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Network\"/>
    </mc:Choice>
  </mc:AlternateContent>
  <xr:revisionPtr revIDLastSave="0" documentId="13_ncr:1_{89F91CE8-D8D1-4E0F-87B2-EBC0D1A85C70}" xr6:coauthVersionLast="47" xr6:coauthVersionMax="47" xr10:uidLastSave="{00000000-0000-0000-0000-000000000000}"/>
  <bookViews>
    <workbookView xWindow="2730" yWindow="2730" windowWidth="21600" windowHeight="11385" activeTab="1" xr2:uid="{00000000-000D-0000-FFFF-FFFF00000000}"/>
  </bookViews>
  <sheets>
    <sheet name="Экскаватор электрический" sheetId="1" r:id="rId1"/>
    <sheet name="Объединенные данные" sheetId="2" r:id="rId2"/>
    <sheet name="Б-т_1" sheetId="3" r:id="rId3"/>
    <sheet name="Б-т_ов" sheetId="6" r:id="rId4"/>
    <sheet name="3" sheetId="8" r:id="rId5"/>
    <sheet name="4" sheetId="9" r:id="rId6"/>
    <sheet name="6" sheetId="7" r:id="rId7"/>
    <sheet name="Sum 3,4,6" sheetId="10" r:id="rId8"/>
    <sheet name="ЭШ-20-90№19" sheetId="4" r:id="rId9"/>
    <sheet name="ЭШ-20-90№29" sheetId="5" r:id="rId10"/>
    <sheet name="1.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U26" i="4" l="1"/>
  <c r="EU25" i="4"/>
  <c r="EU24" i="4"/>
  <c r="EJ8" i="4"/>
  <c r="EK9" i="4" s="1"/>
  <c r="EL23" i="4"/>
  <c r="EK27" i="4"/>
  <c r="EL47" i="4"/>
  <c r="EL71" i="4"/>
  <c r="EK75" i="4"/>
  <c r="EL95" i="4"/>
  <c r="EL119" i="4"/>
  <c r="EL143" i="4"/>
  <c r="EM7" i="4"/>
  <c r="CA20" i="4"/>
  <c r="CA21" i="4"/>
  <c r="CA44" i="4"/>
  <c r="CA45" i="4"/>
  <c r="CA56" i="4"/>
  <c r="CD56" i="4" s="1"/>
  <c r="CA68" i="4"/>
  <c r="CA69" i="4"/>
  <c r="CA92" i="4"/>
  <c r="CA93" i="4"/>
  <c r="CA116" i="4"/>
  <c r="CA117" i="4"/>
  <c r="CA128" i="4"/>
  <c r="CD128" i="4" s="1"/>
  <c r="CA140" i="4"/>
  <c r="CA141" i="4"/>
  <c r="BX7" i="4"/>
  <c r="EJ7" i="4" s="1"/>
  <c r="EK8" i="4" s="1"/>
  <c r="BZ7" i="4"/>
  <c r="BX8" i="4"/>
  <c r="BY9" i="4" s="1"/>
  <c r="CA9" i="4" s="1"/>
  <c r="BY8" i="4"/>
  <c r="CA8" i="4" s="1"/>
  <c r="CD8" i="4" s="1"/>
  <c r="BZ8" i="4"/>
  <c r="EM8" i="4" s="1"/>
  <c r="BX9" i="4"/>
  <c r="BY10" i="4" s="1"/>
  <c r="CA10" i="4" s="1"/>
  <c r="BZ9" i="4"/>
  <c r="EM9" i="4" s="1"/>
  <c r="BX10" i="4"/>
  <c r="BY11" i="4" s="1"/>
  <c r="CA11" i="4" s="1"/>
  <c r="BZ10" i="4"/>
  <c r="EM10" i="4" s="1"/>
  <c r="BX11" i="4"/>
  <c r="BY12" i="4" s="1"/>
  <c r="BZ11" i="4"/>
  <c r="EM11" i="4" s="1"/>
  <c r="BX12" i="4"/>
  <c r="BY13" i="4" s="1"/>
  <c r="CA13" i="4" s="1"/>
  <c r="BZ12" i="4"/>
  <c r="EM12" i="4" s="1"/>
  <c r="BX13" i="4"/>
  <c r="BZ13" i="4"/>
  <c r="EM13" i="4" s="1"/>
  <c r="BX14" i="4"/>
  <c r="BY15" i="4" s="1"/>
  <c r="CA15" i="4" s="1"/>
  <c r="BZ14" i="4"/>
  <c r="EM14" i="4" s="1"/>
  <c r="BX15" i="4"/>
  <c r="BY16" i="4" s="1"/>
  <c r="CA16" i="4" s="1"/>
  <c r="BZ15" i="4"/>
  <c r="EM15" i="4" s="1"/>
  <c r="BX16" i="4"/>
  <c r="EJ16" i="4" s="1"/>
  <c r="EK17" i="4" s="1"/>
  <c r="BZ16" i="4"/>
  <c r="EM16" i="4" s="1"/>
  <c r="BX17" i="4"/>
  <c r="BY18" i="4" s="1"/>
  <c r="BY17" i="4"/>
  <c r="BZ17" i="4"/>
  <c r="EM17" i="4" s="1"/>
  <c r="BX18" i="4"/>
  <c r="BZ18" i="4"/>
  <c r="EM18" i="4" s="1"/>
  <c r="BX19" i="4"/>
  <c r="BY20" i="4" s="1"/>
  <c r="BZ19" i="4"/>
  <c r="EM19" i="4" s="1"/>
  <c r="BX20" i="4"/>
  <c r="BY21" i="4" s="1"/>
  <c r="BZ20" i="4"/>
  <c r="EM20" i="4" s="1"/>
  <c r="BX21" i="4"/>
  <c r="EJ21" i="4" s="1"/>
  <c r="EK22" i="4" s="1"/>
  <c r="BZ21" i="4"/>
  <c r="EM21" i="4" s="1"/>
  <c r="BX22" i="4"/>
  <c r="BY23" i="4" s="1"/>
  <c r="CA23" i="4" s="1"/>
  <c r="BY22" i="4"/>
  <c r="CA22" i="4" s="1"/>
  <c r="CD22" i="4" s="1"/>
  <c r="BZ22" i="4"/>
  <c r="EM22" i="4" s="1"/>
  <c r="BX23" i="4"/>
  <c r="BZ23" i="4"/>
  <c r="EM23" i="4" s="1"/>
  <c r="BX24" i="4"/>
  <c r="EJ24" i="4" s="1"/>
  <c r="EK25" i="4" s="1"/>
  <c r="BZ24" i="4"/>
  <c r="EM24" i="4" s="1"/>
  <c r="BX25" i="4"/>
  <c r="BY26" i="4" s="1"/>
  <c r="CA26" i="4" s="1"/>
  <c r="BY25" i="4"/>
  <c r="CA25" i="4" s="1"/>
  <c r="BZ25" i="4"/>
  <c r="EM25" i="4" s="1"/>
  <c r="BX26" i="4"/>
  <c r="EJ26" i="4" s="1"/>
  <c r="BZ26" i="4"/>
  <c r="EM26" i="4" s="1"/>
  <c r="BX27" i="4"/>
  <c r="BY28" i="4" s="1"/>
  <c r="BY27" i="4"/>
  <c r="CA27" i="4" s="1"/>
  <c r="BZ27" i="4"/>
  <c r="EM27" i="4" s="1"/>
  <c r="BX28" i="4"/>
  <c r="BY29" i="4" s="1"/>
  <c r="CA29" i="4" s="1"/>
  <c r="BZ28" i="4"/>
  <c r="EM28" i="4" s="1"/>
  <c r="BX29" i="4"/>
  <c r="EJ29" i="4" s="1"/>
  <c r="EK30" i="4" s="1"/>
  <c r="EL31" i="4" s="1"/>
  <c r="BZ29" i="4"/>
  <c r="EM29" i="4" s="1"/>
  <c r="BX30" i="4"/>
  <c r="BY31" i="4" s="1"/>
  <c r="CA31" i="4" s="1"/>
  <c r="BZ30" i="4"/>
  <c r="EM30" i="4" s="1"/>
  <c r="BX31" i="4"/>
  <c r="EJ31" i="4" s="1"/>
  <c r="EK32" i="4" s="1"/>
  <c r="BZ31" i="4"/>
  <c r="EM31" i="4" s="1"/>
  <c r="BX32" i="4"/>
  <c r="EJ32" i="4" s="1"/>
  <c r="EK33" i="4" s="1"/>
  <c r="BY32" i="4"/>
  <c r="CA32" i="4" s="1"/>
  <c r="CD32" i="4" s="1"/>
  <c r="BZ32" i="4"/>
  <c r="EM32" i="4" s="1"/>
  <c r="BX33" i="4"/>
  <c r="BY34" i="4" s="1"/>
  <c r="CA34" i="4" s="1"/>
  <c r="BZ33" i="4"/>
  <c r="EM33" i="4" s="1"/>
  <c r="BX34" i="4"/>
  <c r="BY35" i="4" s="1"/>
  <c r="CA35" i="4" s="1"/>
  <c r="BZ34" i="4"/>
  <c r="EM34" i="4" s="1"/>
  <c r="BX35" i="4"/>
  <c r="BY36" i="4" s="1"/>
  <c r="CA36" i="4" s="1"/>
  <c r="BZ35" i="4"/>
  <c r="EM35" i="4" s="1"/>
  <c r="BX36" i="4"/>
  <c r="BY37" i="4" s="1"/>
  <c r="BZ36" i="4"/>
  <c r="EM36" i="4" s="1"/>
  <c r="BX37" i="4"/>
  <c r="BZ37" i="4"/>
  <c r="EM37" i="4" s="1"/>
  <c r="BX38" i="4"/>
  <c r="BY39" i="4" s="1"/>
  <c r="CA39" i="4" s="1"/>
  <c r="BZ38" i="4"/>
  <c r="EM38" i="4" s="1"/>
  <c r="BX39" i="4"/>
  <c r="BY40" i="4" s="1"/>
  <c r="CA40" i="4" s="1"/>
  <c r="BZ39" i="4"/>
  <c r="EM39" i="4" s="1"/>
  <c r="BX40" i="4"/>
  <c r="EJ40" i="4" s="1"/>
  <c r="EK41" i="4" s="1"/>
  <c r="BZ40" i="4"/>
  <c r="EM40" i="4" s="1"/>
  <c r="BX41" i="4"/>
  <c r="BY42" i="4" s="1"/>
  <c r="CA42" i="4" s="1"/>
  <c r="BY41" i="4"/>
  <c r="CA41" i="4" s="1"/>
  <c r="BZ41" i="4"/>
  <c r="EM41" i="4" s="1"/>
  <c r="BX42" i="4"/>
  <c r="BZ42" i="4"/>
  <c r="EM42" i="4" s="1"/>
  <c r="BX43" i="4"/>
  <c r="BY44" i="4" s="1"/>
  <c r="BZ43" i="4"/>
  <c r="EM43" i="4" s="1"/>
  <c r="BX44" i="4"/>
  <c r="BY45" i="4" s="1"/>
  <c r="BZ44" i="4"/>
  <c r="EM44" i="4" s="1"/>
  <c r="BX45" i="4"/>
  <c r="EJ45" i="4" s="1"/>
  <c r="EK46" i="4" s="1"/>
  <c r="BZ45" i="4"/>
  <c r="EM45" i="4" s="1"/>
  <c r="BX46" i="4"/>
  <c r="BY47" i="4" s="1"/>
  <c r="CA47" i="4" s="1"/>
  <c r="BY46" i="4"/>
  <c r="BZ46" i="4"/>
  <c r="EM46" i="4" s="1"/>
  <c r="BX47" i="4"/>
  <c r="BZ47" i="4"/>
  <c r="EM47" i="4" s="1"/>
  <c r="BX48" i="4"/>
  <c r="EJ48" i="4" s="1"/>
  <c r="EK49" i="4" s="1"/>
  <c r="BZ48" i="4"/>
  <c r="EM48" i="4" s="1"/>
  <c r="BX49" i="4"/>
  <c r="BY50" i="4" s="1"/>
  <c r="CA50" i="4" s="1"/>
  <c r="BY49" i="4"/>
  <c r="CA49" i="4" s="1"/>
  <c r="BZ49" i="4"/>
  <c r="EM49" i="4" s="1"/>
  <c r="BX50" i="4"/>
  <c r="EJ50" i="4" s="1"/>
  <c r="EK51" i="4" s="1"/>
  <c r="BZ50" i="4"/>
  <c r="EM50" i="4" s="1"/>
  <c r="BX51" i="4"/>
  <c r="BY51" i="4"/>
  <c r="BZ51" i="4"/>
  <c r="EM51" i="4" s="1"/>
  <c r="BX52" i="4"/>
  <c r="BY53" i="4" s="1"/>
  <c r="CA53" i="4" s="1"/>
  <c r="BZ52" i="4"/>
  <c r="EM52" i="4" s="1"/>
  <c r="BX53" i="4"/>
  <c r="EJ53" i="4" s="1"/>
  <c r="EK54" i="4" s="1"/>
  <c r="EL55" i="4" s="1"/>
  <c r="BZ53" i="4"/>
  <c r="EM53" i="4" s="1"/>
  <c r="BX54" i="4"/>
  <c r="BY55" i="4" s="1"/>
  <c r="CA55" i="4" s="1"/>
  <c r="BZ54" i="4"/>
  <c r="EM54" i="4" s="1"/>
  <c r="BX55" i="4"/>
  <c r="EJ55" i="4" s="1"/>
  <c r="EK56" i="4" s="1"/>
  <c r="BZ55" i="4"/>
  <c r="EM55" i="4" s="1"/>
  <c r="BX56" i="4"/>
  <c r="BY56" i="4"/>
  <c r="BZ56" i="4"/>
  <c r="EM56" i="4" s="1"/>
  <c r="BX57" i="4"/>
  <c r="BY58" i="4" s="1"/>
  <c r="CA58" i="4" s="1"/>
  <c r="BZ57" i="4"/>
  <c r="EM57" i="4" s="1"/>
  <c r="BX58" i="4"/>
  <c r="BY59" i="4" s="1"/>
  <c r="CA59" i="4" s="1"/>
  <c r="BZ58" i="4"/>
  <c r="EM58" i="4" s="1"/>
  <c r="BX59" i="4"/>
  <c r="BY60" i="4" s="1"/>
  <c r="BZ59" i="4"/>
  <c r="EM59" i="4" s="1"/>
  <c r="BX60" i="4"/>
  <c r="BY61" i="4" s="1"/>
  <c r="CA61" i="4" s="1"/>
  <c r="BZ60" i="4"/>
  <c r="EM60" i="4" s="1"/>
  <c r="BX61" i="4"/>
  <c r="BZ61" i="4"/>
  <c r="EM61" i="4" s="1"/>
  <c r="BX62" i="4"/>
  <c r="BY63" i="4" s="1"/>
  <c r="CA63" i="4" s="1"/>
  <c r="BZ62" i="4"/>
  <c r="EM62" i="4" s="1"/>
  <c r="BX63" i="4"/>
  <c r="BY64" i="4" s="1"/>
  <c r="CA64" i="4" s="1"/>
  <c r="BZ63" i="4"/>
  <c r="EM63" i="4" s="1"/>
  <c r="BX64" i="4"/>
  <c r="EJ64" i="4" s="1"/>
  <c r="EK65" i="4" s="1"/>
  <c r="BZ64" i="4"/>
  <c r="EM64" i="4" s="1"/>
  <c r="BX65" i="4"/>
  <c r="BY66" i="4" s="1"/>
  <c r="CA66" i="4" s="1"/>
  <c r="BY65" i="4"/>
  <c r="BZ65" i="4"/>
  <c r="EM65" i="4" s="1"/>
  <c r="BX66" i="4"/>
  <c r="BZ66" i="4"/>
  <c r="EM66" i="4" s="1"/>
  <c r="BX67" i="4"/>
  <c r="BY68" i="4" s="1"/>
  <c r="BZ67" i="4"/>
  <c r="EM67" i="4" s="1"/>
  <c r="BX68" i="4"/>
  <c r="BY69" i="4" s="1"/>
  <c r="BZ68" i="4"/>
  <c r="EM68" i="4" s="1"/>
  <c r="BX69" i="4"/>
  <c r="EJ69" i="4" s="1"/>
  <c r="EK70" i="4" s="1"/>
  <c r="BZ69" i="4"/>
  <c r="EM69" i="4" s="1"/>
  <c r="BX70" i="4"/>
  <c r="BY71" i="4" s="1"/>
  <c r="CA71" i="4" s="1"/>
  <c r="BY70" i="4"/>
  <c r="BZ70" i="4"/>
  <c r="EM70" i="4" s="1"/>
  <c r="BX71" i="4"/>
  <c r="BZ71" i="4"/>
  <c r="EM71" i="4" s="1"/>
  <c r="BX72" i="4"/>
  <c r="EJ72" i="4" s="1"/>
  <c r="EK73" i="4" s="1"/>
  <c r="BZ72" i="4"/>
  <c r="EM72" i="4" s="1"/>
  <c r="BX73" i="4"/>
  <c r="BY74" i="4" s="1"/>
  <c r="CA74" i="4" s="1"/>
  <c r="BZ73" i="4"/>
  <c r="EM73" i="4" s="1"/>
  <c r="BX74" i="4"/>
  <c r="EJ74" i="4" s="1"/>
  <c r="BZ74" i="4"/>
  <c r="EM74" i="4" s="1"/>
  <c r="BX75" i="4"/>
  <c r="BY75" i="4"/>
  <c r="CA75" i="4" s="1"/>
  <c r="BZ75" i="4"/>
  <c r="EM75" i="4" s="1"/>
  <c r="BX76" i="4"/>
  <c r="BY77" i="4" s="1"/>
  <c r="CA77" i="4" s="1"/>
  <c r="BZ76" i="4"/>
  <c r="EM76" i="4" s="1"/>
  <c r="BX77" i="4"/>
  <c r="EJ77" i="4" s="1"/>
  <c r="EK78" i="4" s="1"/>
  <c r="EL79" i="4" s="1"/>
  <c r="BZ77" i="4"/>
  <c r="EM77" i="4" s="1"/>
  <c r="BX78" i="4"/>
  <c r="BY79" i="4" s="1"/>
  <c r="CA79" i="4" s="1"/>
  <c r="BZ78" i="4"/>
  <c r="EM78" i="4" s="1"/>
  <c r="BX79" i="4"/>
  <c r="EJ79" i="4" s="1"/>
  <c r="EK80" i="4" s="1"/>
  <c r="BZ79" i="4"/>
  <c r="EM79" i="4" s="1"/>
  <c r="BX80" i="4"/>
  <c r="BY80" i="4"/>
  <c r="CA80" i="4" s="1"/>
  <c r="CD80" i="4" s="1"/>
  <c r="BZ80" i="4"/>
  <c r="EM80" i="4" s="1"/>
  <c r="BX81" i="4"/>
  <c r="BY82" i="4" s="1"/>
  <c r="CA82" i="4" s="1"/>
  <c r="BZ81" i="4"/>
  <c r="EM81" i="4" s="1"/>
  <c r="BX82" i="4"/>
  <c r="BY83" i="4" s="1"/>
  <c r="CA83" i="4" s="1"/>
  <c r="BZ82" i="4"/>
  <c r="EM82" i="4" s="1"/>
  <c r="BX83" i="4"/>
  <c r="BY84" i="4" s="1"/>
  <c r="CA84" i="4" s="1"/>
  <c r="BZ83" i="4"/>
  <c r="EM83" i="4" s="1"/>
  <c r="BX84" i="4"/>
  <c r="BY85" i="4" s="1"/>
  <c r="CA85" i="4" s="1"/>
  <c r="BZ84" i="4"/>
  <c r="EM84" i="4" s="1"/>
  <c r="BX85" i="4"/>
  <c r="BZ85" i="4"/>
  <c r="EM85" i="4" s="1"/>
  <c r="BX86" i="4"/>
  <c r="BY87" i="4" s="1"/>
  <c r="CA87" i="4" s="1"/>
  <c r="BZ86" i="4"/>
  <c r="EM86" i="4" s="1"/>
  <c r="BX87" i="4"/>
  <c r="BY88" i="4" s="1"/>
  <c r="CA88" i="4" s="1"/>
  <c r="BZ87" i="4"/>
  <c r="EM87" i="4" s="1"/>
  <c r="BX88" i="4"/>
  <c r="EJ88" i="4" s="1"/>
  <c r="EK89" i="4" s="1"/>
  <c r="BZ88" i="4"/>
  <c r="EM88" i="4" s="1"/>
  <c r="BX89" i="4"/>
  <c r="BY90" i="4" s="1"/>
  <c r="CA90" i="4" s="1"/>
  <c r="BY89" i="4"/>
  <c r="BZ89" i="4"/>
  <c r="EM89" i="4" s="1"/>
  <c r="BX90" i="4"/>
  <c r="BZ90" i="4"/>
  <c r="EM90" i="4" s="1"/>
  <c r="BX91" i="4"/>
  <c r="BY92" i="4" s="1"/>
  <c r="BZ91" i="4"/>
  <c r="EM91" i="4" s="1"/>
  <c r="BX92" i="4"/>
  <c r="BY93" i="4" s="1"/>
  <c r="BZ92" i="4"/>
  <c r="EM92" i="4" s="1"/>
  <c r="BX93" i="4"/>
  <c r="EJ93" i="4" s="1"/>
  <c r="EK94" i="4" s="1"/>
  <c r="BZ93" i="4"/>
  <c r="EM93" i="4" s="1"/>
  <c r="BX94" i="4"/>
  <c r="BY95" i="4" s="1"/>
  <c r="BY94" i="4"/>
  <c r="CA94" i="4" s="1"/>
  <c r="BZ94" i="4"/>
  <c r="EM94" i="4" s="1"/>
  <c r="BX95" i="4"/>
  <c r="BZ95" i="4"/>
  <c r="EM95" i="4" s="1"/>
  <c r="BX96" i="4"/>
  <c r="EJ96" i="4" s="1"/>
  <c r="EK97" i="4" s="1"/>
  <c r="BZ96" i="4"/>
  <c r="EM96" i="4" s="1"/>
  <c r="BX97" i="4"/>
  <c r="BY98" i="4" s="1"/>
  <c r="CA98" i="4" s="1"/>
  <c r="BZ97" i="4"/>
  <c r="EM97" i="4" s="1"/>
  <c r="BX98" i="4"/>
  <c r="EJ98" i="4" s="1"/>
  <c r="EK99" i="4" s="1"/>
  <c r="BZ98" i="4"/>
  <c r="EM98" i="4" s="1"/>
  <c r="BX99" i="4"/>
  <c r="BY99" i="4"/>
  <c r="BZ99" i="4"/>
  <c r="EM99" i="4" s="1"/>
  <c r="BX100" i="4"/>
  <c r="BY101" i="4" s="1"/>
  <c r="CA101" i="4" s="1"/>
  <c r="BZ100" i="4"/>
  <c r="EM100" i="4" s="1"/>
  <c r="BX101" i="4"/>
  <c r="EJ101" i="4" s="1"/>
  <c r="EK102" i="4" s="1"/>
  <c r="EL103" i="4" s="1"/>
  <c r="BZ101" i="4"/>
  <c r="EM101" i="4" s="1"/>
  <c r="BX102" i="4"/>
  <c r="BY103" i="4" s="1"/>
  <c r="CA103" i="4" s="1"/>
  <c r="BZ102" i="4"/>
  <c r="EM102" i="4" s="1"/>
  <c r="BX103" i="4"/>
  <c r="EJ103" i="4" s="1"/>
  <c r="EK104" i="4" s="1"/>
  <c r="BZ103" i="4"/>
  <c r="EM103" i="4" s="1"/>
  <c r="BX104" i="4"/>
  <c r="BY104" i="4"/>
  <c r="CA104" i="4" s="1"/>
  <c r="CC104" i="4" s="1"/>
  <c r="BZ104" i="4"/>
  <c r="EM104" i="4" s="1"/>
  <c r="BX105" i="4"/>
  <c r="BY106" i="4" s="1"/>
  <c r="BZ105" i="4"/>
  <c r="EM105" i="4" s="1"/>
  <c r="BX106" i="4"/>
  <c r="BY107" i="4" s="1"/>
  <c r="CA107" i="4" s="1"/>
  <c r="BZ106" i="4"/>
  <c r="EM106" i="4" s="1"/>
  <c r="BX107" i="4"/>
  <c r="BY108" i="4" s="1"/>
  <c r="BZ107" i="4"/>
  <c r="EM107" i="4" s="1"/>
  <c r="BX108" i="4"/>
  <c r="BY109" i="4" s="1"/>
  <c r="BZ108" i="4"/>
  <c r="EM108" i="4" s="1"/>
  <c r="BX109" i="4"/>
  <c r="BZ109" i="4"/>
  <c r="EM109" i="4" s="1"/>
  <c r="BX110" i="4"/>
  <c r="BY111" i="4" s="1"/>
  <c r="CA111" i="4" s="1"/>
  <c r="BZ110" i="4"/>
  <c r="EM110" i="4" s="1"/>
  <c r="BX111" i="4"/>
  <c r="BY112" i="4" s="1"/>
  <c r="CA112" i="4" s="1"/>
  <c r="BZ111" i="4"/>
  <c r="EM111" i="4" s="1"/>
  <c r="BX112" i="4"/>
  <c r="EJ112" i="4" s="1"/>
  <c r="EK113" i="4" s="1"/>
  <c r="BZ112" i="4"/>
  <c r="EM112" i="4" s="1"/>
  <c r="BX113" i="4"/>
  <c r="BY114" i="4" s="1"/>
  <c r="CA114" i="4" s="1"/>
  <c r="BY113" i="4"/>
  <c r="BZ113" i="4"/>
  <c r="EM113" i="4" s="1"/>
  <c r="BX114" i="4"/>
  <c r="BZ114" i="4"/>
  <c r="EM114" i="4" s="1"/>
  <c r="BX115" i="4"/>
  <c r="BY116" i="4" s="1"/>
  <c r="BZ115" i="4"/>
  <c r="EM115" i="4" s="1"/>
  <c r="BX116" i="4"/>
  <c r="BY117" i="4" s="1"/>
  <c r="BZ116" i="4"/>
  <c r="EM116" i="4" s="1"/>
  <c r="BX117" i="4"/>
  <c r="EJ117" i="4" s="1"/>
  <c r="EK118" i="4" s="1"/>
  <c r="BZ117" i="4"/>
  <c r="EM117" i="4" s="1"/>
  <c r="BX118" i="4"/>
  <c r="BY119" i="4" s="1"/>
  <c r="CA119" i="4" s="1"/>
  <c r="BY118" i="4"/>
  <c r="CA118" i="4" s="1"/>
  <c r="BZ118" i="4"/>
  <c r="EM118" i="4" s="1"/>
  <c r="BX119" i="4"/>
  <c r="BZ119" i="4"/>
  <c r="EM119" i="4" s="1"/>
  <c r="BX120" i="4"/>
  <c r="EJ120" i="4" s="1"/>
  <c r="EK121" i="4" s="1"/>
  <c r="BZ120" i="4"/>
  <c r="EM120" i="4" s="1"/>
  <c r="BX121" i="4"/>
  <c r="BY122" i="4" s="1"/>
  <c r="CA122" i="4" s="1"/>
  <c r="BZ121" i="4"/>
  <c r="EM121" i="4" s="1"/>
  <c r="BX122" i="4"/>
  <c r="EJ122" i="4" s="1"/>
  <c r="EK123" i="4" s="1"/>
  <c r="BZ122" i="4"/>
  <c r="EM122" i="4" s="1"/>
  <c r="BX123" i="4"/>
  <c r="BY123" i="4"/>
  <c r="BZ123" i="4"/>
  <c r="EM123" i="4" s="1"/>
  <c r="BX124" i="4"/>
  <c r="BY125" i="4" s="1"/>
  <c r="CA125" i="4" s="1"/>
  <c r="BZ124" i="4"/>
  <c r="EM124" i="4" s="1"/>
  <c r="BX125" i="4"/>
  <c r="EJ125" i="4" s="1"/>
  <c r="EK126" i="4" s="1"/>
  <c r="EL127" i="4" s="1"/>
  <c r="BZ125" i="4"/>
  <c r="EM125" i="4" s="1"/>
  <c r="BX126" i="4"/>
  <c r="BY127" i="4" s="1"/>
  <c r="CA127" i="4" s="1"/>
  <c r="BZ126" i="4"/>
  <c r="EM126" i="4" s="1"/>
  <c r="BX127" i="4"/>
  <c r="EJ127" i="4" s="1"/>
  <c r="EK128" i="4" s="1"/>
  <c r="BZ127" i="4"/>
  <c r="EM127" i="4" s="1"/>
  <c r="BX128" i="4"/>
  <c r="BY128" i="4"/>
  <c r="BZ128" i="4"/>
  <c r="EM128" i="4" s="1"/>
  <c r="BX129" i="4"/>
  <c r="BY130" i="4" s="1"/>
  <c r="BZ129" i="4"/>
  <c r="EM129" i="4" s="1"/>
  <c r="BX130" i="4"/>
  <c r="BY131" i="4" s="1"/>
  <c r="CA131" i="4" s="1"/>
  <c r="BZ130" i="4"/>
  <c r="EM130" i="4" s="1"/>
  <c r="BX131" i="4"/>
  <c r="BY132" i="4" s="1"/>
  <c r="BZ131" i="4"/>
  <c r="EM131" i="4" s="1"/>
  <c r="BX132" i="4"/>
  <c r="BY133" i="4" s="1"/>
  <c r="CA133" i="4" s="1"/>
  <c r="BZ132" i="4"/>
  <c r="EM132" i="4" s="1"/>
  <c r="BX133" i="4"/>
  <c r="BZ133" i="4"/>
  <c r="EM133" i="4" s="1"/>
  <c r="BX134" i="4"/>
  <c r="BY135" i="4" s="1"/>
  <c r="CA135" i="4" s="1"/>
  <c r="BZ134" i="4"/>
  <c r="EM134" i="4" s="1"/>
  <c r="BX135" i="4"/>
  <c r="BY136" i="4" s="1"/>
  <c r="CA136" i="4" s="1"/>
  <c r="BZ135" i="4"/>
  <c r="EM135" i="4" s="1"/>
  <c r="BX136" i="4"/>
  <c r="EJ136" i="4" s="1"/>
  <c r="EK137" i="4" s="1"/>
  <c r="BZ136" i="4"/>
  <c r="EM136" i="4" s="1"/>
  <c r="BX137" i="4"/>
  <c r="BY138" i="4" s="1"/>
  <c r="CA138" i="4" s="1"/>
  <c r="BY137" i="4"/>
  <c r="BZ137" i="4"/>
  <c r="EM137" i="4" s="1"/>
  <c r="BX138" i="4"/>
  <c r="BZ138" i="4"/>
  <c r="EM138" i="4" s="1"/>
  <c r="BX139" i="4"/>
  <c r="BY140" i="4" s="1"/>
  <c r="BZ139" i="4"/>
  <c r="EM139" i="4" s="1"/>
  <c r="BX140" i="4"/>
  <c r="BY141" i="4" s="1"/>
  <c r="BZ140" i="4"/>
  <c r="EM140" i="4" s="1"/>
  <c r="BX141" i="4"/>
  <c r="EJ141" i="4" s="1"/>
  <c r="EK142" i="4" s="1"/>
  <c r="BZ141" i="4"/>
  <c r="EM141" i="4" s="1"/>
  <c r="BX142" i="4"/>
  <c r="BY143" i="4" s="1"/>
  <c r="CA143" i="4" s="1"/>
  <c r="BY142" i="4"/>
  <c r="BZ142" i="4"/>
  <c r="EM142" i="4" s="1"/>
  <c r="BX143" i="4"/>
  <c r="BZ143" i="4"/>
  <c r="EM143" i="4" s="1"/>
  <c r="BX144" i="4"/>
  <c r="EJ144" i="4" s="1"/>
  <c r="EK145" i="4" s="1"/>
  <c r="BZ144" i="4"/>
  <c r="EM144" i="4" s="1"/>
  <c r="BX145" i="4"/>
  <c r="BY146" i="4" s="1"/>
  <c r="CA146" i="4" s="1"/>
  <c r="BZ145" i="4"/>
  <c r="EM145" i="4" s="1"/>
  <c r="BX146" i="4"/>
  <c r="EJ146" i="4" s="1"/>
  <c r="BZ146" i="4"/>
  <c r="EM146" i="4" s="1"/>
  <c r="BX6" i="4"/>
  <c r="BZ6" i="4"/>
  <c r="EM6" i="4" s="1"/>
  <c r="BZ5" i="4"/>
  <c r="EM5" i="4" s="1"/>
  <c r="BY6" i="4"/>
  <c r="CA6" i="4" s="1"/>
  <c r="CD6" i="4" s="1"/>
  <c r="BX5" i="4"/>
  <c r="EJ5" i="4" s="1"/>
  <c r="EK6" i="4" s="1"/>
  <c r="EL7" i="4" s="1"/>
  <c r="S6" i="4"/>
  <c r="S7" i="4"/>
  <c r="V7" i="4" s="1"/>
  <c r="S8" i="4"/>
  <c r="S9" i="4"/>
  <c r="S10" i="4"/>
  <c r="S11" i="4"/>
  <c r="S12" i="4"/>
  <c r="S13" i="4"/>
  <c r="V13" i="4" s="1"/>
  <c r="S14" i="4"/>
  <c r="S15" i="4"/>
  <c r="S16" i="4"/>
  <c r="S17" i="4"/>
  <c r="S18" i="4"/>
  <c r="S19" i="4"/>
  <c r="V19" i="4" s="1"/>
  <c r="S20" i="4"/>
  <c r="S21" i="4"/>
  <c r="V21" i="4" s="1"/>
  <c r="S22" i="4"/>
  <c r="S23" i="4"/>
  <c r="S24" i="4"/>
  <c r="S25" i="4"/>
  <c r="S26" i="4"/>
  <c r="S27" i="4"/>
  <c r="S28" i="4"/>
  <c r="S29" i="4"/>
  <c r="U29" i="4" s="1"/>
  <c r="S30" i="4"/>
  <c r="S31" i="4"/>
  <c r="U31" i="4" s="1"/>
  <c r="S32" i="4"/>
  <c r="S33" i="4"/>
  <c r="S34" i="4"/>
  <c r="S35" i="4"/>
  <c r="S36" i="4"/>
  <c r="S37" i="4"/>
  <c r="U37" i="4" s="1"/>
  <c r="S38" i="4"/>
  <c r="S39" i="4"/>
  <c r="S40" i="4"/>
  <c r="S41" i="4"/>
  <c r="S42" i="4"/>
  <c r="S43" i="4"/>
  <c r="S44" i="4"/>
  <c r="S45" i="4"/>
  <c r="V45" i="4" s="1"/>
  <c r="S46" i="4"/>
  <c r="S47" i="4"/>
  <c r="S48" i="4"/>
  <c r="S49" i="4"/>
  <c r="S50" i="4"/>
  <c r="S51" i="4"/>
  <c r="S52" i="4"/>
  <c r="S53" i="4"/>
  <c r="V53" i="4" s="1"/>
  <c r="S54" i="4"/>
  <c r="S55" i="4"/>
  <c r="V55" i="4" s="1"/>
  <c r="S56" i="4"/>
  <c r="S57" i="4"/>
  <c r="S58" i="4"/>
  <c r="S59" i="4"/>
  <c r="S60" i="4"/>
  <c r="S61" i="4"/>
  <c r="S62" i="4"/>
  <c r="S63" i="4"/>
  <c r="S64" i="4"/>
  <c r="S65" i="4"/>
  <c r="S66" i="4"/>
  <c r="S67" i="4"/>
  <c r="V67" i="4" s="1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V91" i="4" s="1"/>
  <c r="S92" i="4"/>
  <c r="S93" i="4"/>
  <c r="S94" i="4"/>
  <c r="S95" i="4"/>
  <c r="S96" i="4"/>
  <c r="S97" i="4"/>
  <c r="S98" i="4"/>
  <c r="S99" i="4"/>
  <c r="S100" i="4"/>
  <c r="S101" i="4"/>
  <c r="U101" i="4" s="1"/>
  <c r="S102" i="4"/>
  <c r="S103" i="4"/>
  <c r="T103" i="4" s="1"/>
  <c r="S104" i="4"/>
  <c r="S105" i="4"/>
  <c r="S106" i="4"/>
  <c r="S107" i="4"/>
  <c r="S108" i="4"/>
  <c r="S109" i="4"/>
  <c r="S110" i="4"/>
  <c r="S111" i="4"/>
  <c r="S112" i="4"/>
  <c r="S113" i="4"/>
  <c r="S114" i="4"/>
  <c r="S115" i="4"/>
  <c r="U115" i="4" s="1"/>
  <c r="S116" i="4"/>
  <c r="S117" i="4"/>
  <c r="V117" i="4" s="1"/>
  <c r="S118" i="4"/>
  <c r="S119" i="4"/>
  <c r="S120" i="4"/>
  <c r="S121" i="4"/>
  <c r="S122" i="4"/>
  <c r="S123" i="4"/>
  <c r="S124" i="4"/>
  <c r="S125" i="4"/>
  <c r="V125" i="4" s="1"/>
  <c r="S126" i="4"/>
  <c r="S127" i="4"/>
  <c r="T127" i="4" s="1"/>
  <c r="S128" i="4"/>
  <c r="S129" i="4"/>
  <c r="T129" i="4" s="1"/>
  <c r="S130" i="4"/>
  <c r="S131" i="4"/>
  <c r="S132" i="4"/>
  <c r="S133" i="4"/>
  <c r="T133" i="4" s="1"/>
  <c r="S134" i="4"/>
  <c r="S135" i="4"/>
  <c r="S136" i="4"/>
  <c r="S137" i="4"/>
  <c r="S138" i="4"/>
  <c r="S139" i="4"/>
  <c r="S140" i="4"/>
  <c r="S141" i="4"/>
  <c r="T141" i="4" s="1"/>
  <c r="S142" i="4"/>
  <c r="S143" i="4"/>
  <c r="S144" i="4"/>
  <c r="S145" i="4"/>
  <c r="S146" i="4"/>
  <c r="U146" i="4" s="1"/>
  <c r="S5" i="4"/>
  <c r="V5" i="4" s="1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CU146" i="4"/>
  <c r="CT146" i="4"/>
  <c r="CV146" i="4" s="1"/>
  <c r="CW146" i="4" s="1"/>
  <c r="DO146" i="4" s="1"/>
  <c r="BJ146" i="4"/>
  <c r="BH146" i="4"/>
  <c r="BG146" i="4"/>
  <c r="BI146" i="4" s="1"/>
  <c r="AL146" i="4"/>
  <c r="AO146" i="4" s="1"/>
  <c r="CU145" i="4"/>
  <c r="CT145" i="4"/>
  <c r="BG145" i="4"/>
  <c r="BJ145" i="4" s="1"/>
  <c r="AL145" i="4"/>
  <c r="AN145" i="4" s="1"/>
  <c r="V145" i="4"/>
  <c r="CU144" i="4"/>
  <c r="CT144" i="4"/>
  <c r="BJ144" i="4"/>
  <c r="BI144" i="4"/>
  <c r="BH144" i="4"/>
  <c r="BG144" i="4"/>
  <c r="AL144" i="4"/>
  <c r="V144" i="4"/>
  <c r="T144" i="4"/>
  <c r="U144" i="4"/>
  <c r="DO143" i="4"/>
  <c r="CU143" i="4"/>
  <c r="CT143" i="4"/>
  <c r="CV143" i="4" s="1"/>
  <c r="CW143" i="4" s="1"/>
  <c r="CX144" i="4" s="1"/>
  <c r="CY144" i="4" s="1"/>
  <c r="BI143" i="4"/>
  <c r="BH143" i="4"/>
  <c r="BG143" i="4"/>
  <c r="BJ143" i="4" s="1"/>
  <c r="AL143" i="4"/>
  <c r="V143" i="4"/>
  <c r="CU142" i="4"/>
  <c r="CT142" i="4"/>
  <c r="CV142" i="4" s="1"/>
  <c r="CW142" i="4" s="1"/>
  <c r="BG142" i="4"/>
  <c r="BJ142" i="4" s="1"/>
  <c r="AO142" i="4"/>
  <c r="AM142" i="4"/>
  <c r="AL142" i="4"/>
  <c r="AN142" i="4" s="1"/>
  <c r="V142" i="4"/>
  <c r="CU141" i="4"/>
  <c r="CT141" i="4"/>
  <c r="CV141" i="4" s="1"/>
  <c r="CW141" i="4" s="1"/>
  <c r="BJ141" i="4"/>
  <c r="BI141" i="4"/>
  <c r="BG141" i="4"/>
  <c r="BH141" i="4" s="1"/>
  <c r="AL141" i="4"/>
  <c r="AO141" i="4" s="1"/>
  <c r="CU140" i="4"/>
  <c r="CT140" i="4"/>
  <c r="BG140" i="4"/>
  <c r="AM140" i="4"/>
  <c r="AL140" i="4"/>
  <c r="CU139" i="4"/>
  <c r="CT139" i="4"/>
  <c r="BG139" i="4"/>
  <c r="AL139" i="4"/>
  <c r="AO139" i="4" s="1"/>
  <c r="CU138" i="4"/>
  <c r="CT138" i="4"/>
  <c r="BG138" i="4"/>
  <c r="BI138" i="4" s="1"/>
  <c r="AL138" i="4"/>
  <c r="AO138" i="4" s="1"/>
  <c r="U138" i="4"/>
  <c r="CU137" i="4"/>
  <c r="CT137" i="4"/>
  <c r="BG137" i="4"/>
  <c r="BJ137" i="4" s="1"/>
  <c r="AO137" i="4"/>
  <c r="AN137" i="4"/>
  <c r="AL137" i="4"/>
  <c r="AM137" i="4" s="1"/>
  <c r="T137" i="4"/>
  <c r="V137" i="4"/>
  <c r="CU136" i="4"/>
  <c r="CT136" i="4"/>
  <c r="BG136" i="4"/>
  <c r="BJ136" i="4" s="1"/>
  <c r="AL136" i="4"/>
  <c r="U136" i="4"/>
  <c r="T136" i="4"/>
  <c r="V136" i="4"/>
  <c r="CU135" i="4"/>
  <c r="CV135" i="4" s="1"/>
  <c r="CW135" i="4" s="1"/>
  <c r="CT135" i="4"/>
  <c r="BG135" i="4"/>
  <c r="BJ135" i="4" s="1"/>
  <c r="AO135" i="4"/>
  <c r="AL135" i="4"/>
  <c r="V135" i="4"/>
  <c r="CU134" i="4"/>
  <c r="CT134" i="4"/>
  <c r="BI134" i="4"/>
  <c r="BH134" i="4"/>
  <c r="BG134" i="4"/>
  <c r="BJ134" i="4" s="1"/>
  <c r="AM134" i="4"/>
  <c r="AL134" i="4"/>
  <c r="AO134" i="4" s="1"/>
  <c r="V134" i="4"/>
  <c r="CU133" i="4"/>
  <c r="CT133" i="4"/>
  <c r="CV133" i="4" s="1"/>
  <c r="CW133" i="4" s="1"/>
  <c r="BJ133" i="4"/>
  <c r="BI133" i="4"/>
  <c r="BG133" i="4"/>
  <c r="BH133" i="4" s="1"/>
  <c r="AL133" i="4"/>
  <c r="CU132" i="4"/>
  <c r="CT132" i="4"/>
  <c r="CV132" i="4" s="1"/>
  <c r="CW132" i="4" s="1"/>
  <c r="BG132" i="4"/>
  <c r="AL132" i="4"/>
  <c r="CU131" i="4"/>
  <c r="CT131" i="4"/>
  <c r="CV131" i="4" s="1"/>
  <c r="CW131" i="4" s="1"/>
  <c r="BH131" i="4"/>
  <c r="BG131" i="4"/>
  <c r="AO131" i="4"/>
  <c r="AL131" i="4"/>
  <c r="AM131" i="4" s="1"/>
  <c r="CU130" i="4"/>
  <c r="CT130" i="4"/>
  <c r="BJ130" i="4"/>
  <c r="BI130" i="4"/>
  <c r="BG130" i="4"/>
  <c r="BH130" i="4" s="1"/>
  <c r="AL130" i="4"/>
  <c r="AO130" i="4" s="1"/>
  <c r="V130" i="4"/>
  <c r="CU129" i="4"/>
  <c r="CT129" i="4"/>
  <c r="BG129" i="4"/>
  <c r="AO129" i="4"/>
  <c r="AN129" i="4"/>
  <c r="AL129" i="4"/>
  <c r="AM129" i="4" s="1"/>
  <c r="CU128" i="4"/>
  <c r="CT128" i="4"/>
  <c r="BG128" i="4"/>
  <c r="BH128" i="4" s="1"/>
  <c r="AL128" i="4"/>
  <c r="AO128" i="4" s="1"/>
  <c r="V128" i="4"/>
  <c r="CV127" i="4"/>
  <c r="CW127" i="4" s="1"/>
  <c r="DO127" i="4" s="1"/>
  <c r="CU127" i="4"/>
  <c r="CT127" i="4"/>
  <c r="BG127" i="4"/>
  <c r="AM127" i="4"/>
  <c r="AL127" i="4"/>
  <c r="AO127" i="4" s="1"/>
  <c r="CU126" i="4"/>
  <c r="CT126" i="4"/>
  <c r="CV126" i="4" s="1"/>
  <c r="CW126" i="4" s="1"/>
  <c r="DO126" i="4" s="1"/>
  <c r="BH126" i="4"/>
  <c r="BG126" i="4"/>
  <c r="BJ126" i="4" s="1"/>
  <c r="AO126" i="4"/>
  <c r="AL126" i="4"/>
  <c r="V126" i="4"/>
  <c r="CU125" i="4"/>
  <c r="CV125" i="4" s="1"/>
  <c r="CW125" i="4" s="1"/>
  <c r="CT125" i="4"/>
  <c r="BG125" i="4"/>
  <c r="AM125" i="4"/>
  <c r="AL125" i="4"/>
  <c r="CU124" i="4"/>
  <c r="CT124" i="4"/>
  <c r="BG124" i="4"/>
  <c r="BJ124" i="4" s="1"/>
  <c r="AL124" i="4"/>
  <c r="AO124" i="4" s="1"/>
  <c r="V124" i="4"/>
  <c r="CU123" i="4"/>
  <c r="CT123" i="4"/>
  <c r="CV123" i="4" s="1"/>
  <c r="CW123" i="4" s="1"/>
  <c r="BG123" i="4"/>
  <c r="BJ123" i="4" s="1"/>
  <c r="AL123" i="4"/>
  <c r="AM123" i="4" s="1"/>
  <c r="V123" i="4"/>
  <c r="CU122" i="4"/>
  <c r="CV122" i="4" s="1"/>
  <c r="CW122" i="4" s="1"/>
  <c r="CT122" i="4"/>
  <c r="BH122" i="4"/>
  <c r="BG122" i="4"/>
  <c r="BJ122" i="4" s="1"/>
  <c r="AO122" i="4"/>
  <c r="AN122" i="4"/>
  <c r="AM122" i="4"/>
  <c r="AL122" i="4"/>
  <c r="V122" i="4"/>
  <c r="CU121" i="4"/>
  <c r="CT121" i="4"/>
  <c r="BH121" i="4"/>
  <c r="BG121" i="4"/>
  <c r="AL121" i="4"/>
  <c r="AO121" i="4" s="1"/>
  <c r="T121" i="4"/>
  <c r="CU120" i="4"/>
  <c r="CT120" i="4"/>
  <c r="BG120" i="4"/>
  <c r="BJ120" i="4" s="1"/>
  <c r="AL120" i="4"/>
  <c r="V120" i="4"/>
  <c r="CU119" i="4"/>
  <c r="CT119" i="4"/>
  <c r="BI119" i="4"/>
  <c r="BG119" i="4"/>
  <c r="BJ119" i="4" s="1"/>
  <c r="AO119" i="4"/>
  <c r="AL119" i="4"/>
  <c r="AM119" i="4" s="1"/>
  <c r="V119" i="4"/>
  <c r="CU118" i="4"/>
  <c r="CT118" i="4"/>
  <c r="BH118" i="4"/>
  <c r="BG118" i="4"/>
  <c r="AM118" i="4"/>
  <c r="AL118" i="4"/>
  <c r="AO118" i="4" s="1"/>
  <c r="V118" i="4"/>
  <c r="CU117" i="4"/>
  <c r="CT117" i="4"/>
  <c r="CV117" i="4" s="1"/>
  <c r="CW117" i="4" s="1"/>
  <c r="BG117" i="4"/>
  <c r="BJ117" i="4" s="1"/>
  <c r="AL117" i="4"/>
  <c r="CU116" i="4"/>
  <c r="CT116" i="4"/>
  <c r="CV116" i="4" s="1"/>
  <c r="CW116" i="4" s="1"/>
  <c r="DO116" i="4" s="1"/>
  <c r="BG116" i="4"/>
  <c r="AO116" i="4"/>
  <c r="AN116" i="4"/>
  <c r="AM116" i="4"/>
  <c r="AL116" i="4"/>
  <c r="CV115" i="4"/>
  <c r="CW115" i="4" s="1"/>
  <c r="CU115" i="4"/>
  <c r="CT115" i="4"/>
  <c r="BG115" i="4"/>
  <c r="BJ115" i="4" s="1"/>
  <c r="AL115" i="4"/>
  <c r="AO115" i="4" s="1"/>
  <c r="T115" i="4"/>
  <c r="CU114" i="4"/>
  <c r="CT114" i="4"/>
  <c r="BH114" i="4"/>
  <c r="BG114" i="4"/>
  <c r="BJ114" i="4" s="1"/>
  <c r="AL114" i="4"/>
  <c r="AO114" i="4" s="1"/>
  <c r="V114" i="4"/>
  <c r="CU113" i="4"/>
  <c r="CT113" i="4"/>
  <c r="BG113" i="4"/>
  <c r="AO113" i="4"/>
  <c r="AL113" i="4"/>
  <c r="AN113" i="4" s="1"/>
  <c r="T113" i="4"/>
  <c r="CV112" i="4"/>
  <c r="CW112" i="4" s="1"/>
  <c r="CU112" i="4"/>
  <c r="CT112" i="4"/>
  <c r="BG112" i="4"/>
  <c r="BH112" i="4" s="1"/>
  <c r="AL112" i="4"/>
  <c r="V112" i="4"/>
  <c r="CV111" i="4"/>
  <c r="CW111" i="4" s="1"/>
  <c r="DO111" i="4" s="1"/>
  <c r="CU111" i="4"/>
  <c r="CT111" i="4"/>
  <c r="BI111" i="4"/>
  <c r="BG111" i="4"/>
  <c r="BJ111" i="4" s="1"/>
  <c r="AL111" i="4"/>
  <c r="AO111" i="4" s="1"/>
  <c r="U111" i="4"/>
  <c r="V111" i="4"/>
  <c r="CU110" i="4"/>
  <c r="CT110" i="4"/>
  <c r="CV110" i="4" s="1"/>
  <c r="CW110" i="4" s="1"/>
  <c r="BG110" i="4"/>
  <c r="AM110" i="4"/>
  <c r="AL110" i="4"/>
  <c r="AO110" i="4" s="1"/>
  <c r="V110" i="4"/>
  <c r="CU109" i="4"/>
  <c r="CT109" i="4"/>
  <c r="CV109" i="4" s="1"/>
  <c r="CW109" i="4" s="1"/>
  <c r="BG109" i="4"/>
  <c r="AM109" i="4"/>
  <c r="AL109" i="4"/>
  <c r="CU108" i="4"/>
  <c r="CT108" i="4"/>
  <c r="BJ108" i="4"/>
  <c r="BG108" i="4"/>
  <c r="BI108" i="4" s="1"/>
  <c r="AO108" i="4"/>
  <c r="AN108" i="4"/>
  <c r="AL108" i="4"/>
  <c r="AM108" i="4" s="1"/>
  <c r="V108" i="4"/>
  <c r="T108" i="4"/>
  <c r="U108" i="4"/>
  <c r="CU107" i="4"/>
  <c r="CT107" i="4"/>
  <c r="BI107" i="4"/>
  <c r="BG107" i="4"/>
  <c r="BJ107" i="4" s="1"/>
  <c r="AN107" i="4"/>
  <c r="AL107" i="4"/>
  <c r="T107" i="4"/>
  <c r="CU106" i="4"/>
  <c r="CT106" i="4"/>
  <c r="BJ106" i="4"/>
  <c r="BI106" i="4"/>
  <c r="BH106" i="4"/>
  <c r="BG106" i="4"/>
  <c r="AL106" i="4"/>
  <c r="AO106" i="4" s="1"/>
  <c r="V106" i="4"/>
  <c r="CV105" i="4"/>
  <c r="CW105" i="4" s="1"/>
  <c r="CU105" i="4"/>
  <c r="CT105" i="4"/>
  <c r="BG105" i="4"/>
  <c r="BJ105" i="4" s="1"/>
  <c r="AM105" i="4"/>
  <c r="AL105" i="4"/>
  <c r="V105" i="4"/>
  <c r="CU104" i="4"/>
  <c r="CT104" i="4"/>
  <c r="BG104" i="4"/>
  <c r="AL104" i="4"/>
  <c r="AN104" i="4" s="1"/>
  <c r="CU103" i="4"/>
  <c r="CV103" i="4" s="1"/>
  <c r="CW103" i="4" s="1"/>
  <c r="CT103" i="4"/>
  <c r="BJ103" i="4"/>
  <c r="BG103" i="4"/>
  <c r="BH103" i="4" s="1"/>
  <c r="AL103" i="4"/>
  <c r="AO103" i="4" s="1"/>
  <c r="CU102" i="4"/>
  <c r="CT102" i="4"/>
  <c r="CV102" i="4" s="1"/>
  <c r="CW102" i="4" s="1"/>
  <c r="BG102" i="4"/>
  <c r="AN102" i="4"/>
  <c r="AL102" i="4"/>
  <c r="AO102" i="4" s="1"/>
  <c r="CU101" i="4"/>
  <c r="CT101" i="4"/>
  <c r="BG101" i="4"/>
  <c r="BI101" i="4" s="1"/>
  <c r="AN101" i="4"/>
  <c r="AM101" i="4"/>
  <c r="AL101" i="4"/>
  <c r="AO101" i="4" s="1"/>
  <c r="CU100" i="4"/>
  <c r="CT100" i="4"/>
  <c r="CV100" i="4" s="1"/>
  <c r="CW100" i="4" s="1"/>
  <c r="BJ100" i="4"/>
  <c r="BH100" i="4"/>
  <c r="BG100" i="4"/>
  <c r="BI100" i="4" s="1"/>
  <c r="AL100" i="4"/>
  <c r="U100" i="4"/>
  <c r="CU99" i="4"/>
  <c r="CT99" i="4"/>
  <c r="BG99" i="4"/>
  <c r="BJ99" i="4" s="1"/>
  <c r="AL99" i="4"/>
  <c r="V99" i="4"/>
  <c r="CU98" i="4"/>
  <c r="CT98" i="4"/>
  <c r="BI98" i="4"/>
  <c r="BG98" i="4"/>
  <c r="BH98" i="4" s="1"/>
  <c r="AL98" i="4"/>
  <c r="AO98" i="4" s="1"/>
  <c r="U98" i="4"/>
  <c r="CU97" i="4"/>
  <c r="CT97" i="4"/>
  <c r="CV97" i="4" s="1"/>
  <c r="CW97" i="4" s="1"/>
  <c r="DO97" i="4" s="1"/>
  <c r="DP98" i="4" s="1"/>
  <c r="DQ98" i="4" s="1"/>
  <c r="DS98" i="4" s="1"/>
  <c r="BI97" i="4"/>
  <c r="BG97" i="4"/>
  <c r="BJ97" i="4" s="1"/>
  <c r="AL97" i="4"/>
  <c r="AN97" i="4" s="1"/>
  <c r="V97" i="4"/>
  <c r="CV96" i="4"/>
  <c r="CW96" i="4" s="1"/>
  <c r="DO96" i="4" s="1"/>
  <c r="CU96" i="4"/>
  <c r="CT96" i="4"/>
  <c r="BG96" i="4"/>
  <c r="BJ96" i="4" s="1"/>
  <c r="AO96" i="4"/>
  <c r="AL96" i="4"/>
  <c r="AN96" i="4" s="1"/>
  <c r="V96" i="4"/>
  <c r="CU95" i="4"/>
  <c r="CT95" i="4"/>
  <c r="CV95" i="4" s="1"/>
  <c r="CW95" i="4" s="1"/>
  <c r="BG95" i="4"/>
  <c r="AL95" i="4"/>
  <c r="AN95" i="4" s="1"/>
  <c r="T95" i="4"/>
  <c r="CU94" i="4"/>
  <c r="CT94" i="4"/>
  <c r="CV94" i="4" s="1"/>
  <c r="CW94" i="4" s="1"/>
  <c r="BG94" i="4"/>
  <c r="BH94" i="4" s="1"/>
  <c r="AN94" i="4"/>
  <c r="AL94" i="4"/>
  <c r="AM94" i="4" s="1"/>
  <c r="T94" i="4"/>
  <c r="CU93" i="4"/>
  <c r="CT93" i="4"/>
  <c r="CV93" i="4" s="1"/>
  <c r="CW93" i="4" s="1"/>
  <c r="BI93" i="4"/>
  <c r="BG93" i="4"/>
  <c r="BJ93" i="4" s="1"/>
  <c r="AL93" i="4"/>
  <c r="AO93" i="4" s="1"/>
  <c r="CU92" i="4"/>
  <c r="CT92" i="4"/>
  <c r="BG92" i="4"/>
  <c r="BI92" i="4" s="1"/>
  <c r="AL92" i="4"/>
  <c r="AN92" i="4" s="1"/>
  <c r="U92" i="4"/>
  <c r="CU91" i="4"/>
  <c r="CV91" i="4" s="1"/>
  <c r="CW91" i="4" s="1"/>
  <c r="CT91" i="4"/>
  <c r="BI91" i="4"/>
  <c r="BG91" i="4"/>
  <c r="BJ91" i="4" s="1"/>
  <c r="AL91" i="4"/>
  <c r="AM91" i="4" s="1"/>
  <c r="CU90" i="4"/>
  <c r="CT90" i="4"/>
  <c r="BI90" i="4"/>
  <c r="BG90" i="4"/>
  <c r="BJ90" i="4" s="1"/>
  <c r="AN90" i="4"/>
  <c r="AL90" i="4"/>
  <c r="AM90" i="4" s="1"/>
  <c r="V90" i="4"/>
  <c r="CV89" i="4"/>
  <c r="CW89" i="4" s="1"/>
  <c r="CU89" i="4"/>
  <c r="CT89" i="4"/>
  <c r="BI89" i="4"/>
  <c r="BH89" i="4"/>
  <c r="BG89" i="4"/>
  <c r="BJ89" i="4" s="1"/>
  <c r="AO89" i="4"/>
  <c r="AL89" i="4"/>
  <c r="AM89" i="4" s="1"/>
  <c r="CU88" i="4"/>
  <c r="CV88" i="4" s="1"/>
  <c r="CW88" i="4" s="1"/>
  <c r="CT88" i="4"/>
  <c r="CC88" i="4"/>
  <c r="BG88" i="4"/>
  <c r="BJ88" i="4" s="1"/>
  <c r="AO88" i="4"/>
  <c r="AM88" i="4"/>
  <c r="AL88" i="4"/>
  <c r="AN88" i="4" s="1"/>
  <c r="CU87" i="4"/>
  <c r="CV87" i="4" s="1"/>
  <c r="CW87" i="4" s="1"/>
  <c r="CT87" i="4"/>
  <c r="BI87" i="4"/>
  <c r="BH87" i="4"/>
  <c r="BG87" i="4"/>
  <c r="BJ87" i="4" s="1"/>
  <c r="AL87" i="4"/>
  <c r="AM87" i="4" s="1"/>
  <c r="V87" i="4"/>
  <c r="CU86" i="4"/>
  <c r="CT86" i="4"/>
  <c r="BI86" i="4"/>
  <c r="BG86" i="4"/>
  <c r="BJ86" i="4" s="1"/>
  <c r="AM86" i="4"/>
  <c r="AL86" i="4"/>
  <c r="T86" i="4"/>
  <c r="CU85" i="4"/>
  <c r="CT85" i="4"/>
  <c r="CV85" i="4" s="1"/>
  <c r="CW85" i="4" s="1"/>
  <c r="DO85" i="4" s="1"/>
  <c r="BG85" i="4"/>
  <c r="AO85" i="4"/>
  <c r="AL85" i="4"/>
  <c r="CU84" i="4"/>
  <c r="CT84" i="4"/>
  <c r="CV84" i="4" s="1"/>
  <c r="CW84" i="4" s="1"/>
  <c r="BG84" i="4"/>
  <c r="BH84" i="4" s="1"/>
  <c r="AL84" i="4"/>
  <c r="AN84" i="4" s="1"/>
  <c r="T84" i="4"/>
  <c r="CV83" i="4"/>
  <c r="CW83" i="4" s="1"/>
  <c r="CU83" i="4"/>
  <c r="CT83" i="4"/>
  <c r="BG83" i="4"/>
  <c r="BH83" i="4" s="1"/>
  <c r="AL83" i="4"/>
  <c r="AO83" i="4" s="1"/>
  <c r="T83" i="4"/>
  <c r="CU82" i="4"/>
  <c r="CT82" i="4"/>
  <c r="BG82" i="4"/>
  <c r="AN82" i="4"/>
  <c r="AL82" i="4"/>
  <c r="AO82" i="4" s="1"/>
  <c r="CU81" i="4"/>
  <c r="CT81" i="4"/>
  <c r="BG81" i="4"/>
  <c r="BI81" i="4" s="1"/>
  <c r="AL81" i="4"/>
  <c r="U81" i="4"/>
  <c r="CU80" i="4"/>
  <c r="CT80" i="4"/>
  <c r="CV80" i="4" s="1"/>
  <c r="CW80" i="4" s="1"/>
  <c r="BJ80" i="4"/>
  <c r="BG80" i="4"/>
  <c r="BI80" i="4" s="1"/>
  <c r="AL80" i="4"/>
  <c r="AM80" i="4" s="1"/>
  <c r="U80" i="4"/>
  <c r="CU79" i="4"/>
  <c r="CT79" i="4"/>
  <c r="CV79" i="4" s="1"/>
  <c r="CW79" i="4" s="1"/>
  <c r="CX80" i="4" s="1"/>
  <c r="CY80" i="4" s="1"/>
  <c r="CZ80" i="4" s="1"/>
  <c r="BI79" i="4"/>
  <c r="BG79" i="4"/>
  <c r="AO79" i="4"/>
  <c r="AL79" i="4"/>
  <c r="AM79" i="4" s="1"/>
  <c r="CV78" i="4"/>
  <c r="CW78" i="4" s="1"/>
  <c r="CU78" i="4"/>
  <c r="CT78" i="4"/>
  <c r="BI78" i="4"/>
  <c r="BH78" i="4"/>
  <c r="BG78" i="4"/>
  <c r="BJ78" i="4" s="1"/>
  <c r="AL78" i="4"/>
  <c r="V78" i="4"/>
  <c r="DO77" i="4"/>
  <c r="CU77" i="4"/>
  <c r="CT77" i="4"/>
  <c r="CV77" i="4" s="1"/>
  <c r="CW77" i="4" s="1"/>
  <c r="CX78" i="4" s="1"/>
  <c r="CY78" i="4" s="1"/>
  <c r="CZ78" i="4" s="1"/>
  <c r="BG77" i="4"/>
  <c r="AL77" i="4"/>
  <c r="AN77" i="4" s="1"/>
  <c r="CU76" i="4"/>
  <c r="CT76" i="4"/>
  <c r="BI76" i="4"/>
  <c r="BG76" i="4"/>
  <c r="BJ76" i="4" s="1"/>
  <c r="AL76" i="4"/>
  <c r="V76" i="4"/>
  <c r="CV75" i="4"/>
  <c r="CW75" i="4" s="1"/>
  <c r="CU75" i="4"/>
  <c r="CT75" i="4"/>
  <c r="BG75" i="4"/>
  <c r="BH75" i="4" s="1"/>
  <c r="AL75" i="4"/>
  <c r="AO75" i="4" s="1"/>
  <c r="T75" i="4"/>
  <c r="CU74" i="4"/>
  <c r="CT74" i="4"/>
  <c r="BH74" i="4"/>
  <c r="BG74" i="4"/>
  <c r="BJ74" i="4" s="1"/>
  <c r="AL74" i="4"/>
  <c r="AM74" i="4" s="1"/>
  <c r="V74" i="4"/>
  <c r="CV73" i="4"/>
  <c r="CW73" i="4" s="1"/>
  <c r="CU73" i="4"/>
  <c r="CT73" i="4"/>
  <c r="BG73" i="4"/>
  <c r="BJ73" i="4" s="1"/>
  <c r="AL73" i="4"/>
  <c r="V73" i="4"/>
  <c r="CU72" i="4"/>
  <c r="CT72" i="4"/>
  <c r="CV72" i="4" s="1"/>
  <c r="CW72" i="4" s="1"/>
  <c r="DO72" i="4" s="1"/>
  <c r="BG72" i="4"/>
  <c r="BI72" i="4" s="1"/>
  <c r="AL72" i="4"/>
  <c r="AO72" i="4" s="1"/>
  <c r="U72" i="4"/>
  <c r="CU71" i="4"/>
  <c r="CT71" i="4"/>
  <c r="BG71" i="4"/>
  <c r="BI71" i="4" s="1"/>
  <c r="AN71" i="4"/>
  <c r="AL71" i="4"/>
  <c r="AO71" i="4" s="1"/>
  <c r="U71" i="4"/>
  <c r="CU70" i="4"/>
  <c r="CV70" i="4" s="1"/>
  <c r="CW70" i="4" s="1"/>
  <c r="CT70" i="4"/>
  <c r="BJ70" i="4"/>
  <c r="BI70" i="4"/>
  <c r="BG70" i="4"/>
  <c r="BH70" i="4" s="1"/>
  <c r="AL70" i="4"/>
  <c r="AO70" i="4" s="1"/>
  <c r="U70" i="4"/>
  <c r="V70" i="4"/>
  <c r="CU69" i="4"/>
  <c r="CT69" i="4"/>
  <c r="CV69" i="4" s="1"/>
  <c r="CW69" i="4" s="1"/>
  <c r="BG69" i="4"/>
  <c r="AL69" i="4"/>
  <c r="AN69" i="4" s="1"/>
  <c r="CU68" i="4"/>
  <c r="CT68" i="4"/>
  <c r="BI68" i="4"/>
  <c r="BG68" i="4"/>
  <c r="BH68" i="4" s="1"/>
  <c r="AL68" i="4"/>
  <c r="AN68" i="4" s="1"/>
  <c r="U68" i="4"/>
  <c r="CU67" i="4"/>
  <c r="CT67" i="4"/>
  <c r="CV67" i="4" s="1"/>
  <c r="CW67" i="4" s="1"/>
  <c r="BI67" i="4"/>
  <c r="BG67" i="4"/>
  <c r="BJ67" i="4" s="1"/>
  <c r="AL67" i="4"/>
  <c r="CU66" i="4"/>
  <c r="CT66" i="4"/>
  <c r="CV66" i="4" s="1"/>
  <c r="CW66" i="4" s="1"/>
  <c r="CX67" i="4" s="1"/>
  <c r="CY67" i="4" s="1"/>
  <c r="BH66" i="4"/>
  <c r="BG66" i="4"/>
  <c r="BJ66" i="4" s="1"/>
  <c r="AL66" i="4"/>
  <c r="AO66" i="4" s="1"/>
  <c r="V66" i="4"/>
  <c r="CU65" i="4"/>
  <c r="CT65" i="4"/>
  <c r="BI65" i="4"/>
  <c r="BG65" i="4"/>
  <c r="AL65" i="4"/>
  <c r="CU64" i="4"/>
  <c r="CT64" i="4"/>
  <c r="CD64" i="4"/>
  <c r="BG64" i="4"/>
  <c r="BI64" i="4" s="1"/>
  <c r="AN64" i="4"/>
  <c r="AL64" i="4"/>
  <c r="AM64" i="4" s="1"/>
  <c r="T64" i="4"/>
  <c r="U64" i="4"/>
  <c r="CU63" i="4"/>
  <c r="CT63" i="4"/>
  <c r="BG63" i="4"/>
  <c r="BJ63" i="4" s="1"/>
  <c r="AL63" i="4"/>
  <c r="AO63" i="4" s="1"/>
  <c r="CU62" i="4"/>
  <c r="CT62" i="4"/>
  <c r="BG62" i="4"/>
  <c r="BJ62" i="4" s="1"/>
  <c r="AO62" i="4"/>
  <c r="AL62" i="4"/>
  <c r="AN62" i="4" s="1"/>
  <c r="V62" i="4"/>
  <c r="CU61" i="4"/>
  <c r="CT61" i="4"/>
  <c r="CV61" i="4" s="1"/>
  <c r="CW61" i="4" s="1"/>
  <c r="BG61" i="4"/>
  <c r="AL61" i="4"/>
  <c r="CU60" i="4"/>
  <c r="CT60" i="4"/>
  <c r="BJ60" i="4"/>
  <c r="BI60" i="4"/>
  <c r="BH60" i="4"/>
  <c r="BG60" i="4"/>
  <c r="AL60" i="4"/>
  <c r="AN60" i="4" s="1"/>
  <c r="U60" i="4"/>
  <c r="V60" i="4"/>
  <c r="CU59" i="4"/>
  <c r="CT59" i="4"/>
  <c r="CV59" i="4" s="1"/>
  <c r="CW59" i="4" s="1"/>
  <c r="BG59" i="4"/>
  <c r="AL59" i="4"/>
  <c r="AO59" i="4" s="1"/>
  <c r="CU58" i="4"/>
  <c r="CT58" i="4"/>
  <c r="BG58" i="4"/>
  <c r="BJ58" i="4" s="1"/>
  <c r="AN58" i="4"/>
  <c r="AL58" i="4"/>
  <c r="AM58" i="4" s="1"/>
  <c r="V58" i="4"/>
  <c r="CU57" i="4"/>
  <c r="CV57" i="4" s="1"/>
  <c r="CW57" i="4" s="1"/>
  <c r="CT57" i="4"/>
  <c r="BG57" i="4"/>
  <c r="BJ57" i="4" s="1"/>
  <c r="AL57" i="4"/>
  <c r="AO57" i="4" s="1"/>
  <c r="CU56" i="4"/>
  <c r="CT56" i="4"/>
  <c r="CV56" i="4" s="1"/>
  <c r="CW56" i="4" s="1"/>
  <c r="BG56" i="4"/>
  <c r="BI56" i="4" s="1"/>
  <c r="AL56" i="4"/>
  <c r="T56" i="4"/>
  <c r="U56" i="4"/>
  <c r="CU55" i="4"/>
  <c r="CT55" i="4"/>
  <c r="CV55" i="4" s="1"/>
  <c r="CW55" i="4" s="1"/>
  <c r="BG55" i="4"/>
  <c r="BJ55" i="4" s="1"/>
  <c r="AN55" i="4"/>
  <c r="AL55" i="4"/>
  <c r="AM55" i="4" s="1"/>
  <c r="CU54" i="4"/>
  <c r="CT54" i="4"/>
  <c r="BG54" i="4"/>
  <c r="BJ54" i="4" s="1"/>
  <c r="AL54" i="4"/>
  <c r="V54" i="4"/>
  <c r="CV53" i="4"/>
  <c r="CW53" i="4" s="1"/>
  <c r="DO53" i="4" s="1"/>
  <c r="CU53" i="4"/>
  <c r="CT53" i="4"/>
  <c r="BG53" i="4"/>
  <c r="BJ53" i="4" s="1"/>
  <c r="AO53" i="4"/>
  <c r="AL53" i="4"/>
  <c r="CU52" i="4"/>
  <c r="CT52" i="4"/>
  <c r="CV52" i="4" s="1"/>
  <c r="CW52" i="4" s="1"/>
  <c r="BG52" i="4"/>
  <c r="BJ52" i="4" s="1"/>
  <c r="AL52" i="4"/>
  <c r="AN52" i="4" s="1"/>
  <c r="V52" i="4"/>
  <c r="CU51" i="4"/>
  <c r="CT51" i="4"/>
  <c r="CV51" i="4" s="1"/>
  <c r="CW51" i="4" s="1"/>
  <c r="BI51" i="4"/>
  <c r="BG51" i="4"/>
  <c r="BH51" i="4" s="1"/>
  <c r="AL51" i="4"/>
  <c r="AO51" i="4" s="1"/>
  <c r="T51" i="4"/>
  <c r="CU50" i="4"/>
  <c r="CT50" i="4"/>
  <c r="CV50" i="4" s="1"/>
  <c r="CW50" i="4" s="1"/>
  <c r="BG50" i="4"/>
  <c r="AN50" i="4"/>
  <c r="AL50" i="4"/>
  <c r="AM50" i="4" s="1"/>
  <c r="CU49" i="4"/>
  <c r="CT49" i="4"/>
  <c r="CV49" i="4" s="1"/>
  <c r="CW49" i="4" s="1"/>
  <c r="BG49" i="4"/>
  <c r="AL49" i="4"/>
  <c r="AO49" i="4" s="1"/>
  <c r="CU48" i="4"/>
  <c r="CT48" i="4"/>
  <c r="CV48" i="4" s="1"/>
  <c r="CW48" i="4" s="1"/>
  <c r="BJ48" i="4"/>
  <c r="BG48" i="4"/>
  <c r="BI48" i="4" s="1"/>
  <c r="AL48" i="4"/>
  <c r="AO48" i="4" s="1"/>
  <c r="V48" i="4"/>
  <c r="U48" i="4"/>
  <c r="CU47" i="4"/>
  <c r="CT47" i="4"/>
  <c r="CV47" i="4" s="1"/>
  <c r="CW47" i="4" s="1"/>
  <c r="BG47" i="4"/>
  <c r="BJ47" i="4" s="1"/>
  <c r="AO47" i="4"/>
  <c r="AN47" i="4"/>
  <c r="AL47" i="4"/>
  <c r="AM47" i="4" s="1"/>
  <c r="V47" i="4"/>
  <c r="CV46" i="4"/>
  <c r="CW46" i="4" s="1"/>
  <c r="CU46" i="4"/>
  <c r="CT46" i="4"/>
  <c r="BI46" i="4"/>
  <c r="BH46" i="4"/>
  <c r="BG46" i="4"/>
  <c r="BJ46" i="4" s="1"/>
  <c r="AL46" i="4"/>
  <c r="V46" i="4"/>
  <c r="CU45" i="4"/>
  <c r="CT45" i="4"/>
  <c r="CV45" i="4" s="1"/>
  <c r="CW45" i="4" s="1"/>
  <c r="BG45" i="4"/>
  <c r="BJ45" i="4" s="1"/>
  <c r="AL45" i="4"/>
  <c r="AO45" i="4" s="1"/>
  <c r="CU44" i="4"/>
  <c r="CT44" i="4"/>
  <c r="CV44" i="4" s="1"/>
  <c r="CW44" i="4" s="1"/>
  <c r="CX45" i="4" s="1"/>
  <c r="CY45" i="4" s="1"/>
  <c r="BI44" i="4"/>
  <c r="BG44" i="4"/>
  <c r="BJ44" i="4" s="1"/>
  <c r="AL44" i="4"/>
  <c r="AN44" i="4" s="1"/>
  <c r="CU43" i="4"/>
  <c r="CT43" i="4"/>
  <c r="BG43" i="4"/>
  <c r="AL43" i="4"/>
  <c r="CW42" i="4"/>
  <c r="CX43" i="4" s="1"/>
  <c r="CY43" i="4" s="1"/>
  <c r="CU42" i="4"/>
  <c r="CT42" i="4"/>
  <c r="CV42" i="4" s="1"/>
  <c r="BG42" i="4"/>
  <c r="BJ42" i="4" s="1"/>
  <c r="AO42" i="4"/>
  <c r="AN42" i="4"/>
  <c r="AM42" i="4"/>
  <c r="AL42" i="4"/>
  <c r="CU41" i="4"/>
  <c r="CT41" i="4"/>
  <c r="CV41" i="4" s="1"/>
  <c r="CW41" i="4" s="1"/>
  <c r="CC41" i="4"/>
  <c r="BG41" i="4"/>
  <c r="BJ41" i="4" s="1"/>
  <c r="AL41" i="4"/>
  <c r="AO41" i="4" s="1"/>
  <c r="CU40" i="4"/>
  <c r="CT40" i="4"/>
  <c r="CV40" i="4" s="1"/>
  <c r="CW40" i="4" s="1"/>
  <c r="CD40" i="4"/>
  <c r="BJ40" i="4"/>
  <c r="BH40" i="4"/>
  <c r="BG40" i="4"/>
  <c r="BI40" i="4" s="1"/>
  <c r="AL40" i="4"/>
  <c r="AM40" i="4" s="1"/>
  <c r="U40" i="4"/>
  <c r="CU39" i="4"/>
  <c r="CT39" i="4"/>
  <c r="CV39" i="4" s="1"/>
  <c r="CW39" i="4" s="1"/>
  <c r="CX40" i="4" s="1"/>
  <c r="CY40" i="4" s="1"/>
  <c r="CZ40" i="4" s="1"/>
  <c r="BG39" i="4"/>
  <c r="BI39" i="4" s="1"/>
  <c r="AL39" i="4"/>
  <c r="CU38" i="4"/>
  <c r="CT38" i="4"/>
  <c r="CV38" i="4" s="1"/>
  <c r="CW38" i="4" s="1"/>
  <c r="BJ38" i="4"/>
  <c r="BG38" i="4"/>
  <c r="BI38" i="4" s="1"/>
  <c r="AO38" i="4"/>
  <c r="AN38" i="4"/>
  <c r="AL38" i="4"/>
  <c r="AM38" i="4" s="1"/>
  <c r="U38" i="4"/>
  <c r="V38" i="4"/>
  <c r="CU37" i="4"/>
  <c r="CT37" i="4"/>
  <c r="CV37" i="4" s="1"/>
  <c r="CW37" i="4" s="1"/>
  <c r="BG37" i="4"/>
  <c r="BJ37" i="4" s="1"/>
  <c r="AL37" i="4"/>
  <c r="AN37" i="4" s="1"/>
  <c r="CU36" i="4"/>
  <c r="CT36" i="4"/>
  <c r="BJ36" i="4"/>
  <c r="BH36" i="4"/>
  <c r="BG36" i="4"/>
  <c r="BI36" i="4" s="1"/>
  <c r="AL36" i="4"/>
  <c r="AO36" i="4" s="1"/>
  <c r="V36" i="4"/>
  <c r="T36" i="4"/>
  <c r="U36" i="4"/>
  <c r="CU35" i="4"/>
  <c r="CT35" i="4"/>
  <c r="BI35" i="4"/>
  <c r="BG35" i="4"/>
  <c r="BJ35" i="4" s="1"/>
  <c r="AL35" i="4"/>
  <c r="AM35" i="4" s="1"/>
  <c r="T35" i="4"/>
  <c r="V35" i="4"/>
  <c r="CU34" i="4"/>
  <c r="CV34" i="4" s="1"/>
  <c r="CW34" i="4" s="1"/>
  <c r="CT34" i="4"/>
  <c r="BJ34" i="4"/>
  <c r="BI34" i="4"/>
  <c r="BG34" i="4"/>
  <c r="BH34" i="4" s="1"/>
  <c r="AL34" i="4"/>
  <c r="U34" i="4"/>
  <c r="CU33" i="4"/>
  <c r="CT33" i="4"/>
  <c r="BG33" i="4"/>
  <c r="BJ33" i="4" s="1"/>
  <c r="AL33" i="4"/>
  <c r="AN33" i="4" s="1"/>
  <c r="U33" i="4"/>
  <c r="V33" i="4"/>
  <c r="CU32" i="4"/>
  <c r="CV32" i="4" s="1"/>
  <c r="CW32" i="4" s="1"/>
  <c r="CT32" i="4"/>
  <c r="BG32" i="4"/>
  <c r="AO32" i="4"/>
  <c r="AN32" i="4"/>
  <c r="AL32" i="4"/>
  <c r="AM32" i="4" s="1"/>
  <c r="DZ31" i="4"/>
  <c r="CU31" i="4"/>
  <c r="CT31" i="4"/>
  <c r="BG31" i="4"/>
  <c r="BI31" i="4" s="1"/>
  <c r="AL31" i="4"/>
  <c r="AO31" i="4" s="1"/>
  <c r="DZ30" i="4"/>
  <c r="CU30" i="4"/>
  <c r="CT30" i="4"/>
  <c r="CV30" i="4" s="1"/>
  <c r="CW30" i="4" s="1"/>
  <c r="BQ30" i="4"/>
  <c r="BQ31" i="4" s="1"/>
  <c r="BP30" i="4"/>
  <c r="BO30" i="4"/>
  <c r="BI30" i="4"/>
  <c r="BG30" i="4"/>
  <c r="BH30" i="4" s="1"/>
  <c r="AL30" i="4"/>
  <c r="AO30" i="4" s="1"/>
  <c r="T30" i="4"/>
  <c r="CU29" i="4"/>
  <c r="CT29" i="4"/>
  <c r="BQ29" i="4"/>
  <c r="BP29" i="4"/>
  <c r="BJ29" i="4"/>
  <c r="BI29" i="4"/>
  <c r="BH29" i="4"/>
  <c r="BG29" i="4"/>
  <c r="AL29" i="4"/>
  <c r="AN29" i="4" s="1"/>
  <c r="CU28" i="4"/>
  <c r="CT28" i="4"/>
  <c r="CV28" i="4" s="1"/>
  <c r="CW28" i="4" s="1"/>
  <c r="CX29" i="4" s="1"/>
  <c r="CY29" i="4" s="1"/>
  <c r="BG28" i="4"/>
  <c r="BJ28" i="4" s="1"/>
  <c r="AL28" i="4"/>
  <c r="AM28" i="4" s="1"/>
  <c r="V28" i="4"/>
  <c r="CU27" i="4"/>
  <c r="CV27" i="4" s="1"/>
  <c r="CW27" i="4" s="1"/>
  <c r="CT27" i="4"/>
  <c r="BQ27" i="4"/>
  <c r="BP27" i="4"/>
  <c r="BO27" i="4"/>
  <c r="BG27" i="4"/>
  <c r="AL27" i="4"/>
  <c r="AN27" i="4" s="1"/>
  <c r="CU26" i="4"/>
  <c r="CT26" i="4"/>
  <c r="BG26" i="4"/>
  <c r="BJ26" i="4" s="1"/>
  <c r="AO26" i="4"/>
  <c r="AL26" i="4"/>
  <c r="AN26" i="4" s="1"/>
  <c r="V26" i="4"/>
  <c r="CU25" i="4"/>
  <c r="CT25" i="4"/>
  <c r="CD25" i="4"/>
  <c r="BG25" i="4"/>
  <c r="BJ25" i="4" s="1"/>
  <c r="AL25" i="4"/>
  <c r="AO25" i="4" s="1"/>
  <c r="V25" i="4"/>
  <c r="CU24" i="4"/>
  <c r="CT24" i="4"/>
  <c r="CV24" i="4" s="1"/>
  <c r="CW24" i="4" s="1"/>
  <c r="BG24" i="4"/>
  <c r="BJ24" i="4" s="1"/>
  <c r="AO24" i="4"/>
  <c r="AN24" i="4"/>
  <c r="AL24" i="4"/>
  <c r="AM24" i="4" s="1"/>
  <c r="V24" i="4"/>
  <c r="CU23" i="4"/>
  <c r="CT23" i="4"/>
  <c r="CV23" i="4" s="1"/>
  <c r="CW23" i="4" s="1"/>
  <c r="BG23" i="4"/>
  <c r="BH23" i="4" s="1"/>
  <c r="AL23" i="4"/>
  <c r="AO23" i="4" s="1"/>
  <c r="T23" i="4"/>
  <c r="CU22" i="4"/>
  <c r="CT22" i="4"/>
  <c r="BG22" i="4"/>
  <c r="BI22" i="4" s="1"/>
  <c r="AN22" i="4"/>
  <c r="AM22" i="4"/>
  <c r="AL22" i="4"/>
  <c r="AO22" i="4" s="1"/>
  <c r="U22" i="4"/>
  <c r="CU21" i="4"/>
  <c r="CT21" i="4"/>
  <c r="CV21" i="4" s="1"/>
  <c r="CW21" i="4" s="1"/>
  <c r="BJ21" i="4"/>
  <c r="BI21" i="4"/>
  <c r="BH21" i="4"/>
  <c r="BG21" i="4"/>
  <c r="AL21" i="4"/>
  <c r="CU20" i="4"/>
  <c r="CT20" i="4"/>
  <c r="BG20" i="4"/>
  <c r="BJ20" i="4" s="1"/>
  <c r="AO20" i="4"/>
  <c r="AN20" i="4"/>
  <c r="AM20" i="4"/>
  <c r="AL20" i="4"/>
  <c r="V20" i="4"/>
  <c r="CU19" i="4"/>
  <c r="CT19" i="4"/>
  <c r="CV19" i="4" s="1"/>
  <c r="CW19" i="4" s="1"/>
  <c r="BI19" i="4"/>
  <c r="BG19" i="4"/>
  <c r="BJ19" i="4" s="1"/>
  <c r="AL19" i="4"/>
  <c r="AM19" i="4" s="1"/>
  <c r="CU18" i="4"/>
  <c r="CV18" i="4" s="1"/>
  <c r="CW18" i="4" s="1"/>
  <c r="CT18" i="4"/>
  <c r="BJ18" i="4"/>
  <c r="BI18" i="4"/>
  <c r="BH18" i="4"/>
  <c r="BG18" i="4"/>
  <c r="AL18" i="4"/>
  <c r="AN18" i="4" s="1"/>
  <c r="V18" i="4"/>
  <c r="CU17" i="4"/>
  <c r="CT17" i="4"/>
  <c r="CV17" i="4" s="1"/>
  <c r="CW17" i="4" s="1"/>
  <c r="BG17" i="4"/>
  <c r="BH17" i="4" s="1"/>
  <c r="AL17" i="4"/>
  <c r="AO17" i="4" s="1"/>
  <c r="T17" i="4"/>
  <c r="CU16" i="4"/>
  <c r="CT16" i="4"/>
  <c r="CD16" i="4"/>
  <c r="BG16" i="4"/>
  <c r="BJ16" i="4" s="1"/>
  <c r="AO16" i="4"/>
  <c r="AL16" i="4"/>
  <c r="AN16" i="4" s="1"/>
  <c r="V16" i="4"/>
  <c r="CU15" i="4"/>
  <c r="CT15" i="4"/>
  <c r="BG15" i="4"/>
  <c r="BJ15" i="4" s="1"/>
  <c r="AN15" i="4"/>
  <c r="AL15" i="4"/>
  <c r="AO15" i="4" s="1"/>
  <c r="U15" i="4"/>
  <c r="CU14" i="4"/>
  <c r="CT14" i="4"/>
  <c r="CV14" i="4" s="1"/>
  <c r="CW14" i="4" s="1"/>
  <c r="BG14" i="4"/>
  <c r="BI14" i="4" s="1"/>
  <c r="AN14" i="4"/>
  <c r="AM14" i="4"/>
  <c r="AL14" i="4"/>
  <c r="AO14" i="4" s="1"/>
  <c r="T14" i="4"/>
  <c r="CU13" i="4"/>
  <c r="CT13" i="4"/>
  <c r="BG13" i="4"/>
  <c r="BJ13" i="4" s="1"/>
  <c r="AO13" i="4"/>
  <c r="AN13" i="4"/>
  <c r="AL13" i="4"/>
  <c r="AM13" i="4" s="1"/>
  <c r="CU12" i="4"/>
  <c r="CT12" i="4"/>
  <c r="CV12" i="4" s="1"/>
  <c r="CW12" i="4" s="1"/>
  <c r="BG12" i="4"/>
  <c r="BJ12" i="4" s="1"/>
  <c r="AL12" i="4"/>
  <c r="AO12" i="4" s="1"/>
  <c r="V12" i="4"/>
  <c r="CU11" i="4"/>
  <c r="CT11" i="4"/>
  <c r="CV11" i="4" s="1"/>
  <c r="CW11" i="4" s="1"/>
  <c r="BG11" i="4"/>
  <c r="BI11" i="4" s="1"/>
  <c r="AN11" i="4"/>
  <c r="AL11" i="4"/>
  <c r="AO11" i="4" s="1"/>
  <c r="U11" i="4"/>
  <c r="CU10" i="4"/>
  <c r="CT10" i="4"/>
  <c r="BJ10" i="4"/>
  <c r="BI10" i="4"/>
  <c r="BH10" i="4"/>
  <c r="BG10" i="4"/>
  <c r="AO10" i="4"/>
  <c r="AL10" i="4"/>
  <c r="AM10" i="4" s="1"/>
  <c r="V10" i="4"/>
  <c r="CU9" i="4"/>
  <c r="CT9" i="4"/>
  <c r="BI9" i="4"/>
  <c r="BH9" i="4"/>
  <c r="BG9" i="4"/>
  <c r="BJ9" i="4" s="1"/>
  <c r="AL9" i="4"/>
  <c r="AO9" i="4" s="1"/>
  <c r="U9" i="4"/>
  <c r="CU8" i="4"/>
  <c r="CT8" i="4"/>
  <c r="BG8" i="4"/>
  <c r="BJ8" i="4" s="1"/>
  <c r="AL8" i="4"/>
  <c r="AO8" i="4" s="1"/>
  <c r="V8" i="4"/>
  <c r="CU7" i="4"/>
  <c r="CT7" i="4"/>
  <c r="BG7" i="4"/>
  <c r="BI7" i="4" s="1"/>
  <c r="AL7" i="4"/>
  <c r="AO7" i="4" s="1"/>
  <c r="CU6" i="4"/>
  <c r="CT6" i="4"/>
  <c r="CV6" i="4" s="1"/>
  <c r="CW6" i="4" s="1"/>
  <c r="BG6" i="4"/>
  <c r="BI6" i="4" s="1"/>
  <c r="AL6" i="4"/>
  <c r="AO6" i="4" s="1"/>
  <c r="U6" i="4"/>
  <c r="CV5" i="4"/>
  <c r="CW5" i="4" s="1"/>
  <c r="CU5" i="4"/>
  <c r="CT5" i="4"/>
  <c r="BG5" i="4"/>
  <c r="BJ5" i="4" s="1"/>
  <c r="AL5" i="4"/>
  <c r="AN5" i="4" s="1"/>
  <c r="DO4" i="4"/>
  <c r="DO45" i="4" l="1"/>
  <c r="CX46" i="4"/>
  <c r="CY46" i="4" s="1"/>
  <c r="CX38" i="4"/>
  <c r="CY38" i="4" s="1"/>
  <c r="DO37" i="4"/>
  <c r="EL100" i="4"/>
  <c r="DO142" i="4"/>
  <c r="CX143" i="4"/>
  <c r="CY143" i="4" s="1"/>
  <c r="CZ143" i="4" s="1"/>
  <c r="DO32" i="4"/>
  <c r="CX33" i="4"/>
  <c r="CY33" i="4" s="1"/>
  <c r="CZ33" i="4" s="1"/>
  <c r="CX53" i="4"/>
  <c r="CY53" i="4" s="1"/>
  <c r="CZ53" i="4" s="1"/>
  <c r="DO52" i="4"/>
  <c r="CX85" i="4"/>
  <c r="CY85" i="4" s="1"/>
  <c r="CZ85" i="4" s="1"/>
  <c r="DO84" i="4"/>
  <c r="EL124" i="4"/>
  <c r="EL52" i="4"/>
  <c r="DO135" i="4"/>
  <c r="CX136" i="4"/>
  <c r="CY136" i="4" s="1"/>
  <c r="EL146" i="4"/>
  <c r="BY134" i="4"/>
  <c r="CA134" i="4" s="1"/>
  <c r="CD134" i="4" s="1"/>
  <c r="EJ133" i="4"/>
  <c r="EK134" i="4" s="1"/>
  <c r="EL74" i="4"/>
  <c r="BY62" i="4"/>
  <c r="CA62" i="4" s="1"/>
  <c r="EJ61" i="4"/>
  <c r="EK62" i="4" s="1"/>
  <c r="BY24" i="4"/>
  <c r="CA24" i="4" s="1"/>
  <c r="CD24" i="4" s="1"/>
  <c r="EJ23" i="4"/>
  <c r="EK24" i="4" s="1"/>
  <c r="AM6" i="4"/>
  <c r="BJ7" i="4"/>
  <c r="CV15" i="4"/>
  <c r="CW15" i="4" s="1"/>
  <c r="CX16" i="4" s="1"/>
  <c r="CY16" i="4" s="1"/>
  <c r="CZ16" i="4" s="1"/>
  <c r="CV25" i="4"/>
  <c r="CW25" i="4" s="1"/>
  <c r="CX26" i="4" s="1"/>
  <c r="CY26" i="4" s="1"/>
  <c r="CZ26" i="4" s="1"/>
  <c r="AO27" i="4"/>
  <c r="BH28" i="4"/>
  <c r="BQ32" i="4"/>
  <c r="BJ31" i="4"/>
  <c r="AM37" i="4"/>
  <c r="BJ39" i="4"/>
  <c r="AM41" i="4"/>
  <c r="AM45" i="4"/>
  <c r="AO50" i="4"/>
  <c r="BH54" i="4"/>
  <c r="BH55" i="4"/>
  <c r="AM57" i="4"/>
  <c r="AO58" i="4"/>
  <c r="CV62" i="4"/>
  <c r="CW62" i="4" s="1"/>
  <c r="AO64" i="4"/>
  <c r="BJ68" i="4"/>
  <c r="BH72" i="4"/>
  <c r="AN75" i="4"/>
  <c r="CV76" i="4"/>
  <c r="CW76" i="4" s="1"/>
  <c r="CV82" i="4"/>
  <c r="CW82" i="4" s="1"/>
  <c r="CV86" i="4"/>
  <c r="CW86" i="4" s="1"/>
  <c r="BH90" i="4"/>
  <c r="BH93" i="4"/>
  <c r="AO94" i="4"/>
  <c r="BH97" i="4"/>
  <c r="BJ98" i="4"/>
  <c r="AM102" i="4"/>
  <c r="CV107" i="4"/>
  <c r="CW107" i="4" s="1"/>
  <c r="V115" i="4"/>
  <c r="BJ118" i="4"/>
  <c r="BI118" i="4"/>
  <c r="BJ131" i="4"/>
  <c r="BI131" i="4"/>
  <c r="AO140" i="4"/>
  <c r="AN140" i="4"/>
  <c r="BY139" i="4"/>
  <c r="CA139" i="4" s="1"/>
  <c r="EJ138" i="4"/>
  <c r="EK139" i="4" s="1"/>
  <c r="EL129" i="4"/>
  <c r="CA99" i="4"/>
  <c r="CB99" i="4" s="1"/>
  <c r="BY67" i="4"/>
  <c r="CA67" i="4" s="1"/>
  <c r="CC67" i="4" s="1"/>
  <c r="EJ66" i="4"/>
  <c r="EK67" i="4" s="1"/>
  <c r="EL57" i="4"/>
  <c r="CA17" i="4"/>
  <c r="CB17" i="4" s="1"/>
  <c r="EL76" i="4"/>
  <c r="EL28" i="4"/>
  <c r="AN41" i="4"/>
  <c r="AN57" i="4"/>
  <c r="DP86" i="4"/>
  <c r="DQ86" i="4" s="1"/>
  <c r="DS86" i="4" s="1"/>
  <c r="BH58" i="4"/>
  <c r="AM111" i="4"/>
  <c r="CA65" i="4"/>
  <c r="BP28" i="4"/>
  <c r="AN35" i="4"/>
  <c r="AN36" i="4"/>
  <c r="BH41" i="4"/>
  <c r="AO44" i="4"/>
  <c r="BI53" i="4"/>
  <c r="BH57" i="4"/>
  <c r="AM60" i="4"/>
  <c r="BJ64" i="4"/>
  <c r="AN66" i="4"/>
  <c r="AM70" i="4"/>
  <c r="AN74" i="4"/>
  <c r="BJ75" i="4"/>
  <c r="AN87" i="4"/>
  <c r="BI88" i="4"/>
  <c r="BI105" i="4"/>
  <c r="CV106" i="4"/>
  <c r="CW106" i="4" s="1"/>
  <c r="AN111" i="4"/>
  <c r="BI112" i="4"/>
  <c r="CV118" i="4"/>
  <c r="CW118" i="4" s="1"/>
  <c r="BH120" i="4"/>
  <c r="AO123" i="4"/>
  <c r="U127" i="4"/>
  <c r="AN130" i="4"/>
  <c r="CV136" i="4"/>
  <c r="CW136" i="4" s="1"/>
  <c r="CX137" i="4" s="1"/>
  <c r="CY137" i="4" s="1"/>
  <c r="AM138" i="4"/>
  <c r="CA142" i="4"/>
  <c r="CA132" i="4"/>
  <c r="EL122" i="4"/>
  <c r="BY110" i="4"/>
  <c r="CA110" i="4" s="1"/>
  <c r="CD110" i="4" s="1"/>
  <c r="EJ109" i="4"/>
  <c r="EK110" i="4" s="1"/>
  <c r="CA70" i="4"/>
  <c r="CA60" i="4"/>
  <c r="EL34" i="4"/>
  <c r="EN33" i="4"/>
  <c r="EO33" i="4" s="1"/>
  <c r="EL18" i="4"/>
  <c r="AN45" i="4"/>
  <c r="BH6" i="4"/>
  <c r="AM36" i="4"/>
  <c r="AM66" i="4"/>
  <c r="AN115" i="4"/>
  <c r="AN123" i="4"/>
  <c r="AM130" i="4"/>
  <c r="CA137" i="4"/>
  <c r="EJ104" i="4"/>
  <c r="EK105" i="4" s="1"/>
  <c r="BY105" i="4"/>
  <c r="CA105" i="4" s="1"/>
  <c r="CB105" i="4" s="1"/>
  <c r="CV7" i="4"/>
  <c r="CW7" i="4" s="1"/>
  <c r="DO7" i="4" s="1"/>
  <c r="DP8" i="4" s="1"/>
  <c r="DQ8" i="4" s="1"/>
  <c r="DS8" i="4" s="1"/>
  <c r="BH20" i="4"/>
  <c r="BJ6" i="4"/>
  <c r="AM16" i="4"/>
  <c r="BI20" i="4"/>
  <c r="AM26" i="4"/>
  <c r="BH37" i="4"/>
  <c r="BH38" i="4"/>
  <c r="BI41" i="4"/>
  <c r="BH45" i="4"/>
  <c r="AM52" i="4"/>
  <c r="CV54" i="4"/>
  <c r="CW54" i="4" s="1"/>
  <c r="CX55" i="4" s="1"/>
  <c r="CY55" i="4" s="1"/>
  <c r="CZ55" i="4" s="1"/>
  <c r="AO60" i="4"/>
  <c r="BH63" i="4"/>
  <c r="CV71" i="4"/>
  <c r="CW71" i="4" s="1"/>
  <c r="AO74" i="4"/>
  <c r="AM77" i="4"/>
  <c r="BH81" i="4"/>
  <c r="AM83" i="4"/>
  <c r="BI84" i="4"/>
  <c r="AO87" i="4"/>
  <c r="CV90" i="4"/>
  <c r="CW90" i="4" s="1"/>
  <c r="AM104" i="4"/>
  <c r="BJ112" i="4"/>
  <c r="BH115" i="4"/>
  <c r="BI120" i="4"/>
  <c r="CV128" i="4"/>
  <c r="CW128" i="4" s="1"/>
  <c r="AN138" i="4"/>
  <c r="BY115" i="4"/>
  <c r="CA115" i="4" s="1"/>
  <c r="EJ114" i="4"/>
  <c r="EK115" i="4" s="1"/>
  <c r="EL105" i="4"/>
  <c r="EL50" i="4"/>
  <c r="BY38" i="4"/>
  <c r="CA38" i="4" s="1"/>
  <c r="EJ37" i="4"/>
  <c r="EK38" i="4" s="1"/>
  <c r="AN63" i="4"/>
  <c r="BI75" i="4"/>
  <c r="CV10" i="4"/>
  <c r="CW10" i="4" s="1"/>
  <c r="BJ23" i="4"/>
  <c r="CV9" i="4"/>
  <c r="CW9" i="4" s="1"/>
  <c r="BJ14" i="4"/>
  <c r="AO33" i="4"/>
  <c r="BH35" i="4"/>
  <c r="BI37" i="4"/>
  <c r="BH44" i="4"/>
  <c r="BI45" i="4"/>
  <c r="AN49" i="4"/>
  <c r="AO52" i="4"/>
  <c r="CX54" i="4"/>
  <c r="CY54" i="4" s="1"/>
  <c r="CV63" i="4"/>
  <c r="CW63" i="4" s="1"/>
  <c r="CV64" i="4"/>
  <c r="CW64" i="4" s="1"/>
  <c r="AO77" i="4"/>
  <c r="AN83" i="4"/>
  <c r="BJ84" i="4"/>
  <c r="AO92" i="4"/>
  <c r="AO104" i="4"/>
  <c r="AM114" i="4"/>
  <c r="BI115" i="4"/>
  <c r="AO132" i="4"/>
  <c r="AN132" i="4"/>
  <c r="EJ6" i="4"/>
  <c r="EK7" i="4" s="1"/>
  <c r="BY7" i="4"/>
  <c r="CA7" i="4" s="1"/>
  <c r="CD7" i="4" s="1"/>
  <c r="EL138" i="4"/>
  <c r="BY120" i="4"/>
  <c r="CA120" i="4" s="1"/>
  <c r="EJ119" i="4"/>
  <c r="EK120" i="4" s="1"/>
  <c r="CA109" i="4"/>
  <c r="BY76" i="4"/>
  <c r="CA76" i="4" s="1"/>
  <c r="CC76" i="4" s="1"/>
  <c r="EJ75" i="4"/>
  <c r="EK76" i="4" s="1"/>
  <c r="EL66" i="4"/>
  <c r="BY43" i="4"/>
  <c r="CA43" i="4" s="1"/>
  <c r="EJ42" i="4"/>
  <c r="EK43" i="4" s="1"/>
  <c r="EL33" i="4"/>
  <c r="AO37" i="4"/>
  <c r="BH64" i="4"/>
  <c r="AN119" i="4"/>
  <c r="CV120" i="4"/>
  <c r="CW120" i="4" s="1"/>
  <c r="BH127" i="4"/>
  <c r="BJ127" i="4"/>
  <c r="BI127" i="4"/>
  <c r="AM132" i="4"/>
  <c r="CA113" i="4"/>
  <c r="EJ80" i="4"/>
  <c r="EK81" i="4" s="1"/>
  <c r="BY81" i="4"/>
  <c r="CA81" i="4" s="1"/>
  <c r="BY48" i="4"/>
  <c r="CA48" i="4" s="1"/>
  <c r="CD48" i="4" s="1"/>
  <c r="EJ47" i="4"/>
  <c r="EK48" i="4" s="1"/>
  <c r="CA37" i="4"/>
  <c r="BJ128" i="4"/>
  <c r="BI128" i="4"/>
  <c r="AM44" i="4"/>
  <c r="CV68" i="4"/>
  <c r="CW68" i="4" s="1"/>
  <c r="AM145" i="4"/>
  <c r="AO145" i="4"/>
  <c r="CV20" i="4"/>
  <c r="CW20" i="4" s="1"/>
  <c r="AM29" i="4"/>
  <c r="BH33" i="4"/>
  <c r="DO42" i="4"/>
  <c r="CZ45" i="4"/>
  <c r="AM51" i="4"/>
  <c r="BI52" i="4"/>
  <c r="BJ56" i="4"/>
  <c r="AM59" i="4"/>
  <c r="CZ67" i="4"/>
  <c r="AM68" i="4"/>
  <c r="AN80" i="4"/>
  <c r="BI83" i="4"/>
  <c r="AN91" i="4"/>
  <c r="BJ92" i="4"/>
  <c r="BH99" i="4"/>
  <c r="CA108" i="4"/>
  <c r="EL98" i="4"/>
  <c r="BY86" i="4"/>
  <c r="EJ85" i="4"/>
  <c r="EK86" i="4" s="1"/>
  <c r="BI28" i="4"/>
  <c r="BI54" i="4"/>
  <c r="BY144" i="4"/>
  <c r="CA144" i="4" s="1"/>
  <c r="EJ143" i="4"/>
  <c r="EK144" i="4" s="1"/>
  <c r="EL90" i="4"/>
  <c r="BH47" i="4"/>
  <c r="AO84" i="4"/>
  <c r="BH88" i="4"/>
  <c r="CV98" i="4"/>
  <c r="CW98" i="4" s="1"/>
  <c r="DO98" i="4" s="1"/>
  <c r="DP99" i="4" s="1"/>
  <c r="DQ99" i="4" s="1"/>
  <c r="DS99" i="4" s="1"/>
  <c r="AO18" i="4"/>
  <c r="BH25" i="4"/>
  <c r="CV8" i="4"/>
  <c r="CW8" i="4" s="1"/>
  <c r="AN10" i="4"/>
  <c r="BJ11" i="4"/>
  <c r="BI25" i="4"/>
  <c r="CV26" i="4"/>
  <c r="CW26" i="4" s="1"/>
  <c r="AO29" i="4"/>
  <c r="AM31" i="4"/>
  <c r="BI33" i="4"/>
  <c r="CV35" i="4"/>
  <c r="CW35" i="4" s="1"/>
  <c r="CV36" i="4"/>
  <c r="CW36" i="4" s="1"/>
  <c r="AN48" i="4"/>
  <c r="BH62" i="4"/>
  <c r="AO68" i="4"/>
  <c r="AM72" i="4"/>
  <c r="BI73" i="4"/>
  <c r="AM82" i="4"/>
  <c r="BJ83" i="4"/>
  <c r="BH86" i="4"/>
  <c r="AO91" i="4"/>
  <c r="CV92" i="4"/>
  <c r="CW92" i="4" s="1"/>
  <c r="CV99" i="4"/>
  <c r="CW99" i="4" s="1"/>
  <c r="AM103" i="4"/>
  <c r="CV104" i="4"/>
  <c r="CW104" i="4" s="1"/>
  <c r="BH107" i="4"/>
  <c r="CX112" i="4"/>
  <c r="CY112" i="4" s="1"/>
  <c r="CZ112" i="4" s="1"/>
  <c r="CV114" i="4"/>
  <c r="CW114" i="4" s="1"/>
  <c r="AN126" i="4"/>
  <c r="AM126" i="4"/>
  <c r="CV130" i="4"/>
  <c r="CW130" i="4" s="1"/>
  <c r="DO132" i="4"/>
  <c r="CX133" i="4"/>
  <c r="CY133" i="4" s="1"/>
  <c r="CZ133" i="4" s="1"/>
  <c r="CA123" i="4"/>
  <c r="BY91" i="4"/>
  <c r="CA91" i="4" s="1"/>
  <c r="EJ90" i="4"/>
  <c r="EK91" i="4" s="1"/>
  <c r="EL81" i="4"/>
  <c r="CA51" i="4"/>
  <c r="CA46" i="4"/>
  <c r="BJ72" i="4"/>
  <c r="BY100" i="4"/>
  <c r="EJ99" i="4"/>
  <c r="EK100" i="4" s="1"/>
  <c r="CV31" i="4"/>
  <c r="CW31" i="4" s="1"/>
  <c r="CV13" i="4"/>
  <c r="CW13" i="4" s="1"/>
  <c r="CV16" i="4"/>
  <c r="CW16" i="4" s="1"/>
  <c r="CX17" i="4" s="1"/>
  <c r="CY17" i="4" s="1"/>
  <c r="CZ17" i="4" s="1"/>
  <c r="AN31" i="4"/>
  <c r="DO44" i="4"/>
  <c r="DP45" i="4" s="1"/>
  <c r="DQ45" i="4" s="1"/>
  <c r="DS45" i="4" s="1"/>
  <c r="BI62" i="4"/>
  <c r="AN72" i="4"/>
  <c r="BY124" i="4"/>
  <c r="CA124" i="4" s="1"/>
  <c r="EJ123" i="4"/>
  <c r="EK124" i="4" s="1"/>
  <c r="EL114" i="4"/>
  <c r="BY96" i="4"/>
  <c r="CA96" i="4" s="1"/>
  <c r="CC96" i="4" s="1"/>
  <c r="EJ95" i="4"/>
  <c r="EK96" i="4" s="1"/>
  <c r="BY52" i="4"/>
  <c r="CA52" i="4" s="1"/>
  <c r="CC52" i="4" s="1"/>
  <c r="EJ51" i="4"/>
  <c r="EK52" i="4" s="1"/>
  <c r="EL26" i="4"/>
  <c r="BY14" i="4"/>
  <c r="CA14" i="4" s="1"/>
  <c r="EJ13" i="4"/>
  <c r="EK14" i="4" s="1"/>
  <c r="EL10" i="4"/>
  <c r="BY72" i="4"/>
  <c r="CA72" i="4" s="1"/>
  <c r="CD72" i="4" s="1"/>
  <c r="EJ71" i="4"/>
  <c r="EK72" i="4" s="1"/>
  <c r="CV33" i="4"/>
  <c r="CW33" i="4" s="1"/>
  <c r="CV43" i="4"/>
  <c r="CW43" i="4" s="1"/>
  <c r="BH48" i="4"/>
  <c r="BJ51" i="4"/>
  <c r="AO55" i="4"/>
  <c r="CV60" i="4"/>
  <c r="CW60" i="4" s="1"/>
  <c r="DO60" i="4" s="1"/>
  <c r="DP61" i="4" s="1"/>
  <c r="DQ61" i="4" s="1"/>
  <c r="DS61" i="4" s="1"/>
  <c r="CV65" i="4"/>
  <c r="CW65" i="4" s="1"/>
  <c r="CX66" i="4" s="1"/>
  <c r="CY66" i="4" s="1"/>
  <c r="CZ66" i="4" s="1"/>
  <c r="AN79" i="4"/>
  <c r="AN89" i="4"/>
  <c r="AO90" i="4"/>
  <c r="BH91" i="4"/>
  <c r="AO97" i="4"/>
  <c r="BI103" i="4"/>
  <c r="CV119" i="4"/>
  <c r="CW119" i="4" s="1"/>
  <c r="CV134" i="4"/>
  <c r="CW134" i="4" s="1"/>
  <c r="CV139" i="4"/>
  <c r="CW139" i="4" s="1"/>
  <c r="CX140" i="4" s="1"/>
  <c r="CY140" i="4" s="1"/>
  <c r="CZ140" i="4" s="1"/>
  <c r="T128" i="4"/>
  <c r="U128" i="4"/>
  <c r="EJ128" i="4"/>
  <c r="EK129" i="4" s="1"/>
  <c r="BY129" i="4"/>
  <c r="CA129" i="4" s="1"/>
  <c r="CA89" i="4"/>
  <c r="CC89" i="4" s="1"/>
  <c r="EJ56" i="4"/>
  <c r="EK57" i="4" s="1"/>
  <c r="BY57" i="4"/>
  <c r="CA57" i="4" s="1"/>
  <c r="CD57" i="4" s="1"/>
  <c r="EL42" i="4"/>
  <c r="BY19" i="4"/>
  <c r="CA19" i="4" s="1"/>
  <c r="EJ18" i="4"/>
  <c r="EK19" i="4" s="1"/>
  <c r="EL9" i="4"/>
  <c r="EN9" i="4" s="1"/>
  <c r="CD28" i="4"/>
  <c r="EJ139" i="4"/>
  <c r="EK140" i="4" s="1"/>
  <c r="EJ135" i="4"/>
  <c r="EK136" i="4" s="1"/>
  <c r="EJ131" i="4"/>
  <c r="EK132" i="4" s="1"/>
  <c r="EJ115" i="4"/>
  <c r="EK116" i="4" s="1"/>
  <c r="EJ111" i="4"/>
  <c r="EK112" i="4" s="1"/>
  <c r="EJ107" i="4"/>
  <c r="EK108" i="4" s="1"/>
  <c r="EJ91" i="4"/>
  <c r="EK92" i="4" s="1"/>
  <c r="EJ87" i="4"/>
  <c r="EK88" i="4" s="1"/>
  <c r="EJ83" i="4"/>
  <c r="EK84" i="4" s="1"/>
  <c r="EJ67" i="4"/>
  <c r="EK68" i="4" s="1"/>
  <c r="EJ63" i="4"/>
  <c r="EK64" i="4" s="1"/>
  <c r="EJ59" i="4"/>
  <c r="EK60" i="4" s="1"/>
  <c r="EJ43" i="4"/>
  <c r="EK44" i="4" s="1"/>
  <c r="EJ39" i="4"/>
  <c r="EK40" i="4" s="1"/>
  <c r="EJ35" i="4"/>
  <c r="EK36" i="4" s="1"/>
  <c r="EJ27" i="4"/>
  <c r="EK28" i="4" s="1"/>
  <c r="EJ19" i="4"/>
  <c r="EK20" i="4" s="1"/>
  <c r="EJ15" i="4"/>
  <c r="EK16" i="4" s="1"/>
  <c r="EJ11" i="4"/>
  <c r="EK12" i="4" s="1"/>
  <c r="CA18" i="4"/>
  <c r="CC18" i="4" s="1"/>
  <c r="T5" i="4"/>
  <c r="DN5" i="4"/>
  <c r="EJ142" i="4"/>
  <c r="EK143" i="4" s="1"/>
  <c r="EJ134" i="4"/>
  <c r="EK135" i="4" s="1"/>
  <c r="EJ130" i="4"/>
  <c r="EK131" i="4" s="1"/>
  <c r="EJ126" i="4"/>
  <c r="EK127" i="4" s="1"/>
  <c r="EJ118" i="4"/>
  <c r="EK119" i="4" s="1"/>
  <c r="EJ110" i="4"/>
  <c r="EK111" i="4" s="1"/>
  <c r="EJ106" i="4"/>
  <c r="EK107" i="4" s="1"/>
  <c r="EJ102" i="4"/>
  <c r="EK103" i="4" s="1"/>
  <c r="EJ94" i="4"/>
  <c r="EK95" i="4" s="1"/>
  <c r="EJ86" i="4"/>
  <c r="EK87" i="4" s="1"/>
  <c r="EJ82" i="4"/>
  <c r="EK83" i="4" s="1"/>
  <c r="EJ78" i="4"/>
  <c r="EK79" i="4" s="1"/>
  <c r="EJ70" i="4"/>
  <c r="EK71" i="4" s="1"/>
  <c r="EJ62" i="4"/>
  <c r="EK63" i="4" s="1"/>
  <c r="EJ58" i="4"/>
  <c r="EK59" i="4" s="1"/>
  <c r="EJ54" i="4"/>
  <c r="EK55" i="4" s="1"/>
  <c r="EJ46" i="4"/>
  <c r="EK47" i="4" s="1"/>
  <c r="EJ38" i="4"/>
  <c r="EK39" i="4" s="1"/>
  <c r="EJ34" i="4"/>
  <c r="EK35" i="4" s="1"/>
  <c r="EJ30" i="4"/>
  <c r="EK31" i="4" s="1"/>
  <c r="EJ22" i="4"/>
  <c r="EK23" i="4" s="1"/>
  <c r="EJ14" i="4"/>
  <c r="EK15" i="4" s="1"/>
  <c r="EJ10" i="4"/>
  <c r="EK11" i="4" s="1"/>
  <c r="BH138" i="4"/>
  <c r="BH145" i="4"/>
  <c r="U5" i="4"/>
  <c r="CA28" i="4"/>
  <c r="CV124" i="4"/>
  <c r="CW124" i="4" s="1"/>
  <c r="AN131" i="4"/>
  <c r="BJ138" i="4"/>
  <c r="CV145" i="4"/>
  <c r="CW145" i="4" s="1"/>
  <c r="BY145" i="4"/>
  <c r="CA145" i="4" s="1"/>
  <c r="BY126" i="4"/>
  <c r="CA126" i="4" s="1"/>
  <c r="CD126" i="4" s="1"/>
  <c r="BY121" i="4"/>
  <c r="CA121" i="4" s="1"/>
  <c r="CC121" i="4" s="1"/>
  <c r="BY102" i="4"/>
  <c r="CA102" i="4" s="1"/>
  <c r="CD102" i="4" s="1"/>
  <c r="BY97" i="4"/>
  <c r="CA97" i="4" s="1"/>
  <c r="BY78" i="4"/>
  <c r="CA78" i="4" s="1"/>
  <c r="BY73" i="4"/>
  <c r="CA73" i="4" s="1"/>
  <c r="BY54" i="4"/>
  <c r="CA54" i="4" s="1"/>
  <c r="BY30" i="4"/>
  <c r="CA30" i="4" s="1"/>
  <c r="CD30" i="4" s="1"/>
  <c r="CV138" i="4"/>
  <c r="CW138" i="4" s="1"/>
  <c r="CV140" i="4"/>
  <c r="CW140" i="4" s="1"/>
  <c r="CD127" i="4"/>
  <c r="CD93" i="4"/>
  <c r="CC69" i="4"/>
  <c r="CC21" i="4"/>
  <c r="EJ145" i="4"/>
  <c r="EK146" i="4" s="1"/>
  <c r="EN146" i="4" s="1"/>
  <c r="EO146" i="4" s="1"/>
  <c r="EJ137" i="4"/>
  <c r="EK138" i="4" s="1"/>
  <c r="EJ129" i="4"/>
  <c r="EK130" i="4" s="1"/>
  <c r="EJ121" i="4"/>
  <c r="EK122" i="4" s="1"/>
  <c r="EJ113" i="4"/>
  <c r="EK114" i="4" s="1"/>
  <c r="EJ105" i="4"/>
  <c r="EK106" i="4" s="1"/>
  <c r="EJ97" i="4"/>
  <c r="EK98" i="4" s="1"/>
  <c r="EJ89" i="4"/>
  <c r="EK90" i="4" s="1"/>
  <c r="EJ81" i="4"/>
  <c r="EK82" i="4" s="1"/>
  <c r="EJ73" i="4"/>
  <c r="EK74" i="4" s="1"/>
  <c r="EJ65" i="4"/>
  <c r="EK66" i="4" s="1"/>
  <c r="EJ57" i="4"/>
  <c r="EK58" i="4" s="1"/>
  <c r="EJ49" i="4"/>
  <c r="EK50" i="4" s="1"/>
  <c r="EJ41" i="4"/>
  <c r="EK42" i="4" s="1"/>
  <c r="EJ33" i="4"/>
  <c r="EK34" i="4" s="1"/>
  <c r="EJ25" i="4"/>
  <c r="EK26" i="4" s="1"/>
  <c r="EJ17" i="4"/>
  <c r="EK18" i="4" s="1"/>
  <c r="EJ9" i="4"/>
  <c r="EK10" i="4" s="1"/>
  <c r="AN134" i="4"/>
  <c r="BH136" i="4"/>
  <c r="BH137" i="4"/>
  <c r="AN146" i="4"/>
  <c r="CA12" i="4"/>
  <c r="CC12" i="4" s="1"/>
  <c r="BI135" i="4"/>
  <c r="BI136" i="4"/>
  <c r="AN139" i="4"/>
  <c r="AM141" i="4"/>
  <c r="BH142" i="4"/>
  <c r="CV144" i="4"/>
  <c r="CW144" i="4" s="1"/>
  <c r="CD92" i="4"/>
  <c r="BY33" i="4"/>
  <c r="CA33" i="4" s="1"/>
  <c r="CA95" i="4"/>
  <c r="CC95" i="4" s="1"/>
  <c r="EJ140" i="4"/>
  <c r="EK141" i="4" s="1"/>
  <c r="EJ132" i="4"/>
  <c r="EK133" i="4" s="1"/>
  <c r="EJ124" i="4"/>
  <c r="EK125" i="4" s="1"/>
  <c r="EJ116" i="4"/>
  <c r="EK117" i="4" s="1"/>
  <c r="EJ108" i="4"/>
  <c r="EK109" i="4" s="1"/>
  <c r="EJ100" i="4"/>
  <c r="EK101" i="4" s="1"/>
  <c r="EJ92" i="4"/>
  <c r="EK93" i="4" s="1"/>
  <c r="EJ84" i="4"/>
  <c r="EK85" i="4" s="1"/>
  <c r="EJ76" i="4"/>
  <c r="EK77" i="4" s="1"/>
  <c r="EJ68" i="4"/>
  <c r="EK69" i="4" s="1"/>
  <c r="EJ60" i="4"/>
  <c r="EK61" i="4" s="1"/>
  <c r="EJ52" i="4"/>
  <c r="EK53" i="4" s="1"/>
  <c r="EJ44" i="4"/>
  <c r="EK45" i="4" s="1"/>
  <c r="EJ36" i="4"/>
  <c r="EK37" i="4" s="1"/>
  <c r="EJ28" i="4"/>
  <c r="EK29" i="4" s="1"/>
  <c r="EJ20" i="4"/>
  <c r="EK21" i="4" s="1"/>
  <c r="EJ12" i="4"/>
  <c r="EK13" i="4" s="1"/>
  <c r="BI142" i="4"/>
  <c r="CD15" i="4"/>
  <c r="CA130" i="4"/>
  <c r="CD130" i="4" s="1"/>
  <c r="CA106" i="4"/>
  <c r="CD106" i="4" s="1"/>
  <c r="CC107" i="4"/>
  <c r="CC32" i="4"/>
  <c r="CB7" i="4"/>
  <c r="CC16" i="4"/>
  <c r="CD17" i="4"/>
  <c r="CC24" i="4"/>
  <c r="CD132" i="4"/>
  <c r="CC132" i="4"/>
  <c r="CB132" i="4"/>
  <c r="CD118" i="4"/>
  <c r="CB118" i="4"/>
  <c r="CD116" i="4"/>
  <c r="CC116" i="4"/>
  <c r="CB116" i="4"/>
  <c r="CC84" i="4"/>
  <c r="CD84" i="4"/>
  <c r="CD70" i="4"/>
  <c r="CB70" i="4"/>
  <c r="CC68" i="4"/>
  <c r="CD68" i="4"/>
  <c r="CB68" i="4"/>
  <c r="CD52" i="4"/>
  <c r="CB52" i="4"/>
  <c r="CB38" i="4"/>
  <c r="CD38" i="4"/>
  <c r="CC36" i="4"/>
  <c r="CD36" i="4"/>
  <c r="CB36" i="4"/>
  <c r="CD20" i="4"/>
  <c r="CC20" i="4"/>
  <c r="CB20" i="4"/>
  <c r="CD138" i="4"/>
  <c r="CB138" i="4"/>
  <c r="CC138" i="4"/>
  <c r="CD103" i="4"/>
  <c r="CB103" i="4"/>
  <c r="CB61" i="4"/>
  <c r="CC61" i="4"/>
  <c r="CD13" i="4"/>
  <c r="CC13" i="4"/>
  <c r="CB13" i="4"/>
  <c r="CD139" i="4"/>
  <c r="CC139" i="4"/>
  <c r="CB123" i="4"/>
  <c r="CC123" i="4"/>
  <c r="CD123" i="4"/>
  <c r="CB91" i="4"/>
  <c r="CD91" i="4"/>
  <c r="CC75" i="4"/>
  <c r="CD75" i="4"/>
  <c r="CB75" i="4"/>
  <c r="CD59" i="4"/>
  <c r="CB59" i="4"/>
  <c r="CC27" i="4"/>
  <c r="CD27" i="4"/>
  <c r="CD11" i="4"/>
  <c r="CC11" i="4"/>
  <c r="CB87" i="4"/>
  <c r="CD87" i="4"/>
  <c r="CC87" i="4"/>
  <c r="CD71" i="4"/>
  <c r="CC71" i="4"/>
  <c r="CB55" i="4"/>
  <c r="CC55" i="4"/>
  <c r="CD55" i="4"/>
  <c r="CB39" i="4"/>
  <c r="CC39" i="4"/>
  <c r="CD39" i="4"/>
  <c r="CB10" i="4"/>
  <c r="CC10" i="4"/>
  <c r="CD10" i="4"/>
  <c r="CD122" i="4"/>
  <c r="CC122" i="4"/>
  <c r="CB122" i="4"/>
  <c r="CB90" i="4"/>
  <c r="CD90" i="4"/>
  <c r="CC90" i="4"/>
  <c r="CD74" i="4"/>
  <c r="CC74" i="4"/>
  <c r="CB74" i="4"/>
  <c r="CD58" i="4"/>
  <c r="CB58" i="4"/>
  <c r="CC58" i="4"/>
  <c r="CB42" i="4"/>
  <c r="CD42" i="4"/>
  <c r="CC42" i="4"/>
  <c r="CB145" i="4"/>
  <c r="CD145" i="4"/>
  <c r="CC145" i="4"/>
  <c r="CD140" i="4"/>
  <c r="CC140" i="4"/>
  <c r="CB140" i="4"/>
  <c r="CB108" i="4"/>
  <c r="CD108" i="4"/>
  <c r="CC108" i="4"/>
  <c r="CB94" i="4"/>
  <c r="CD94" i="4"/>
  <c r="CC94" i="4"/>
  <c r="CC60" i="4"/>
  <c r="CB60" i="4"/>
  <c r="CD60" i="4"/>
  <c r="CC44" i="4"/>
  <c r="CB44" i="4"/>
  <c r="CD44" i="4"/>
  <c r="CC30" i="4"/>
  <c r="CD141" i="4"/>
  <c r="CB141" i="4"/>
  <c r="CC26" i="4"/>
  <c r="CB26" i="4"/>
  <c r="CD26" i="4"/>
  <c r="CD146" i="4"/>
  <c r="CC146" i="4"/>
  <c r="CD114" i="4"/>
  <c r="CB114" i="4"/>
  <c r="CD111" i="4"/>
  <c r="CC111" i="4"/>
  <c r="CB111" i="4"/>
  <c r="CD101" i="4"/>
  <c r="CC101" i="4"/>
  <c r="CB101" i="4"/>
  <c r="CC82" i="4"/>
  <c r="CB82" i="4"/>
  <c r="CD82" i="4"/>
  <c r="CB79" i="4"/>
  <c r="CD79" i="4"/>
  <c r="CC79" i="4"/>
  <c r="CD66" i="4"/>
  <c r="CC66" i="4"/>
  <c r="CB66" i="4"/>
  <c r="CD63" i="4"/>
  <c r="CC63" i="4"/>
  <c r="CC50" i="4"/>
  <c r="CB50" i="4"/>
  <c r="CD50" i="4"/>
  <c r="CB47" i="4"/>
  <c r="CD47" i="4"/>
  <c r="CC47" i="4"/>
  <c r="CD29" i="4"/>
  <c r="CC29" i="4"/>
  <c r="CB29" i="4"/>
  <c r="CB131" i="4"/>
  <c r="CC131" i="4"/>
  <c r="CD131" i="4"/>
  <c r="CD115" i="4"/>
  <c r="CC115" i="4"/>
  <c r="CD83" i="4"/>
  <c r="CC83" i="4"/>
  <c r="CB83" i="4"/>
  <c r="CB35" i="4"/>
  <c r="CC35" i="4"/>
  <c r="CB19" i="4"/>
  <c r="CD19" i="4"/>
  <c r="CB119" i="4"/>
  <c r="CC119" i="4"/>
  <c r="CD119" i="4"/>
  <c r="CD23" i="4"/>
  <c r="CC23" i="4"/>
  <c r="CC17" i="4"/>
  <c r="CB24" i="4"/>
  <c r="CB22" i="4"/>
  <c r="CB40" i="4"/>
  <c r="CC48" i="4"/>
  <c r="CD49" i="4"/>
  <c r="CC57" i="4"/>
  <c r="CD88" i="4"/>
  <c r="CD89" i="4"/>
  <c r="CB104" i="4"/>
  <c r="CB110" i="4"/>
  <c r="CB129" i="4"/>
  <c r="CB137" i="4"/>
  <c r="CD9" i="4"/>
  <c r="CC22" i="4"/>
  <c r="CC40" i="4"/>
  <c r="CC49" i="4"/>
  <c r="CD104" i="4"/>
  <c r="CC129" i="4"/>
  <c r="CC137" i="4"/>
  <c r="CB96" i="4"/>
  <c r="CD129" i="4"/>
  <c r="CD137" i="4"/>
  <c r="CB16" i="4"/>
  <c r="CB32" i="4"/>
  <c r="CB56" i="4"/>
  <c r="CB64" i="4"/>
  <c r="CC72" i="4"/>
  <c r="CD96" i="4"/>
  <c r="CC113" i="4"/>
  <c r="CD121" i="4"/>
  <c r="CD41" i="4"/>
  <c r="CC56" i="4"/>
  <c r="CC64" i="4"/>
  <c r="CD113" i="4"/>
  <c r="CB41" i="4"/>
  <c r="V37" i="4"/>
  <c r="U10" i="4"/>
  <c r="T37" i="4"/>
  <c r="T66" i="4"/>
  <c r="T9" i="4"/>
  <c r="U86" i="4"/>
  <c r="V86" i="4"/>
  <c r="U120" i="4"/>
  <c r="T142" i="4"/>
  <c r="V9" i="4"/>
  <c r="U30" i="4"/>
  <c r="V31" i="4"/>
  <c r="U21" i="4"/>
  <c r="U95" i="4"/>
  <c r="T122" i="4"/>
  <c r="U130" i="4"/>
  <c r="T146" i="4"/>
  <c r="V146" i="4"/>
  <c r="U18" i="4"/>
  <c r="T29" i="4"/>
  <c r="U103" i="4"/>
  <c r="V6" i="4"/>
  <c r="V11" i="4"/>
  <c r="V34" i="4"/>
  <c r="V40" i="4"/>
  <c r="V83" i="4"/>
  <c r="V84" i="4"/>
  <c r="U143" i="4"/>
  <c r="V29" i="4"/>
  <c r="T45" i="4"/>
  <c r="U46" i="4"/>
  <c r="T70" i="4"/>
  <c r="T92" i="4"/>
  <c r="T99" i="4"/>
  <c r="U106" i="4"/>
  <c r="U133" i="4"/>
  <c r="T20" i="4"/>
  <c r="U51" i="4"/>
  <c r="T62" i="4"/>
  <c r="T68" i="4"/>
  <c r="V80" i="4"/>
  <c r="T98" i="4"/>
  <c r="V100" i="4"/>
  <c r="T123" i="4"/>
  <c r="V127" i="4"/>
  <c r="V15" i="4"/>
  <c r="T18" i="4"/>
  <c r="U20" i="4"/>
  <c r="U28" i="4"/>
  <c r="V51" i="4"/>
  <c r="T55" i="4"/>
  <c r="U62" i="4"/>
  <c r="V68" i="4"/>
  <c r="V72" i="4"/>
  <c r="T78" i="4"/>
  <c r="U90" i="4"/>
  <c r="T97" i="4"/>
  <c r="V98" i="4"/>
  <c r="U105" i="4"/>
  <c r="U107" i="4"/>
  <c r="U54" i="4"/>
  <c r="U78" i="4"/>
  <c r="V107" i="4"/>
  <c r="U118" i="4"/>
  <c r="V14" i="4"/>
  <c r="T34" i="4"/>
  <c r="T40" i="4"/>
  <c r="T74" i="4"/>
  <c r="U75" i="4"/>
  <c r="V81" i="4"/>
  <c r="U83" i="4"/>
  <c r="U84" i="4"/>
  <c r="V103" i="4"/>
  <c r="U142" i="4"/>
  <c r="T143" i="4"/>
  <c r="T145" i="4"/>
  <c r="T10" i="4"/>
  <c r="U14" i="4"/>
  <c r="T33" i="4"/>
  <c r="U45" i="4"/>
  <c r="T46" i="4"/>
  <c r="T48" i="4"/>
  <c r="V64" i="4"/>
  <c r="V75" i="4"/>
  <c r="U76" i="4"/>
  <c r="V95" i="4"/>
  <c r="U97" i="4"/>
  <c r="T100" i="4"/>
  <c r="T106" i="4"/>
  <c r="T114" i="4"/>
  <c r="V133" i="4"/>
  <c r="U135" i="4"/>
  <c r="U35" i="4"/>
  <c r="T38" i="4"/>
  <c r="T47" i="4"/>
  <c r="T54" i="4"/>
  <c r="T60" i="4"/>
  <c r="T72" i="4"/>
  <c r="T81" i="4"/>
  <c r="T90" i="4"/>
  <c r="V92" i="4"/>
  <c r="U96" i="4"/>
  <c r="T118" i="4"/>
  <c r="T120" i="4"/>
  <c r="T130" i="4"/>
  <c r="T25" i="4"/>
  <c r="U52" i="4"/>
  <c r="U53" i="4"/>
  <c r="T58" i="4"/>
  <c r="U67" i="4"/>
  <c r="U73" i="4"/>
  <c r="T87" i="4"/>
  <c r="V101" i="4"/>
  <c r="T112" i="4"/>
  <c r="U119" i="4"/>
  <c r="T134" i="4"/>
  <c r="T138" i="4"/>
  <c r="U141" i="4"/>
  <c r="U25" i="4"/>
  <c r="U87" i="4"/>
  <c r="U112" i="4"/>
  <c r="U134" i="4"/>
  <c r="V138" i="4"/>
  <c r="V141" i="4"/>
  <c r="CX44" i="4"/>
  <c r="CY44" i="4" s="1"/>
  <c r="CZ44" i="4" s="1"/>
  <c r="DO43" i="4"/>
  <c r="DP44" i="4" s="1"/>
  <c r="DQ44" i="4" s="1"/>
  <c r="DS44" i="4" s="1"/>
  <c r="CX12" i="4"/>
  <c r="CY12" i="4" s="1"/>
  <c r="CZ12" i="4" s="1"/>
  <c r="DO11" i="4"/>
  <c r="CX22" i="4"/>
  <c r="CY22" i="4" s="1"/>
  <c r="DO21" i="4"/>
  <c r="DO38" i="4"/>
  <c r="DP39" i="4" s="1"/>
  <c r="DQ39" i="4" s="1"/>
  <c r="DS39" i="4" s="1"/>
  <c r="CX39" i="4"/>
  <c r="CY39" i="4" s="1"/>
  <c r="CZ39" i="4" s="1"/>
  <c r="CX19" i="4"/>
  <c r="CY19" i="4" s="1"/>
  <c r="CZ19" i="4" s="1"/>
  <c r="DO18" i="4"/>
  <c r="DP19" i="4" s="1"/>
  <c r="DQ19" i="4" s="1"/>
  <c r="DS19" i="4" s="1"/>
  <c r="CX31" i="4"/>
  <c r="CY31" i="4" s="1"/>
  <c r="CZ31" i="4" s="1"/>
  <c r="DO30" i="4"/>
  <c r="CX13" i="4"/>
  <c r="CY13" i="4" s="1"/>
  <c r="CZ13" i="4" s="1"/>
  <c r="DO12" i="4"/>
  <c r="DP13" i="4" s="1"/>
  <c r="DQ13" i="4" s="1"/>
  <c r="DS13" i="4" s="1"/>
  <c r="CX7" i="4"/>
  <c r="CY7" i="4" s="1"/>
  <c r="DO6" i="4"/>
  <c r="CX15" i="4"/>
  <c r="CY15" i="4" s="1"/>
  <c r="DO14" i="4"/>
  <c r="CX18" i="4"/>
  <c r="CY18" i="4" s="1"/>
  <c r="CZ18" i="4" s="1"/>
  <c r="DO17" i="4"/>
  <c r="CX20" i="4"/>
  <c r="CY20" i="4" s="1"/>
  <c r="CZ20" i="4" s="1"/>
  <c r="DO19" i="4"/>
  <c r="CX25" i="4"/>
  <c r="CY25" i="4" s="1"/>
  <c r="DO24" i="4"/>
  <c r="DO35" i="4"/>
  <c r="CX36" i="4"/>
  <c r="CY36" i="4" s="1"/>
  <c r="CZ36" i="4" s="1"/>
  <c r="CX6" i="4"/>
  <c r="CY6" i="4" s="1"/>
  <c r="CZ6" i="4" s="1"/>
  <c r="DO5" i="4"/>
  <c r="CX14" i="4"/>
  <c r="CY14" i="4" s="1"/>
  <c r="CZ14" i="4" s="1"/>
  <c r="DO13" i="4"/>
  <c r="CX27" i="4"/>
  <c r="CY27" i="4" s="1"/>
  <c r="CZ27" i="4" s="1"/>
  <c r="DO26" i="4"/>
  <c r="CX10" i="4"/>
  <c r="CY10" i="4" s="1"/>
  <c r="CZ10" i="4" s="1"/>
  <c r="DO9" i="4"/>
  <c r="CX11" i="4"/>
  <c r="CY11" i="4" s="1"/>
  <c r="CZ11" i="4" s="1"/>
  <c r="DO10" i="4"/>
  <c r="DP11" i="4" s="1"/>
  <c r="DQ11" i="4" s="1"/>
  <c r="DS11" i="4" s="1"/>
  <c r="CX21" i="4"/>
  <c r="CY21" i="4" s="1"/>
  <c r="CZ21" i="4" s="1"/>
  <c r="DO20" i="4"/>
  <c r="CX24" i="4"/>
  <c r="CY24" i="4" s="1"/>
  <c r="CZ24" i="4" s="1"/>
  <c r="DO23" i="4"/>
  <c r="DO25" i="4"/>
  <c r="DP26" i="4" s="1"/>
  <c r="DQ26" i="4" s="1"/>
  <c r="DS26" i="4" s="1"/>
  <c r="DO27" i="4"/>
  <c r="DP28" i="4" s="1"/>
  <c r="DQ28" i="4" s="1"/>
  <c r="DS28" i="4" s="1"/>
  <c r="CX28" i="4"/>
  <c r="CY28" i="4" s="1"/>
  <c r="CZ28" i="4" s="1"/>
  <c r="BH5" i="4"/>
  <c r="AM7" i="4"/>
  <c r="AM8" i="4"/>
  <c r="CB8" i="4"/>
  <c r="T12" i="4"/>
  <c r="BH12" i="4"/>
  <c r="CB15" i="4"/>
  <c r="AM17" i="4"/>
  <c r="T19" i="4"/>
  <c r="U23" i="4"/>
  <c r="AM25" i="4"/>
  <c r="CB25" i="4"/>
  <c r="BH27" i="4"/>
  <c r="BJ27" i="4"/>
  <c r="CD31" i="4"/>
  <c r="CC31" i="4"/>
  <c r="CD34" i="4"/>
  <c r="CC34" i="4"/>
  <c r="CC37" i="4"/>
  <c r="CB37" i="4"/>
  <c r="AM39" i="4"/>
  <c r="AO39" i="4"/>
  <c r="CZ43" i="4"/>
  <c r="CD43" i="4"/>
  <c r="CC43" i="4"/>
  <c r="CC45" i="4"/>
  <c r="CB45" i="4"/>
  <c r="CZ46" i="4"/>
  <c r="CX49" i="4"/>
  <c r="CY49" i="4" s="1"/>
  <c r="CZ49" i="4" s="1"/>
  <c r="DO48" i="4"/>
  <c r="CX50" i="4"/>
  <c r="CY50" i="4" s="1"/>
  <c r="CZ50" i="4" s="1"/>
  <c r="DO49" i="4"/>
  <c r="DP50" i="4" s="1"/>
  <c r="DQ50" i="4" s="1"/>
  <c r="DS50" i="4" s="1"/>
  <c r="CX52" i="4"/>
  <c r="CY52" i="4" s="1"/>
  <c r="CZ52" i="4" s="1"/>
  <c r="DO51" i="4"/>
  <c r="V59" i="4"/>
  <c r="T59" i="4"/>
  <c r="U59" i="4"/>
  <c r="BJ61" i="4"/>
  <c r="BH61" i="4"/>
  <c r="BI61" i="4"/>
  <c r="AO46" i="4"/>
  <c r="AN46" i="4"/>
  <c r="AM46" i="4"/>
  <c r="BI5" i="4"/>
  <c r="AN7" i="4"/>
  <c r="AN8" i="4"/>
  <c r="CC8" i="4"/>
  <c r="AM11" i="4"/>
  <c r="CB11" i="4"/>
  <c r="U12" i="4"/>
  <c r="BI12" i="4"/>
  <c r="AM15" i="4"/>
  <c r="CC15" i="4"/>
  <c r="AN17" i="4"/>
  <c r="U19" i="4"/>
  <c r="CC19" i="4"/>
  <c r="T21" i="4"/>
  <c r="CV22" i="4"/>
  <c r="CW22" i="4" s="1"/>
  <c r="V23" i="4"/>
  <c r="CB23" i="4"/>
  <c r="AN25" i="4"/>
  <c r="CC25" i="4"/>
  <c r="BI27" i="4"/>
  <c r="T28" i="4"/>
  <c r="BQ33" i="4"/>
  <c r="BP31" i="4"/>
  <c r="BP32" i="4" s="1"/>
  <c r="BR32" i="4" s="1"/>
  <c r="CB31" i="4"/>
  <c r="CB34" i="4"/>
  <c r="CD37" i="4"/>
  <c r="AN39" i="4"/>
  <c r="DO39" i="4"/>
  <c r="DP40" i="4" s="1"/>
  <c r="DQ40" i="4" s="1"/>
  <c r="DS40" i="4" s="1"/>
  <c r="CB43" i="4"/>
  <c r="CD45" i="4"/>
  <c r="T27" i="4"/>
  <c r="V27" i="4"/>
  <c r="BJ32" i="4"/>
  <c r="BI32" i="4"/>
  <c r="AO34" i="4"/>
  <c r="AN34" i="4"/>
  <c r="U42" i="4"/>
  <c r="T42" i="4"/>
  <c r="U49" i="4"/>
  <c r="T49" i="4"/>
  <c r="V49" i="4"/>
  <c r="BJ50" i="4"/>
  <c r="BI50" i="4"/>
  <c r="BH50" i="4"/>
  <c r="T13" i="4"/>
  <c r="BH13" i="4"/>
  <c r="AN19" i="4"/>
  <c r="BH22" i="4"/>
  <c r="AM23" i="4"/>
  <c r="T24" i="4"/>
  <c r="BH24" i="4"/>
  <c r="T26" i="4"/>
  <c r="BH26" i="4"/>
  <c r="U27" i="4"/>
  <c r="CB28" i="4"/>
  <c r="DO31" i="4"/>
  <c r="DP32" i="4" s="1"/>
  <c r="DQ32" i="4" s="1"/>
  <c r="DS32" i="4" s="1"/>
  <c r="CX32" i="4"/>
  <c r="CY32" i="4" s="1"/>
  <c r="CZ32" i="4" s="1"/>
  <c r="BH32" i="4"/>
  <c r="CC33" i="4"/>
  <c r="CB33" i="4"/>
  <c r="AM34" i="4"/>
  <c r="CX35" i="4"/>
  <c r="CY35" i="4" s="1"/>
  <c r="CZ35" i="4" s="1"/>
  <c r="DO34" i="4"/>
  <c r="CX42" i="4"/>
  <c r="CY42" i="4" s="1"/>
  <c r="CZ42" i="4" s="1"/>
  <c r="DO41" i="4"/>
  <c r="DP42" i="4" s="1"/>
  <c r="DQ42" i="4" s="1"/>
  <c r="DS42" i="4" s="1"/>
  <c r="V42" i="4"/>
  <c r="V44" i="4"/>
  <c r="U44" i="4"/>
  <c r="T44" i="4"/>
  <c r="BJ59" i="4"/>
  <c r="BH59" i="4"/>
  <c r="BI59" i="4"/>
  <c r="CX41" i="4"/>
  <c r="CY41" i="4" s="1"/>
  <c r="CZ41" i="4" s="1"/>
  <c r="DO40" i="4"/>
  <c r="CX47" i="4"/>
  <c r="CY47" i="4" s="1"/>
  <c r="CZ47" i="4" s="1"/>
  <c r="DO46" i="4"/>
  <c r="DP47" i="4" s="1"/>
  <c r="DQ47" i="4" s="1"/>
  <c r="DS47" i="4" s="1"/>
  <c r="CC7" i="4"/>
  <c r="AM9" i="4"/>
  <c r="CB9" i="4"/>
  <c r="CB6" i="4"/>
  <c r="U7" i="4"/>
  <c r="CC9" i="4"/>
  <c r="AM12" i="4"/>
  <c r="U13" i="4"/>
  <c r="BI13" i="4"/>
  <c r="BH15" i="4"/>
  <c r="T16" i="4"/>
  <c r="BH16" i="4"/>
  <c r="BI17" i="4"/>
  <c r="AO19" i="4"/>
  <c r="AM21" i="4"/>
  <c r="AO21" i="4"/>
  <c r="T22" i="4"/>
  <c r="BJ22" i="4"/>
  <c r="AN23" i="4"/>
  <c r="U24" i="4"/>
  <c r="BI24" i="4"/>
  <c r="U26" i="4"/>
  <c r="BI26" i="4"/>
  <c r="BQ28" i="4"/>
  <c r="AN28" i="4"/>
  <c r="CC28" i="4"/>
  <c r="DO28" i="4"/>
  <c r="AM30" i="4"/>
  <c r="V32" i="4"/>
  <c r="U32" i="4"/>
  <c r="CD33" i="4"/>
  <c r="EP33" i="4"/>
  <c r="CX37" i="4"/>
  <c r="CY37" i="4" s="1"/>
  <c r="CZ37" i="4" s="1"/>
  <c r="DO36" i="4"/>
  <c r="CZ38" i="4"/>
  <c r="T43" i="4"/>
  <c r="V43" i="4"/>
  <c r="CD46" i="4"/>
  <c r="CC46" i="4"/>
  <c r="CB46" i="4"/>
  <c r="CX63" i="4"/>
  <c r="CY63" i="4" s="1"/>
  <c r="CZ63" i="4" s="1"/>
  <c r="DO62" i="4"/>
  <c r="U39" i="4"/>
  <c r="V39" i="4"/>
  <c r="T39" i="4"/>
  <c r="V57" i="4"/>
  <c r="U57" i="4"/>
  <c r="T57" i="4"/>
  <c r="V131" i="4"/>
  <c r="U131" i="4"/>
  <c r="T131" i="4"/>
  <c r="CB21" i="4"/>
  <c r="CD21" i="4"/>
  <c r="AM5" i="4"/>
  <c r="T7" i="4"/>
  <c r="BH8" i="4"/>
  <c r="AO5" i="4"/>
  <c r="AN12" i="4"/>
  <c r="T15" i="4"/>
  <c r="BI15" i="4"/>
  <c r="U16" i="4"/>
  <c r="BI16" i="4"/>
  <c r="U17" i="4"/>
  <c r="BJ17" i="4"/>
  <c r="CB18" i="4"/>
  <c r="AN21" i="4"/>
  <c r="V22" i="4"/>
  <c r="AM27" i="4"/>
  <c r="AO28" i="4"/>
  <c r="AN30" i="4"/>
  <c r="T32" i="4"/>
  <c r="U41" i="4"/>
  <c r="T41" i="4"/>
  <c r="U43" i="4"/>
  <c r="BI49" i="4"/>
  <c r="BH49" i="4"/>
  <c r="BJ49" i="4"/>
  <c r="V50" i="4"/>
  <c r="U50" i="4"/>
  <c r="T50" i="4"/>
  <c r="AO40" i="4"/>
  <c r="AN40" i="4"/>
  <c r="BH43" i="4"/>
  <c r="BJ43" i="4"/>
  <c r="BI43" i="4"/>
  <c r="CX145" i="4"/>
  <c r="CY145" i="4" s="1"/>
  <c r="CZ145" i="4" s="1"/>
  <c r="DO144" i="4"/>
  <c r="DP145" i="4" s="1"/>
  <c r="DQ145" i="4" s="1"/>
  <c r="DS145" i="4" s="1"/>
  <c r="AN6" i="4"/>
  <c r="T8" i="4"/>
  <c r="AN9" i="4"/>
  <c r="T6" i="4"/>
  <c r="CC6" i="4"/>
  <c r="BH7" i="4"/>
  <c r="U8" i="4"/>
  <c r="BI8" i="4"/>
  <c r="T11" i="4"/>
  <c r="BH11" i="4"/>
  <c r="BH14" i="4"/>
  <c r="V17" i="4"/>
  <c r="AM18" i="4"/>
  <c r="BH19" i="4"/>
  <c r="BI23" i="4"/>
  <c r="CB27" i="4"/>
  <c r="CV29" i="4"/>
  <c r="CW29" i="4" s="1"/>
  <c r="V41" i="4"/>
  <c r="V30" i="4"/>
  <c r="BJ30" i="4"/>
  <c r="AO35" i="4"/>
  <c r="CD35" i="4"/>
  <c r="BI42" i="4"/>
  <c r="BH42" i="4"/>
  <c r="CD54" i="4"/>
  <c r="CC54" i="4"/>
  <c r="CB54" i="4"/>
  <c r="CX71" i="4"/>
  <c r="CY71" i="4" s="1"/>
  <c r="DO70" i="4"/>
  <c r="DO80" i="4"/>
  <c r="DP81" i="4" s="1"/>
  <c r="DQ81" i="4" s="1"/>
  <c r="DS81" i="4" s="1"/>
  <c r="CX81" i="4"/>
  <c r="CY81" i="4" s="1"/>
  <c r="AN53" i="4"/>
  <c r="AM53" i="4"/>
  <c r="AM61" i="4"/>
  <c r="AO61" i="4"/>
  <c r="AN61" i="4"/>
  <c r="CX68" i="4"/>
  <c r="CY68" i="4" s="1"/>
  <c r="CZ68" i="4" s="1"/>
  <c r="DO67" i="4"/>
  <c r="CD73" i="4"/>
  <c r="CC73" i="4"/>
  <c r="CB73" i="4"/>
  <c r="V79" i="4"/>
  <c r="U79" i="4"/>
  <c r="T79" i="4"/>
  <c r="AM67" i="4"/>
  <c r="AO67" i="4"/>
  <c r="AN67" i="4"/>
  <c r="CB77" i="4"/>
  <c r="CD77" i="4"/>
  <c r="CC77" i="4"/>
  <c r="AO54" i="4"/>
  <c r="AN54" i="4"/>
  <c r="AM54" i="4"/>
  <c r="CX64" i="4"/>
  <c r="CY64" i="4" s="1"/>
  <c r="CZ64" i="4" s="1"/>
  <c r="DO63" i="4"/>
  <c r="BP33" i="4"/>
  <c r="BR33" i="4" s="1"/>
  <c r="CX51" i="4"/>
  <c r="CY51" i="4" s="1"/>
  <c r="CZ51" i="4" s="1"/>
  <c r="DO50" i="4"/>
  <c r="CX56" i="4"/>
  <c r="CY56" i="4" s="1"/>
  <c r="CZ56" i="4" s="1"/>
  <c r="DO55" i="4"/>
  <c r="AN56" i="4"/>
  <c r="AM56" i="4"/>
  <c r="CX57" i="4"/>
  <c r="CY57" i="4" s="1"/>
  <c r="CZ57" i="4" s="1"/>
  <c r="DO56" i="4"/>
  <c r="CX58" i="4"/>
  <c r="CY58" i="4" s="1"/>
  <c r="DO57" i="4"/>
  <c r="DP58" i="4" s="1"/>
  <c r="DQ58" i="4" s="1"/>
  <c r="DS58" i="4" s="1"/>
  <c r="V63" i="4"/>
  <c r="U63" i="4"/>
  <c r="T63" i="4"/>
  <c r="DO66" i="4"/>
  <c r="CX74" i="4"/>
  <c r="CY74" i="4" s="1"/>
  <c r="DO73" i="4"/>
  <c r="DP74" i="4" s="1"/>
  <c r="DQ74" i="4" s="1"/>
  <c r="DS74" i="4" s="1"/>
  <c r="AN76" i="4"/>
  <c r="AM76" i="4"/>
  <c r="AO76" i="4"/>
  <c r="CB30" i="4"/>
  <c r="T31" i="4"/>
  <c r="BH31" i="4"/>
  <c r="AM33" i="4"/>
  <c r="AO43" i="4"/>
  <c r="AN43" i="4"/>
  <c r="CX48" i="4"/>
  <c r="CY48" i="4" s="1"/>
  <c r="CZ48" i="4" s="1"/>
  <c r="DO47" i="4"/>
  <c r="CC53" i="4"/>
  <c r="CB53" i="4"/>
  <c r="AO56" i="4"/>
  <c r="CX60" i="4"/>
  <c r="CY60" i="4" s="1"/>
  <c r="CZ60" i="4" s="1"/>
  <c r="DO59" i="4"/>
  <c r="CX62" i="4"/>
  <c r="CY62" i="4" s="1"/>
  <c r="CZ62" i="4" s="1"/>
  <c r="DO61" i="4"/>
  <c r="DP62" i="4" s="1"/>
  <c r="DQ62" i="4" s="1"/>
  <c r="DS62" i="4" s="1"/>
  <c r="CC62" i="4"/>
  <c r="CD62" i="4"/>
  <c r="CB62" i="4"/>
  <c r="V77" i="4"/>
  <c r="U77" i="4"/>
  <c r="T77" i="4"/>
  <c r="DT86" i="4"/>
  <c r="DV86" i="4"/>
  <c r="DU86" i="4"/>
  <c r="CC38" i="4"/>
  <c r="BH39" i="4"/>
  <c r="AM43" i="4"/>
  <c r="CD53" i="4"/>
  <c r="CV58" i="4"/>
  <c r="CW58" i="4" s="1"/>
  <c r="DO64" i="4"/>
  <c r="DP65" i="4" s="1"/>
  <c r="DQ65" i="4" s="1"/>
  <c r="DS65" i="4" s="1"/>
  <c r="CX65" i="4"/>
  <c r="CY65" i="4" s="1"/>
  <c r="CD65" i="4"/>
  <c r="CC65" i="4"/>
  <c r="CB65" i="4"/>
  <c r="V69" i="4"/>
  <c r="U69" i="4"/>
  <c r="T69" i="4"/>
  <c r="BH71" i="4"/>
  <c r="BJ71" i="4"/>
  <c r="CX76" i="4"/>
  <c r="CY76" i="4" s="1"/>
  <c r="CZ76" i="4" s="1"/>
  <c r="DO75" i="4"/>
  <c r="CB80" i="4"/>
  <c r="CC80" i="4"/>
  <c r="AM48" i="4"/>
  <c r="CB48" i="4"/>
  <c r="T52" i="4"/>
  <c r="BH52" i="4"/>
  <c r="AM62" i="4"/>
  <c r="AO69" i="4"/>
  <c r="AM69" i="4"/>
  <c r="CD78" i="4"/>
  <c r="CC78" i="4"/>
  <c r="CB78" i="4"/>
  <c r="CC85" i="4"/>
  <c r="CB85" i="4"/>
  <c r="CD85" i="4"/>
  <c r="DV98" i="4"/>
  <c r="DT98" i="4"/>
  <c r="DU98" i="4"/>
  <c r="CX100" i="4"/>
  <c r="CY100" i="4" s="1"/>
  <c r="CZ100" i="4" s="1"/>
  <c r="DO99" i="4"/>
  <c r="U47" i="4"/>
  <c r="BI47" i="4"/>
  <c r="AN51" i="4"/>
  <c r="CC51" i="4"/>
  <c r="U55" i="4"/>
  <c r="BI55" i="4"/>
  <c r="BI57" i="4"/>
  <c r="U58" i="4"/>
  <c r="BI58" i="4"/>
  <c r="CC59" i="4"/>
  <c r="V65" i="4"/>
  <c r="T65" i="4"/>
  <c r="BJ69" i="4"/>
  <c r="BI69" i="4"/>
  <c r="BH69" i="4"/>
  <c r="CX73" i="4"/>
  <c r="CY73" i="4" s="1"/>
  <c r="CZ73" i="4" s="1"/>
  <c r="DO76" i="4"/>
  <c r="CX77" i="4"/>
  <c r="CY77" i="4" s="1"/>
  <c r="CZ77" i="4" s="1"/>
  <c r="AO81" i="4"/>
  <c r="AN81" i="4"/>
  <c r="AM81" i="4"/>
  <c r="DO89" i="4"/>
  <c r="DP90" i="4" s="1"/>
  <c r="DQ90" i="4" s="1"/>
  <c r="DS90" i="4" s="1"/>
  <c r="CX90" i="4"/>
  <c r="CY90" i="4" s="1"/>
  <c r="CZ90" i="4" s="1"/>
  <c r="AM49" i="4"/>
  <c r="CB49" i="4"/>
  <c r="T53" i="4"/>
  <c r="BH53" i="4"/>
  <c r="BH56" i="4"/>
  <c r="U65" i="4"/>
  <c r="CD69" i="4"/>
  <c r="CB69" i="4"/>
  <c r="T71" i="4"/>
  <c r="V71" i="4"/>
  <c r="AO73" i="4"/>
  <c r="AN73" i="4"/>
  <c r="AM73" i="4"/>
  <c r="CV74" i="4"/>
  <c r="CW74" i="4" s="1"/>
  <c r="CX79" i="4"/>
  <c r="CY79" i="4" s="1"/>
  <c r="CZ79" i="4" s="1"/>
  <c r="DO78" i="4"/>
  <c r="DP79" i="4" s="1"/>
  <c r="DQ79" i="4" s="1"/>
  <c r="DS79" i="4" s="1"/>
  <c r="V61" i="4"/>
  <c r="T61" i="4"/>
  <c r="AO65" i="4"/>
  <c r="AN65" i="4"/>
  <c r="AM65" i="4"/>
  <c r="CX87" i="4"/>
  <c r="CY87" i="4" s="1"/>
  <c r="CZ87" i="4" s="1"/>
  <c r="DO86" i="4"/>
  <c r="DP87" i="4" s="1"/>
  <c r="DQ87" i="4" s="1"/>
  <c r="DS87" i="4" s="1"/>
  <c r="V56" i="4"/>
  <c r="CB57" i="4"/>
  <c r="AN59" i="4"/>
  <c r="U61" i="4"/>
  <c r="CD61" i="4"/>
  <c r="BI63" i="4"/>
  <c r="BJ65" i="4"/>
  <c r="BH65" i="4"/>
  <c r="CB67" i="4"/>
  <c r="CD67" i="4"/>
  <c r="CX70" i="4"/>
  <c r="CY70" i="4" s="1"/>
  <c r="CZ70" i="4" s="1"/>
  <c r="DO69" i="4"/>
  <c r="BJ79" i="4"/>
  <c r="BH79" i="4"/>
  <c r="DO79" i="4"/>
  <c r="V82" i="4"/>
  <c r="U82" i="4"/>
  <c r="T82" i="4"/>
  <c r="U66" i="4"/>
  <c r="BI66" i="4"/>
  <c r="AN70" i="4"/>
  <c r="CC70" i="4"/>
  <c r="U74" i="4"/>
  <c r="BI74" i="4"/>
  <c r="BJ81" i="4"/>
  <c r="CX84" i="4"/>
  <c r="CY84" i="4" s="1"/>
  <c r="CZ84" i="4" s="1"/>
  <c r="DO83" i="4"/>
  <c r="CX86" i="4"/>
  <c r="CY86" i="4" s="1"/>
  <c r="CZ86" i="4" s="1"/>
  <c r="CX107" i="4"/>
  <c r="CY107" i="4" s="1"/>
  <c r="CZ107" i="4" s="1"/>
  <c r="DO106" i="4"/>
  <c r="AO78" i="4"/>
  <c r="AN78" i="4"/>
  <c r="CD81" i="4"/>
  <c r="CC81" i="4"/>
  <c r="CB81" i="4"/>
  <c r="CX83" i="4"/>
  <c r="CY83" i="4" s="1"/>
  <c r="CZ83" i="4" s="1"/>
  <c r="DO82" i="4"/>
  <c r="V88" i="4"/>
  <c r="U88" i="4"/>
  <c r="T88" i="4"/>
  <c r="DO91" i="4"/>
  <c r="DP92" i="4" s="1"/>
  <c r="DQ92" i="4" s="1"/>
  <c r="DS92" i="4" s="1"/>
  <c r="CX92" i="4"/>
  <c r="CY92" i="4" s="1"/>
  <c r="CZ92" i="4" s="1"/>
  <c r="V93" i="4"/>
  <c r="U93" i="4"/>
  <c r="T93" i="4"/>
  <c r="CX95" i="4"/>
  <c r="CY95" i="4" s="1"/>
  <c r="CZ95" i="4" s="1"/>
  <c r="DO94" i="4"/>
  <c r="BJ102" i="4"/>
  <c r="BI102" i="4"/>
  <c r="BH102" i="4"/>
  <c r="AM63" i="4"/>
  <c r="CB63" i="4"/>
  <c r="T67" i="4"/>
  <c r="BH67" i="4"/>
  <c r="AM71" i="4"/>
  <c r="CB71" i="4"/>
  <c r="AM75" i="4"/>
  <c r="BH76" i="4"/>
  <c r="AM78" i="4"/>
  <c r="AO80" i="4"/>
  <c r="CV81" i="4"/>
  <c r="CW81" i="4" s="1"/>
  <c r="CX91" i="4"/>
  <c r="CY91" i="4" s="1"/>
  <c r="CZ91" i="4" s="1"/>
  <c r="DO90" i="4"/>
  <c r="CX94" i="4"/>
  <c r="CY94" i="4" s="1"/>
  <c r="CZ94" i="4" s="1"/>
  <c r="DO93" i="4"/>
  <c r="BH95" i="4"/>
  <c r="BJ95" i="4"/>
  <c r="BI95" i="4"/>
  <c r="BJ82" i="4"/>
  <c r="BI82" i="4"/>
  <c r="V85" i="4"/>
  <c r="U85" i="4"/>
  <c r="T85" i="4"/>
  <c r="CC98" i="4"/>
  <c r="CB98" i="4"/>
  <c r="CD98" i="4"/>
  <c r="AM99" i="4"/>
  <c r="AO99" i="4"/>
  <c r="AN99" i="4"/>
  <c r="AO120" i="4"/>
  <c r="AN120" i="4"/>
  <c r="AM120" i="4"/>
  <c r="CX121" i="4"/>
  <c r="CY121" i="4" s="1"/>
  <c r="CZ121" i="4" s="1"/>
  <c r="DO120" i="4"/>
  <c r="T73" i="4"/>
  <c r="BH73" i="4"/>
  <c r="T76" i="4"/>
  <c r="BJ77" i="4"/>
  <c r="BI77" i="4"/>
  <c r="BH77" i="4"/>
  <c r="BH82" i="4"/>
  <c r="AN85" i="4"/>
  <c r="AM85" i="4"/>
  <c r="CX88" i="4"/>
  <c r="CY88" i="4" s="1"/>
  <c r="CZ88" i="4" s="1"/>
  <c r="DO87" i="4"/>
  <c r="DP88" i="4" s="1"/>
  <c r="DQ88" i="4" s="1"/>
  <c r="DS88" i="4" s="1"/>
  <c r="DO88" i="4"/>
  <c r="DP89" i="4" s="1"/>
  <c r="DQ89" i="4" s="1"/>
  <c r="DS89" i="4" s="1"/>
  <c r="CX89" i="4"/>
  <c r="CY89" i="4" s="1"/>
  <c r="CZ89" i="4" s="1"/>
  <c r="V89" i="4"/>
  <c r="U89" i="4"/>
  <c r="T89" i="4"/>
  <c r="CX101" i="4"/>
  <c r="CY101" i="4" s="1"/>
  <c r="DO100" i="4"/>
  <c r="CX118" i="4"/>
  <c r="CY118" i="4" s="1"/>
  <c r="CZ118" i="4" s="1"/>
  <c r="DO117" i="4"/>
  <c r="DP118" i="4" s="1"/>
  <c r="DQ118" i="4" s="1"/>
  <c r="DS118" i="4" s="1"/>
  <c r="CX119" i="4"/>
  <c r="CY119" i="4" s="1"/>
  <c r="CZ119" i="4" s="1"/>
  <c r="DO118" i="4"/>
  <c r="CX93" i="4"/>
  <c r="CY93" i="4" s="1"/>
  <c r="CZ93" i="4" s="1"/>
  <c r="DO92" i="4"/>
  <c r="DP78" i="4"/>
  <c r="DQ78" i="4" s="1"/>
  <c r="DS78" i="4" s="1"/>
  <c r="BJ85" i="4"/>
  <c r="BI85" i="4"/>
  <c r="BH85" i="4"/>
  <c r="AO86" i="4"/>
  <c r="AN86" i="4"/>
  <c r="CX96" i="4"/>
  <c r="CY96" i="4" s="1"/>
  <c r="CZ96" i="4" s="1"/>
  <c r="DO95" i="4"/>
  <c r="DP97" i="4" s="1"/>
  <c r="DQ97" i="4" s="1"/>
  <c r="DS97" i="4" s="1"/>
  <c r="CX104" i="4"/>
  <c r="CY104" i="4" s="1"/>
  <c r="CZ104" i="4" s="1"/>
  <c r="DO103" i="4"/>
  <c r="V104" i="4"/>
  <c r="U104" i="4"/>
  <c r="T104" i="4"/>
  <c r="CX120" i="4"/>
  <c r="CY120" i="4" s="1"/>
  <c r="CZ120" i="4" s="1"/>
  <c r="DO119" i="4"/>
  <c r="CX124" i="4"/>
  <c r="CY124" i="4" s="1"/>
  <c r="CZ124" i="4" s="1"/>
  <c r="DO123" i="4"/>
  <c r="DP133" i="4"/>
  <c r="DQ133" i="4" s="1"/>
  <c r="DS133" i="4" s="1"/>
  <c r="BH92" i="4"/>
  <c r="AM96" i="4"/>
  <c r="AM97" i="4"/>
  <c r="AN98" i="4"/>
  <c r="AM98" i="4"/>
  <c r="CV101" i="4"/>
  <c r="CW101" i="4" s="1"/>
  <c r="AO105" i="4"/>
  <c r="AN105" i="4"/>
  <c r="CX106" i="4"/>
  <c r="CY106" i="4" s="1"/>
  <c r="CZ106" i="4" s="1"/>
  <c r="DO105" i="4"/>
  <c r="CD107" i="4"/>
  <c r="CB107" i="4"/>
  <c r="CX116" i="4"/>
  <c r="CY116" i="4" s="1"/>
  <c r="CZ116" i="4" s="1"/>
  <c r="DO115" i="4"/>
  <c r="V102" i="4"/>
  <c r="U102" i="4"/>
  <c r="T102" i="4"/>
  <c r="BJ110" i="4"/>
  <c r="BI110" i="4"/>
  <c r="T91" i="4"/>
  <c r="CB93" i="4"/>
  <c r="CB95" i="4"/>
  <c r="CX110" i="4"/>
  <c r="CY110" i="4" s="1"/>
  <c r="CZ110" i="4" s="1"/>
  <c r="DO109" i="4"/>
  <c r="BH110" i="4"/>
  <c r="BJ125" i="4"/>
  <c r="BI125" i="4"/>
  <c r="U91" i="4"/>
  <c r="CB92" i="4"/>
  <c r="AM93" i="4"/>
  <c r="CC93" i="4"/>
  <c r="BI94" i="4"/>
  <c r="CD95" i="4"/>
  <c r="BH96" i="4"/>
  <c r="CX97" i="4"/>
  <c r="CY97" i="4" s="1"/>
  <c r="CZ97" i="4" s="1"/>
  <c r="CX98" i="4"/>
  <c r="CY98" i="4" s="1"/>
  <c r="CZ98" i="4" s="1"/>
  <c r="AO100" i="4"/>
  <c r="AM100" i="4"/>
  <c r="BH101" i="4"/>
  <c r="CX103" i="4"/>
  <c r="CY103" i="4" s="1"/>
  <c r="CZ103" i="4" s="1"/>
  <c r="DO102" i="4"/>
  <c r="BJ104" i="4"/>
  <c r="BI104" i="4"/>
  <c r="BH104" i="4"/>
  <c r="CX108" i="4"/>
  <c r="CY108" i="4" s="1"/>
  <c r="DO107" i="4"/>
  <c r="DP108" i="4" s="1"/>
  <c r="DQ108" i="4" s="1"/>
  <c r="DS108" i="4" s="1"/>
  <c r="V116" i="4"/>
  <c r="U116" i="4"/>
  <c r="T116" i="4"/>
  <c r="BH125" i="4"/>
  <c r="T80" i="4"/>
  <c r="BH80" i="4"/>
  <c r="AM84" i="4"/>
  <c r="CB84" i="4"/>
  <c r="CB89" i="4"/>
  <c r="AM92" i="4"/>
  <c r="CC92" i="4"/>
  <c r="AN93" i="4"/>
  <c r="U94" i="4"/>
  <c r="BJ94" i="4"/>
  <c r="AM95" i="4"/>
  <c r="BI96" i="4"/>
  <c r="CC99" i="4"/>
  <c r="AN100" i="4"/>
  <c r="BJ101" i="4"/>
  <c r="CD105" i="4"/>
  <c r="CC105" i="4"/>
  <c r="U109" i="4"/>
  <c r="T109" i="4"/>
  <c r="AO112" i="4"/>
  <c r="AN112" i="4"/>
  <c r="AM112" i="4"/>
  <c r="CX113" i="4"/>
  <c r="CY113" i="4" s="1"/>
  <c r="DO112" i="4"/>
  <c r="DP113" i="4" s="1"/>
  <c r="DQ113" i="4" s="1"/>
  <c r="DS113" i="4" s="1"/>
  <c r="CB88" i="4"/>
  <c r="CC91" i="4"/>
  <c r="V94" i="4"/>
  <c r="AO95" i="4"/>
  <c r="T96" i="4"/>
  <c r="CD99" i="4"/>
  <c r="T101" i="4"/>
  <c r="V109" i="4"/>
  <c r="CX111" i="4"/>
  <c r="CY111" i="4" s="1"/>
  <c r="CZ111" i="4" s="1"/>
  <c r="DO110" i="4"/>
  <c r="DP111" i="4" s="1"/>
  <c r="DQ111" i="4" s="1"/>
  <c r="DS111" i="4" s="1"/>
  <c r="DP117" i="4"/>
  <c r="DQ117" i="4" s="1"/>
  <c r="DS117" i="4" s="1"/>
  <c r="AO107" i="4"/>
  <c r="AM107" i="4"/>
  <c r="AO109" i="4"/>
  <c r="AN109" i="4"/>
  <c r="V113" i="4"/>
  <c r="U113" i="4"/>
  <c r="CV113" i="4"/>
  <c r="CW113" i="4" s="1"/>
  <c r="CX117" i="4"/>
  <c r="CY117" i="4" s="1"/>
  <c r="CZ117" i="4" s="1"/>
  <c r="BJ121" i="4"/>
  <c r="BI121" i="4"/>
  <c r="AO117" i="4"/>
  <c r="AN117" i="4"/>
  <c r="CX123" i="4"/>
  <c r="CY123" i="4" s="1"/>
  <c r="CZ123" i="4" s="1"/>
  <c r="DO122" i="4"/>
  <c r="U99" i="4"/>
  <c r="BI99" i="4"/>
  <c r="AN103" i="4"/>
  <c r="CC103" i="4"/>
  <c r="AM106" i="4"/>
  <c r="CB106" i="4"/>
  <c r="BI109" i="4"/>
  <c r="BH109" i="4"/>
  <c r="T110" i="4"/>
  <c r="CC114" i="4"/>
  <c r="AM117" i="4"/>
  <c r="CD124" i="4"/>
  <c r="CC124" i="4"/>
  <c r="DP128" i="4"/>
  <c r="DQ128" i="4" s="1"/>
  <c r="DS128" i="4" s="1"/>
  <c r="T105" i="4"/>
  <c r="BH105" i="4"/>
  <c r="AN106" i="4"/>
  <c r="CC106" i="4"/>
  <c r="CV108" i="4"/>
  <c r="CW108" i="4" s="1"/>
  <c r="BJ109" i="4"/>
  <c r="U110" i="4"/>
  <c r="CX115" i="4"/>
  <c r="CY115" i="4" s="1"/>
  <c r="CZ115" i="4" s="1"/>
  <c r="DO114" i="4"/>
  <c r="CV121" i="4"/>
  <c r="CW121" i="4" s="1"/>
  <c r="CB124" i="4"/>
  <c r="CX127" i="4"/>
  <c r="CY127" i="4" s="1"/>
  <c r="CZ127" i="4" s="1"/>
  <c r="CX132" i="4"/>
  <c r="CY132" i="4" s="1"/>
  <c r="CZ132" i="4" s="1"/>
  <c r="DO131" i="4"/>
  <c r="CD109" i="4"/>
  <c r="CC109" i="4"/>
  <c r="CD112" i="4"/>
  <c r="CC112" i="4"/>
  <c r="CB112" i="4"/>
  <c r="BJ113" i="4"/>
  <c r="BI113" i="4"/>
  <c r="BJ116" i="4"/>
  <c r="BI116" i="4"/>
  <c r="BH116" i="4"/>
  <c r="CD117" i="4"/>
  <c r="CC117" i="4"/>
  <c r="CD120" i="4"/>
  <c r="CC120" i="4"/>
  <c r="CB120" i="4"/>
  <c r="CX125" i="4"/>
  <c r="CY125" i="4" s="1"/>
  <c r="CZ125" i="4" s="1"/>
  <c r="DO124" i="4"/>
  <c r="CX126" i="4"/>
  <c r="CY126" i="4" s="1"/>
  <c r="CZ126" i="4" s="1"/>
  <c r="DO125" i="4"/>
  <c r="DP126" i="4" s="1"/>
  <c r="DQ126" i="4" s="1"/>
  <c r="DS126" i="4" s="1"/>
  <c r="CX131" i="4"/>
  <c r="CY131" i="4" s="1"/>
  <c r="CZ131" i="4" s="1"/>
  <c r="DO130" i="4"/>
  <c r="CX139" i="4"/>
  <c r="CY139" i="4" s="1"/>
  <c r="CZ139" i="4" s="1"/>
  <c r="DO138" i="4"/>
  <c r="BH108" i="4"/>
  <c r="CB109" i="4"/>
  <c r="BH113" i="4"/>
  <c r="AN114" i="4"/>
  <c r="CB117" i="4"/>
  <c r="V121" i="4"/>
  <c r="U121" i="4"/>
  <c r="U124" i="4"/>
  <c r="T124" i="4"/>
  <c r="V132" i="4"/>
  <c r="U132" i="4"/>
  <c r="T132" i="4"/>
  <c r="DO136" i="4"/>
  <c r="DP137" i="4" s="1"/>
  <c r="DQ137" i="4" s="1"/>
  <c r="DS137" i="4" s="1"/>
  <c r="BJ129" i="4"/>
  <c r="BI129" i="4"/>
  <c r="AO136" i="4"/>
  <c r="AN136" i="4"/>
  <c r="AM136" i="4"/>
  <c r="V140" i="4"/>
  <c r="U140" i="4"/>
  <c r="T140" i="4"/>
  <c r="DP144" i="4"/>
  <c r="DQ144" i="4" s="1"/>
  <c r="DS144" i="4" s="1"/>
  <c r="AO144" i="4"/>
  <c r="AN144" i="4"/>
  <c r="AM144" i="4"/>
  <c r="CZ144" i="4"/>
  <c r="T111" i="4"/>
  <c r="BH111" i="4"/>
  <c r="AM115" i="4"/>
  <c r="CB115" i="4"/>
  <c r="T119" i="4"/>
  <c r="BH119" i="4"/>
  <c r="BH123" i="4"/>
  <c r="AM124" i="4"/>
  <c r="T125" i="4"/>
  <c r="CB127" i="4"/>
  <c r="CX128" i="4"/>
  <c r="CY128" i="4" s="1"/>
  <c r="BH129" i="4"/>
  <c r="CV137" i="4"/>
  <c r="CW137" i="4" s="1"/>
  <c r="U139" i="4"/>
  <c r="T139" i="4"/>
  <c r="CX146" i="4"/>
  <c r="CY146" i="4" s="1"/>
  <c r="CZ146" i="4" s="1"/>
  <c r="DO145" i="4"/>
  <c r="DP146" i="4" s="1"/>
  <c r="DQ146" i="4" s="1"/>
  <c r="DS146" i="4" s="1"/>
  <c r="BI123" i="4"/>
  <c r="AN124" i="4"/>
  <c r="U125" i="4"/>
  <c r="CD125" i="4"/>
  <c r="CC125" i="4"/>
  <c r="CC127" i="4"/>
  <c r="CD133" i="4"/>
  <c r="CC133" i="4"/>
  <c r="CC135" i="4"/>
  <c r="CB135" i="4"/>
  <c r="V139" i="4"/>
  <c r="CX141" i="4"/>
  <c r="CY141" i="4" s="1"/>
  <c r="CZ141" i="4" s="1"/>
  <c r="DO140" i="4"/>
  <c r="CC143" i="4"/>
  <c r="CB143" i="4"/>
  <c r="AN110" i="4"/>
  <c r="CC110" i="4"/>
  <c r="AM113" i="4"/>
  <c r="CB113" i="4"/>
  <c r="U114" i="4"/>
  <c r="BI114" i="4"/>
  <c r="T117" i="4"/>
  <c r="BH117" i="4"/>
  <c r="AN118" i="4"/>
  <c r="CC118" i="4"/>
  <c r="AM121" i="4"/>
  <c r="CB121" i="4"/>
  <c r="U122" i="4"/>
  <c r="BI122" i="4"/>
  <c r="U123" i="4"/>
  <c r="CB125" i="4"/>
  <c r="T126" i="4"/>
  <c r="BI126" i="4"/>
  <c r="AN127" i="4"/>
  <c r="CC128" i="4"/>
  <c r="CB128" i="4"/>
  <c r="V129" i="4"/>
  <c r="U129" i="4"/>
  <c r="CB130" i="4"/>
  <c r="CB133" i="4"/>
  <c r="CD135" i="4"/>
  <c r="CD143" i="4"/>
  <c r="U117" i="4"/>
  <c r="BI117" i="4"/>
  <c r="AN121" i="4"/>
  <c r="BI124" i="4"/>
  <c r="BH124" i="4"/>
  <c r="AO125" i="4"/>
  <c r="AN125" i="4"/>
  <c r="U126" i="4"/>
  <c r="CC130" i="4"/>
  <c r="BJ132" i="4"/>
  <c r="BI132" i="4"/>
  <c r="BH132" i="4"/>
  <c r="AN128" i="4"/>
  <c r="AM128" i="4"/>
  <c r="CV129" i="4"/>
  <c r="CW129" i="4" s="1"/>
  <c r="AO133" i="4"/>
  <c r="AN133" i="4"/>
  <c r="CD136" i="4"/>
  <c r="CC136" i="4"/>
  <c r="CB136" i="4"/>
  <c r="BI139" i="4"/>
  <c r="BH139" i="4"/>
  <c r="BJ140" i="4"/>
  <c r="BI140" i="4"/>
  <c r="BH140" i="4"/>
  <c r="AN143" i="4"/>
  <c r="AM143" i="4"/>
  <c r="CD144" i="4"/>
  <c r="CC144" i="4"/>
  <c r="CB144" i="4"/>
  <c r="AM133" i="4"/>
  <c r="CX134" i="4"/>
  <c r="CY134" i="4" s="1"/>
  <c r="CZ134" i="4" s="1"/>
  <c r="DO133" i="4"/>
  <c r="DP134" i="4" s="1"/>
  <c r="DQ134" i="4" s="1"/>
  <c r="DS134" i="4" s="1"/>
  <c r="AN135" i="4"/>
  <c r="AM135" i="4"/>
  <c r="BJ139" i="4"/>
  <c r="CX142" i="4"/>
  <c r="CY142" i="4" s="1"/>
  <c r="CZ142" i="4" s="1"/>
  <c r="DO141" i="4"/>
  <c r="DP142" i="4" s="1"/>
  <c r="DQ142" i="4" s="1"/>
  <c r="DS142" i="4" s="1"/>
  <c r="AO143" i="4"/>
  <c r="AM146" i="4"/>
  <c r="CB146" i="4"/>
  <c r="U137" i="4"/>
  <c r="BI137" i="4"/>
  <c r="AN141" i="4"/>
  <c r="CC141" i="4"/>
  <c r="U145" i="4"/>
  <c r="BI145" i="4"/>
  <c r="T135" i="4"/>
  <c r="BH135" i="4"/>
  <c r="AM139" i="4"/>
  <c r="CB139" i="4"/>
  <c r="CC142" i="4" l="1"/>
  <c r="CB142" i="4"/>
  <c r="CX129" i="4"/>
  <c r="CY129" i="4" s="1"/>
  <c r="CZ129" i="4" s="1"/>
  <c r="DO128" i="4"/>
  <c r="DP129" i="4" s="1"/>
  <c r="DQ129" i="4" s="1"/>
  <c r="DS129" i="4" s="1"/>
  <c r="CX72" i="4"/>
  <c r="CY72" i="4" s="1"/>
  <c r="CZ72" i="4" s="1"/>
  <c r="DO71" i="4"/>
  <c r="DP72" i="4" s="1"/>
  <c r="DQ72" i="4" s="1"/>
  <c r="DS72" i="4" s="1"/>
  <c r="EN50" i="4"/>
  <c r="EL51" i="4"/>
  <c r="EN51" i="4" s="1"/>
  <c r="CD14" i="4"/>
  <c r="CB14" i="4"/>
  <c r="CC14" i="4"/>
  <c r="EL14" i="4"/>
  <c r="CX9" i="4"/>
  <c r="CY9" i="4" s="1"/>
  <c r="CZ9" i="4" s="1"/>
  <c r="DO8" i="4"/>
  <c r="DP9" i="4" s="1"/>
  <c r="DQ9" i="4" s="1"/>
  <c r="DS9" i="4" s="1"/>
  <c r="EL130" i="4"/>
  <c r="EN129" i="4"/>
  <c r="EL140" i="4"/>
  <c r="EN139" i="4"/>
  <c r="EL135" i="4"/>
  <c r="EN135" i="4" s="1"/>
  <c r="X7" i="4"/>
  <c r="EL110" i="4"/>
  <c r="EN110" i="4" s="1"/>
  <c r="EN109" i="4"/>
  <c r="DP54" i="4"/>
  <c r="DQ54" i="4" s="1"/>
  <c r="DS54" i="4" s="1"/>
  <c r="DP53" i="4"/>
  <c r="DQ53" i="4" s="1"/>
  <c r="DS53" i="4" s="1"/>
  <c r="CD142" i="4"/>
  <c r="EP146" i="4"/>
  <c r="DP93" i="4"/>
  <c r="DQ93" i="4" s="1"/>
  <c r="DS93" i="4" s="1"/>
  <c r="EL61" i="4"/>
  <c r="EN61" i="4" s="1"/>
  <c r="EQ146" i="4"/>
  <c r="DP70" i="4"/>
  <c r="DQ70" i="4" s="1"/>
  <c r="DS70" i="4" s="1"/>
  <c r="DU70" i="4" s="1"/>
  <c r="CZ71" i="4"/>
  <c r="DP35" i="4"/>
  <c r="DQ35" i="4" s="1"/>
  <c r="DS35" i="4" s="1"/>
  <c r="DV35" i="4" s="1"/>
  <c r="EP9" i="4"/>
  <c r="EQ9" i="4"/>
  <c r="EO9" i="4"/>
  <c r="CX69" i="4"/>
  <c r="CY69" i="4" s="1"/>
  <c r="CZ69" i="4" s="1"/>
  <c r="DO68" i="4"/>
  <c r="DP69" i="4" s="1"/>
  <c r="DQ69" i="4" s="1"/>
  <c r="DS69" i="4" s="1"/>
  <c r="CD51" i="4"/>
  <c r="CB51" i="4"/>
  <c r="DO65" i="4"/>
  <c r="DP66" i="4" s="1"/>
  <c r="DQ66" i="4" s="1"/>
  <c r="DS66" i="4" s="1"/>
  <c r="DT66" i="4" s="1"/>
  <c r="DP37" i="4"/>
  <c r="DQ37" i="4" s="1"/>
  <c r="DS37" i="4" s="1"/>
  <c r="DV37" i="4" s="1"/>
  <c r="DP38" i="4"/>
  <c r="DQ38" i="4" s="1"/>
  <c r="DS38" i="4" s="1"/>
  <c r="DT38" i="4" s="1"/>
  <c r="CC97" i="4"/>
  <c r="CB97" i="4"/>
  <c r="CD97" i="4"/>
  <c r="EL80" i="4"/>
  <c r="EN80" i="4" s="1"/>
  <c r="EN79" i="4"/>
  <c r="EL22" i="4"/>
  <c r="EN22" i="4" s="1"/>
  <c r="EL118" i="4"/>
  <c r="EN118" i="4" s="1"/>
  <c r="EN58" i="4"/>
  <c r="EL59" i="4"/>
  <c r="EN59" i="4" s="1"/>
  <c r="EL12" i="4"/>
  <c r="EN12" i="4" s="1"/>
  <c r="EL84" i="4"/>
  <c r="EN84" i="4" s="1"/>
  <c r="X5" i="4"/>
  <c r="EL65" i="4"/>
  <c r="EN65" i="4" s="1"/>
  <c r="EL87" i="4"/>
  <c r="DP46" i="4"/>
  <c r="DQ46" i="4" s="1"/>
  <c r="DS46" i="4" s="1"/>
  <c r="CX61" i="4"/>
  <c r="CY61" i="4" s="1"/>
  <c r="CZ61" i="4" s="1"/>
  <c r="EQ33" i="4"/>
  <c r="DP15" i="4"/>
  <c r="DQ15" i="4" s="1"/>
  <c r="DS15" i="4" s="1"/>
  <c r="DT15" i="4" s="1"/>
  <c r="DO16" i="4"/>
  <c r="DP18" i="4" s="1"/>
  <c r="DQ18" i="4" s="1"/>
  <c r="DS18" i="4" s="1"/>
  <c r="EL46" i="4"/>
  <c r="EN46" i="4" s="1"/>
  <c r="EL142" i="4"/>
  <c r="EN142" i="4" s="1"/>
  <c r="EL83" i="4"/>
  <c r="EN83" i="4" s="1"/>
  <c r="EL32" i="4"/>
  <c r="EN32" i="4" s="1"/>
  <c r="EN31" i="4"/>
  <c r="EL104" i="4"/>
  <c r="EN104" i="4" s="1"/>
  <c r="EN103" i="4"/>
  <c r="EL89" i="4"/>
  <c r="EN89" i="4" s="1"/>
  <c r="EN88" i="4"/>
  <c r="DO134" i="4"/>
  <c r="DP136" i="4" s="1"/>
  <c r="DQ136" i="4" s="1"/>
  <c r="DS136" i="4" s="1"/>
  <c r="DV136" i="4" s="1"/>
  <c r="CX135" i="4"/>
  <c r="CY135" i="4" s="1"/>
  <c r="CZ135" i="4" s="1"/>
  <c r="EL106" i="4"/>
  <c r="EN105" i="4"/>
  <c r="CD18" i="4"/>
  <c r="DO54" i="4"/>
  <c r="DP55" i="4" s="1"/>
  <c r="DQ55" i="4" s="1"/>
  <c r="DS55" i="4" s="1"/>
  <c r="CZ15" i="4"/>
  <c r="EL54" i="4"/>
  <c r="EN54" i="4" s="1"/>
  <c r="EN53" i="4"/>
  <c r="EN90" i="4"/>
  <c r="EL91" i="4"/>
  <c r="EL36" i="4"/>
  <c r="EL108" i="4"/>
  <c r="EL13" i="4"/>
  <c r="EN13" i="4" s="1"/>
  <c r="EL93" i="4"/>
  <c r="EL97" i="4"/>
  <c r="EN97" i="4" s="1"/>
  <c r="EN48" i="4"/>
  <c r="EL49" i="4"/>
  <c r="EN120" i="4"/>
  <c r="EL121" i="4"/>
  <c r="EN121" i="4" s="1"/>
  <c r="EL25" i="4"/>
  <c r="EN25" i="4" s="1"/>
  <c r="EL126" i="4"/>
  <c r="EL88" i="4"/>
  <c r="EN87" i="4"/>
  <c r="CZ65" i="4"/>
  <c r="BL7" i="4"/>
  <c r="EN74" i="4"/>
  <c r="EL75" i="4"/>
  <c r="EN75" i="4" s="1"/>
  <c r="CZ136" i="4"/>
  <c r="DP51" i="4"/>
  <c r="DQ51" i="4" s="1"/>
  <c r="DS51" i="4" s="1"/>
  <c r="DV51" i="4" s="1"/>
  <c r="CZ81" i="4"/>
  <c r="AQ6" i="4"/>
  <c r="CB12" i="4"/>
  <c r="CZ25" i="4"/>
  <c r="CB134" i="4"/>
  <c r="EL62" i="4"/>
  <c r="EN98" i="4"/>
  <c r="EL99" i="4"/>
  <c r="EN99" i="4" s="1"/>
  <c r="EL40" i="4"/>
  <c r="EN40" i="4" s="1"/>
  <c r="EL112" i="4"/>
  <c r="EN112" i="4" s="1"/>
  <c r="EL17" i="4"/>
  <c r="EN17" i="4" s="1"/>
  <c r="EN108" i="4"/>
  <c r="EL109" i="4"/>
  <c r="CX34" i="4"/>
  <c r="CY34" i="4" s="1"/>
  <c r="CZ34" i="4" s="1"/>
  <c r="DO33" i="4"/>
  <c r="DP34" i="4" s="1"/>
  <c r="DQ34" i="4" s="1"/>
  <c r="DS34" i="4" s="1"/>
  <c r="DU34" i="4" s="1"/>
  <c r="EL101" i="4"/>
  <c r="EN100" i="4"/>
  <c r="CB86" i="4"/>
  <c r="CA86" i="4"/>
  <c r="EL134" i="4"/>
  <c r="EN134" i="4" s="1"/>
  <c r="DP10" i="4"/>
  <c r="DQ10" i="4" s="1"/>
  <c r="DS10" i="4" s="1"/>
  <c r="DO15" i="4"/>
  <c r="CC102" i="4"/>
  <c r="CC134" i="4"/>
  <c r="EL70" i="4"/>
  <c r="EN70" i="4" s="1"/>
  <c r="EN69" i="4"/>
  <c r="EN10" i="4"/>
  <c r="EL11" i="4"/>
  <c r="EN11" i="4" s="1"/>
  <c r="EN106" i="4"/>
  <c r="EL107" i="4"/>
  <c r="EN107" i="4" s="1"/>
  <c r="CD12" i="4"/>
  <c r="EL48" i="4"/>
  <c r="EN47" i="4"/>
  <c r="EL120" i="4"/>
  <c r="EN119" i="4"/>
  <c r="EL21" i="4"/>
  <c r="EN21" i="4" s="1"/>
  <c r="EL113" i="4"/>
  <c r="EN113" i="4" s="1"/>
  <c r="EN72" i="4"/>
  <c r="EL73" i="4"/>
  <c r="CA100" i="4"/>
  <c r="EL111" i="4"/>
  <c r="EN111" i="4" s="1"/>
  <c r="EL68" i="4"/>
  <c r="EN68" i="4" s="1"/>
  <c r="EN67" i="4"/>
  <c r="EL69" i="4"/>
  <c r="DP56" i="4"/>
  <c r="DQ56" i="4" s="1"/>
  <c r="DS56" i="4" s="1"/>
  <c r="EL96" i="4"/>
  <c r="EN96" i="4" s="1"/>
  <c r="EN95" i="4"/>
  <c r="EL20" i="4"/>
  <c r="EN20" i="4" s="1"/>
  <c r="CZ128" i="4"/>
  <c r="DP125" i="4"/>
  <c r="DQ125" i="4" s="1"/>
  <c r="DS125" i="4" s="1"/>
  <c r="DO139" i="4"/>
  <c r="DP140" i="4" s="1"/>
  <c r="DQ140" i="4" s="1"/>
  <c r="DS140" i="4" s="1"/>
  <c r="DP14" i="4"/>
  <c r="DQ14" i="4" s="1"/>
  <c r="DS14" i="4" s="1"/>
  <c r="CX8" i="4"/>
  <c r="CY8" i="4" s="1"/>
  <c r="CZ8" i="4" s="1"/>
  <c r="CB102" i="4"/>
  <c r="EL78" i="4"/>
  <c r="EN78" i="4" s="1"/>
  <c r="EN77" i="4"/>
  <c r="EN18" i="4"/>
  <c r="EL19" i="4"/>
  <c r="EN19" i="4" s="1"/>
  <c r="EN114" i="4"/>
  <c r="EL115" i="4"/>
  <c r="EL56" i="4"/>
  <c r="EN56" i="4" s="1"/>
  <c r="EN55" i="4"/>
  <c r="EL128" i="4"/>
  <c r="EN127" i="4"/>
  <c r="EL29" i="4"/>
  <c r="EN29" i="4" s="1"/>
  <c r="EN28" i="4"/>
  <c r="EL117" i="4"/>
  <c r="EN117" i="4" s="1"/>
  <c r="EL58" i="4"/>
  <c r="EN57" i="4"/>
  <c r="EN62" i="4"/>
  <c r="EL63" i="4"/>
  <c r="EN63" i="4" s="1"/>
  <c r="EL30" i="4"/>
  <c r="EN30" i="4" s="1"/>
  <c r="EN66" i="4"/>
  <c r="EL67" i="4"/>
  <c r="DO104" i="4"/>
  <c r="DP105" i="4" s="1"/>
  <c r="DQ105" i="4" s="1"/>
  <c r="DS105" i="4" s="1"/>
  <c r="DT105" i="4" s="1"/>
  <c r="CX105" i="4"/>
  <c r="CY105" i="4" s="1"/>
  <c r="CZ105" i="4" s="1"/>
  <c r="EL77" i="4"/>
  <c r="EN76" i="4"/>
  <c r="DP132" i="4"/>
  <c r="DQ132" i="4" s="1"/>
  <c r="DS132" i="4" s="1"/>
  <c r="DU132" i="4" s="1"/>
  <c r="CX99" i="4"/>
  <c r="CY99" i="4" s="1"/>
  <c r="CZ99" i="4" s="1"/>
  <c r="DP64" i="4"/>
  <c r="DQ64" i="4" s="1"/>
  <c r="DS64" i="4" s="1"/>
  <c r="DV64" i="4" s="1"/>
  <c r="CD76" i="4"/>
  <c r="CB126" i="4"/>
  <c r="EL86" i="4"/>
  <c r="EN86" i="4" s="1"/>
  <c r="EN26" i="4"/>
  <c r="EL27" i="4"/>
  <c r="EN27" i="4" s="1"/>
  <c r="EN122" i="4"/>
  <c r="EL123" i="4"/>
  <c r="EL60" i="4"/>
  <c r="EN60" i="4" s="1"/>
  <c r="EL132" i="4"/>
  <c r="EN132" i="4" s="1"/>
  <c r="EN131" i="4"/>
  <c r="EN36" i="4"/>
  <c r="EL37" i="4"/>
  <c r="EN37" i="4" s="1"/>
  <c r="EL133" i="4"/>
  <c r="EN133" i="4" s="1"/>
  <c r="EL125" i="4"/>
  <c r="EN125" i="4" s="1"/>
  <c r="EN124" i="4"/>
  <c r="EL145" i="4"/>
  <c r="EN145" i="4" s="1"/>
  <c r="EL82" i="4"/>
  <c r="EN82" i="4" s="1"/>
  <c r="EN81" i="4"/>
  <c r="EL116" i="4"/>
  <c r="EN115" i="4"/>
  <c r="EL16" i="4"/>
  <c r="EN16" i="4" s="1"/>
  <c r="EN15" i="4"/>
  <c r="EL38" i="4"/>
  <c r="EL24" i="4"/>
  <c r="EN24" i="4" s="1"/>
  <c r="EN23" i="4"/>
  <c r="EL85" i="4"/>
  <c r="EN85" i="4" s="1"/>
  <c r="EL53" i="4"/>
  <c r="EN52" i="4"/>
  <c r="EL92" i="4"/>
  <c r="EN92" i="4" s="1"/>
  <c r="EN91" i="4"/>
  <c r="EN38" i="4"/>
  <c r="EL39" i="4"/>
  <c r="EN39" i="4" s="1"/>
  <c r="DP101" i="4"/>
  <c r="DQ101" i="4" s="1"/>
  <c r="DS101" i="4" s="1"/>
  <c r="DP77" i="4"/>
  <c r="DQ77" i="4" s="1"/>
  <c r="DS77" i="4" s="1"/>
  <c r="CZ58" i="4"/>
  <c r="CB76" i="4"/>
  <c r="CZ7" i="4"/>
  <c r="CC126" i="4"/>
  <c r="EL94" i="4"/>
  <c r="EN94" i="4" s="1"/>
  <c r="EN93" i="4"/>
  <c r="EN34" i="4"/>
  <c r="EL35" i="4"/>
  <c r="EN35" i="4" s="1"/>
  <c r="EN130" i="4"/>
  <c r="EL131" i="4"/>
  <c r="X6" i="4"/>
  <c r="EL64" i="4"/>
  <c r="EN64" i="4" s="1"/>
  <c r="EL136" i="4"/>
  <c r="EL41" i="4"/>
  <c r="EN41" i="4" s="1"/>
  <c r="EL137" i="4"/>
  <c r="EN137" i="4" s="1"/>
  <c r="EN136" i="4"/>
  <c r="EL44" i="4"/>
  <c r="EN44" i="4" s="1"/>
  <c r="EL8" i="4"/>
  <c r="EN8" i="4" s="1"/>
  <c r="EN7" i="4"/>
  <c r="DP48" i="4"/>
  <c r="DQ48" i="4" s="1"/>
  <c r="DS48" i="4" s="1"/>
  <c r="DP57" i="4"/>
  <c r="DQ57" i="4" s="1"/>
  <c r="DS57" i="4" s="1"/>
  <c r="CZ54" i="4"/>
  <c r="CB72" i="4"/>
  <c r="EL102" i="4"/>
  <c r="EN102" i="4" s="1"/>
  <c r="EN101" i="4"/>
  <c r="EN42" i="4"/>
  <c r="EL43" i="4"/>
  <c r="EN43" i="4" s="1"/>
  <c r="EN138" i="4"/>
  <c r="EL139" i="4"/>
  <c r="EL72" i="4"/>
  <c r="EN71" i="4"/>
  <c r="EL144" i="4"/>
  <c r="EN144" i="4" s="1"/>
  <c r="EN143" i="4"/>
  <c r="EL45" i="4"/>
  <c r="EN45" i="4" s="1"/>
  <c r="EN140" i="4"/>
  <c r="EL141" i="4"/>
  <c r="EN141" i="4" s="1"/>
  <c r="EN14" i="4"/>
  <c r="EL15" i="4"/>
  <c r="EO7" i="4"/>
  <c r="DV99" i="4"/>
  <c r="DT99" i="4"/>
  <c r="DU99" i="4"/>
  <c r="DV118" i="4"/>
  <c r="DU118" i="4"/>
  <c r="DT118" i="4"/>
  <c r="CX82" i="4"/>
  <c r="CY82" i="4" s="1"/>
  <c r="CZ82" i="4" s="1"/>
  <c r="DO81" i="4"/>
  <c r="DP82" i="4" s="1"/>
  <c r="DQ82" i="4" s="1"/>
  <c r="DS82" i="4" s="1"/>
  <c r="DP84" i="4"/>
  <c r="DQ84" i="4" s="1"/>
  <c r="DS84" i="4" s="1"/>
  <c r="DO74" i="4"/>
  <c r="DP75" i="4" s="1"/>
  <c r="DQ75" i="4" s="1"/>
  <c r="DS75" i="4" s="1"/>
  <c r="CX75" i="4"/>
  <c r="CY75" i="4" s="1"/>
  <c r="CZ75" i="4" s="1"/>
  <c r="DV62" i="4"/>
  <c r="DT62" i="4"/>
  <c r="DU62" i="4"/>
  <c r="DU58" i="4"/>
  <c r="DV58" i="4"/>
  <c r="DT58" i="4"/>
  <c r="DU66" i="4"/>
  <c r="DV66" i="4"/>
  <c r="DV69" i="4"/>
  <c r="DT69" i="4"/>
  <c r="DU69" i="4"/>
  <c r="BL6" i="4"/>
  <c r="DT45" i="4"/>
  <c r="DV45" i="4"/>
  <c r="DU45" i="4"/>
  <c r="DT28" i="4"/>
  <c r="DU28" i="4"/>
  <c r="DV28" i="4"/>
  <c r="DT19" i="4"/>
  <c r="DV19" i="4"/>
  <c r="DU19" i="4"/>
  <c r="DV90" i="4"/>
  <c r="DU90" i="4"/>
  <c r="DT90" i="4"/>
  <c r="DU50" i="4"/>
  <c r="DT50" i="4"/>
  <c r="DV50" i="4"/>
  <c r="DV113" i="4"/>
  <c r="DU113" i="4"/>
  <c r="DT113" i="4"/>
  <c r="DV108" i="4"/>
  <c r="DU108" i="4"/>
  <c r="DT108" i="4"/>
  <c r="DU105" i="4"/>
  <c r="DP116" i="4"/>
  <c r="DQ116" i="4" s="1"/>
  <c r="DS116" i="4" s="1"/>
  <c r="CX102" i="4"/>
  <c r="CY102" i="4" s="1"/>
  <c r="CZ102" i="4" s="1"/>
  <c r="DO101" i="4"/>
  <c r="DP102" i="4" s="1"/>
  <c r="DQ102" i="4" s="1"/>
  <c r="DS102" i="4" s="1"/>
  <c r="DT133" i="4"/>
  <c r="DV133" i="4"/>
  <c r="DU133" i="4"/>
  <c r="DV101" i="4"/>
  <c r="DU101" i="4"/>
  <c r="DT101" i="4"/>
  <c r="DP94" i="4"/>
  <c r="DQ94" i="4" s="1"/>
  <c r="DS94" i="4" s="1"/>
  <c r="DT65" i="4"/>
  <c r="DV65" i="4"/>
  <c r="DU65" i="4"/>
  <c r="DU74" i="4"/>
  <c r="DT74" i="4"/>
  <c r="DV74" i="4"/>
  <c r="DV57" i="4"/>
  <c r="DU57" i="4"/>
  <c r="DT57" i="4"/>
  <c r="DV54" i="4"/>
  <c r="DT54" i="4"/>
  <c r="DU54" i="4"/>
  <c r="DV81" i="4"/>
  <c r="DU81" i="4"/>
  <c r="DT81" i="4"/>
  <c r="DV145" i="4"/>
  <c r="DU145" i="4"/>
  <c r="DT145" i="4"/>
  <c r="AQ7" i="4"/>
  <c r="DT34" i="4"/>
  <c r="DV34" i="4"/>
  <c r="DT11" i="4"/>
  <c r="DV11" i="4"/>
  <c r="DU11" i="4"/>
  <c r="DP33" i="4"/>
  <c r="DQ33" i="4" s="1"/>
  <c r="DS33" i="4" s="1"/>
  <c r="DU14" i="4"/>
  <c r="DT14" i="4"/>
  <c r="DV14" i="4"/>
  <c r="DP36" i="4"/>
  <c r="DQ36" i="4" s="1"/>
  <c r="DS36" i="4" s="1"/>
  <c r="DP20" i="4"/>
  <c r="DQ20" i="4" s="1"/>
  <c r="DS20" i="4" s="1"/>
  <c r="DV39" i="4"/>
  <c r="DT39" i="4"/>
  <c r="DU39" i="4"/>
  <c r="DT8" i="4"/>
  <c r="DU8" i="4"/>
  <c r="DV8" i="4"/>
  <c r="DU26" i="4"/>
  <c r="DV26" i="4"/>
  <c r="DT26" i="4"/>
  <c r="DV142" i="4"/>
  <c r="DU142" i="4"/>
  <c r="DT142" i="4"/>
  <c r="DV128" i="4"/>
  <c r="DU128" i="4"/>
  <c r="DT128" i="4"/>
  <c r="CX114" i="4"/>
  <c r="CY114" i="4" s="1"/>
  <c r="CZ114" i="4" s="1"/>
  <c r="DO113" i="4"/>
  <c r="DP114" i="4" s="1"/>
  <c r="DQ114" i="4" s="1"/>
  <c r="DS114" i="4" s="1"/>
  <c r="DU111" i="4"/>
  <c r="DT111" i="4"/>
  <c r="DV111" i="4"/>
  <c r="DP139" i="4"/>
  <c r="DQ139" i="4" s="1"/>
  <c r="DS139" i="4" s="1"/>
  <c r="DU125" i="4"/>
  <c r="DT125" i="4"/>
  <c r="DV125" i="4"/>
  <c r="DP127" i="4"/>
  <c r="DQ127" i="4" s="1"/>
  <c r="DS127" i="4" s="1"/>
  <c r="CZ113" i="4"/>
  <c r="CZ108" i="4"/>
  <c r="DP124" i="4"/>
  <c r="DQ124" i="4" s="1"/>
  <c r="DS124" i="4" s="1"/>
  <c r="CZ101" i="4"/>
  <c r="DP95" i="4"/>
  <c r="DQ95" i="4" s="1"/>
  <c r="DS95" i="4" s="1"/>
  <c r="DO58" i="4"/>
  <c r="DP59" i="4" s="1"/>
  <c r="DQ59" i="4" s="1"/>
  <c r="DS59" i="4" s="1"/>
  <c r="CX59" i="4"/>
  <c r="CY59" i="4" s="1"/>
  <c r="CZ59" i="4" s="1"/>
  <c r="DU72" i="4"/>
  <c r="DT72" i="4"/>
  <c r="DV72" i="4"/>
  <c r="CZ74" i="4"/>
  <c r="DP73" i="4"/>
  <c r="DQ73" i="4" s="1"/>
  <c r="DS73" i="4" s="1"/>
  <c r="DP49" i="4"/>
  <c r="DQ49" i="4" s="1"/>
  <c r="DS49" i="4" s="1"/>
  <c r="DV10" i="4"/>
  <c r="DU10" i="4"/>
  <c r="DT10" i="4"/>
  <c r="CZ29" i="4"/>
  <c r="DU13" i="4"/>
  <c r="DT13" i="4"/>
  <c r="DV13" i="4"/>
  <c r="DP22" i="4"/>
  <c r="DQ22" i="4" s="1"/>
  <c r="DS22" i="4" s="1"/>
  <c r="DU44" i="4"/>
  <c r="DT44" i="4"/>
  <c r="DV44" i="4"/>
  <c r="DU126" i="4"/>
  <c r="DT126" i="4"/>
  <c r="DV126" i="4"/>
  <c r="DV48" i="4"/>
  <c r="DU48" i="4"/>
  <c r="DT48" i="4"/>
  <c r="DU32" i="4"/>
  <c r="DT32" i="4"/>
  <c r="DV32" i="4"/>
  <c r="DU140" i="4"/>
  <c r="DT140" i="4"/>
  <c r="DV140" i="4"/>
  <c r="DV146" i="4"/>
  <c r="DU146" i="4"/>
  <c r="DT146" i="4"/>
  <c r="DT97" i="4"/>
  <c r="DV97" i="4"/>
  <c r="DU97" i="4"/>
  <c r="DT89" i="4"/>
  <c r="DV89" i="4"/>
  <c r="DU89" i="4"/>
  <c r="DP91" i="4"/>
  <c r="DQ91" i="4" s="1"/>
  <c r="DS91" i="4" s="1"/>
  <c r="DT77" i="4"/>
  <c r="DV77" i="4"/>
  <c r="DU77" i="4"/>
  <c r="DP67" i="4"/>
  <c r="DQ67" i="4" s="1"/>
  <c r="DS67" i="4" s="1"/>
  <c r="DU64" i="4"/>
  <c r="DT64" i="4"/>
  <c r="DP112" i="4"/>
  <c r="DQ112" i="4" s="1"/>
  <c r="DS112" i="4" s="1"/>
  <c r="DP63" i="4"/>
  <c r="DQ63" i="4" s="1"/>
  <c r="DS63" i="4" s="1"/>
  <c r="DV47" i="4"/>
  <c r="DU47" i="4"/>
  <c r="DT47" i="4"/>
  <c r="DU42" i="4"/>
  <c r="DV42" i="4"/>
  <c r="DT42" i="4"/>
  <c r="DP25" i="4"/>
  <c r="DQ25" i="4" s="1"/>
  <c r="DS25" i="4" s="1"/>
  <c r="CZ22" i="4"/>
  <c r="DV92" i="4"/>
  <c r="DU92" i="4"/>
  <c r="DT92" i="4"/>
  <c r="DV61" i="4"/>
  <c r="DT61" i="4"/>
  <c r="DU61" i="4"/>
  <c r="DP141" i="4"/>
  <c r="DQ141" i="4" s="1"/>
  <c r="DS141" i="4" s="1"/>
  <c r="DV144" i="4"/>
  <c r="DT144" i="4"/>
  <c r="DU144" i="4"/>
  <c r="CX109" i="4"/>
  <c r="CY109" i="4" s="1"/>
  <c r="CZ109" i="4" s="1"/>
  <c r="DO108" i="4"/>
  <c r="DP109" i="4" s="1"/>
  <c r="DQ109" i="4" s="1"/>
  <c r="DS109" i="4" s="1"/>
  <c r="DP120" i="4"/>
  <c r="DQ120" i="4" s="1"/>
  <c r="DS120" i="4" s="1"/>
  <c r="DP104" i="4"/>
  <c r="DQ104" i="4" s="1"/>
  <c r="DS104" i="4" s="1"/>
  <c r="DV88" i="4"/>
  <c r="DU88" i="4"/>
  <c r="DT88" i="4"/>
  <c r="DP121" i="4"/>
  <c r="DQ121" i="4" s="1"/>
  <c r="DS121" i="4" s="1"/>
  <c r="DP107" i="4"/>
  <c r="DQ107" i="4" s="1"/>
  <c r="DS107" i="4" s="1"/>
  <c r="DV87" i="4"/>
  <c r="DU87" i="4"/>
  <c r="DT87" i="4"/>
  <c r="DP100" i="4"/>
  <c r="DQ100" i="4" s="1"/>
  <c r="DS100" i="4" s="1"/>
  <c r="DP21" i="4"/>
  <c r="DQ21" i="4" s="1"/>
  <c r="DS21" i="4" s="1"/>
  <c r="DP43" i="4"/>
  <c r="DQ43" i="4" s="1"/>
  <c r="DS43" i="4" s="1"/>
  <c r="DP17" i="4"/>
  <c r="DQ17" i="4" s="1"/>
  <c r="DS17" i="4" s="1"/>
  <c r="DU93" i="4"/>
  <c r="DT93" i="4"/>
  <c r="DV93" i="4"/>
  <c r="DP143" i="4"/>
  <c r="DQ143" i="4" s="1"/>
  <c r="DS143" i="4" s="1"/>
  <c r="DV78" i="4"/>
  <c r="DU78" i="4"/>
  <c r="DT78" i="4"/>
  <c r="DP119" i="4"/>
  <c r="DQ119" i="4" s="1"/>
  <c r="DS119" i="4" s="1"/>
  <c r="DV79" i="4"/>
  <c r="DU79" i="4"/>
  <c r="DT79" i="4"/>
  <c r="DP85" i="4"/>
  <c r="DQ85" i="4" s="1"/>
  <c r="DS85" i="4" s="1"/>
  <c r="DV56" i="4"/>
  <c r="DU56" i="4"/>
  <c r="DT56" i="4"/>
  <c r="DP71" i="4"/>
  <c r="DQ71" i="4" s="1"/>
  <c r="DS71" i="4" s="1"/>
  <c r="CX30" i="4"/>
  <c r="CY30" i="4" s="1"/>
  <c r="CZ30" i="4" s="1"/>
  <c r="DO29" i="4"/>
  <c r="DP30" i="4" s="1"/>
  <c r="DQ30" i="4" s="1"/>
  <c r="DS30" i="4" s="1"/>
  <c r="AQ5" i="4"/>
  <c r="DV55" i="4"/>
  <c r="DU55" i="4"/>
  <c r="DT55" i="4"/>
  <c r="DP41" i="4"/>
  <c r="DQ41" i="4" s="1"/>
  <c r="DS41" i="4" s="1"/>
  <c r="DT53" i="4"/>
  <c r="DV53" i="4"/>
  <c r="DU53" i="4"/>
  <c r="BL5" i="4"/>
  <c r="DP16" i="4"/>
  <c r="DQ16" i="4" s="1"/>
  <c r="DS16" i="4" s="1"/>
  <c r="DP7" i="4"/>
  <c r="DQ7" i="4" s="1"/>
  <c r="DS7" i="4" s="1"/>
  <c r="DP31" i="4"/>
  <c r="DQ31" i="4" s="1"/>
  <c r="DS31" i="4" s="1"/>
  <c r="CX138" i="4"/>
  <c r="CY138" i="4" s="1"/>
  <c r="CZ138" i="4" s="1"/>
  <c r="DO137" i="4"/>
  <c r="DP138" i="4" s="1"/>
  <c r="DQ138" i="4" s="1"/>
  <c r="DS138" i="4" s="1"/>
  <c r="DT117" i="4"/>
  <c r="DV117" i="4"/>
  <c r="DU117" i="4"/>
  <c r="DV40" i="4"/>
  <c r="DU40" i="4"/>
  <c r="DT40" i="4"/>
  <c r="DV134" i="4"/>
  <c r="DU134" i="4"/>
  <c r="DT134" i="4"/>
  <c r="DV137" i="4"/>
  <c r="DU137" i="4"/>
  <c r="DT137" i="4"/>
  <c r="CX130" i="4"/>
  <c r="CY130" i="4" s="1"/>
  <c r="CZ130" i="4" s="1"/>
  <c r="DO129" i="4"/>
  <c r="DP130" i="4" s="1"/>
  <c r="DQ130" i="4" s="1"/>
  <c r="DS130" i="4" s="1"/>
  <c r="CZ137" i="4"/>
  <c r="DV129" i="4"/>
  <c r="DU129" i="4"/>
  <c r="DT129" i="4"/>
  <c r="CX122" i="4"/>
  <c r="CY122" i="4" s="1"/>
  <c r="CZ122" i="4" s="1"/>
  <c r="DO121" i="4"/>
  <c r="DP122" i="4" s="1"/>
  <c r="DQ122" i="4" s="1"/>
  <c r="DS122" i="4" s="1"/>
  <c r="DP96" i="4"/>
  <c r="DQ96" i="4" s="1"/>
  <c r="DS96" i="4" s="1"/>
  <c r="DP80" i="4"/>
  <c r="DQ80" i="4" s="1"/>
  <c r="DS80" i="4" s="1"/>
  <c r="DP68" i="4"/>
  <c r="DQ68" i="4" s="1"/>
  <c r="DS68" i="4" s="1"/>
  <c r="DV46" i="4"/>
  <c r="DT46" i="4"/>
  <c r="DU46" i="4"/>
  <c r="DP29" i="4"/>
  <c r="DQ29" i="4" s="1"/>
  <c r="DS29" i="4" s="1"/>
  <c r="DO22" i="4"/>
  <c r="DP23" i="4" s="1"/>
  <c r="DQ23" i="4" s="1"/>
  <c r="DS23" i="4" s="1"/>
  <c r="CX23" i="4"/>
  <c r="CY23" i="4" s="1"/>
  <c r="CZ23" i="4" s="1"/>
  <c r="DP52" i="4"/>
  <c r="DQ52" i="4" s="1"/>
  <c r="DS52" i="4" s="1"/>
  <c r="DV9" i="4"/>
  <c r="DU9" i="4"/>
  <c r="DT9" i="4"/>
  <c r="DP27" i="4"/>
  <c r="DQ27" i="4" s="1"/>
  <c r="DS27" i="4" s="1"/>
  <c r="DP12" i="4"/>
  <c r="DQ12" i="4" s="1"/>
  <c r="DS12" i="4" s="1"/>
  <c r="EO13" i="4" l="1"/>
  <c r="EQ13" i="4"/>
  <c r="EP13" i="4"/>
  <c r="EQ117" i="4"/>
  <c r="EP117" i="4"/>
  <c r="EO117" i="4"/>
  <c r="EP68" i="4"/>
  <c r="EQ68" i="4"/>
  <c r="EO68" i="4"/>
  <c r="EQ45" i="4"/>
  <c r="EO45" i="4"/>
  <c r="EP45" i="4"/>
  <c r="EO60" i="4"/>
  <c r="EQ60" i="4"/>
  <c r="EP60" i="4"/>
  <c r="EQ29" i="4"/>
  <c r="EO29" i="4"/>
  <c r="EP29" i="4"/>
  <c r="EO111" i="4"/>
  <c r="EQ111" i="4"/>
  <c r="EP111" i="4"/>
  <c r="EQ110" i="4"/>
  <c r="EP110" i="4"/>
  <c r="EO110" i="4"/>
  <c r="EQ39" i="4"/>
  <c r="EP39" i="4"/>
  <c r="EO39" i="4"/>
  <c r="EQ11" i="4"/>
  <c r="EP11" i="4"/>
  <c r="EO11" i="4"/>
  <c r="EO144" i="4"/>
  <c r="EQ144" i="4"/>
  <c r="EO35" i="4"/>
  <c r="EQ35" i="4"/>
  <c r="EP35" i="4"/>
  <c r="EO135" i="4"/>
  <c r="EP135" i="4"/>
  <c r="EQ135" i="4"/>
  <c r="EP92" i="4"/>
  <c r="EO92" i="4"/>
  <c r="EQ92" i="4"/>
  <c r="EO107" i="4"/>
  <c r="EQ107" i="4"/>
  <c r="EP107" i="4"/>
  <c r="EQ82" i="4"/>
  <c r="EO82" i="4"/>
  <c r="EP82" i="4"/>
  <c r="EO84" i="4"/>
  <c r="EQ84" i="4"/>
  <c r="EP84" i="4"/>
  <c r="EO64" i="4"/>
  <c r="EQ64" i="4"/>
  <c r="EP64" i="4"/>
  <c r="EQ44" i="4"/>
  <c r="EP44" i="4"/>
  <c r="EO44" i="4"/>
  <c r="EP86" i="4"/>
  <c r="EO86" i="4"/>
  <c r="EQ86" i="4"/>
  <c r="EO20" i="4"/>
  <c r="EQ20" i="4"/>
  <c r="EP20" i="4"/>
  <c r="EQ21" i="4"/>
  <c r="EP21" i="4"/>
  <c r="EO21" i="4"/>
  <c r="EQ83" i="4"/>
  <c r="EP83" i="4"/>
  <c r="EO83" i="4"/>
  <c r="EQ12" i="4"/>
  <c r="EO12" i="4"/>
  <c r="EP12" i="4"/>
  <c r="EO61" i="4"/>
  <c r="EP61" i="4"/>
  <c r="EQ61" i="4"/>
  <c r="EO134" i="4"/>
  <c r="EQ134" i="4"/>
  <c r="EP134" i="4"/>
  <c r="EO85" i="4"/>
  <c r="EQ85" i="4"/>
  <c r="EP85" i="4"/>
  <c r="EQ125" i="4"/>
  <c r="EP125" i="4"/>
  <c r="EO125" i="4"/>
  <c r="EQ63" i="4"/>
  <c r="EO63" i="4"/>
  <c r="EP63" i="4"/>
  <c r="EP59" i="4"/>
  <c r="EO59" i="4"/>
  <c r="EQ59" i="4"/>
  <c r="EP16" i="4"/>
  <c r="EQ16" i="4"/>
  <c r="EO16" i="4"/>
  <c r="EP43" i="4"/>
  <c r="EO43" i="4"/>
  <c r="EQ43" i="4"/>
  <c r="EO133" i="4"/>
  <c r="EP133" i="4"/>
  <c r="EQ133" i="4"/>
  <c r="EP19" i="4"/>
  <c r="EO19" i="4"/>
  <c r="EQ19" i="4"/>
  <c r="EP96" i="4"/>
  <c r="EQ96" i="4"/>
  <c r="EO96" i="4"/>
  <c r="EP112" i="4"/>
  <c r="EQ112" i="4"/>
  <c r="EO112" i="4"/>
  <c r="EO141" i="4"/>
  <c r="EP141" i="4"/>
  <c r="EQ141" i="4"/>
  <c r="EO132" i="4"/>
  <c r="EQ132" i="4"/>
  <c r="EP132" i="4"/>
  <c r="EP24" i="4"/>
  <c r="EQ24" i="4"/>
  <c r="EO24" i="4"/>
  <c r="EO37" i="4"/>
  <c r="EQ37" i="4"/>
  <c r="EP37" i="4"/>
  <c r="EQ40" i="4"/>
  <c r="EO40" i="4"/>
  <c r="EP40" i="4"/>
  <c r="DV18" i="4"/>
  <c r="DU18" i="4"/>
  <c r="DT18" i="4"/>
  <c r="EQ138" i="4"/>
  <c r="EO138" i="4"/>
  <c r="EP138" i="4"/>
  <c r="EQ8" i="4"/>
  <c r="EP8" i="4"/>
  <c r="EO8" i="4"/>
  <c r="EP131" i="4"/>
  <c r="EQ15" i="4"/>
  <c r="EP15" i="4"/>
  <c r="EO15" i="4"/>
  <c r="EO30" i="4"/>
  <c r="EP30" i="4"/>
  <c r="EQ30" i="4"/>
  <c r="EQ56" i="4"/>
  <c r="EP56" i="4"/>
  <c r="EO56" i="4"/>
  <c r="CB100" i="4"/>
  <c r="CF5" i="4" s="1"/>
  <c r="CD100" i="4"/>
  <c r="EQ121" i="4"/>
  <c r="EP121" i="4"/>
  <c r="EO121" i="4"/>
  <c r="EO46" i="4"/>
  <c r="EP46" i="4"/>
  <c r="EQ46" i="4"/>
  <c r="EP109" i="4"/>
  <c r="EQ109" i="4"/>
  <c r="EO109" i="4"/>
  <c r="DP83" i="4"/>
  <c r="DQ83" i="4" s="1"/>
  <c r="DS83" i="4" s="1"/>
  <c r="DU83" i="4" s="1"/>
  <c r="EQ130" i="4"/>
  <c r="EP130" i="4"/>
  <c r="EO130" i="4"/>
  <c r="EO38" i="4"/>
  <c r="EQ38" i="4"/>
  <c r="EP38" i="4"/>
  <c r="EQ36" i="4"/>
  <c r="EO36" i="4"/>
  <c r="EP36" i="4"/>
  <c r="EQ115" i="4"/>
  <c r="CC100" i="4"/>
  <c r="CD86" i="4"/>
  <c r="CF7" i="4" s="1"/>
  <c r="CC86" i="4"/>
  <c r="EQ120" i="4"/>
  <c r="EP120" i="4"/>
  <c r="EO120" i="4"/>
  <c r="EP88" i="4"/>
  <c r="EO88" i="4"/>
  <c r="EQ88" i="4"/>
  <c r="EO131" i="4"/>
  <c r="EQ131" i="4"/>
  <c r="EP75" i="4"/>
  <c r="EO75" i="4"/>
  <c r="EQ75" i="4"/>
  <c r="EP103" i="4"/>
  <c r="EQ103" i="4"/>
  <c r="EO103" i="4"/>
  <c r="EP62" i="4"/>
  <c r="EO62" i="4"/>
  <c r="EQ62" i="4"/>
  <c r="EN73" i="4"/>
  <c r="DU38" i="4"/>
  <c r="EO34" i="4"/>
  <c r="EQ34" i="4"/>
  <c r="EP34" i="4"/>
  <c r="EP95" i="4"/>
  <c r="EQ95" i="4"/>
  <c r="EO95" i="4"/>
  <c r="EQ74" i="4"/>
  <c r="EP74" i="4"/>
  <c r="EO74" i="4"/>
  <c r="EP137" i="4"/>
  <c r="EO137" i="4"/>
  <c r="EQ137" i="4"/>
  <c r="EQ81" i="4"/>
  <c r="EP81" i="4"/>
  <c r="EO81" i="4"/>
  <c r="EO98" i="4"/>
  <c r="EP98" i="4"/>
  <c r="EQ98" i="4"/>
  <c r="EO104" i="4"/>
  <c r="EQ104" i="4"/>
  <c r="EP104" i="4"/>
  <c r="EO50" i="4"/>
  <c r="EQ50" i="4"/>
  <c r="EP50" i="4"/>
  <c r="DU15" i="4"/>
  <c r="DU136" i="4"/>
  <c r="EO41" i="4"/>
  <c r="EQ41" i="4"/>
  <c r="EP41" i="4"/>
  <c r="EO145" i="4"/>
  <c r="EQ145" i="4"/>
  <c r="EP145" i="4"/>
  <c r="EQ123" i="4"/>
  <c r="EN123" i="4"/>
  <c r="EN116" i="4"/>
  <c r="EO78" i="4"/>
  <c r="EP78" i="4"/>
  <c r="EQ78" i="4"/>
  <c r="EQ70" i="4"/>
  <c r="EP70" i="4"/>
  <c r="EO70" i="4"/>
  <c r="EO87" i="4"/>
  <c r="EP87" i="4"/>
  <c r="EQ87" i="4"/>
  <c r="EO93" i="4"/>
  <c r="EQ32" i="4"/>
  <c r="EP32" i="4"/>
  <c r="EO32" i="4"/>
  <c r="EO118" i="4"/>
  <c r="EQ118" i="4"/>
  <c r="EP118" i="4"/>
  <c r="EQ14" i="4"/>
  <c r="EO14" i="4"/>
  <c r="EP14" i="4"/>
  <c r="EP114" i="4"/>
  <c r="EQ114" i="4"/>
  <c r="EO114" i="4"/>
  <c r="EQ57" i="4"/>
  <c r="EO57" i="4"/>
  <c r="EP57" i="4"/>
  <c r="EO102" i="4"/>
  <c r="EQ102" i="4"/>
  <c r="EP102" i="4"/>
  <c r="EP52" i="4"/>
  <c r="EQ52" i="4"/>
  <c r="EO52" i="4"/>
  <c r="EO18" i="4"/>
  <c r="EQ18" i="4"/>
  <c r="EP18" i="4"/>
  <c r="DV38" i="4"/>
  <c r="EO94" i="4"/>
  <c r="EP94" i="4"/>
  <c r="EQ94" i="4"/>
  <c r="EP113" i="4"/>
  <c r="EO113" i="4"/>
  <c r="EQ113" i="4"/>
  <c r="EO69" i="4"/>
  <c r="EQ69" i="4"/>
  <c r="EP69" i="4"/>
  <c r="EO54" i="4"/>
  <c r="EQ54" i="4"/>
  <c r="EP54" i="4"/>
  <c r="EP31" i="4"/>
  <c r="EO31" i="4"/>
  <c r="EQ31" i="4"/>
  <c r="EP139" i="4"/>
  <c r="EQ139" i="4"/>
  <c r="DT37" i="4"/>
  <c r="DT51" i="4"/>
  <c r="DP135" i="4"/>
  <c r="DQ135" i="4" s="1"/>
  <c r="DS135" i="4" s="1"/>
  <c r="DV15" i="4"/>
  <c r="DP76" i="4"/>
  <c r="DQ76" i="4" s="1"/>
  <c r="DS76" i="4" s="1"/>
  <c r="DP110" i="4"/>
  <c r="DQ110" i="4" s="1"/>
  <c r="DS110" i="4" s="1"/>
  <c r="DU51" i="4"/>
  <c r="DT70" i="4"/>
  <c r="DT136" i="4"/>
  <c r="EQ143" i="4"/>
  <c r="EP143" i="4"/>
  <c r="EO143" i="4"/>
  <c r="EQ122" i="4"/>
  <c r="EP122" i="4"/>
  <c r="EO122" i="4"/>
  <c r="EP28" i="4"/>
  <c r="EO28" i="4"/>
  <c r="EQ28" i="4"/>
  <c r="EP129" i="4"/>
  <c r="EO129" i="4"/>
  <c r="EQ129" i="4"/>
  <c r="EO42" i="4"/>
  <c r="EQ42" i="4"/>
  <c r="EP42" i="4"/>
  <c r="EO115" i="4"/>
  <c r="EP115" i="4"/>
  <c r="EP89" i="4"/>
  <c r="EO89" i="4"/>
  <c r="EQ89" i="4"/>
  <c r="EP100" i="4"/>
  <c r="EQ100" i="4"/>
  <c r="EO100" i="4"/>
  <c r="EP58" i="4"/>
  <c r="EQ58" i="4"/>
  <c r="EO58" i="4"/>
  <c r="EP144" i="4"/>
  <c r="EP23" i="4"/>
  <c r="EQ23" i="4"/>
  <c r="EO23" i="4"/>
  <c r="EQ124" i="4"/>
  <c r="EP124" i="4"/>
  <c r="EO124" i="4"/>
  <c r="EO27" i="4"/>
  <c r="EQ27" i="4"/>
  <c r="EP27" i="4"/>
  <c r="EP67" i="4"/>
  <c r="EO67" i="4"/>
  <c r="EQ67" i="4"/>
  <c r="EQ119" i="4"/>
  <c r="EP119" i="4"/>
  <c r="EO119" i="4"/>
  <c r="EO108" i="4"/>
  <c r="EQ108" i="4"/>
  <c r="EP108" i="4"/>
  <c r="EO22" i="4"/>
  <c r="EQ22" i="4"/>
  <c r="EP22" i="4"/>
  <c r="DP106" i="4"/>
  <c r="DQ106" i="4" s="1"/>
  <c r="DS106" i="4" s="1"/>
  <c r="EP72" i="4"/>
  <c r="EQ72" i="4"/>
  <c r="EO72" i="4"/>
  <c r="EO90" i="4"/>
  <c r="EP90" i="4"/>
  <c r="EQ90" i="4"/>
  <c r="DU37" i="4"/>
  <c r="EO140" i="4"/>
  <c r="EP140" i="4"/>
  <c r="EQ140" i="4"/>
  <c r="EQ10" i="4"/>
  <c r="EP10" i="4"/>
  <c r="EO10" i="4"/>
  <c r="EP97" i="4"/>
  <c r="EO97" i="4"/>
  <c r="EQ97" i="4"/>
  <c r="EP51" i="4"/>
  <c r="EQ51" i="4"/>
  <c r="EO51" i="4"/>
  <c r="DV70" i="4"/>
  <c r="DU35" i="4"/>
  <c r="DV132" i="4"/>
  <c r="DV105" i="4"/>
  <c r="EP71" i="4"/>
  <c r="EQ71" i="4"/>
  <c r="EO71" i="4"/>
  <c r="EP26" i="4"/>
  <c r="EQ26" i="4"/>
  <c r="EO26" i="4"/>
  <c r="EP127" i="4"/>
  <c r="EO127" i="4"/>
  <c r="EQ127" i="4"/>
  <c r="EN126" i="4"/>
  <c r="EP105" i="4"/>
  <c r="EQ105" i="4"/>
  <c r="EO105" i="4"/>
  <c r="EP65" i="4"/>
  <c r="EQ65" i="4"/>
  <c r="EO65" i="4"/>
  <c r="EO79" i="4"/>
  <c r="EQ79" i="4"/>
  <c r="EP79" i="4"/>
  <c r="EP91" i="4"/>
  <c r="EO91" i="4"/>
  <c r="EQ91" i="4"/>
  <c r="EO136" i="4"/>
  <c r="EQ136" i="4"/>
  <c r="EP136" i="4"/>
  <c r="EQ48" i="4"/>
  <c r="EP48" i="4"/>
  <c r="EO48" i="4"/>
  <c r="EQ53" i="4"/>
  <c r="EP53" i="4"/>
  <c r="EO53" i="4"/>
  <c r="EQ76" i="4"/>
  <c r="EO76" i="4"/>
  <c r="EP76" i="4"/>
  <c r="DT35" i="4"/>
  <c r="DT132" i="4"/>
  <c r="EP66" i="4"/>
  <c r="EO66" i="4"/>
  <c r="EQ66" i="4"/>
  <c r="EN128" i="4"/>
  <c r="EP47" i="4"/>
  <c r="EQ47" i="4"/>
  <c r="EO47" i="4"/>
  <c r="EQ17" i="4"/>
  <c r="EO17" i="4"/>
  <c r="EP17" i="4"/>
  <c r="EP25" i="4"/>
  <c r="EO25" i="4"/>
  <c r="EQ25" i="4"/>
  <c r="EO142" i="4"/>
  <c r="EP142" i="4"/>
  <c r="EQ142" i="4"/>
  <c r="EP80" i="4"/>
  <c r="EQ80" i="4"/>
  <c r="EO80" i="4"/>
  <c r="EP106" i="4"/>
  <c r="EQ106" i="4"/>
  <c r="EO106" i="4"/>
  <c r="EN49" i="4"/>
  <c r="EO49" i="4" s="1"/>
  <c r="EQ101" i="4"/>
  <c r="EP101" i="4"/>
  <c r="EO101" i="4"/>
  <c r="EP99" i="4"/>
  <c r="EQ99" i="4"/>
  <c r="EO99" i="4"/>
  <c r="EQ93" i="4"/>
  <c r="EP93" i="4"/>
  <c r="EQ77" i="4"/>
  <c r="EP77" i="4"/>
  <c r="EO77" i="4"/>
  <c r="EO139" i="4"/>
  <c r="EQ7" i="4"/>
  <c r="EP7" i="4"/>
  <c r="EP55" i="4"/>
  <c r="EO55" i="4"/>
  <c r="EQ55" i="4"/>
  <c r="DU102" i="4"/>
  <c r="DT102" i="4"/>
  <c r="DV102" i="4"/>
  <c r="DU16" i="4"/>
  <c r="DV16" i="4"/>
  <c r="DT16" i="4"/>
  <c r="DT127" i="4"/>
  <c r="DV127" i="4"/>
  <c r="DU127" i="4"/>
  <c r="DV71" i="4"/>
  <c r="DU71" i="4"/>
  <c r="DT71" i="4"/>
  <c r="DV120" i="4"/>
  <c r="DU120" i="4"/>
  <c r="DT120" i="4"/>
  <c r="DV110" i="4"/>
  <c r="DU110" i="4"/>
  <c r="DT110" i="4"/>
  <c r="DV91" i="4"/>
  <c r="DU91" i="4"/>
  <c r="DT91" i="4"/>
  <c r="DU36" i="4"/>
  <c r="DT36" i="4"/>
  <c r="DV36" i="4"/>
  <c r="DV116" i="4"/>
  <c r="DU116" i="4"/>
  <c r="DT116" i="4"/>
  <c r="DV7" i="4"/>
  <c r="DU7" i="4"/>
  <c r="DT7" i="4"/>
  <c r="DT17" i="4"/>
  <c r="DV17" i="4"/>
  <c r="DU17" i="4"/>
  <c r="DU94" i="4"/>
  <c r="DV94" i="4"/>
  <c r="DT94" i="4"/>
  <c r="DV68" i="4"/>
  <c r="DU68" i="4"/>
  <c r="DT68" i="4"/>
  <c r="DV52" i="4"/>
  <c r="DU52" i="4"/>
  <c r="DT52" i="4"/>
  <c r="DV80" i="4"/>
  <c r="DT80" i="4"/>
  <c r="DU80" i="4"/>
  <c r="DV43" i="4"/>
  <c r="DU43" i="4"/>
  <c r="DT43" i="4"/>
  <c r="DV107" i="4"/>
  <c r="DU107" i="4"/>
  <c r="DT107" i="4"/>
  <c r="DP131" i="4"/>
  <c r="DQ131" i="4" s="1"/>
  <c r="DS131" i="4" s="1"/>
  <c r="DV67" i="4"/>
  <c r="DT67" i="4"/>
  <c r="DU67" i="4"/>
  <c r="DU22" i="4"/>
  <c r="DV22" i="4"/>
  <c r="DT22" i="4"/>
  <c r="DP24" i="4"/>
  <c r="DQ24" i="4" s="1"/>
  <c r="DS24" i="4" s="1"/>
  <c r="DT59" i="4"/>
  <c r="DV59" i="4"/>
  <c r="DU59" i="4"/>
  <c r="DV20" i="4"/>
  <c r="DT20" i="4"/>
  <c r="DU20" i="4"/>
  <c r="DU96" i="4"/>
  <c r="DT96" i="4"/>
  <c r="DV96" i="4"/>
  <c r="DV138" i="4"/>
  <c r="DU138" i="4"/>
  <c r="DT138" i="4"/>
  <c r="DT85" i="4"/>
  <c r="DV85" i="4"/>
  <c r="DU85" i="4"/>
  <c r="DV21" i="4"/>
  <c r="DU21" i="4"/>
  <c r="DT21" i="4"/>
  <c r="DV121" i="4"/>
  <c r="DU121" i="4"/>
  <c r="DT121" i="4"/>
  <c r="DU109" i="4"/>
  <c r="DT109" i="4"/>
  <c r="DV109" i="4"/>
  <c r="DV49" i="4"/>
  <c r="DU49" i="4"/>
  <c r="DT49" i="4"/>
  <c r="DT95" i="4"/>
  <c r="DV95" i="4"/>
  <c r="DU95" i="4"/>
  <c r="DT114" i="4"/>
  <c r="DV114" i="4"/>
  <c r="DU114" i="4"/>
  <c r="DV119" i="4"/>
  <c r="DU119" i="4"/>
  <c r="DT119" i="4"/>
  <c r="DT12" i="4"/>
  <c r="DV12" i="4"/>
  <c r="DU12" i="4"/>
  <c r="DV130" i="4"/>
  <c r="DU130" i="4"/>
  <c r="DT130" i="4"/>
  <c r="DT73" i="4"/>
  <c r="DV73" i="4"/>
  <c r="DU73" i="4"/>
  <c r="DP60" i="4"/>
  <c r="DQ60" i="4" s="1"/>
  <c r="DS60" i="4" s="1"/>
  <c r="DU75" i="4"/>
  <c r="DT75" i="4"/>
  <c r="DV75" i="4"/>
  <c r="DT135" i="4"/>
  <c r="DV135" i="4"/>
  <c r="DU135" i="4"/>
  <c r="DV41" i="4"/>
  <c r="DU41" i="4"/>
  <c r="DT41" i="4"/>
  <c r="DV30" i="4"/>
  <c r="DU30" i="4"/>
  <c r="DT30" i="4"/>
  <c r="DV76" i="4"/>
  <c r="DU76" i="4"/>
  <c r="DT76" i="4"/>
  <c r="DV63" i="4"/>
  <c r="DU63" i="4"/>
  <c r="DT63" i="4"/>
  <c r="DV124" i="4"/>
  <c r="DU124" i="4"/>
  <c r="DT124" i="4"/>
  <c r="DP123" i="4"/>
  <c r="DQ123" i="4" s="1"/>
  <c r="DS123" i="4" s="1"/>
  <c r="DT33" i="4"/>
  <c r="DV33" i="4"/>
  <c r="DU33" i="4"/>
  <c r="DV84" i="4"/>
  <c r="DU84" i="4"/>
  <c r="DT84" i="4"/>
  <c r="DV104" i="4"/>
  <c r="DU104" i="4"/>
  <c r="DT104" i="4"/>
  <c r="DV139" i="4"/>
  <c r="DU139" i="4"/>
  <c r="DT139" i="4"/>
  <c r="DU141" i="4"/>
  <c r="DT141" i="4"/>
  <c r="DV141" i="4"/>
  <c r="DV23" i="4"/>
  <c r="DU23" i="4"/>
  <c r="DT23" i="4"/>
  <c r="DP103" i="4"/>
  <c r="DQ103" i="4" s="1"/>
  <c r="DS103" i="4" s="1"/>
  <c r="DU29" i="4"/>
  <c r="DT29" i="4"/>
  <c r="DV29" i="4"/>
  <c r="DV27" i="4"/>
  <c r="DU27" i="4"/>
  <c r="DT27" i="4"/>
  <c r="DV122" i="4"/>
  <c r="DU122" i="4"/>
  <c r="DT122" i="4"/>
  <c r="DT31" i="4"/>
  <c r="DU31" i="4"/>
  <c r="DV31" i="4"/>
  <c r="DT143" i="4"/>
  <c r="DV143" i="4"/>
  <c r="DU143" i="4"/>
  <c r="DV100" i="4"/>
  <c r="DU100" i="4"/>
  <c r="DT100" i="4"/>
  <c r="DV25" i="4"/>
  <c r="DU25" i="4"/>
  <c r="DT25" i="4"/>
  <c r="DV112" i="4"/>
  <c r="DU112" i="4"/>
  <c r="DT112" i="4"/>
  <c r="DU82" i="4"/>
  <c r="DT82" i="4"/>
  <c r="DV82" i="4"/>
  <c r="DP115" i="4"/>
  <c r="DQ115" i="4" s="1"/>
  <c r="DS115" i="4" s="1"/>
  <c r="DU106" i="4" l="1"/>
  <c r="DV106" i="4"/>
  <c r="DT106" i="4"/>
  <c r="EO126" i="4"/>
  <c r="EP126" i="4"/>
  <c r="EP73" i="4"/>
  <c r="EO73" i="4"/>
  <c r="ES5" i="4" s="1"/>
  <c r="DV83" i="4"/>
  <c r="EQ126" i="4"/>
  <c r="EO123" i="4"/>
  <c r="EP123" i="4"/>
  <c r="EQ73" i="4"/>
  <c r="DT83" i="4"/>
  <c r="EP128" i="4"/>
  <c r="EQ128" i="4"/>
  <c r="EO128" i="4"/>
  <c r="EQ49" i="4"/>
  <c r="EP49" i="4"/>
  <c r="EQ116" i="4"/>
  <c r="EP116" i="4"/>
  <c r="ES6" i="4"/>
  <c r="ES7" i="4"/>
  <c r="EO116" i="4"/>
  <c r="CF6" i="4"/>
  <c r="DV131" i="4"/>
  <c r="DU131" i="4"/>
  <c r="DT131" i="4"/>
  <c r="DU24" i="4"/>
  <c r="DV24" i="4"/>
  <c r="DT24" i="4"/>
  <c r="DV103" i="4"/>
  <c r="DU103" i="4"/>
  <c r="DT103" i="4"/>
  <c r="DU60" i="4"/>
  <c r="DV60" i="4"/>
  <c r="DT60" i="4"/>
  <c r="DV123" i="4"/>
  <c r="DU123" i="4"/>
  <c r="DT123" i="4"/>
  <c r="DV115" i="4"/>
  <c r="DU115" i="4"/>
  <c r="DT115" i="4"/>
  <c r="DX5" i="4"/>
  <c r="DX7" i="4" l="1"/>
  <c r="DX6" i="4"/>
  <c r="P6" i="5"/>
  <c r="O6" i="5"/>
  <c r="J6" i="5"/>
  <c r="G8" i="5"/>
  <c r="F6" i="5"/>
  <c r="P296" i="5"/>
  <c r="O296" i="5"/>
  <c r="N296" i="5"/>
  <c r="M296" i="5"/>
  <c r="L296" i="5"/>
  <c r="K296" i="5"/>
  <c r="J296" i="5"/>
  <c r="I296" i="5"/>
  <c r="H296" i="5"/>
  <c r="G296" i="5"/>
  <c r="F296" i="5"/>
  <c r="P295" i="5"/>
  <c r="O295" i="5"/>
  <c r="N295" i="5"/>
  <c r="M295" i="5"/>
  <c r="L295" i="5"/>
  <c r="K295" i="5"/>
  <c r="J295" i="5"/>
  <c r="I295" i="5"/>
  <c r="H295" i="5"/>
  <c r="G295" i="5"/>
  <c r="F295" i="5"/>
  <c r="P294" i="5"/>
  <c r="O294" i="5"/>
  <c r="N294" i="5"/>
  <c r="M294" i="5"/>
  <c r="L294" i="5"/>
  <c r="K294" i="5"/>
  <c r="J294" i="5"/>
  <c r="I294" i="5"/>
  <c r="H294" i="5"/>
  <c r="G294" i="5"/>
  <c r="F294" i="5"/>
  <c r="P293" i="5"/>
  <c r="O293" i="5"/>
  <c r="N293" i="5"/>
  <c r="M293" i="5"/>
  <c r="L293" i="5"/>
  <c r="K293" i="5"/>
  <c r="J293" i="5"/>
  <c r="I293" i="5"/>
  <c r="H293" i="5"/>
  <c r="G293" i="5"/>
  <c r="F293" i="5"/>
  <c r="P292" i="5"/>
  <c r="O292" i="5"/>
  <c r="N292" i="5"/>
  <c r="M292" i="5"/>
  <c r="L292" i="5"/>
  <c r="K292" i="5"/>
  <c r="J292" i="5"/>
  <c r="I292" i="5"/>
  <c r="H292" i="5"/>
  <c r="G292" i="5"/>
  <c r="F292" i="5"/>
  <c r="P291" i="5"/>
  <c r="O291" i="5"/>
  <c r="N291" i="5"/>
  <c r="M291" i="5"/>
  <c r="L291" i="5"/>
  <c r="K291" i="5"/>
  <c r="J291" i="5"/>
  <c r="I291" i="5"/>
  <c r="H291" i="5"/>
  <c r="G291" i="5"/>
  <c r="F291" i="5"/>
  <c r="P290" i="5"/>
  <c r="O290" i="5"/>
  <c r="N290" i="5"/>
  <c r="M290" i="5"/>
  <c r="L290" i="5"/>
  <c r="K290" i="5"/>
  <c r="J290" i="5"/>
  <c r="I290" i="5"/>
  <c r="H290" i="5"/>
  <c r="G290" i="5"/>
  <c r="F290" i="5"/>
  <c r="P289" i="5"/>
  <c r="O289" i="5"/>
  <c r="N289" i="5"/>
  <c r="M289" i="5"/>
  <c r="L289" i="5"/>
  <c r="K289" i="5"/>
  <c r="J289" i="5"/>
  <c r="I289" i="5"/>
  <c r="H289" i="5"/>
  <c r="G289" i="5"/>
  <c r="F289" i="5"/>
  <c r="P288" i="5"/>
  <c r="O288" i="5"/>
  <c r="N288" i="5"/>
  <c r="M288" i="5"/>
  <c r="L288" i="5"/>
  <c r="K288" i="5"/>
  <c r="J288" i="5"/>
  <c r="I288" i="5"/>
  <c r="H288" i="5"/>
  <c r="G288" i="5"/>
  <c r="F288" i="5"/>
  <c r="P287" i="5"/>
  <c r="O287" i="5"/>
  <c r="N287" i="5"/>
  <c r="M287" i="5"/>
  <c r="L287" i="5"/>
  <c r="K287" i="5"/>
  <c r="J287" i="5"/>
  <c r="I287" i="5"/>
  <c r="H287" i="5"/>
  <c r="G287" i="5"/>
  <c r="F287" i="5"/>
  <c r="P286" i="5"/>
  <c r="O286" i="5"/>
  <c r="N286" i="5"/>
  <c r="M286" i="5"/>
  <c r="L286" i="5"/>
  <c r="K286" i="5"/>
  <c r="J286" i="5"/>
  <c r="I286" i="5"/>
  <c r="H286" i="5"/>
  <c r="G286" i="5"/>
  <c r="F286" i="5"/>
  <c r="P285" i="5"/>
  <c r="O285" i="5"/>
  <c r="N285" i="5"/>
  <c r="M285" i="5"/>
  <c r="L285" i="5"/>
  <c r="K285" i="5"/>
  <c r="J285" i="5"/>
  <c r="I285" i="5"/>
  <c r="H285" i="5"/>
  <c r="G285" i="5"/>
  <c r="F285" i="5"/>
  <c r="P284" i="5"/>
  <c r="O284" i="5"/>
  <c r="N284" i="5"/>
  <c r="M284" i="5"/>
  <c r="L284" i="5"/>
  <c r="K284" i="5"/>
  <c r="J284" i="5"/>
  <c r="I284" i="5"/>
  <c r="H284" i="5"/>
  <c r="G284" i="5"/>
  <c r="F284" i="5"/>
  <c r="P283" i="5"/>
  <c r="O283" i="5"/>
  <c r="N283" i="5"/>
  <c r="M283" i="5"/>
  <c r="L283" i="5"/>
  <c r="K283" i="5"/>
  <c r="J283" i="5"/>
  <c r="I283" i="5"/>
  <c r="H283" i="5"/>
  <c r="G283" i="5"/>
  <c r="F283" i="5"/>
  <c r="P282" i="5"/>
  <c r="O282" i="5"/>
  <c r="N282" i="5"/>
  <c r="M282" i="5"/>
  <c r="L282" i="5"/>
  <c r="K282" i="5"/>
  <c r="J282" i="5"/>
  <c r="I282" i="5"/>
  <c r="H282" i="5"/>
  <c r="G282" i="5"/>
  <c r="F282" i="5"/>
  <c r="P281" i="5"/>
  <c r="O281" i="5"/>
  <c r="N281" i="5"/>
  <c r="M281" i="5"/>
  <c r="L281" i="5"/>
  <c r="K281" i="5"/>
  <c r="J281" i="5"/>
  <c r="I281" i="5"/>
  <c r="H281" i="5"/>
  <c r="G281" i="5"/>
  <c r="F281" i="5"/>
  <c r="P280" i="5"/>
  <c r="O280" i="5"/>
  <c r="N280" i="5"/>
  <c r="M280" i="5"/>
  <c r="L280" i="5"/>
  <c r="K280" i="5"/>
  <c r="J280" i="5"/>
  <c r="I280" i="5"/>
  <c r="H280" i="5"/>
  <c r="G280" i="5"/>
  <c r="F280" i="5"/>
  <c r="P279" i="5"/>
  <c r="O279" i="5"/>
  <c r="N279" i="5"/>
  <c r="M279" i="5"/>
  <c r="L279" i="5"/>
  <c r="K279" i="5"/>
  <c r="J279" i="5"/>
  <c r="I279" i="5"/>
  <c r="H279" i="5"/>
  <c r="G279" i="5"/>
  <c r="F279" i="5"/>
  <c r="P278" i="5"/>
  <c r="O278" i="5"/>
  <c r="N278" i="5"/>
  <c r="M278" i="5"/>
  <c r="L278" i="5"/>
  <c r="K278" i="5"/>
  <c r="J278" i="5"/>
  <c r="I278" i="5"/>
  <c r="H278" i="5"/>
  <c r="G278" i="5"/>
  <c r="F278" i="5"/>
  <c r="P277" i="5"/>
  <c r="O277" i="5"/>
  <c r="N277" i="5"/>
  <c r="M277" i="5"/>
  <c r="L277" i="5"/>
  <c r="K277" i="5"/>
  <c r="J277" i="5"/>
  <c r="I277" i="5"/>
  <c r="H277" i="5"/>
  <c r="G277" i="5"/>
  <c r="F277" i="5"/>
  <c r="P276" i="5"/>
  <c r="O276" i="5"/>
  <c r="N276" i="5"/>
  <c r="M276" i="5"/>
  <c r="L276" i="5"/>
  <c r="K276" i="5"/>
  <c r="J276" i="5"/>
  <c r="I276" i="5"/>
  <c r="H276" i="5"/>
  <c r="G276" i="5"/>
  <c r="F276" i="5"/>
  <c r="P275" i="5"/>
  <c r="O275" i="5"/>
  <c r="N275" i="5"/>
  <c r="M275" i="5"/>
  <c r="L275" i="5"/>
  <c r="K275" i="5"/>
  <c r="J275" i="5"/>
  <c r="I275" i="5"/>
  <c r="H275" i="5"/>
  <c r="G275" i="5"/>
  <c r="F275" i="5"/>
  <c r="P274" i="5"/>
  <c r="O274" i="5"/>
  <c r="N274" i="5"/>
  <c r="M274" i="5"/>
  <c r="L274" i="5"/>
  <c r="K274" i="5"/>
  <c r="J274" i="5"/>
  <c r="I274" i="5"/>
  <c r="H274" i="5"/>
  <c r="G274" i="5"/>
  <c r="F274" i="5"/>
  <c r="P273" i="5"/>
  <c r="O273" i="5"/>
  <c r="N273" i="5"/>
  <c r="M273" i="5"/>
  <c r="L273" i="5"/>
  <c r="K273" i="5"/>
  <c r="J273" i="5"/>
  <c r="I273" i="5"/>
  <c r="H273" i="5"/>
  <c r="G273" i="5"/>
  <c r="F273" i="5"/>
  <c r="P272" i="5"/>
  <c r="O272" i="5"/>
  <c r="N272" i="5"/>
  <c r="M272" i="5"/>
  <c r="L272" i="5"/>
  <c r="K272" i="5"/>
  <c r="J272" i="5"/>
  <c r="I272" i="5"/>
  <c r="H272" i="5"/>
  <c r="G272" i="5"/>
  <c r="F272" i="5"/>
  <c r="P271" i="5"/>
  <c r="O271" i="5"/>
  <c r="N271" i="5"/>
  <c r="M271" i="5"/>
  <c r="L271" i="5"/>
  <c r="K271" i="5"/>
  <c r="J271" i="5"/>
  <c r="I271" i="5"/>
  <c r="H271" i="5"/>
  <c r="G271" i="5"/>
  <c r="F271" i="5"/>
  <c r="P270" i="5"/>
  <c r="O270" i="5"/>
  <c r="N270" i="5"/>
  <c r="M270" i="5"/>
  <c r="L270" i="5"/>
  <c r="K270" i="5"/>
  <c r="J270" i="5"/>
  <c r="I270" i="5"/>
  <c r="H270" i="5"/>
  <c r="G270" i="5"/>
  <c r="F270" i="5"/>
  <c r="P269" i="5"/>
  <c r="O269" i="5"/>
  <c r="N269" i="5"/>
  <c r="M269" i="5"/>
  <c r="L269" i="5"/>
  <c r="K269" i="5"/>
  <c r="J269" i="5"/>
  <c r="I269" i="5"/>
  <c r="H269" i="5"/>
  <c r="G269" i="5"/>
  <c r="F269" i="5"/>
  <c r="P268" i="5"/>
  <c r="O268" i="5"/>
  <c r="N268" i="5"/>
  <c r="M268" i="5"/>
  <c r="L268" i="5"/>
  <c r="K268" i="5"/>
  <c r="J268" i="5"/>
  <c r="I268" i="5"/>
  <c r="H268" i="5"/>
  <c r="G268" i="5"/>
  <c r="F268" i="5"/>
  <c r="P267" i="5"/>
  <c r="O267" i="5"/>
  <c r="N267" i="5"/>
  <c r="M267" i="5"/>
  <c r="L267" i="5"/>
  <c r="K267" i="5"/>
  <c r="J267" i="5"/>
  <c r="I267" i="5"/>
  <c r="H267" i="5"/>
  <c r="G267" i="5"/>
  <c r="F267" i="5"/>
  <c r="P266" i="5"/>
  <c r="O266" i="5"/>
  <c r="N266" i="5"/>
  <c r="M266" i="5"/>
  <c r="L266" i="5"/>
  <c r="K266" i="5"/>
  <c r="J266" i="5"/>
  <c r="I266" i="5"/>
  <c r="H266" i="5"/>
  <c r="G266" i="5"/>
  <c r="F266" i="5"/>
  <c r="P265" i="5"/>
  <c r="O265" i="5"/>
  <c r="N265" i="5"/>
  <c r="M265" i="5"/>
  <c r="L265" i="5"/>
  <c r="K265" i="5"/>
  <c r="J265" i="5"/>
  <c r="I265" i="5"/>
  <c r="H265" i="5"/>
  <c r="G265" i="5"/>
  <c r="F265" i="5"/>
  <c r="P264" i="5"/>
  <c r="O264" i="5"/>
  <c r="N264" i="5"/>
  <c r="M264" i="5"/>
  <c r="L264" i="5"/>
  <c r="K264" i="5"/>
  <c r="J264" i="5"/>
  <c r="I264" i="5"/>
  <c r="H264" i="5"/>
  <c r="G264" i="5"/>
  <c r="F264" i="5"/>
  <c r="P263" i="5"/>
  <c r="O263" i="5"/>
  <c r="N263" i="5"/>
  <c r="M263" i="5"/>
  <c r="L263" i="5"/>
  <c r="K263" i="5"/>
  <c r="J263" i="5"/>
  <c r="I263" i="5"/>
  <c r="H263" i="5"/>
  <c r="G263" i="5"/>
  <c r="F263" i="5"/>
  <c r="P262" i="5"/>
  <c r="O262" i="5"/>
  <c r="N262" i="5"/>
  <c r="M262" i="5"/>
  <c r="L262" i="5"/>
  <c r="K262" i="5"/>
  <c r="J262" i="5"/>
  <c r="I262" i="5"/>
  <c r="H262" i="5"/>
  <c r="G262" i="5"/>
  <c r="F262" i="5"/>
  <c r="P261" i="5"/>
  <c r="O261" i="5"/>
  <c r="N261" i="5"/>
  <c r="M261" i="5"/>
  <c r="L261" i="5"/>
  <c r="K261" i="5"/>
  <c r="J261" i="5"/>
  <c r="I261" i="5"/>
  <c r="H261" i="5"/>
  <c r="G261" i="5"/>
  <c r="F261" i="5"/>
  <c r="P260" i="5"/>
  <c r="O260" i="5"/>
  <c r="N260" i="5"/>
  <c r="M260" i="5"/>
  <c r="L260" i="5"/>
  <c r="K260" i="5"/>
  <c r="J260" i="5"/>
  <c r="I260" i="5"/>
  <c r="H260" i="5"/>
  <c r="G260" i="5"/>
  <c r="F260" i="5"/>
  <c r="P259" i="5"/>
  <c r="O259" i="5"/>
  <c r="N259" i="5"/>
  <c r="M259" i="5"/>
  <c r="L259" i="5"/>
  <c r="K259" i="5"/>
  <c r="J259" i="5"/>
  <c r="I259" i="5"/>
  <c r="H259" i="5"/>
  <c r="G259" i="5"/>
  <c r="F259" i="5"/>
  <c r="P258" i="5"/>
  <c r="O258" i="5"/>
  <c r="N258" i="5"/>
  <c r="M258" i="5"/>
  <c r="L258" i="5"/>
  <c r="K258" i="5"/>
  <c r="J258" i="5"/>
  <c r="I258" i="5"/>
  <c r="H258" i="5"/>
  <c r="G258" i="5"/>
  <c r="F258" i="5"/>
  <c r="P257" i="5"/>
  <c r="O257" i="5"/>
  <c r="N257" i="5"/>
  <c r="M257" i="5"/>
  <c r="L257" i="5"/>
  <c r="K257" i="5"/>
  <c r="J257" i="5"/>
  <c r="I257" i="5"/>
  <c r="H257" i="5"/>
  <c r="G257" i="5"/>
  <c r="F257" i="5"/>
  <c r="P256" i="5"/>
  <c r="O256" i="5"/>
  <c r="N256" i="5"/>
  <c r="M256" i="5"/>
  <c r="L256" i="5"/>
  <c r="K256" i="5"/>
  <c r="J256" i="5"/>
  <c r="I256" i="5"/>
  <c r="H256" i="5"/>
  <c r="G256" i="5"/>
  <c r="F256" i="5"/>
  <c r="P255" i="5"/>
  <c r="O255" i="5"/>
  <c r="N255" i="5"/>
  <c r="M255" i="5"/>
  <c r="L255" i="5"/>
  <c r="K255" i="5"/>
  <c r="J255" i="5"/>
  <c r="I255" i="5"/>
  <c r="H255" i="5"/>
  <c r="G255" i="5"/>
  <c r="F255" i="5"/>
  <c r="P254" i="5"/>
  <c r="O254" i="5"/>
  <c r="N254" i="5"/>
  <c r="M254" i="5"/>
  <c r="L254" i="5"/>
  <c r="K254" i="5"/>
  <c r="J254" i="5"/>
  <c r="I254" i="5"/>
  <c r="H254" i="5"/>
  <c r="G254" i="5"/>
  <c r="F254" i="5"/>
  <c r="P253" i="5"/>
  <c r="O253" i="5"/>
  <c r="N253" i="5"/>
  <c r="M253" i="5"/>
  <c r="L253" i="5"/>
  <c r="K253" i="5"/>
  <c r="J253" i="5"/>
  <c r="I253" i="5"/>
  <c r="H253" i="5"/>
  <c r="G253" i="5"/>
  <c r="F253" i="5"/>
  <c r="P252" i="5"/>
  <c r="O252" i="5"/>
  <c r="N252" i="5"/>
  <c r="M252" i="5"/>
  <c r="L252" i="5"/>
  <c r="K252" i="5"/>
  <c r="J252" i="5"/>
  <c r="I252" i="5"/>
  <c r="H252" i="5"/>
  <c r="G252" i="5"/>
  <c r="F252" i="5"/>
  <c r="P251" i="5"/>
  <c r="O251" i="5"/>
  <c r="N251" i="5"/>
  <c r="M251" i="5"/>
  <c r="L251" i="5"/>
  <c r="K251" i="5"/>
  <c r="J251" i="5"/>
  <c r="I251" i="5"/>
  <c r="H251" i="5"/>
  <c r="G251" i="5"/>
  <c r="F251" i="5"/>
  <c r="P250" i="5"/>
  <c r="O250" i="5"/>
  <c r="N250" i="5"/>
  <c r="M250" i="5"/>
  <c r="L250" i="5"/>
  <c r="K250" i="5"/>
  <c r="J250" i="5"/>
  <c r="I250" i="5"/>
  <c r="H250" i="5"/>
  <c r="G250" i="5"/>
  <c r="F250" i="5"/>
  <c r="P249" i="5"/>
  <c r="O249" i="5"/>
  <c r="N249" i="5"/>
  <c r="M249" i="5"/>
  <c r="L249" i="5"/>
  <c r="K249" i="5"/>
  <c r="J249" i="5"/>
  <c r="I249" i="5"/>
  <c r="H249" i="5"/>
  <c r="G249" i="5"/>
  <c r="F249" i="5"/>
  <c r="P248" i="5"/>
  <c r="O248" i="5"/>
  <c r="N248" i="5"/>
  <c r="M248" i="5"/>
  <c r="L248" i="5"/>
  <c r="K248" i="5"/>
  <c r="J248" i="5"/>
  <c r="I248" i="5"/>
  <c r="H248" i="5"/>
  <c r="G248" i="5"/>
  <c r="F248" i="5"/>
  <c r="P247" i="5"/>
  <c r="O247" i="5"/>
  <c r="N247" i="5"/>
  <c r="M247" i="5"/>
  <c r="L247" i="5"/>
  <c r="K247" i="5"/>
  <c r="J247" i="5"/>
  <c r="I247" i="5"/>
  <c r="H247" i="5"/>
  <c r="G247" i="5"/>
  <c r="F247" i="5"/>
  <c r="P246" i="5"/>
  <c r="O246" i="5"/>
  <c r="N246" i="5"/>
  <c r="M246" i="5"/>
  <c r="L246" i="5"/>
  <c r="K246" i="5"/>
  <c r="J246" i="5"/>
  <c r="I246" i="5"/>
  <c r="H246" i="5"/>
  <c r="G246" i="5"/>
  <c r="F246" i="5"/>
  <c r="P245" i="5"/>
  <c r="O245" i="5"/>
  <c r="N245" i="5"/>
  <c r="M245" i="5"/>
  <c r="L245" i="5"/>
  <c r="K245" i="5"/>
  <c r="J245" i="5"/>
  <c r="I245" i="5"/>
  <c r="H245" i="5"/>
  <c r="G245" i="5"/>
  <c r="F245" i="5"/>
  <c r="P244" i="5"/>
  <c r="O244" i="5"/>
  <c r="N244" i="5"/>
  <c r="M244" i="5"/>
  <c r="L244" i="5"/>
  <c r="K244" i="5"/>
  <c r="J244" i="5"/>
  <c r="I244" i="5"/>
  <c r="H244" i="5"/>
  <c r="G244" i="5"/>
  <c r="F244" i="5"/>
  <c r="P243" i="5"/>
  <c r="O243" i="5"/>
  <c r="N243" i="5"/>
  <c r="M243" i="5"/>
  <c r="L243" i="5"/>
  <c r="K243" i="5"/>
  <c r="J243" i="5"/>
  <c r="I243" i="5"/>
  <c r="H243" i="5"/>
  <c r="G243" i="5"/>
  <c r="F243" i="5"/>
  <c r="P242" i="5"/>
  <c r="O242" i="5"/>
  <c r="N242" i="5"/>
  <c r="M242" i="5"/>
  <c r="L242" i="5"/>
  <c r="K242" i="5"/>
  <c r="J242" i="5"/>
  <c r="I242" i="5"/>
  <c r="H242" i="5"/>
  <c r="G242" i="5"/>
  <c r="F242" i="5"/>
  <c r="P241" i="5"/>
  <c r="O241" i="5"/>
  <c r="N241" i="5"/>
  <c r="M241" i="5"/>
  <c r="L241" i="5"/>
  <c r="K241" i="5"/>
  <c r="J241" i="5"/>
  <c r="I241" i="5"/>
  <c r="H241" i="5"/>
  <c r="G241" i="5"/>
  <c r="F241" i="5"/>
  <c r="P240" i="5"/>
  <c r="O240" i="5"/>
  <c r="N240" i="5"/>
  <c r="M240" i="5"/>
  <c r="L240" i="5"/>
  <c r="K240" i="5"/>
  <c r="J240" i="5"/>
  <c r="I240" i="5"/>
  <c r="H240" i="5"/>
  <c r="G240" i="5"/>
  <c r="F240" i="5"/>
  <c r="P239" i="5"/>
  <c r="O239" i="5"/>
  <c r="N239" i="5"/>
  <c r="M239" i="5"/>
  <c r="L239" i="5"/>
  <c r="K239" i="5"/>
  <c r="J239" i="5"/>
  <c r="I239" i="5"/>
  <c r="H239" i="5"/>
  <c r="G239" i="5"/>
  <c r="F239" i="5"/>
  <c r="P238" i="5"/>
  <c r="O238" i="5"/>
  <c r="N238" i="5"/>
  <c r="M238" i="5"/>
  <c r="L238" i="5"/>
  <c r="K238" i="5"/>
  <c r="J238" i="5"/>
  <c r="I238" i="5"/>
  <c r="H238" i="5"/>
  <c r="G238" i="5"/>
  <c r="F238" i="5"/>
  <c r="P237" i="5"/>
  <c r="O237" i="5"/>
  <c r="N237" i="5"/>
  <c r="M237" i="5"/>
  <c r="L237" i="5"/>
  <c r="K237" i="5"/>
  <c r="J237" i="5"/>
  <c r="I237" i="5"/>
  <c r="H237" i="5"/>
  <c r="G237" i="5"/>
  <c r="F237" i="5"/>
  <c r="P236" i="5"/>
  <c r="O236" i="5"/>
  <c r="N236" i="5"/>
  <c r="M236" i="5"/>
  <c r="L236" i="5"/>
  <c r="K236" i="5"/>
  <c r="J236" i="5"/>
  <c r="I236" i="5"/>
  <c r="H236" i="5"/>
  <c r="G236" i="5"/>
  <c r="F236" i="5"/>
  <c r="P235" i="5"/>
  <c r="O235" i="5"/>
  <c r="N235" i="5"/>
  <c r="M235" i="5"/>
  <c r="L235" i="5"/>
  <c r="K235" i="5"/>
  <c r="J235" i="5"/>
  <c r="I235" i="5"/>
  <c r="H235" i="5"/>
  <c r="G235" i="5"/>
  <c r="F235" i="5"/>
  <c r="P234" i="5"/>
  <c r="O234" i="5"/>
  <c r="N234" i="5"/>
  <c r="M234" i="5"/>
  <c r="L234" i="5"/>
  <c r="K234" i="5"/>
  <c r="J234" i="5"/>
  <c r="I234" i="5"/>
  <c r="H234" i="5"/>
  <c r="G234" i="5"/>
  <c r="F234" i="5"/>
  <c r="P233" i="5"/>
  <c r="O233" i="5"/>
  <c r="N233" i="5"/>
  <c r="M233" i="5"/>
  <c r="L233" i="5"/>
  <c r="K233" i="5"/>
  <c r="J233" i="5"/>
  <c r="I233" i="5"/>
  <c r="H233" i="5"/>
  <c r="G233" i="5"/>
  <c r="F233" i="5"/>
  <c r="P232" i="5"/>
  <c r="O232" i="5"/>
  <c r="N232" i="5"/>
  <c r="M232" i="5"/>
  <c r="L232" i="5"/>
  <c r="K232" i="5"/>
  <c r="J232" i="5"/>
  <c r="I232" i="5"/>
  <c r="H232" i="5"/>
  <c r="G232" i="5"/>
  <c r="F232" i="5"/>
  <c r="P231" i="5"/>
  <c r="O231" i="5"/>
  <c r="N231" i="5"/>
  <c r="M231" i="5"/>
  <c r="L231" i="5"/>
  <c r="K231" i="5"/>
  <c r="J231" i="5"/>
  <c r="I231" i="5"/>
  <c r="H231" i="5"/>
  <c r="G231" i="5"/>
  <c r="F231" i="5"/>
  <c r="P230" i="5"/>
  <c r="O230" i="5"/>
  <c r="N230" i="5"/>
  <c r="M230" i="5"/>
  <c r="L230" i="5"/>
  <c r="K230" i="5"/>
  <c r="J230" i="5"/>
  <c r="I230" i="5"/>
  <c r="H230" i="5"/>
  <c r="G230" i="5"/>
  <c r="F230" i="5"/>
  <c r="P229" i="5"/>
  <c r="O229" i="5"/>
  <c r="N229" i="5"/>
  <c r="M229" i="5"/>
  <c r="L229" i="5"/>
  <c r="K229" i="5"/>
  <c r="J229" i="5"/>
  <c r="I229" i="5"/>
  <c r="H229" i="5"/>
  <c r="G229" i="5"/>
  <c r="F229" i="5"/>
  <c r="P228" i="5"/>
  <c r="O228" i="5"/>
  <c r="N228" i="5"/>
  <c r="M228" i="5"/>
  <c r="L228" i="5"/>
  <c r="K228" i="5"/>
  <c r="J228" i="5"/>
  <c r="I228" i="5"/>
  <c r="H228" i="5"/>
  <c r="G228" i="5"/>
  <c r="F228" i="5"/>
  <c r="P227" i="5"/>
  <c r="O227" i="5"/>
  <c r="N227" i="5"/>
  <c r="M227" i="5"/>
  <c r="L227" i="5"/>
  <c r="K227" i="5"/>
  <c r="J227" i="5"/>
  <c r="I227" i="5"/>
  <c r="H227" i="5"/>
  <c r="G227" i="5"/>
  <c r="F227" i="5"/>
  <c r="P226" i="5"/>
  <c r="O226" i="5"/>
  <c r="N226" i="5"/>
  <c r="M226" i="5"/>
  <c r="L226" i="5"/>
  <c r="K226" i="5"/>
  <c r="J226" i="5"/>
  <c r="I226" i="5"/>
  <c r="H226" i="5"/>
  <c r="G226" i="5"/>
  <c r="F226" i="5"/>
  <c r="P225" i="5"/>
  <c r="O225" i="5"/>
  <c r="N225" i="5"/>
  <c r="M225" i="5"/>
  <c r="L225" i="5"/>
  <c r="K225" i="5"/>
  <c r="J225" i="5"/>
  <c r="I225" i="5"/>
  <c r="H225" i="5"/>
  <c r="G225" i="5"/>
  <c r="F225" i="5"/>
  <c r="P224" i="5"/>
  <c r="O224" i="5"/>
  <c r="N224" i="5"/>
  <c r="M224" i="5"/>
  <c r="L224" i="5"/>
  <c r="K224" i="5"/>
  <c r="J224" i="5"/>
  <c r="I224" i="5"/>
  <c r="H224" i="5"/>
  <c r="G224" i="5"/>
  <c r="F224" i="5"/>
  <c r="P223" i="5"/>
  <c r="O223" i="5"/>
  <c r="N223" i="5"/>
  <c r="M223" i="5"/>
  <c r="L223" i="5"/>
  <c r="K223" i="5"/>
  <c r="J223" i="5"/>
  <c r="I223" i="5"/>
  <c r="H223" i="5"/>
  <c r="G223" i="5"/>
  <c r="F223" i="5"/>
  <c r="P222" i="5"/>
  <c r="O222" i="5"/>
  <c r="N222" i="5"/>
  <c r="M222" i="5"/>
  <c r="L222" i="5"/>
  <c r="K222" i="5"/>
  <c r="J222" i="5"/>
  <c r="I222" i="5"/>
  <c r="H222" i="5"/>
  <c r="G222" i="5"/>
  <c r="F222" i="5"/>
  <c r="P221" i="5"/>
  <c r="O221" i="5"/>
  <c r="N221" i="5"/>
  <c r="M221" i="5"/>
  <c r="L221" i="5"/>
  <c r="K221" i="5"/>
  <c r="J221" i="5"/>
  <c r="I221" i="5"/>
  <c r="H221" i="5"/>
  <c r="G221" i="5"/>
  <c r="F221" i="5"/>
  <c r="P220" i="5"/>
  <c r="O220" i="5"/>
  <c r="N220" i="5"/>
  <c r="M220" i="5"/>
  <c r="L220" i="5"/>
  <c r="K220" i="5"/>
  <c r="J220" i="5"/>
  <c r="I220" i="5"/>
  <c r="H220" i="5"/>
  <c r="G220" i="5"/>
  <c r="F220" i="5"/>
  <c r="P219" i="5"/>
  <c r="O219" i="5"/>
  <c r="N219" i="5"/>
  <c r="M219" i="5"/>
  <c r="L219" i="5"/>
  <c r="K219" i="5"/>
  <c r="J219" i="5"/>
  <c r="I219" i="5"/>
  <c r="H219" i="5"/>
  <c r="G219" i="5"/>
  <c r="F219" i="5"/>
  <c r="P218" i="5"/>
  <c r="O218" i="5"/>
  <c r="N218" i="5"/>
  <c r="M218" i="5"/>
  <c r="L218" i="5"/>
  <c r="K218" i="5"/>
  <c r="J218" i="5"/>
  <c r="I218" i="5"/>
  <c r="H218" i="5"/>
  <c r="G218" i="5"/>
  <c r="F218" i="5"/>
  <c r="P217" i="5"/>
  <c r="O217" i="5"/>
  <c r="N217" i="5"/>
  <c r="M217" i="5"/>
  <c r="L217" i="5"/>
  <c r="K217" i="5"/>
  <c r="J217" i="5"/>
  <c r="I217" i="5"/>
  <c r="H217" i="5"/>
  <c r="G217" i="5"/>
  <c r="F217" i="5"/>
  <c r="P216" i="5"/>
  <c r="O216" i="5"/>
  <c r="N216" i="5"/>
  <c r="M216" i="5"/>
  <c r="L216" i="5"/>
  <c r="K216" i="5"/>
  <c r="J216" i="5"/>
  <c r="I216" i="5"/>
  <c r="H216" i="5"/>
  <c r="G216" i="5"/>
  <c r="F216" i="5"/>
  <c r="P215" i="5"/>
  <c r="O215" i="5"/>
  <c r="N215" i="5"/>
  <c r="M215" i="5"/>
  <c r="L215" i="5"/>
  <c r="K215" i="5"/>
  <c r="J215" i="5"/>
  <c r="I215" i="5"/>
  <c r="H215" i="5"/>
  <c r="G215" i="5"/>
  <c r="F215" i="5"/>
  <c r="P214" i="5"/>
  <c r="O214" i="5"/>
  <c r="N214" i="5"/>
  <c r="M214" i="5"/>
  <c r="L214" i="5"/>
  <c r="K214" i="5"/>
  <c r="J214" i="5"/>
  <c r="I214" i="5"/>
  <c r="H214" i="5"/>
  <c r="G214" i="5"/>
  <c r="F214" i="5"/>
  <c r="P213" i="5"/>
  <c r="O213" i="5"/>
  <c r="N213" i="5"/>
  <c r="M213" i="5"/>
  <c r="L213" i="5"/>
  <c r="K213" i="5"/>
  <c r="J213" i="5"/>
  <c r="I213" i="5"/>
  <c r="H213" i="5"/>
  <c r="G213" i="5"/>
  <c r="F213" i="5"/>
  <c r="P212" i="5"/>
  <c r="O212" i="5"/>
  <c r="N212" i="5"/>
  <c r="M212" i="5"/>
  <c r="L212" i="5"/>
  <c r="K212" i="5"/>
  <c r="J212" i="5"/>
  <c r="I212" i="5"/>
  <c r="H212" i="5"/>
  <c r="G212" i="5"/>
  <c r="F212" i="5"/>
  <c r="P211" i="5"/>
  <c r="O211" i="5"/>
  <c r="N211" i="5"/>
  <c r="M211" i="5"/>
  <c r="L211" i="5"/>
  <c r="K211" i="5"/>
  <c r="J211" i="5"/>
  <c r="I211" i="5"/>
  <c r="H211" i="5"/>
  <c r="G211" i="5"/>
  <c r="F211" i="5"/>
  <c r="P210" i="5"/>
  <c r="O210" i="5"/>
  <c r="N210" i="5"/>
  <c r="M210" i="5"/>
  <c r="L210" i="5"/>
  <c r="K210" i="5"/>
  <c r="J210" i="5"/>
  <c r="I210" i="5"/>
  <c r="H210" i="5"/>
  <c r="G210" i="5"/>
  <c r="F210" i="5"/>
  <c r="P209" i="5"/>
  <c r="O209" i="5"/>
  <c r="N209" i="5"/>
  <c r="M209" i="5"/>
  <c r="L209" i="5"/>
  <c r="K209" i="5"/>
  <c r="J209" i="5"/>
  <c r="I209" i="5"/>
  <c r="H209" i="5"/>
  <c r="G209" i="5"/>
  <c r="F209" i="5"/>
  <c r="P208" i="5"/>
  <c r="O208" i="5"/>
  <c r="N208" i="5"/>
  <c r="M208" i="5"/>
  <c r="L208" i="5"/>
  <c r="K208" i="5"/>
  <c r="J208" i="5"/>
  <c r="I208" i="5"/>
  <c r="H208" i="5"/>
  <c r="G208" i="5"/>
  <c r="F208" i="5"/>
  <c r="P207" i="5"/>
  <c r="O207" i="5"/>
  <c r="N207" i="5"/>
  <c r="M207" i="5"/>
  <c r="L207" i="5"/>
  <c r="K207" i="5"/>
  <c r="J207" i="5"/>
  <c r="I207" i="5"/>
  <c r="H207" i="5"/>
  <c r="G207" i="5"/>
  <c r="F207" i="5"/>
  <c r="P206" i="5"/>
  <c r="O206" i="5"/>
  <c r="N206" i="5"/>
  <c r="M206" i="5"/>
  <c r="L206" i="5"/>
  <c r="K206" i="5"/>
  <c r="J206" i="5"/>
  <c r="I206" i="5"/>
  <c r="H206" i="5"/>
  <c r="G206" i="5"/>
  <c r="F206" i="5"/>
  <c r="P205" i="5"/>
  <c r="O205" i="5"/>
  <c r="N205" i="5"/>
  <c r="M205" i="5"/>
  <c r="L205" i="5"/>
  <c r="K205" i="5"/>
  <c r="J205" i="5"/>
  <c r="I205" i="5"/>
  <c r="H205" i="5"/>
  <c r="G205" i="5"/>
  <c r="F205" i="5"/>
  <c r="P204" i="5"/>
  <c r="O204" i="5"/>
  <c r="N204" i="5"/>
  <c r="M204" i="5"/>
  <c r="L204" i="5"/>
  <c r="K204" i="5"/>
  <c r="J204" i="5"/>
  <c r="I204" i="5"/>
  <c r="H204" i="5"/>
  <c r="G204" i="5"/>
  <c r="F204" i="5"/>
  <c r="P203" i="5"/>
  <c r="O203" i="5"/>
  <c r="N203" i="5"/>
  <c r="M203" i="5"/>
  <c r="L203" i="5"/>
  <c r="K203" i="5"/>
  <c r="J203" i="5"/>
  <c r="I203" i="5"/>
  <c r="H203" i="5"/>
  <c r="G203" i="5"/>
  <c r="F203" i="5"/>
  <c r="P202" i="5"/>
  <c r="O202" i="5"/>
  <c r="N202" i="5"/>
  <c r="M202" i="5"/>
  <c r="L202" i="5"/>
  <c r="K202" i="5"/>
  <c r="J202" i="5"/>
  <c r="I202" i="5"/>
  <c r="H202" i="5"/>
  <c r="G202" i="5"/>
  <c r="F202" i="5"/>
  <c r="P201" i="5"/>
  <c r="O201" i="5"/>
  <c r="N201" i="5"/>
  <c r="M201" i="5"/>
  <c r="L201" i="5"/>
  <c r="K201" i="5"/>
  <c r="J201" i="5"/>
  <c r="I201" i="5"/>
  <c r="H201" i="5"/>
  <c r="G201" i="5"/>
  <c r="F201" i="5"/>
  <c r="P200" i="5"/>
  <c r="O200" i="5"/>
  <c r="N200" i="5"/>
  <c r="M200" i="5"/>
  <c r="L200" i="5"/>
  <c r="K200" i="5"/>
  <c r="J200" i="5"/>
  <c r="I200" i="5"/>
  <c r="H200" i="5"/>
  <c r="G200" i="5"/>
  <c r="F200" i="5"/>
  <c r="P199" i="5"/>
  <c r="O199" i="5"/>
  <c r="N199" i="5"/>
  <c r="M199" i="5"/>
  <c r="L199" i="5"/>
  <c r="K199" i="5"/>
  <c r="J199" i="5"/>
  <c r="I199" i="5"/>
  <c r="H199" i="5"/>
  <c r="G199" i="5"/>
  <c r="F199" i="5"/>
  <c r="P198" i="5"/>
  <c r="O198" i="5"/>
  <c r="N198" i="5"/>
  <c r="M198" i="5"/>
  <c r="L198" i="5"/>
  <c r="K198" i="5"/>
  <c r="J198" i="5"/>
  <c r="I198" i="5"/>
  <c r="H198" i="5"/>
  <c r="G198" i="5"/>
  <c r="F198" i="5"/>
  <c r="P197" i="5"/>
  <c r="O197" i="5"/>
  <c r="N197" i="5"/>
  <c r="M197" i="5"/>
  <c r="L197" i="5"/>
  <c r="K197" i="5"/>
  <c r="J197" i="5"/>
  <c r="I197" i="5"/>
  <c r="H197" i="5"/>
  <c r="G197" i="5"/>
  <c r="F197" i="5"/>
  <c r="P196" i="5"/>
  <c r="O196" i="5"/>
  <c r="N196" i="5"/>
  <c r="M196" i="5"/>
  <c r="L196" i="5"/>
  <c r="K196" i="5"/>
  <c r="J196" i="5"/>
  <c r="I196" i="5"/>
  <c r="H196" i="5"/>
  <c r="G196" i="5"/>
  <c r="F196" i="5"/>
  <c r="P195" i="5"/>
  <c r="O195" i="5"/>
  <c r="N195" i="5"/>
  <c r="M195" i="5"/>
  <c r="L195" i="5"/>
  <c r="K195" i="5"/>
  <c r="J195" i="5"/>
  <c r="I195" i="5"/>
  <c r="H195" i="5"/>
  <c r="G195" i="5"/>
  <c r="F195" i="5"/>
  <c r="P194" i="5"/>
  <c r="O194" i="5"/>
  <c r="N194" i="5"/>
  <c r="M194" i="5"/>
  <c r="L194" i="5"/>
  <c r="K194" i="5"/>
  <c r="J194" i="5"/>
  <c r="I194" i="5"/>
  <c r="H194" i="5"/>
  <c r="G194" i="5"/>
  <c r="F194" i="5"/>
  <c r="P193" i="5"/>
  <c r="O193" i="5"/>
  <c r="N193" i="5"/>
  <c r="M193" i="5"/>
  <c r="L193" i="5"/>
  <c r="K193" i="5"/>
  <c r="J193" i="5"/>
  <c r="I193" i="5"/>
  <c r="H193" i="5"/>
  <c r="G193" i="5"/>
  <c r="F193" i="5"/>
  <c r="P192" i="5"/>
  <c r="O192" i="5"/>
  <c r="N192" i="5"/>
  <c r="M192" i="5"/>
  <c r="L192" i="5"/>
  <c r="K192" i="5"/>
  <c r="J192" i="5"/>
  <c r="I192" i="5"/>
  <c r="H192" i="5"/>
  <c r="G192" i="5"/>
  <c r="F192" i="5"/>
  <c r="P191" i="5"/>
  <c r="O191" i="5"/>
  <c r="N191" i="5"/>
  <c r="M191" i="5"/>
  <c r="L191" i="5"/>
  <c r="K191" i="5"/>
  <c r="J191" i="5"/>
  <c r="I191" i="5"/>
  <c r="H191" i="5"/>
  <c r="G191" i="5"/>
  <c r="F191" i="5"/>
  <c r="P190" i="5"/>
  <c r="O190" i="5"/>
  <c r="N190" i="5"/>
  <c r="M190" i="5"/>
  <c r="L190" i="5"/>
  <c r="K190" i="5"/>
  <c r="J190" i="5"/>
  <c r="I190" i="5"/>
  <c r="H190" i="5"/>
  <c r="G190" i="5"/>
  <c r="F190" i="5"/>
  <c r="P189" i="5"/>
  <c r="O189" i="5"/>
  <c r="N189" i="5"/>
  <c r="M189" i="5"/>
  <c r="L189" i="5"/>
  <c r="K189" i="5"/>
  <c r="J189" i="5"/>
  <c r="I189" i="5"/>
  <c r="H189" i="5"/>
  <c r="G189" i="5"/>
  <c r="F189" i="5"/>
  <c r="P188" i="5"/>
  <c r="O188" i="5"/>
  <c r="N188" i="5"/>
  <c r="M188" i="5"/>
  <c r="L188" i="5"/>
  <c r="K188" i="5"/>
  <c r="J188" i="5"/>
  <c r="I188" i="5"/>
  <c r="H188" i="5"/>
  <c r="G188" i="5"/>
  <c r="F188" i="5"/>
  <c r="P187" i="5"/>
  <c r="O187" i="5"/>
  <c r="N187" i="5"/>
  <c r="M187" i="5"/>
  <c r="L187" i="5"/>
  <c r="K187" i="5"/>
  <c r="J187" i="5"/>
  <c r="I187" i="5"/>
  <c r="H187" i="5"/>
  <c r="G187" i="5"/>
  <c r="F187" i="5"/>
  <c r="P186" i="5"/>
  <c r="O186" i="5"/>
  <c r="N186" i="5"/>
  <c r="M186" i="5"/>
  <c r="L186" i="5"/>
  <c r="K186" i="5"/>
  <c r="J186" i="5"/>
  <c r="I186" i="5"/>
  <c r="H186" i="5"/>
  <c r="G186" i="5"/>
  <c r="F186" i="5"/>
  <c r="P185" i="5"/>
  <c r="O185" i="5"/>
  <c r="N185" i="5"/>
  <c r="M185" i="5"/>
  <c r="L185" i="5"/>
  <c r="K185" i="5"/>
  <c r="J185" i="5"/>
  <c r="I185" i="5"/>
  <c r="H185" i="5"/>
  <c r="G185" i="5"/>
  <c r="F185" i="5"/>
  <c r="P184" i="5"/>
  <c r="O184" i="5"/>
  <c r="N184" i="5"/>
  <c r="M184" i="5"/>
  <c r="L184" i="5"/>
  <c r="K184" i="5"/>
  <c r="J184" i="5"/>
  <c r="I184" i="5"/>
  <c r="H184" i="5"/>
  <c r="G184" i="5"/>
  <c r="F184" i="5"/>
  <c r="P183" i="5"/>
  <c r="O183" i="5"/>
  <c r="N183" i="5"/>
  <c r="M183" i="5"/>
  <c r="L183" i="5"/>
  <c r="K183" i="5"/>
  <c r="J183" i="5"/>
  <c r="I183" i="5"/>
  <c r="H183" i="5"/>
  <c r="G183" i="5"/>
  <c r="F183" i="5"/>
  <c r="P182" i="5"/>
  <c r="O182" i="5"/>
  <c r="N182" i="5"/>
  <c r="M182" i="5"/>
  <c r="L182" i="5"/>
  <c r="K182" i="5"/>
  <c r="J182" i="5"/>
  <c r="I182" i="5"/>
  <c r="H182" i="5"/>
  <c r="G182" i="5"/>
  <c r="F182" i="5"/>
  <c r="P181" i="5"/>
  <c r="O181" i="5"/>
  <c r="N181" i="5"/>
  <c r="M181" i="5"/>
  <c r="L181" i="5"/>
  <c r="K181" i="5"/>
  <c r="J181" i="5"/>
  <c r="I181" i="5"/>
  <c r="H181" i="5"/>
  <c r="G181" i="5"/>
  <c r="F181" i="5"/>
  <c r="P180" i="5"/>
  <c r="O180" i="5"/>
  <c r="N180" i="5"/>
  <c r="M180" i="5"/>
  <c r="L180" i="5"/>
  <c r="K180" i="5"/>
  <c r="J180" i="5"/>
  <c r="I180" i="5"/>
  <c r="H180" i="5"/>
  <c r="G180" i="5"/>
  <c r="F180" i="5"/>
  <c r="P179" i="5"/>
  <c r="O179" i="5"/>
  <c r="N179" i="5"/>
  <c r="M179" i="5"/>
  <c r="L179" i="5"/>
  <c r="K179" i="5"/>
  <c r="J179" i="5"/>
  <c r="I179" i="5"/>
  <c r="H179" i="5"/>
  <c r="G179" i="5"/>
  <c r="F179" i="5"/>
  <c r="P178" i="5"/>
  <c r="O178" i="5"/>
  <c r="N178" i="5"/>
  <c r="M178" i="5"/>
  <c r="L178" i="5"/>
  <c r="K178" i="5"/>
  <c r="J178" i="5"/>
  <c r="I178" i="5"/>
  <c r="H178" i="5"/>
  <c r="G178" i="5"/>
  <c r="F178" i="5"/>
  <c r="P177" i="5"/>
  <c r="O177" i="5"/>
  <c r="N177" i="5"/>
  <c r="M177" i="5"/>
  <c r="L177" i="5"/>
  <c r="K177" i="5"/>
  <c r="J177" i="5"/>
  <c r="I177" i="5"/>
  <c r="H177" i="5"/>
  <c r="G177" i="5"/>
  <c r="F177" i="5"/>
  <c r="P176" i="5"/>
  <c r="O176" i="5"/>
  <c r="N176" i="5"/>
  <c r="M176" i="5"/>
  <c r="L176" i="5"/>
  <c r="K176" i="5"/>
  <c r="J176" i="5"/>
  <c r="I176" i="5"/>
  <c r="H176" i="5"/>
  <c r="G176" i="5"/>
  <c r="F176" i="5"/>
  <c r="P175" i="5"/>
  <c r="O175" i="5"/>
  <c r="N175" i="5"/>
  <c r="M175" i="5"/>
  <c r="L175" i="5"/>
  <c r="K175" i="5"/>
  <c r="J175" i="5"/>
  <c r="I175" i="5"/>
  <c r="H175" i="5"/>
  <c r="G175" i="5"/>
  <c r="F175" i="5"/>
  <c r="P174" i="5"/>
  <c r="O174" i="5"/>
  <c r="N174" i="5"/>
  <c r="M174" i="5"/>
  <c r="L174" i="5"/>
  <c r="K174" i="5"/>
  <c r="J174" i="5"/>
  <c r="I174" i="5"/>
  <c r="H174" i="5"/>
  <c r="G174" i="5"/>
  <c r="F174" i="5"/>
  <c r="P173" i="5"/>
  <c r="O173" i="5"/>
  <c r="N173" i="5"/>
  <c r="M173" i="5"/>
  <c r="L173" i="5"/>
  <c r="K173" i="5"/>
  <c r="J173" i="5"/>
  <c r="I173" i="5"/>
  <c r="H173" i="5"/>
  <c r="G173" i="5"/>
  <c r="F173" i="5"/>
  <c r="P172" i="5"/>
  <c r="O172" i="5"/>
  <c r="N172" i="5"/>
  <c r="M172" i="5"/>
  <c r="L172" i="5"/>
  <c r="K172" i="5"/>
  <c r="J172" i="5"/>
  <c r="I172" i="5"/>
  <c r="H172" i="5"/>
  <c r="G172" i="5"/>
  <c r="F172" i="5"/>
  <c r="P171" i="5"/>
  <c r="O171" i="5"/>
  <c r="N171" i="5"/>
  <c r="M171" i="5"/>
  <c r="L171" i="5"/>
  <c r="K171" i="5"/>
  <c r="J171" i="5"/>
  <c r="I171" i="5"/>
  <c r="H171" i="5"/>
  <c r="G171" i="5"/>
  <c r="F171" i="5"/>
  <c r="P170" i="5"/>
  <c r="O170" i="5"/>
  <c r="N170" i="5"/>
  <c r="M170" i="5"/>
  <c r="L170" i="5"/>
  <c r="K170" i="5"/>
  <c r="J170" i="5"/>
  <c r="I170" i="5"/>
  <c r="H170" i="5"/>
  <c r="G170" i="5"/>
  <c r="F170" i="5"/>
  <c r="P169" i="5"/>
  <c r="O169" i="5"/>
  <c r="N169" i="5"/>
  <c r="M169" i="5"/>
  <c r="L169" i="5"/>
  <c r="K169" i="5"/>
  <c r="J169" i="5"/>
  <c r="I169" i="5"/>
  <c r="H169" i="5"/>
  <c r="G169" i="5"/>
  <c r="F169" i="5"/>
  <c r="P168" i="5"/>
  <c r="O168" i="5"/>
  <c r="N168" i="5"/>
  <c r="M168" i="5"/>
  <c r="L168" i="5"/>
  <c r="K168" i="5"/>
  <c r="J168" i="5"/>
  <c r="I168" i="5"/>
  <c r="H168" i="5"/>
  <c r="G168" i="5"/>
  <c r="F168" i="5"/>
  <c r="P167" i="5"/>
  <c r="O167" i="5"/>
  <c r="N167" i="5"/>
  <c r="M167" i="5"/>
  <c r="L167" i="5"/>
  <c r="K167" i="5"/>
  <c r="J167" i="5"/>
  <c r="I167" i="5"/>
  <c r="H167" i="5"/>
  <c r="G167" i="5"/>
  <c r="F167" i="5"/>
  <c r="P166" i="5"/>
  <c r="O166" i="5"/>
  <c r="N166" i="5"/>
  <c r="M166" i="5"/>
  <c r="L166" i="5"/>
  <c r="K166" i="5"/>
  <c r="J166" i="5"/>
  <c r="I166" i="5"/>
  <c r="H166" i="5"/>
  <c r="G166" i="5"/>
  <c r="F166" i="5"/>
  <c r="P165" i="5"/>
  <c r="O165" i="5"/>
  <c r="N165" i="5"/>
  <c r="M165" i="5"/>
  <c r="L165" i="5"/>
  <c r="K165" i="5"/>
  <c r="J165" i="5"/>
  <c r="I165" i="5"/>
  <c r="H165" i="5"/>
  <c r="G165" i="5"/>
  <c r="F165" i="5"/>
  <c r="P164" i="5"/>
  <c r="O164" i="5"/>
  <c r="N164" i="5"/>
  <c r="M164" i="5"/>
  <c r="L164" i="5"/>
  <c r="K164" i="5"/>
  <c r="J164" i="5"/>
  <c r="I164" i="5"/>
  <c r="H164" i="5"/>
  <c r="G164" i="5"/>
  <c r="F164" i="5"/>
  <c r="P163" i="5"/>
  <c r="O163" i="5"/>
  <c r="N163" i="5"/>
  <c r="M163" i="5"/>
  <c r="L163" i="5"/>
  <c r="K163" i="5"/>
  <c r="J163" i="5"/>
  <c r="I163" i="5"/>
  <c r="H163" i="5"/>
  <c r="G163" i="5"/>
  <c r="F163" i="5"/>
  <c r="P162" i="5"/>
  <c r="O162" i="5"/>
  <c r="N162" i="5"/>
  <c r="M162" i="5"/>
  <c r="L162" i="5"/>
  <c r="K162" i="5"/>
  <c r="J162" i="5"/>
  <c r="I162" i="5"/>
  <c r="H162" i="5"/>
  <c r="G162" i="5"/>
  <c r="F162" i="5"/>
  <c r="P161" i="5"/>
  <c r="O161" i="5"/>
  <c r="N161" i="5"/>
  <c r="M161" i="5"/>
  <c r="L161" i="5"/>
  <c r="K161" i="5"/>
  <c r="J161" i="5"/>
  <c r="I161" i="5"/>
  <c r="H161" i="5"/>
  <c r="G161" i="5"/>
  <c r="F161" i="5"/>
  <c r="P160" i="5"/>
  <c r="O160" i="5"/>
  <c r="N160" i="5"/>
  <c r="M160" i="5"/>
  <c r="L160" i="5"/>
  <c r="K160" i="5"/>
  <c r="J160" i="5"/>
  <c r="I160" i="5"/>
  <c r="H160" i="5"/>
  <c r="G160" i="5"/>
  <c r="F160" i="5"/>
  <c r="P159" i="5"/>
  <c r="O159" i="5"/>
  <c r="N159" i="5"/>
  <c r="M159" i="5"/>
  <c r="L159" i="5"/>
  <c r="K159" i="5"/>
  <c r="J159" i="5"/>
  <c r="I159" i="5"/>
  <c r="H159" i="5"/>
  <c r="G159" i="5"/>
  <c r="F159" i="5"/>
  <c r="P158" i="5"/>
  <c r="O158" i="5"/>
  <c r="N158" i="5"/>
  <c r="M158" i="5"/>
  <c r="L158" i="5"/>
  <c r="K158" i="5"/>
  <c r="J158" i="5"/>
  <c r="I158" i="5"/>
  <c r="H158" i="5"/>
  <c r="G158" i="5"/>
  <c r="F158" i="5"/>
  <c r="P157" i="5"/>
  <c r="O157" i="5"/>
  <c r="N157" i="5"/>
  <c r="M157" i="5"/>
  <c r="L157" i="5"/>
  <c r="K157" i="5"/>
  <c r="J157" i="5"/>
  <c r="I157" i="5"/>
  <c r="H157" i="5"/>
  <c r="G157" i="5"/>
  <c r="F157" i="5"/>
  <c r="P156" i="5"/>
  <c r="O156" i="5"/>
  <c r="N156" i="5"/>
  <c r="M156" i="5"/>
  <c r="L156" i="5"/>
  <c r="K156" i="5"/>
  <c r="J156" i="5"/>
  <c r="I156" i="5"/>
  <c r="H156" i="5"/>
  <c r="G156" i="5"/>
  <c r="F156" i="5"/>
  <c r="P155" i="5"/>
  <c r="O155" i="5"/>
  <c r="N155" i="5"/>
  <c r="M155" i="5"/>
  <c r="L155" i="5"/>
  <c r="K155" i="5"/>
  <c r="J155" i="5"/>
  <c r="I155" i="5"/>
  <c r="H155" i="5"/>
  <c r="G155" i="5"/>
  <c r="F155" i="5"/>
  <c r="P154" i="5"/>
  <c r="O154" i="5"/>
  <c r="N154" i="5"/>
  <c r="M154" i="5"/>
  <c r="L154" i="5"/>
  <c r="K154" i="5"/>
  <c r="J154" i="5"/>
  <c r="I154" i="5"/>
  <c r="H154" i="5"/>
  <c r="G154" i="5"/>
  <c r="F154" i="5"/>
  <c r="P153" i="5"/>
  <c r="O153" i="5"/>
  <c r="N153" i="5"/>
  <c r="M153" i="5"/>
  <c r="L153" i="5"/>
  <c r="K153" i="5"/>
  <c r="J153" i="5"/>
  <c r="I153" i="5"/>
  <c r="H153" i="5"/>
  <c r="G153" i="5"/>
  <c r="F153" i="5"/>
  <c r="P152" i="5"/>
  <c r="O152" i="5"/>
  <c r="N152" i="5"/>
  <c r="M152" i="5"/>
  <c r="L152" i="5"/>
  <c r="K152" i="5"/>
  <c r="J152" i="5"/>
  <c r="I152" i="5"/>
  <c r="H152" i="5"/>
  <c r="G152" i="5"/>
  <c r="F152" i="5"/>
  <c r="P151" i="5"/>
  <c r="O151" i="5"/>
  <c r="N151" i="5"/>
  <c r="M151" i="5"/>
  <c r="L151" i="5"/>
  <c r="K151" i="5"/>
  <c r="J151" i="5"/>
  <c r="I151" i="5"/>
  <c r="H151" i="5"/>
  <c r="G151" i="5"/>
  <c r="F151" i="5"/>
  <c r="P150" i="5"/>
  <c r="O150" i="5"/>
  <c r="N150" i="5"/>
  <c r="M150" i="5"/>
  <c r="L150" i="5"/>
  <c r="K150" i="5"/>
  <c r="J150" i="5"/>
  <c r="I150" i="5"/>
  <c r="H150" i="5"/>
  <c r="G150" i="5"/>
  <c r="F150" i="5"/>
  <c r="P149" i="5"/>
  <c r="O149" i="5"/>
  <c r="N149" i="5"/>
  <c r="M149" i="5"/>
  <c r="L149" i="5"/>
  <c r="K149" i="5"/>
  <c r="J149" i="5"/>
  <c r="I149" i="5"/>
  <c r="H149" i="5"/>
  <c r="G149" i="5"/>
  <c r="F149" i="5"/>
  <c r="P148" i="5"/>
  <c r="O148" i="5"/>
  <c r="N148" i="5"/>
  <c r="M148" i="5"/>
  <c r="L148" i="5"/>
  <c r="K148" i="5"/>
  <c r="J148" i="5"/>
  <c r="I148" i="5"/>
  <c r="H148" i="5"/>
  <c r="G148" i="5"/>
  <c r="F148" i="5"/>
  <c r="P147" i="5"/>
  <c r="O147" i="5"/>
  <c r="N147" i="5"/>
  <c r="M147" i="5"/>
  <c r="L147" i="5"/>
  <c r="K147" i="5"/>
  <c r="J147" i="5"/>
  <c r="I147" i="5"/>
  <c r="H147" i="5"/>
  <c r="G147" i="5"/>
  <c r="F147" i="5"/>
  <c r="P146" i="5"/>
  <c r="O146" i="5"/>
  <c r="N146" i="5"/>
  <c r="M146" i="5"/>
  <c r="L146" i="5"/>
  <c r="K146" i="5"/>
  <c r="J146" i="5"/>
  <c r="I146" i="5"/>
  <c r="H146" i="5"/>
  <c r="G146" i="5"/>
  <c r="F146" i="5"/>
  <c r="P145" i="5"/>
  <c r="O145" i="5"/>
  <c r="N145" i="5"/>
  <c r="M145" i="5"/>
  <c r="L145" i="5"/>
  <c r="K145" i="5"/>
  <c r="J145" i="5"/>
  <c r="I145" i="5"/>
  <c r="H145" i="5"/>
  <c r="G145" i="5"/>
  <c r="F145" i="5"/>
  <c r="P144" i="5"/>
  <c r="O144" i="5"/>
  <c r="N144" i="5"/>
  <c r="M144" i="5"/>
  <c r="L144" i="5"/>
  <c r="K144" i="5"/>
  <c r="J144" i="5"/>
  <c r="I144" i="5"/>
  <c r="H144" i="5"/>
  <c r="G144" i="5"/>
  <c r="F144" i="5"/>
  <c r="P143" i="5"/>
  <c r="O143" i="5"/>
  <c r="N143" i="5"/>
  <c r="M143" i="5"/>
  <c r="L143" i="5"/>
  <c r="K143" i="5"/>
  <c r="J143" i="5"/>
  <c r="I143" i="5"/>
  <c r="H143" i="5"/>
  <c r="G143" i="5"/>
  <c r="F143" i="5"/>
  <c r="P142" i="5"/>
  <c r="O142" i="5"/>
  <c r="N142" i="5"/>
  <c r="M142" i="5"/>
  <c r="L142" i="5"/>
  <c r="K142" i="5"/>
  <c r="J142" i="5"/>
  <c r="I142" i="5"/>
  <c r="H142" i="5"/>
  <c r="G142" i="5"/>
  <c r="F142" i="5"/>
  <c r="P141" i="5"/>
  <c r="O141" i="5"/>
  <c r="N141" i="5"/>
  <c r="M141" i="5"/>
  <c r="L141" i="5"/>
  <c r="K141" i="5"/>
  <c r="J141" i="5"/>
  <c r="I141" i="5"/>
  <c r="H141" i="5"/>
  <c r="G141" i="5"/>
  <c r="F141" i="5"/>
  <c r="P140" i="5"/>
  <c r="O140" i="5"/>
  <c r="N140" i="5"/>
  <c r="M140" i="5"/>
  <c r="L140" i="5"/>
  <c r="K140" i="5"/>
  <c r="J140" i="5"/>
  <c r="I140" i="5"/>
  <c r="H140" i="5"/>
  <c r="G140" i="5"/>
  <c r="F140" i="5"/>
  <c r="P139" i="5"/>
  <c r="O139" i="5"/>
  <c r="N139" i="5"/>
  <c r="M139" i="5"/>
  <c r="L139" i="5"/>
  <c r="K139" i="5"/>
  <c r="J139" i="5"/>
  <c r="I139" i="5"/>
  <c r="H139" i="5"/>
  <c r="G139" i="5"/>
  <c r="F139" i="5"/>
  <c r="P138" i="5"/>
  <c r="O138" i="5"/>
  <c r="N138" i="5"/>
  <c r="M138" i="5"/>
  <c r="L138" i="5"/>
  <c r="K138" i="5"/>
  <c r="J138" i="5"/>
  <c r="I138" i="5"/>
  <c r="H138" i="5"/>
  <c r="G138" i="5"/>
  <c r="F138" i="5"/>
  <c r="P137" i="5"/>
  <c r="O137" i="5"/>
  <c r="N137" i="5"/>
  <c r="M137" i="5"/>
  <c r="L137" i="5"/>
  <c r="K137" i="5"/>
  <c r="J137" i="5"/>
  <c r="I137" i="5"/>
  <c r="H137" i="5"/>
  <c r="G137" i="5"/>
  <c r="F137" i="5"/>
  <c r="P136" i="5"/>
  <c r="O136" i="5"/>
  <c r="N136" i="5"/>
  <c r="M136" i="5"/>
  <c r="L136" i="5"/>
  <c r="K136" i="5"/>
  <c r="J136" i="5"/>
  <c r="I136" i="5"/>
  <c r="H136" i="5"/>
  <c r="G136" i="5"/>
  <c r="F136" i="5"/>
  <c r="P135" i="5"/>
  <c r="O135" i="5"/>
  <c r="N135" i="5"/>
  <c r="M135" i="5"/>
  <c r="L135" i="5"/>
  <c r="K135" i="5"/>
  <c r="J135" i="5"/>
  <c r="I135" i="5"/>
  <c r="H135" i="5"/>
  <c r="G135" i="5"/>
  <c r="F135" i="5"/>
  <c r="P134" i="5"/>
  <c r="O134" i="5"/>
  <c r="N134" i="5"/>
  <c r="M134" i="5"/>
  <c r="L134" i="5"/>
  <c r="K134" i="5"/>
  <c r="J134" i="5"/>
  <c r="I134" i="5"/>
  <c r="H134" i="5"/>
  <c r="G134" i="5"/>
  <c r="F134" i="5"/>
  <c r="P133" i="5"/>
  <c r="O133" i="5"/>
  <c r="N133" i="5"/>
  <c r="M133" i="5"/>
  <c r="L133" i="5"/>
  <c r="K133" i="5"/>
  <c r="J133" i="5"/>
  <c r="I133" i="5"/>
  <c r="H133" i="5"/>
  <c r="G133" i="5"/>
  <c r="F133" i="5"/>
  <c r="P132" i="5"/>
  <c r="O132" i="5"/>
  <c r="N132" i="5"/>
  <c r="M132" i="5"/>
  <c r="L132" i="5"/>
  <c r="K132" i="5"/>
  <c r="J132" i="5"/>
  <c r="I132" i="5"/>
  <c r="H132" i="5"/>
  <c r="G132" i="5"/>
  <c r="F132" i="5"/>
  <c r="P131" i="5"/>
  <c r="O131" i="5"/>
  <c r="N131" i="5"/>
  <c r="M131" i="5"/>
  <c r="L131" i="5"/>
  <c r="K131" i="5"/>
  <c r="J131" i="5"/>
  <c r="I131" i="5"/>
  <c r="H131" i="5"/>
  <c r="G131" i="5"/>
  <c r="F131" i="5"/>
  <c r="P130" i="5"/>
  <c r="O130" i="5"/>
  <c r="N130" i="5"/>
  <c r="M130" i="5"/>
  <c r="L130" i="5"/>
  <c r="K130" i="5"/>
  <c r="J130" i="5"/>
  <c r="I130" i="5"/>
  <c r="H130" i="5"/>
  <c r="G130" i="5"/>
  <c r="F130" i="5"/>
  <c r="P129" i="5"/>
  <c r="O129" i="5"/>
  <c r="N129" i="5"/>
  <c r="M129" i="5"/>
  <c r="L129" i="5"/>
  <c r="K129" i="5"/>
  <c r="J129" i="5"/>
  <c r="I129" i="5"/>
  <c r="H129" i="5"/>
  <c r="G129" i="5"/>
  <c r="F129" i="5"/>
  <c r="P128" i="5"/>
  <c r="O128" i="5"/>
  <c r="N128" i="5"/>
  <c r="M128" i="5"/>
  <c r="L128" i="5"/>
  <c r="K128" i="5"/>
  <c r="J128" i="5"/>
  <c r="I128" i="5"/>
  <c r="H128" i="5"/>
  <c r="G128" i="5"/>
  <c r="F128" i="5"/>
  <c r="P127" i="5"/>
  <c r="O127" i="5"/>
  <c r="N127" i="5"/>
  <c r="M127" i="5"/>
  <c r="L127" i="5"/>
  <c r="K127" i="5"/>
  <c r="J127" i="5"/>
  <c r="I127" i="5"/>
  <c r="H127" i="5"/>
  <c r="G127" i="5"/>
  <c r="F127" i="5"/>
  <c r="P126" i="5"/>
  <c r="O126" i="5"/>
  <c r="N126" i="5"/>
  <c r="M126" i="5"/>
  <c r="L126" i="5"/>
  <c r="K126" i="5"/>
  <c r="J126" i="5"/>
  <c r="I126" i="5"/>
  <c r="H126" i="5"/>
  <c r="G126" i="5"/>
  <c r="F126" i="5"/>
  <c r="P125" i="5"/>
  <c r="O125" i="5"/>
  <c r="N125" i="5"/>
  <c r="M125" i="5"/>
  <c r="L125" i="5"/>
  <c r="K125" i="5"/>
  <c r="J125" i="5"/>
  <c r="I125" i="5"/>
  <c r="H125" i="5"/>
  <c r="G125" i="5"/>
  <c r="F125" i="5"/>
  <c r="P124" i="5"/>
  <c r="O124" i="5"/>
  <c r="N124" i="5"/>
  <c r="M124" i="5"/>
  <c r="L124" i="5"/>
  <c r="K124" i="5"/>
  <c r="J124" i="5"/>
  <c r="I124" i="5"/>
  <c r="H124" i="5"/>
  <c r="G124" i="5"/>
  <c r="F124" i="5"/>
  <c r="P123" i="5"/>
  <c r="O123" i="5"/>
  <c r="N123" i="5"/>
  <c r="M123" i="5"/>
  <c r="L123" i="5"/>
  <c r="K123" i="5"/>
  <c r="J123" i="5"/>
  <c r="I123" i="5"/>
  <c r="H123" i="5"/>
  <c r="G123" i="5"/>
  <c r="F123" i="5"/>
  <c r="P122" i="5"/>
  <c r="O122" i="5"/>
  <c r="N122" i="5"/>
  <c r="M122" i="5"/>
  <c r="L122" i="5"/>
  <c r="K122" i="5"/>
  <c r="J122" i="5"/>
  <c r="I122" i="5"/>
  <c r="H122" i="5"/>
  <c r="G122" i="5"/>
  <c r="F122" i="5"/>
  <c r="P121" i="5"/>
  <c r="O121" i="5"/>
  <c r="N121" i="5"/>
  <c r="M121" i="5"/>
  <c r="L121" i="5"/>
  <c r="K121" i="5"/>
  <c r="J121" i="5"/>
  <c r="I121" i="5"/>
  <c r="H121" i="5"/>
  <c r="G121" i="5"/>
  <c r="F121" i="5"/>
  <c r="P120" i="5"/>
  <c r="O120" i="5"/>
  <c r="N120" i="5"/>
  <c r="M120" i="5"/>
  <c r="L120" i="5"/>
  <c r="K120" i="5"/>
  <c r="J120" i="5"/>
  <c r="I120" i="5"/>
  <c r="H120" i="5"/>
  <c r="G120" i="5"/>
  <c r="F120" i="5"/>
  <c r="P119" i="5"/>
  <c r="O119" i="5"/>
  <c r="N119" i="5"/>
  <c r="M119" i="5"/>
  <c r="L119" i="5"/>
  <c r="K119" i="5"/>
  <c r="J119" i="5"/>
  <c r="I119" i="5"/>
  <c r="H119" i="5"/>
  <c r="G119" i="5"/>
  <c r="F119" i="5"/>
  <c r="P118" i="5"/>
  <c r="O118" i="5"/>
  <c r="N118" i="5"/>
  <c r="M118" i="5"/>
  <c r="L118" i="5"/>
  <c r="K118" i="5"/>
  <c r="J118" i="5"/>
  <c r="I118" i="5"/>
  <c r="H118" i="5"/>
  <c r="G118" i="5"/>
  <c r="F118" i="5"/>
  <c r="P117" i="5"/>
  <c r="O117" i="5"/>
  <c r="N117" i="5"/>
  <c r="M117" i="5"/>
  <c r="L117" i="5"/>
  <c r="K117" i="5"/>
  <c r="J117" i="5"/>
  <c r="I117" i="5"/>
  <c r="H117" i="5"/>
  <c r="G117" i="5"/>
  <c r="F117" i="5"/>
  <c r="P116" i="5"/>
  <c r="O116" i="5"/>
  <c r="N116" i="5"/>
  <c r="M116" i="5"/>
  <c r="L116" i="5"/>
  <c r="K116" i="5"/>
  <c r="J116" i="5"/>
  <c r="I116" i="5"/>
  <c r="H116" i="5"/>
  <c r="G116" i="5"/>
  <c r="F116" i="5"/>
  <c r="P115" i="5"/>
  <c r="O115" i="5"/>
  <c r="N115" i="5"/>
  <c r="M115" i="5"/>
  <c r="L115" i="5"/>
  <c r="K115" i="5"/>
  <c r="J115" i="5"/>
  <c r="I115" i="5"/>
  <c r="H115" i="5"/>
  <c r="G115" i="5"/>
  <c r="F115" i="5"/>
  <c r="P114" i="5"/>
  <c r="O114" i="5"/>
  <c r="N114" i="5"/>
  <c r="M114" i="5"/>
  <c r="L114" i="5"/>
  <c r="K114" i="5"/>
  <c r="J114" i="5"/>
  <c r="I114" i="5"/>
  <c r="H114" i="5"/>
  <c r="G114" i="5"/>
  <c r="F114" i="5"/>
  <c r="P113" i="5"/>
  <c r="O113" i="5"/>
  <c r="N113" i="5"/>
  <c r="M113" i="5"/>
  <c r="L113" i="5"/>
  <c r="K113" i="5"/>
  <c r="J113" i="5"/>
  <c r="I113" i="5"/>
  <c r="H113" i="5"/>
  <c r="G113" i="5"/>
  <c r="F113" i="5"/>
  <c r="P112" i="5"/>
  <c r="O112" i="5"/>
  <c r="N112" i="5"/>
  <c r="M112" i="5"/>
  <c r="L112" i="5"/>
  <c r="K112" i="5"/>
  <c r="J112" i="5"/>
  <c r="I112" i="5"/>
  <c r="H112" i="5"/>
  <c r="G112" i="5"/>
  <c r="F112" i="5"/>
  <c r="P111" i="5"/>
  <c r="O111" i="5"/>
  <c r="N111" i="5"/>
  <c r="M111" i="5"/>
  <c r="L111" i="5"/>
  <c r="K111" i="5"/>
  <c r="J111" i="5"/>
  <c r="I111" i="5"/>
  <c r="H111" i="5"/>
  <c r="G111" i="5"/>
  <c r="F111" i="5"/>
  <c r="P110" i="5"/>
  <c r="O110" i="5"/>
  <c r="N110" i="5"/>
  <c r="M110" i="5"/>
  <c r="L110" i="5"/>
  <c r="K110" i="5"/>
  <c r="J110" i="5"/>
  <c r="I110" i="5"/>
  <c r="H110" i="5"/>
  <c r="G110" i="5"/>
  <c r="F110" i="5"/>
  <c r="P109" i="5"/>
  <c r="O109" i="5"/>
  <c r="N109" i="5"/>
  <c r="M109" i="5"/>
  <c r="L109" i="5"/>
  <c r="K109" i="5"/>
  <c r="J109" i="5"/>
  <c r="I109" i="5"/>
  <c r="H109" i="5"/>
  <c r="G109" i="5"/>
  <c r="F109" i="5"/>
  <c r="P108" i="5"/>
  <c r="O108" i="5"/>
  <c r="N108" i="5"/>
  <c r="M108" i="5"/>
  <c r="L108" i="5"/>
  <c r="K108" i="5"/>
  <c r="J108" i="5"/>
  <c r="I108" i="5"/>
  <c r="H108" i="5"/>
  <c r="G108" i="5"/>
  <c r="F108" i="5"/>
  <c r="P107" i="5"/>
  <c r="O107" i="5"/>
  <c r="N107" i="5"/>
  <c r="M107" i="5"/>
  <c r="L107" i="5"/>
  <c r="K107" i="5"/>
  <c r="J107" i="5"/>
  <c r="I107" i="5"/>
  <c r="H107" i="5"/>
  <c r="G107" i="5"/>
  <c r="F107" i="5"/>
  <c r="P106" i="5"/>
  <c r="O106" i="5"/>
  <c r="N106" i="5"/>
  <c r="M106" i="5"/>
  <c r="L106" i="5"/>
  <c r="K106" i="5"/>
  <c r="J106" i="5"/>
  <c r="I106" i="5"/>
  <c r="H106" i="5"/>
  <c r="G106" i="5"/>
  <c r="F106" i="5"/>
  <c r="P105" i="5"/>
  <c r="O105" i="5"/>
  <c r="N105" i="5"/>
  <c r="M105" i="5"/>
  <c r="L105" i="5"/>
  <c r="K105" i="5"/>
  <c r="J105" i="5"/>
  <c r="I105" i="5"/>
  <c r="H105" i="5"/>
  <c r="G105" i="5"/>
  <c r="F105" i="5"/>
  <c r="P104" i="5"/>
  <c r="O104" i="5"/>
  <c r="N104" i="5"/>
  <c r="M104" i="5"/>
  <c r="L104" i="5"/>
  <c r="K104" i="5"/>
  <c r="J104" i="5"/>
  <c r="I104" i="5"/>
  <c r="H104" i="5"/>
  <c r="G104" i="5"/>
  <c r="F104" i="5"/>
  <c r="P103" i="5"/>
  <c r="O103" i="5"/>
  <c r="N103" i="5"/>
  <c r="M103" i="5"/>
  <c r="L103" i="5"/>
  <c r="K103" i="5"/>
  <c r="J103" i="5"/>
  <c r="I103" i="5"/>
  <c r="H103" i="5"/>
  <c r="G103" i="5"/>
  <c r="F103" i="5"/>
  <c r="P102" i="5"/>
  <c r="O102" i="5"/>
  <c r="N102" i="5"/>
  <c r="M102" i="5"/>
  <c r="L102" i="5"/>
  <c r="K102" i="5"/>
  <c r="J102" i="5"/>
  <c r="I102" i="5"/>
  <c r="H102" i="5"/>
  <c r="G102" i="5"/>
  <c r="F102" i="5"/>
  <c r="P101" i="5"/>
  <c r="O101" i="5"/>
  <c r="N101" i="5"/>
  <c r="M101" i="5"/>
  <c r="L101" i="5"/>
  <c r="K101" i="5"/>
  <c r="J101" i="5"/>
  <c r="I101" i="5"/>
  <c r="H101" i="5"/>
  <c r="G101" i="5"/>
  <c r="F101" i="5"/>
  <c r="P100" i="5"/>
  <c r="O100" i="5"/>
  <c r="N100" i="5"/>
  <c r="M100" i="5"/>
  <c r="L100" i="5"/>
  <c r="K100" i="5"/>
  <c r="J100" i="5"/>
  <c r="I100" i="5"/>
  <c r="H100" i="5"/>
  <c r="G100" i="5"/>
  <c r="F100" i="5"/>
  <c r="P99" i="5"/>
  <c r="O99" i="5"/>
  <c r="N99" i="5"/>
  <c r="M99" i="5"/>
  <c r="L99" i="5"/>
  <c r="K99" i="5"/>
  <c r="J99" i="5"/>
  <c r="I99" i="5"/>
  <c r="H99" i="5"/>
  <c r="G99" i="5"/>
  <c r="F99" i="5"/>
  <c r="P98" i="5"/>
  <c r="O98" i="5"/>
  <c r="N98" i="5"/>
  <c r="M98" i="5"/>
  <c r="L98" i="5"/>
  <c r="K98" i="5"/>
  <c r="J98" i="5"/>
  <c r="I98" i="5"/>
  <c r="H98" i="5"/>
  <c r="G98" i="5"/>
  <c r="F98" i="5"/>
  <c r="P97" i="5"/>
  <c r="O97" i="5"/>
  <c r="N97" i="5"/>
  <c r="M97" i="5"/>
  <c r="L97" i="5"/>
  <c r="K97" i="5"/>
  <c r="J97" i="5"/>
  <c r="I97" i="5"/>
  <c r="H97" i="5"/>
  <c r="G97" i="5"/>
  <c r="F97" i="5"/>
  <c r="P96" i="5"/>
  <c r="O96" i="5"/>
  <c r="N96" i="5"/>
  <c r="M96" i="5"/>
  <c r="L96" i="5"/>
  <c r="K96" i="5"/>
  <c r="J96" i="5"/>
  <c r="I96" i="5"/>
  <c r="H96" i="5"/>
  <c r="G96" i="5"/>
  <c r="F96" i="5"/>
  <c r="P95" i="5"/>
  <c r="O95" i="5"/>
  <c r="N95" i="5"/>
  <c r="M95" i="5"/>
  <c r="L95" i="5"/>
  <c r="K95" i="5"/>
  <c r="J95" i="5"/>
  <c r="I95" i="5"/>
  <c r="H95" i="5"/>
  <c r="G95" i="5"/>
  <c r="F95" i="5"/>
  <c r="P94" i="5"/>
  <c r="O94" i="5"/>
  <c r="N94" i="5"/>
  <c r="M94" i="5"/>
  <c r="L94" i="5"/>
  <c r="K94" i="5"/>
  <c r="J94" i="5"/>
  <c r="I94" i="5"/>
  <c r="H94" i="5"/>
  <c r="G94" i="5"/>
  <c r="F94" i="5"/>
  <c r="P93" i="5"/>
  <c r="O93" i="5"/>
  <c r="N93" i="5"/>
  <c r="M93" i="5"/>
  <c r="L93" i="5"/>
  <c r="K93" i="5"/>
  <c r="J93" i="5"/>
  <c r="I93" i="5"/>
  <c r="H93" i="5"/>
  <c r="G93" i="5"/>
  <c r="F93" i="5"/>
  <c r="P92" i="5"/>
  <c r="O92" i="5"/>
  <c r="N92" i="5"/>
  <c r="M92" i="5"/>
  <c r="L92" i="5"/>
  <c r="K92" i="5"/>
  <c r="J92" i="5"/>
  <c r="I92" i="5"/>
  <c r="H92" i="5"/>
  <c r="G92" i="5"/>
  <c r="F92" i="5"/>
  <c r="P91" i="5"/>
  <c r="O91" i="5"/>
  <c r="N91" i="5"/>
  <c r="M91" i="5"/>
  <c r="L91" i="5"/>
  <c r="K91" i="5"/>
  <c r="J91" i="5"/>
  <c r="I91" i="5"/>
  <c r="H91" i="5"/>
  <c r="G91" i="5"/>
  <c r="F91" i="5"/>
  <c r="P90" i="5"/>
  <c r="O90" i="5"/>
  <c r="N90" i="5"/>
  <c r="M90" i="5"/>
  <c r="L90" i="5"/>
  <c r="K90" i="5"/>
  <c r="J90" i="5"/>
  <c r="I90" i="5"/>
  <c r="H90" i="5"/>
  <c r="G90" i="5"/>
  <c r="F90" i="5"/>
  <c r="P89" i="5"/>
  <c r="O89" i="5"/>
  <c r="N89" i="5"/>
  <c r="M89" i="5"/>
  <c r="L89" i="5"/>
  <c r="K89" i="5"/>
  <c r="J89" i="5"/>
  <c r="I89" i="5"/>
  <c r="H89" i="5"/>
  <c r="G89" i="5"/>
  <c r="F89" i="5"/>
  <c r="P88" i="5"/>
  <c r="O88" i="5"/>
  <c r="N88" i="5"/>
  <c r="M88" i="5"/>
  <c r="L88" i="5"/>
  <c r="K88" i="5"/>
  <c r="J88" i="5"/>
  <c r="I88" i="5"/>
  <c r="H88" i="5"/>
  <c r="G88" i="5"/>
  <c r="F88" i="5"/>
  <c r="P87" i="5"/>
  <c r="O87" i="5"/>
  <c r="N87" i="5"/>
  <c r="M87" i="5"/>
  <c r="L87" i="5"/>
  <c r="K87" i="5"/>
  <c r="J87" i="5"/>
  <c r="I87" i="5"/>
  <c r="H87" i="5"/>
  <c r="G87" i="5"/>
  <c r="F87" i="5"/>
  <c r="P86" i="5"/>
  <c r="O86" i="5"/>
  <c r="N86" i="5"/>
  <c r="M86" i="5"/>
  <c r="L86" i="5"/>
  <c r="K86" i="5"/>
  <c r="J86" i="5"/>
  <c r="I86" i="5"/>
  <c r="H86" i="5"/>
  <c r="G86" i="5"/>
  <c r="F86" i="5"/>
  <c r="P85" i="5"/>
  <c r="O85" i="5"/>
  <c r="N85" i="5"/>
  <c r="M85" i="5"/>
  <c r="L85" i="5"/>
  <c r="K85" i="5"/>
  <c r="J85" i="5"/>
  <c r="I85" i="5"/>
  <c r="H85" i="5"/>
  <c r="G85" i="5"/>
  <c r="F85" i="5"/>
  <c r="P84" i="5"/>
  <c r="O84" i="5"/>
  <c r="N84" i="5"/>
  <c r="M84" i="5"/>
  <c r="L84" i="5"/>
  <c r="K84" i="5"/>
  <c r="J84" i="5"/>
  <c r="I84" i="5"/>
  <c r="H84" i="5"/>
  <c r="G84" i="5"/>
  <c r="F84" i="5"/>
  <c r="P83" i="5"/>
  <c r="O83" i="5"/>
  <c r="N83" i="5"/>
  <c r="M83" i="5"/>
  <c r="L83" i="5"/>
  <c r="K83" i="5"/>
  <c r="J83" i="5"/>
  <c r="I83" i="5"/>
  <c r="H83" i="5"/>
  <c r="G83" i="5"/>
  <c r="F83" i="5"/>
  <c r="P82" i="5"/>
  <c r="O82" i="5"/>
  <c r="N82" i="5"/>
  <c r="M82" i="5"/>
  <c r="L82" i="5"/>
  <c r="K82" i="5"/>
  <c r="J82" i="5"/>
  <c r="I82" i="5"/>
  <c r="H82" i="5"/>
  <c r="G82" i="5"/>
  <c r="F82" i="5"/>
  <c r="P81" i="5"/>
  <c r="O81" i="5"/>
  <c r="N81" i="5"/>
  <c r="M81" i="5"/>
  <c r="L81" i="5"/>
  <c r="K81" i="5"/>
  <c r="J81" i="5"/>
  <c r="I81" i="5"/>
  <c r="H81" i="5"/>
  <c r="G81" i="5"/>
  <c r="F81" i="5"/>
  <c r="P80" i="5"/>
  <c r="O80" i="5"/>
  <c r="N80" i="5"/>
  <c r="M80" i="5"/>
  <c r="L80" i="5"/>
  <c r="K80" i="5"/>
  <c r="J80" i="5"/>
  <c r="I80" i="5"/>
  <c r="H80" i="5"/>
  <c r="G80" i="5"/>
  <c r="F80" i="5"/>
  <c r="P79" i="5"/>
  <c r="O79" i="5"/>
  <c r="N79" i="5"/>
  <c r="M79" i="5"/>
  <c r="L79" i="5"/>
  <c r="K79" i="5"/>
  <c r="J79" i="5"/>
  <c r="I79" i="5"/>
  <c r="H79" i="5"/>
  <c r="G79" i="5"/>
  <c r="F79" i="5"/>
  <c r="P78" i="5"/>
  <c r="O78" i="5"/>
  <c r="N78" i="5"/>
  <c r="M78" i="5"/>
  <c r="L78" i="5"/>
  <c r="K78" i="5"/>
  <c r="J78" i="5"/>
  <c r="I78" i="5"/>
  <c r="H78" i="5"/>
  <c r="G78" i="5"/>
  <c r="F78" i="5"/>
  <c r="P77" i="5"/>
  <c r="O77" i="5"/>
  <c r="N77" i="5"/>
  <c r="M77" i="5"/>
  <c r="L77" i="5"/>
  <c r="K77" i="5"/>
  <c r="J77" i="5"/>
  <c r="I77" i="5"/>
  <c r="H77" i="5"/>
  <c r="G77" i="5"/>
  <c r="F77" i="5"/>
  <c r="P76" i="5"/>
  <c r="O76" i="5"/>
  <c r="N76" i="5"/>
  <c r="M76" i="5"/>
  <c r="L76" i="5"/>
  <c r="K76" i="5"/>
  <c r="J76" i="5"/>
  <c r="I76" i="5"/>
  <c r="H76" i="5"/>
  <c r="G76" i="5"/>
  <c r="F76" i="5"/>
  <c r="P75" i="5"/>
  <c r="O75" i="5"/>
  <c r="N75" i="5"/>
  <c r="M75" i="5"/>
  <c r="L75" i="5"/>
  <c r="K75" i="5"/>
  <c r="J75" i="5"/>
  <c r="I75" i="5"/>
  <c r="H75" i="5"/>
  <c r="G75" i="5"/>
  <c r="F75" i="5"/>
  <c r="P74" i="5"/>
  <c r="O74" i="5"/>
  <c r="N74" i="5"/>
  <c r="M74" i="5"/>
  <c r="L74" i="5"/>
  <c r="K74" i="5"/>
  <c r="J74" i="5"/>
  <c r="I74" i="5"/>
  <c r="H74" i="5"/>
  <c r="G74" i="5"/>
  <c r="F74" i="5"/>
  <c r="P73" i="5"/>
  <c r="O73" i="5"/>
  <c r="N73" i="5"/>
  <c r="M73" i="5"/>
  <c r="L73" i="5"/>
  <c r="K73" i="5"/>
  <c r="J73" i="5"/>
  <c r="I73" i="5"/>
  <c r="H73" i="5"/>
  <c r="G73" i="5"/>
  <c r="F73" i="5"/>
  <c r="P72" i="5"/>
  <c r="O72" i="5"/>
  <c r="N72" i="5"/>
  <c r="M72" i="5"/>
  <c r="L72" i="5"/>
  <c r="K72" i="5"/>
  <c r="J72" i="5"/>
  <c r="I72" i="5"/>
  <c r="H72" i="5"/>
  <c r="G72" i="5"/>
  <c r="F72" i="5"/>
  <c r="P71" i="5"/>
  <c r="O71" i="5"/>
  <c r="N71" i="5"/>
  <c r="M71" i="5"/>
  <c r="L71" i="5"/>
  <c r="K71" i="5"/>
  <c r="J71" i="5"/>
  <c r="I71" i="5"/>
  <c r="H71" i="5"/>
  <c r="G71" i="5"/>
  <c r="F71" i="5"/>
  <c r="P70" i="5"/>
  <c r="O70" i="5"/>
  <c r="N70" i="5"/>
  <c r="M70" i="5"/>
  <c r="L70" i="5"/>
  <c r="K70" i="5"/>
  <c r="J70" i="5"/>
  <c r="I70" i="5"/>
  <c r="H70" i="5"/>
  <c r="G70" i="5"/>
  <c r="F70" i="5"/>
  <c r="P69" i="5"/>
  <c r="O69" i="5"/>
  <c r="N69" i="5"/>
  <c r="M69" i="5"/>
  <c r="L69" i="5"/>
  <c r="K69" i="5"/>
  <c r="J69" i="5"/>
  <c r="I69" i="5"/>
  <c r="H69" i="5"/>
  <c r="G69" i="5"/>
  <c r="F69" i="5"/>
  <c r="P68" i="5"/>
  <c r="O68" i="5"/>
  <c r="N68" i="5"/>
  <c r="M68" i="5"/>
  <c r="L68" i="5"/>
  <c r="K68" i="5"/>
  <c r="J68" i="5"/>
  <c r="I68" i="5"/>
  <c r="H68" i="5"/>
  <c r="G68" i="5"/>
  <c r="F68" i="5"/>
  <c r="P67" i="5"/>
  <c r="O67" i="5"/>
  <c r="N67" i="5"/>
  <c r="M67" i="5"/>
  <c r="L67" i="5"/>
  <c r="K67" i="5"/>
  <c r="J67" i="5"/>
  <c r="I67" i="5"/>
  <c r="H67" i="5"/>
  <c r="G67" i="5"/>
  <c r="F67" i="5"/>
  <c r="P66" i="5"/>
  <c r="O66" i="5"/>
  <c r="N66" i="5"/>
  <c r="M66" i="5"/>
  <c r="L66" i="5"/>
  <c r="K66" i="5"/>
  <c r="J66" i="5"/>
  <c r="I66" i="5"/>
  <c r="H66" i="5"/>
  <c r="G66" i="5"/>
  <c r="F66" i="5"/>
  <c r="P65" i="5"/>
  <c r="O65" i="5"/>
  <c r="N65" i="5"/>
  <c r="M65" i="5"/>
  <c r="L65" i="5"/>
  <c r="K65" i="5"/>
  <c r="J65" i="5"/>
  <c r="I65" i="5"/>
  <c r="H65" i="5"/>
  <c r="G65" i="5"/>
  <c r="F65" i="5"/>
  <c r="P64" i="5"/>
  <c r="O64" i="5"/>
  <c r="N64" i="5"/>
  <c r="M64" i="5"/>
  <c r="L64" i="5"/>
  <c r="K64" i="5"/>
  <c r="J64" i="5"/>
  <c r="I64" i="5"/>
  <c r="H64" i="5"/>
  <c r="G64" i="5"/>
  <c r="F64" i="5"/>
  <c r="P63" i="5"/>
  <c r="O63" i="5"/>
  <c r="N63" i="5"/>
  <c r="M63" i="5"/>
  <c r="L63" i="5"/>
  <c r="K63" i="5"/>
  <c r="J63" i="5"/>
  <c r="I63" i="5"/>
  <c r="H63" i="5"/>
  <c r="G63" i="5"/>
  <c r="F63" i="5"/>
  <c r="P62" i="5"/>
  <c r="O62" i="5"/>
  <c r="N62" i="5"/>
  <c r="M62" i="5"/>
  <c r="L62" i="5"/>
  <c r="K62" i="5"/>
  <c r="J62" i="5"/>
  <c r="I62" i="5"/>
  <c r="H62" i="5"/>
  <c r="G62" i="5"/>
  <c r="F62" i="5"/>
  <c r="P61" i="5"/>
  <c r="O61" i="5"/>
  <c r="N61" i="5"/>
  <c r="M61" i="5"/>
  <c r="L61" i="5"/>
  <c r="K61" i="5"/>
  <c r="J61" i="5"/>
  <c r="I61" i="5"/>
  <c r="H61" i="5"/>
  <c r="G61" i="5"/>
  <c r="F61" i="5"/>
  <c r="P60" i="5"/>
  <c r="O60" i="5"/>
  <c r="N60" i="5"/>
  <c r="M60" i="5"/>
  <c r="L60" i="5"/>
  <c r="K60" i="5"/>
  <c r="J60" i="5"/>
  <c r="I60" i="5"/>
  <c r="H60" i="5"/>
  <c r="G60" i="5"/>
  <c r="F60" i="5"/>
  <c r="P59" i="5"/>
  <c r="O59" i="5"/>
  <c r="N59" i="5"/>
  <c r="M59" i="5"/>
  <c r="L59" i="5"/>
  <c r="K59" i="5"/>
  <c r="J59" i="5"/>
  <c r="I59" i="5"/>
  <c r="H59" i="5"/>
  <c r="G59" i="5"/>
  <c r="F59" i="5"/>
  <c r="P58" i="5"/>
  <c r="O58" i="5"/>
  <c r="N58" i="5"/>
  <c r="M58" i="5"/>
  <c r="L58" i="5"/>
  <c r="K58" i="5"/>
  <c r="J58" i="5"/>
  <c r="I58" i="5"/>
  <c r="H58" i="5"/>
  <c r="G58" i="5"/>
  <c r="F58" i="5"/>
  <c r="P57" i="5"/>
  <c r="O57" i="5"/>
  <c r="N57" i="5"/>
  <c r="M57" i="5"/>
  <c r="L57" i="5"/>
  <c r="K57" i="5"/>
  <c r="J57" i="5"/>
  <c r="I57" i="5"/>
  <c r="H57" i="5"/>
  <c r="G57" i="5"/>
  <c r="F57" i="5"/>
  <c r="P56" i="5"/>
  <c r="O56" i="5"/>
  <c r="N56" i="5"/>
  <c r="M56" i="5"/>
  <c r="L56" i="5"/>
  <c r="K56" i="5"/>
  <c r="J56" i="5"/>
  <c r="I56" i="5"/>
  <c r="H56" i="5"/>
  <c r="G56" i="5"/>
  <c r="F56" i="5"/>
  <c r="P55" i="5"/>
  <c r="O55" i="5"/>
  <c r="N55" i="5"/>
  <c r="M55" i="5"/>
  <c r="L55" i="5"/>
  <c r="K55" i="5"/>
  <c r="J55" i="5"/>
  <c r="I55" i="5"/>
  <c r="H55" i="5"/>
  <c r="G55" i="5"/>
  <c r="F55" i="5"/>
  <c r="P54" i="5"/>
  <c r="O54" i="5"/>
  <c r="N54" i="5"/>
  <c r="M54" i="5"/>
  <c r="L54" i="5"/>
  <c r="K54" i="5"/>
  <c r="J54" i="5"/>
  <c r="I54" i="5"/>
  <c r="H54" i="5"/>
  <c r="G54" i="5"/>
  <c r="F54" i="5"/>
  <c r="P53" i="5"/>
  <c r="O53" i="5"/>
  <c r="N53" i="5"/>
  <c r="M53" i="5"/>
  <c r="L53" i="5"/>
  <c r="K53" i="5"/>
  <c r="J53" i="5"/>
  <c r="I53" i="5"/>
  <c r="H53" i="5"/>
  <c r="G53" i="5"/>
  <c r="F53" i="5"/>
  <c r="P52" i="5"/>
  <c r="O52" i="5"/>
  <c r="N52" i="5"/>
  <c r="M52" i="5"/>
  <c r="L52" i="5"/>
  <c r="K52" i="5"/>
  <c r="J52" i="5"/>
  <c r="I52" i="5"/>
  <c r="H52" i="5"/>
  <c r="G52" i="5"/>
  <c r="F52" i="5"/>
  <c r="P51" i="5"/>
  <c r="O51" i="5"/>
  <c r="N51" i="5"/>
  <c r="M51" i="5"/>
  <c r="L51" i="5"/>
  <c r="K51" i="5"/>
  <c r="J51" i="5"/>
  <c r="I51" i="5"/>
  <c r="H51" i="5"/>
  <c r="G51" i="5"/>
  <c r="F51" i="5"/>
  <c r="P50" i="5"/>
  <c r="O50" i="5"/>
  <c r="N50" i="5"/>
  <c r="M50" i="5"/>
  <c r="L50" i="5"/>
  <c r="K50" i="5"/>
  <c r="J50" i="5"/>
  <c r="I50" i="5"/>
  <c r="H50" i="5"/>
  <c r="G50" i="5"/>
  <c r="F50" i="5"/>
  <c r="P49" i="5"/>
  <c r="O49" i="5"/>
  <c r="N49" i="5"/>
  <c r="M49" i="5"/>
  <c r="L49" i="5"/>
  <c r="K49" i="5"/>
  <c r="J49" i="5"/>
  <c r="I49" i="5"/>
  <c r="H49" i="5"/>
  <c r="G49" i="5"/>
  <c r="F49" i="5"/>
  <c r="P48" i="5"/>
  <c r="O48" i="5"/>
  <c r="N48" i="5"/>
  <c r="M48" i="5"/>
  <c r="L48" i="5"/>
  <c r="K48" i="5"/>
  <c r="J48" i="5"/>
  <c r="I48" i="5"/>
  <c r="H48" i="5"/>
  <c r="G48" i="5"/>
  <c r="F48" i="5"/>
  <c r="P47" i="5"/>
  <c r="O47" i="5"/>
  <c r="N47" i="5"/>
  <c r="M47" i="5"/>
  <c r="L47" i="5"/>
  <c r="K47" i="5"/>
  <c r="J47" i="5"/>
  <c r="I47" i="5"/>
  <c r="H47" i="5"/>
  <c r="G47" i="5"/>
  <c r="F47" i="5"/>
  <c r="P46" i="5"/>
  <c r="O46" i="5"/>
  <c r="N46" i="5"/>
  <c r="M46" i="5"/>
  <c r="L46" i="5"/>
  <c r="K46" i="5"/>
  <c r="J46" i="5"/>
  <c r="I46" i="5"/>
  <c r="H46" i="5"/>
  <c r="G46" i="5"/>
  <c r="F46" i="5"/>
  <c r="P45" i="5"/>
  <c r="O45" i="5"/>
  <c r="N45" i="5"/>
  <c r="M45" i="5"/>
  <c r="L45" i="5"/>
  <c r="K45" i="5"/>
  <c r="J45" i="5"/>
  <c r="I45" i="5"/>
  <c r="H45" i="5"/>
  <c r="G45" i="5"/>
  <c r="F45" i="5"/>
  <c r="P44" i="5"/>
  <c r="O44" i="5"/>
  <c r="N44" i="5"/>
  <c r="M44" i="5"/>
  <c r="L44" i="5"/>
  <c r="K44" i="5"/>
  <c r="J44" i="5"/>
  <c r="I44" i="5"/>
  <c r="H44" i="5"/>
  <c r="G44" i="5"/>
  <c r="F44" i="5"/>
  <c r="P43" i="5"/>
  <c r="O43" i="5"/>
  <c r="N43" i="5"/>
  <c r="M43" i="5"/>
  <c r="L43" i="5"/>
  <c r="K43" i="5"/>
  <c r="J43" i="5"/>
  <c r="I43" i="5"/>
  <c r="H43" i="5"/>
  <c r="G43" i="5"/>
  <c r="F43" i="5"/>
  <c r="P42" i="5"/>
  <c r="O42" i="5"/>
  <c r="N42" i="5"/>
  <c r="M42" i="5"/>
  <c r="L42" i="5"/>
  <c r="K42" i="5"/>
  <c r="J42" i="5"/>
  <c r="I42" i="5"/>
  <c r="H42" i="5"/>
  <c r="G42" i="5"/>
  <c r="F42" i="5"/>
  <c r="P41" i="5"/>
  <c r="O41" i="5"/>
  <c r="N41" i="5"/>
  <c r="M41" i="5"/>
  <c r="L41" i="5"/>
  <c r="K41" i="5"/>
  <c r="J41" i="5"/>
  <c r="I41" i="5"/>
  <c r="H41" i="5"/>
  <c r="G41" i="5"/>
  <c r="F41" i="5"/>
  <c r="P40" i="5"/>
  <c r="O40" i="5"/>
  <c r="N40" i="5"/>
  <c r="M40" i="5"/>
  <c r="L40" i="5"/>
  <c r="K40" i="5"/>
  <c r="J40" i="5"/>
  <c r="I40" i="5"/>
  <c r="H40" i="5"/>
  <c r="G40" i="5"/>
  <c r="F40" i="5"/>
  <c r="P39" i="5"/>
  <c r="O39" i="5"/>
  <c r="N39" i="5"/>
  <c r="M39" i="5"/>
  <c r="L39" i="5"/>
  <c r="K39" i="5"/>
  <c r="J39" i="5"/>
  <c r="I39" i="5"/>
  <c r="H39" i="5"/>
  <c r="G39" i="5"/>
  <c r="F39" i="5"/>
  <c r="P38" i="5"/>
  <c r="O38" i="5"/>
  <c r="N38" i="5"/>
  <c r="M38" i="5"/>
  <c r="L38" i="5"/>
  <c r="K38" i="5"/>
  <c r="J38" i="5"/>
  <c r="I38" i="5"/>
  <c r="H38" i="5"/>
  <c r="G38" i="5"/>
  <c r="F38" i="5"/>
  <c r="P37" i="5"/>
  <c r="O37" i="5"/>
  <c r="N37" i="5"/>
  <c r="M37" i="5"/>
  <c r="L37" i="5"/>
  <c r="K37" i="5"/>
  <c r="J37" i="5"/>
  <c r="I37" i="5"/>
  <c r="H37" i="5"/>
  <c r="G37" i="5"/>
  <c r="F37" i="5"/>
  <c r="P36" i="5"/>
  <c r="O36" i="5"/>
  <c r="N36" i="5"/>
  <c r="M36" i="5"/>
  <c r="L36" i="5"/>
  <c r="K36" i="5"/>
  <c r="J36" i="5"/>
  <c r="I36" i="5"/>
  <c r="H36" i="5"/>
  <c r="G36" i="5"/>
  <c r="F36" i="5"/>
  <c r="P35" i="5"/>
  <c r="O35" i="5"/>
  <c r="N35" i="5"/>
  <c r="M35" i="5"/>
  <c r="L35" i="5"/>
  <c r="K35" i="5"/>
  <c r="J35" i="5"/>
  <c r="I35" i="5"/>
  <c r="H35" i="5"/>
  <c r="G35" i="5"/>
  <c r="F35" i="5"/>
  <c r="P34" i="5"/>
  <c r="O34" i="5"/>
  <c r="N34" i="5"/>
  <c r="M34" i="5"/>
  <c r="L34" i="5"/>
  <c r="K34" i="5"/>
  <c r="J34" i="5"/>
  <c r="I34" i="5"/>
  <c r="H34" i="5"/>
  <c r="G34" i="5"/>
  <c r="F34" i="5"/>
  <c r="P33" i="5"/>
  <c r="O33" i="5"/>
  <c r="N33" i="5"/>
  <c r="M33" i="5"/>
  <c r="L33" i="5"/>
  <c r="K33" i="5"/>
  <c r="J33" i="5"/>
  <c r="I33" i="5"/>
  <c r="H33" i="5"/>
  <c r="G33" i="5"/>
  <c r="F33" i="5"/>
  <c r="P32" i="5"/>
  <c r="O32" i="5"/>
  <c r="N32" i="5"/>
  <c r="M32" i="5"/>
  <c r="L32" i="5"/>
  <c r="K32" i="5"/>
  <c r="J32" i="5"/>
  <c r="I32" i="5"/>
  <c r="H32" i="5"/>
  <c r="G32" i="5"/>
  <c r="F32" i="5"/>
  <c r="P31" i="5"/>
  <c r="O31" i="5"/>
  <c r="N31" i="5"/>
  <c r="M31" i="5"/>
  <c r="L31" i="5"/>
  <c r="K31" i="5"/>
  <c r="J31" i="5"/>
  <c r="I31" i="5"/>
  <c r="H31" i="5"/>
  <c r="G31" i="5"/>
  <c r="F31" i="5"/>
  <c r="P30" i="5"/>
  <c r="O30" i="5"/>
  <c r="N30" i="5"/>
  <c r="M30" i="5"/>
  <c r="L30" i="5"/>
  <c r="K30" i="5"/>
  <c r="J30" i="5"/>
  <c r="I30" i="5"/>
  <c r="H30" i="5"/>
  <c r="G30" i="5"/>
  <c r="F30" i="5"/>
  <c r="P29" i="5"/>
  <c r="O29" i="5"/>
  <c r="N29" i="5"/>
  <c r="M29" i="5"/>
  <c r="L29" i="5"/>
  <c r="K29" i="5"/>
  <c r="J29" i="5"/>
  <c r="I29" i="5"/>
  <c r="H29" i="5"/>
  <c r="G29" i="5"/>
  <c r="F29" i="5"/>
  <c r="P28" i="5"/>
  <c r="O28" i="5"/>
  <c r="N28" i="5"/>
  <c r="M28" i="5"/>
  <c r="L28" i="5"/>
  <c r="K28" i="5"/>
  <c r="J28" i="5"/>
  <c r="I28" i="5"/>
  <c r="H28" i="5"/>
  <c r="G28" i="5"/>
  <c r="F28" i="5"/>
  <c r="P27" i="5"/>
  <c r="O27" i="5"/>
  <c r="N27" i="5"/>
  <c r="M27" i="5"/>
  <c r="L27" i="5"/>
  <c r="K27" i="5"/>
  <c r="J27" i="5"/>
  <c r="I27" i="5"/>
  <c r="H27" i="5"/>
  <c r="G27" i="5"/>
  <c r="F27" i="5"/>
  <c r="P26" i="5"/>
  <c r="O26" i="5"/>
  <c r="N26" i="5"/>
  <c r="M26" i="5"/>
  <c r="L26" i="5"/>
  <c r="K26" i="5"/>
  <c r="J26" i="5"/>
  <c r="I26" i="5"/>
  <c r="H26" i="5"/>
  <c r="G26" i="5"/>
  <c r="F26" i="5"/>
  <c r="P25" i="5"/>
  <c r="O25" i="5"/>
  <c r="N25" i="5"/>
  <c r="M25" i="5"/>
  <c r="L25" i="5"/>
  <c r="K25" i="5"/>
  <c r="J25" i="5"/>
  <c r="I25" i="5"/>
  <c r="H25" i="5"/>
  <c r="G25" i="5"/>
  <c r="F25" i="5"/>
  <c r="P24" i="5"/>
  <c r="O24" i="5"/>
  <c r="N24" i="5"/>
  <c r="M24" i="5"/>
  <c r="L24" i="5"/>
  <c r="K24" i="5"/>
  <c r="J24" i="5"/>
  <c r="I24" i="5"/>
  <c r="H24" i="5"/>
  <c r="G24" i="5"/>
  <c r="F24" i="5"/>
  <c r="P23" i="5"/>
  <c r="O23" i="5"/>
  <c r="N23" i="5"/>
  <c r="M23" i="5"/>
  <c r="L23" i="5"/>
  <c r="K23" i="5"/>
  <c r="J23" i="5"/>
  <c r="I23" i="5"/>
  <c r="H23" i="5"/>
  <c r="G23" i="5"/>
  <c r="F23" i="5"/>
  <c r="P22" i="5"/>
  <c r="O22" i="5"/>
  <c r="N22" i="5"/>
  <c r="M22" i="5"/>
  <c r="L22" i="5"/>
  <c r="K22" i="5"/>
  <c r="J22" i="5"/>
  <c r="I22" i="5"/>
  <c r="H22" i="5"/>
  <c r="G22" i="5"/>
  <c r="F22" i="5"/>
  <c r="P21" i="5"/>
  <c r="O21" i="5"/>
  <c r="N21" i="5"/>
  <c r="M21" i="5"/>
  <c r="L21" i="5"/>
  <c r="K21" i="5"/>
  <c r="J21" i="5"/>
  <c r="I21" i="5"/>
  <c r="H21" i="5"/>
  <c r="G21" i="5"/>
  <c r="F21" i="5"/>
  <c r="P20" i="5"/>
  <c r="O20" i="5"/>
  <c r="N20" i="5"/>
  <c r="M20" i="5"/>
  <c r="L20" i="5"/>
  <c r="K20" i="5"/>
  <c r="J20" i="5"/>
  <c r="I20" i="5"/>
  <c r="H20" i="5"/>
  <c r="G20" i="5"/>
  <c r="F20" i="5"/>
  <c r="P19" i="5"/>
  <c r="O19" i="5"/>
  <c r="N19" i="5"/>
  <c r="M19" i="5"/>
  <c r="L19" i="5"/>
  <c r="K19" i="5"/>
  <c r="J19" i="5"/>
  <c r="I19" i="5"/>
  <c r="H19" i="5"/>
  <c r="G19" i="5"/>
  <c r="F19" i="5"/>
  <c r="P18" i="5"/>
  <c r="O18" i="5"/>
  <c r="N18" i="5"/>
  <c r="M18" i="5"/>
  <c r="L18" i="5"/>
  <c r="K18" i="5"/>
  <c r="J18" i="5"/>
  <c r="I18" i="5"/>
  <c r="H18" i="5"/>
  <c r="G18" i="5"/>
  <c r="F18" i="5"/>
  <c r="P17" i="5"/>
  <c r="O17" i="5"/>
  <c r="N17" i="5"/>
  <c r="M17" i="5"/>
  <c r="L17" i="5"/>
  <c r="K17" i="5"/>
  <c r="J17" i="5"/>
  <c r="I17" i="5"/>
  <c r="H17" i="5"/>
  <c r="G17" i="5"/>
  <c r="F17" i="5"/>
  <c r="P16" i="5"/>
  <c r="O16" i="5"/>
  <c r="N16" i="5"/>
  <c r="M16" i="5"/>
  <c r="L16" i="5"/>
  <c r="K16" i="5"/>
  <c r="J16" i="5"/>
  <c r="O3" i="5" s="1"/>
  <c r="I16" i="5"/>
  <c r="H16" i="5"/>
  <c r="G16" i="5"/>
  <c r="F16" i="5"/>
  <c r="P15" i="5"/>
  <c r="O15" i="5"/>
  <c r="N15" i="5"/>
  <c r="M15" i="5"/>
  <c r="L15" i="5"/>
  <c r="K15" i="5"/>
  <c r="J15" i="5"/>
  <c r="I15" i="5"/>
  <c r="H15" i="5"/>
  <c r="G15" i="5"/>
  <c r="F15" i="5"/>
  <c r="P14" i="5"/>
  <c r="O14" i="5"/>
  <c r="N14" i="5"/>
  <c r="M14" i="5"/>
  <c r="L14" i="5"/>
  <c r="K14" i="5"/>
  <c r="J14" i="5"/>
  <c r="I14" i="5"/>
  <c r="H14" i="5"/>
  <c r="G14" i="5"/>
  <c r="F14" i="5"/>
  <c r="P13" i="5"/>
  <c r="O13" i="5"/>
  <c r="N13" i="5"/>
  <c r="M13" i="5"/>
  <c r="L13" i="5"/>
  <c r="K13" i="5"/>
  <c r="J13" i="5"/>
  <c r="I13" i="5"/>
  <c r="H13" i="5"/>
  <c r="G13" i="5"/>
  <c r="F13" i="5"/>
  <c r="P12" i="5"/>
  <c r="O12" i="5"/>
  <c r="N12" i="5"/>
  <c r="M12" i="5"/>
  <c r="L12" i="5"/>
  <c r="K12" i="5"/>
  <c r="J12" i="5"/>
  <c r="I12" i="5"/>
  <c r="H12" i="5"/>
  <c r="G12" i="5"/>
  <c r="F12" i="5"/>
  <c r="P11" i="5"/>
  <c r="O11" i="5"/>
  <c r="N11" i="5"/>
  <c r="M11" i="5"/>
  <c r="L11" i="5"/>
  <c r="K11" i="5"/>
  <c r="J11" i="5"/>
  <c r="I11" i="5"/>
  <c r="H11" i="5"/>
  <c r="G11" i="5"/>
  <c r="F11" i="5"/>
  <c r="P10" i="5"/>
  <c r="O10" i="5"/>
  <c r="N10" i="5"/>
  <c r="M10" i="5"/>
  <c r="L10" i="5"/>
  <c r="K10" i="5"/>
  <c r="J10" i="5"/>
  <c r="I10" i="5"/>
  <c r="H10" i="5"/>
  <c r="G10" i="5"/>
  <c r="F10" i="5"/>
  <c r="I3" i="5" s="1"/>
  <c r="P9" i="5"/>
  <c r="O9" i="5"/>
  <c r="M9" i="5"/>
  <c r="L9" i="5"/>
  <c r="K9" i="5"/>
  <c r="J9" i="5"/>
  <c r="I9" i="5"/>
  <c r="H9" i="5"/>
  <c r="G9" i="5"/>
  <c r="F9" i="5"/>
  <c r="P8" i="5"/>
  <c r="O8" i="5"/>
  <c r="L8" i="5"/>
  <c r="K8" i="5"/>
  <c r="J8" i="5"/>
  <c r="H8" i="5"/>
  <c r="F8" i="5"/>
  <c r="P7" i="5"/>
  <c r="O7" i="5"/>
  <c r="P5" i="5" s="1"/>
  <c r="V4" i="5" s="1"/>
  <c r="K7" i="5"/>
  <c r="J7" i="5"/>
  <c r="G7" i="5"/>
  <c r="F7" i="5"/>
  <c r="V3" i="5"/>
  <c r="S3" i="5"/>
  <c r="H1" i="5"/>
  <c r="G1" i="5"/>
  <c r="P6" i="4"/>
  <c r="O6" i="4"/>
  <c r="V3" i="4"/>
  <c r="P296" i="4"/>
  <c r="O296" i="4"/>
  <c r="N296" i="4"/>
  <c r="M296" i="4"/>
  <c r="L296" i="4"/>
  <c r="K296" i="4"/>
  <c r="J296" i="4"/>
  <c r="I296" i="4"/>
  <c r="H296" i="4"/>
  <c r="G296" i="4"/>
  <c r="F296" i="4"/>
  <c r="P295" i="4"/>
  <c r="O295" i="4"/>
  <c r="N295" i="4"/>
  <c r="M295" i="4"/>
  <c r="L295" i="4"/>
  <c r="K295" i="4"/>
  <c r="J295" i="4"/>
  <c r="I295" i="4"/>
  <c r="H295" i="4"/>
  <c r="G295" i="4"/>
  <c r="F295" i="4"/>
  <c r="P294" i="4"/>
  <c r="O294" i="4"/>
  <c r="N294" i="4"/>
  <c r="M294" i="4"/>
  <c r="L294" i="4"/>
  <c r="K294" i="4"/>
  <c r="J294" i="4"/>
  <c r="I294" i="4"/>
  <c r="H294" i="4"/>
  <c r="G294" i="4"/>
  <c r="F294" i="4"/>
  <c r="P293" i="4"/>
  <c r="O293" i="4"/>
  <c r="N293" i="4"/>
  <c r="M293" i="4"/>
  <c r="L293" i="4"/>
  <c r="K293" i="4"/>
  <c r="J293" i="4"/>
  <c r="I293" i="4"/>
  <c r="H293" i="4"/>
  <c r="G293" i="4"/>
  <c r="F293" i="4"/>
  <c r="P292" i="4"/>
  <c r="O292" i="4"/>
  <c r="N292" i="4"/>
  <c r="M292" i="4"/>
  <c r="L292" i="4"/>
  <c r="K292" i="4"/>
  <c r="J292" i="4"/>
  <c r="I292" i="4"/>
  <c r="H292" i="4"/>
  <c r="G292" i="4"/>
  <c r="F292" i="4"/>
  <c r="P291" i="4"/>
  <c r="O291" i="4"/>
  <c r="N291" i="4"/>
  <c r="M291" i="4"/>
  <c r="L291" i="4"/>
  <c r="K291" i="4"/>
  <c r="J291" i="4"/>
  <c r="I291" i="4"/>
  <c r="H291" i="4"/>
  <c r="G291" i="4"/>
  <c r="F291" i="4"/>
  <c r="P290" i="4"/>
  <c r="O290" i="4"/>
  <c r="N290" i="4"/>
  <c r="M290" i="4"/>
  <c r="L290" i="4"/>
  <c r="K290" i="4"/>
  <c r="J290" i="4"/>
  <c r="I290" i="4"/>
  <c r="H290" i="4"/>
  <c r="G290" i="4"/>
  <c r="F290" i="4"/>
  <c r="P289" i="4"/>
  <c r="O289" i="4"/>
  <c r="N289" i="4"/>
  <c r="M289" i="4"/>
  <c r="L289" i="4"/>
  <c r="K289" i="4"/>
  <c r="J289" i="4"/>
  <c r="I289" i="4"/>
  <c r="H289" i="4"/>
  <c r="G289" i="4"/>
  <c r="F289" i="4"/>
  <c r="P288" i="4"/>
  <c r="O288" i="4"/>
  <c r="N288" i="4"/>
  <c r="M288" i="4"/>
  <c r="L288" i="4"/>
  <c r="K288" i="4"/>
  <c r="J288" i="4"/>
  <c r="I288" i="4"/>
  <c r="H288" i="4"/>
  <c r="G288" i="4"/>
  <c r="F288" i="4"/>
  <c r="P287" i="4"/>
  <c r="O287" i="4"/>
  <c r="N287" i="4"/>
  <c r="M287" i="4"/>
  <c r="L287" i="4"/>
  <c r="K287" i="4"/>
  <c r="J287" i="4"/>
  <c r="I287" i="4"/>
  <c r="H287" i="4"/>
  <c r="G287" i="4"/>
  <c r="F287" i="4"/>
  <c r="P286" i="4"/>
  <c r="O286" i="4"/>
  <c r="N286" i="4"/>
  <c r="M286" i="4"/>
  <c r="L286" i="4"/>
  <c r="K286" i="4"/>
  <c r="J286" i="4"/>
  <c r="I286" i="4"/>
  <c r="H286" i="4"/>
  <c r="G286" i="4"/>
  <c r="F286" i="4"/>
  <c r="P285" i="4"/>
  <c r="O285" i="4"/>
  <c r="N285" i="4"/>
  <c r="M285" i="4"/>
  <c r="L285" i="4"/>
  <c r="K285" i="4"/>
  <c r="J285" i="4"/>
  <c r="I285" i="4"/>
  <c r="H285" i="4"/>
  <c r="G285" i="4"/>
  <c r="F285" i="4"/>
  <c r="P284" i="4"/>
  <c r="O284" i="4"/>
  <c r="N284" i="4"/>
  <c r="M284" i="4"/>
  <c r="L284" i="4"/>
  <c r="K284" i="4"/>
  <c r="J284" i="4"/>
  <c r="I284" i="4"/>
  <c r="H284" i="4"/>
  <c r="G284" i="4"/>
  <c r="F284" i="4"/>
  <c r="P283" i="4"/>
  <c r="O283" i="4"/>
  <c r="N283" i="4"/>
  <c r="M283" i="4"/>
  <c r="L283" i="4"/>
  <c r="K283" i="4"/>
  <c r="J283" i="4"/>
  <c r="I283" i="4"/>
  <c r="H283" i="4"/>
  <c r="G283" i="4"/>
  <c r="F283" i="4"/>
  <c r="P282" i="4"/>
  <c r="O282" i="4"/>
  <c r="N282" i="4"/>
  <c r="M282" i="4"/>
  <c r="L282" i="4"/>
  <c r="K282" i="4"/>
  <c r="J282" i="4"/>
  <c r="I282" i="4"/>
  <c r="H282" i="4"/>
  <c r="G282" i="4"/>
  <c r="F282" i="4"/>
  <c r="P281" i="4"/>
  <c r="O281" i="4"/>
  <c r="N281" i="4"/>
  <c r="M281" i="4"/>
  <c r="L281" i="4"/>
  <c r="K281" i="4"/>
  <c r="J281" i="4"/>
  <c r="I281" i="4"/>
  <c r="H281" i="4"/>
  <c r="G281" i="4"/>
  <c r="F281" i="4"/>
  <c r="P280" i="4"/>
  <c r="O280" i="4"/>
  <c r="N280" i="4"/>
  <c r="M280" i="4"/>
  <c r="L280" i="4"/>
  <c r="K280" i="4"/>
  <c r="J280" i="4"/>
  <c r="I280" i="4"/>
  <c r="H280" i="4"/>
  <c r="G280" i="4"/>
  <c r="F280" i="4"/>
  <c r="P279" i="4"/>
  <c r="O279" i="4"/>
  <c r="N279" i="4"/>
  <c r="M279" i="4"/>
  <c r="L279" i="4"/>
  <c r="K279" i="4"/>
  <c r="J279" i="4"/>
  <c r="I279" i="4"/>
  <c r="H279" i="4"/>
  <c r="G279" i="4"/>
  <c r="F279" i="4"/>
  <c r="P278" i="4"/>
  <c r="O278" i="4"/>
  <c r="N278" i="4"/>
  <c r="M278" i="4"/>
  <c r="L278" i="4"/>
  <c r="K278" i="4"/>
  <c r="J278" i="4"/>
  <c r="I278" i="4"/>
  <c r="H278" i="4"/>
  <c r="G278" i="4"/>
  <c r="F278" i="4"/>
  <c r="P277" i="4"/>
  <c r="O277" i="4"/>
  <c r="N277" i="4"/>
  <c r="M277" i="4"/>
  <c r="L277" i="4"/>
  <c r="K277" i="4"/>
  <c r="J277" i="4"/>
  <c r="I277" i="4"/>
  <c r="H277" i="4"/>
  <c r="G277" i="4"/>
  <c r="F277" i="4"/>
  <c r="P276" i="4"/>
  <c r="O276" i="4"/>
  <c r="N276" i="4"/>
  <c r="M276" i="4"/>
  <c r="L276" i="4"/>
  <c r="K276" i="4"/>
  <c r="J276" i="4"/>
  <c r="I276" i="4"/>
  <c r="H276" i="4"/>
  <c r="G276" i="4"/>
  <c r="F276" i="4"/>
  <c r="P275" i="4"/>
  <c r="O275" i="4"/>
  <c r="N275" i="4"/>
  <c r="M275" i="4"/>
  <c r="L275" i="4"/>
  <c r="K275" i="4"/>
  <c r="J275" i="4"/>
  <c r="I275" i="4"/>
  <c r="H275" i="4"/>
  <c r="G275" i="4"/>
  <c r="F275" i="4"/>
  <c r="P274" i="4"/>
  <c r="O274" i="4"/>
  <c r="N274" i="4"/>
  <c r="M274" i="4"/>
  <c r="L274" i="4"/>
  <c r="K274" i="4"/>
  <c r="J274" i="4"/>
  <c r="I274" i="4"/>
  <c r="H274" i="4"/>
  <c r="G274" i="4"/>
  <c r="F274" i="4"/>
  <c r="P273" i="4"/>
  <c r="O273" i="4"/>
  <c r="N273" i="4"/>
  <c r="M273" i="4"/>
  <c r="L273" i="4"/>
  <c r="K273" i="4"/>
  <c r="J273" i="4"/>
  <c r="I273" i="4"/>
  <c r="H273" i="4"/>
  <c r="G273" i="4"/>
  <c r="F273" i="4"/>
  <c r="P272" i="4"/>
  <c r="O272" i="4"/>
  <c r="N272" i="4"/>
  <c r="M272" i="4"/>
  <c r="L272" i="4"/>
  <c r="K272" i="4"/>
  <c r="J272" i="4"/>
  <c r="I272" i="4"/>
  <c r="H272" i="4"/>
  <c r="G272" i="4"/>
  <c r="F272" i="4"/>
  <c r="P271" i="4"/>
  <c r="O271" i="4"/>
  <c r="N271" i="4"/>
  <c r="M271" i="4"/>
  <c r="L271" i="4"/>
  <c r="K271" i="4"/>
  <c r="J271" i="4"/>
  <c r="I271" i="4"/>
  <c r="H271" i="4"/>
  <c r="G271" i="4"/>
  <c r="F271" i="4"/>
  <c r="P270" i="4"/>
  <c r="O270" i="4"/>
  <c r="N270" i="4"/>
  <c r="M270" i="4"/>
  <c r="L270" i="4"/>
  <c r="K270" i="4"/>
  <c r="J270" i="4"/>
  <c r="I270" i="4"/>
  <c r="H270" i="4"/>
  <c r="G270" i="4"/>
  <c r="F270" i="4"/>
  <c r="P269" i="4"/>
  <c r="O269" i="4"/>
  <c r="N269" i="4"/>
  <c r="M269" i="4"/>
  <c r="L269" i="4"/>
  <c r="K269" i="4"/>
  <c r="J269" i="4"/>
  <c r="I269" i="4"/>
  <c r="H269" i="4"/>
  <c r="G269" i="4"/>
  <c r="F269" i="4"/>
  <c r="P268" i="4"/>
  <c r="O268" i="4"/>
  <c r="N268" i="4"/>
  <c r="M268" i="4"/>
  <c r="L268" i="4"/>
  <c r="K268" i="4"/>
  <c r="J268" i="4"/>
  <c r="I268" i="4"/>
  <c r="H268" i="4"/>
  <c r="G268" i="4"/>
  <c r="F268" i="4"/>
  <c r="P267" i="4"/>
  <c r="O267" i="4"/>
  <c r="N267" i="4"/>
  <c r="M267" i="4"/>
  <c r="L267" i="4"/>
  <c r="K267" i="4"/>
  <c r="J267" i="4"/>
  <c r="I267" i="4"/>
  <c r="H267" i="4"/>
  <c r="G267" i="4"/>
  <c r="F267" i="4"/>
  <c r="P266" i="4"/>
  <c r="O266" i="4"/>
  <c r="N266" i="4"/>
  <c r="M266" i="4"/>
  <c r="L266" i="4"/>
  <c r="K266" i="4"/>
  <c r="J266" i="4"/>
  <c r="I266" i="4"/>
  <c r="H266" i="4"/>
  <c r="G266" i="4"/>
  <c r="F266" i="4"/>
  <c r="P265" i="4"/>
  <c r="O265" i="4"/>
  <c r="N265" i="4"/>
  <c r="M265" i="4"/>
  <c r="L265" i="4"/>
  <c r="K265" i="4"/>
  <c r="J265" i="4"/>
  <c r="I265" i="4"/>
  <c r="H265" i="4"/>
  <c r="G265" i="4"/>
  <c r="F265" i="4"/>
  <c r="P264" i="4"/>
  <c r="O264" i="4"/>
  <c r="N264" i="4"/>
  <c r="M264" i="4"/>
  <c r="L264" i="4"/>
  <c r="K264" i="4"/>
  <c r="J264" i="4"/>
  <c r="I264" i="4"/>
  <c r="H264" i="4"/>
  <c r="G264" i="4"/>
  <c r="F264" i="4"/>
  <c r="P263" i="4"/>
  <c r="O263" i="4"/>
  <c r="N263" i="4"/>
  <c r="M263" i="4"/>
  <c r="L263" i="4"/>
  <c r="K263" i="4"/>
  <c r="J263" i="4"/>
  <c r="I263" i="4"/>
  <c r="H263" i="4"/>
  <c r="G263" i="4"/>
  <c r="F263" i="4"/>
  <c r="P262" i="4"/>
  <c r="O262" i="4"/>
  <c r="N262" i="4"/>
  <c r="M262" i="4"/>
  <c r="L262" i="4"/>
  <c r="K262" i="4"/>
  <c r="J262" i="4"/>
  <c r="I262" i="4"/>
  <c r="H262" i="4"/>
  <c r="G262" i="4"/>
  <c r="F262" i="4"/>
  <c r="P261" i="4"/>
  <c r="O261" i="4"/>
  <c r="N261" i="4"/>
  <c r="M261" i="4"/>
  <c r="L261" i="4"/>
  <c r="K261" i="4"/>
  <c r="J261" i="4"/>
  <c r="I261" i="4"/>
  <c r="H261" i="4"/>
  <c r="G261" i="4"/>
  <c r="F261" i="4"/>
  <c r="P260" i="4"/>
  <c r="O260" i="4"/>
  <c r="N260" i="4"/>
  <c r="M260" i="4"/>
  <c r="L260" i="4"/>
  <c r="K260" i="4"/>
  <c r="J260" i="4"/>
  <c r="I260" i="4"/>
  <c r="H260" i="4"/>
  <c r="G260" i="4"/>
  <c r="F260" i="4"/>
  <c r="P259" i="4"/>
  <c r="O259" i="4"/>
  <c r="N259" i="4"/>
  <c r="M259" i="4"/>
  <c r="L259" i="4"/>
  <c r="K259" i="4"/>
  <c r="J259" i="4"/>
  <c r="I259" i="4"/>
  <c r="H259" i="4"/>
  <c r="G259" i="4"/>
  <c r="F259" i="4"/>
  <c r="P258" i="4"/>
  <c r="O258" i="4"/>
  <c r="N258" i="4"/>
  <c r="M258" i="4"/>
  <c r="L258" i="4"/>
  <c r="K258" i="4"/>
  <c r="J258" i="4"/>
  <c r="I258" i="4"/>
  <c r="H258" i="4"/>
  <c r="G258" i="4"/>
  <c r="F258" i="4"/>
  <c r="P257" i="4"/>
  <c r="O257" i="4"/>
  <c r="N257" i="4"/>
  <c r="M257" i="4"/>
  <c r="L257" i="4"/>
  <c r="K257" i="4"/>
  <c r="J257" i="4"/>
  <c r="I257" i="4"/>
  <c r="H257" i="4"/>
  <c r="G257" i="4"/>
  <c r="F257" i="4"/>
  <c r="P256" i="4"/>
  <c r="O256" i="4"/>
  <c r="N256" i="4"/>
  <c r="M256" i="4"/>
  <c r="L256" i="4"/>
  <c r="K256" i="4"/>
  <c r="J256" i="4"/>
  <c r="I256" i="4"/>
  <c r="H256" i="4"/>
  <c r="G256" i="4"/>
  <c r="F256" i="4"/>
  <c r="P255" i="4"/>
  <c r="O255" i="4"/>
  <c r="N255" i="4"/>
  <c r="M255" i="4"/>
  <c r="L255" i="4"/>
  <c r="K255" i="4"/>
  <c r="J255" i="4"/>
  <c r="I255" i="4"/>
  <c r="H255" i="4"/>
  <c r="G255" i="4"/>
  <c r="F255" i="4"/>
  <c r="P254" i="4"/>
  <c r="O254" i="4"/>
  <c r="N254" i="4"/>
  <c r="M254" i="4"/>
  <c r="L254" i="4"/>
  <c r="K254" i="4"/>
  <c r="J254" i="4"/>
  <c r="I254" i="4"/>
  <c r="H254" i="4"/>
  <c r="G254" i="4"/>
  <c r="F254" i="4"/>
  <c r="P253" i="4"/>
  <c r="O253" i="4"/>
  <c r="N253" i="4"/>
  <c r="M253" i="4"/>
  <c r="L253" i="4"/>
  <c r="K253" i="4"/>
  <c r="J253" i="4"/>
  <c r="I253" i="4"/>
  <c r="H253" i="4"/>
  <c r="G253" i="4"/>
  <c r="F253" i="4"/>
  <c r="P252" i="4"/>
  <c r="O252" i="4"/>
  <c r="N252" i="4"/>
  <c r="M252" i="4"/>
  <c r="L252" i="4"/>
  <c r="K252" i="4"/>
  <c r="J252" i="4"/>
  <c r="I252" i="4"/>
  <c r="H252" i="4"/>
  <c r="G252" i="4"/>
  <c r="F252" i="4"/>
  <c r="P251" i="4"/>
  <c r="O251" i="4"/>
  <c r="N251" i="4"/>
  <c r="M251" i="4"/>
  <c r="L251" i="4"/>
  <c r="K251" i="4"/>
  <c r="J251" i="4"/>
  <c r="I251" i="4"/>
  <c r="H251" i="4"/>
  <c r="G251" i="4"/>
  <c r="F251" i="4"/>
  <c r="P250" i="4"/>
  <c r="O250" i="4"/>
  <c r="N250" i="4"/>
  <c r="M250" i="4"/>
  <c r="L250" i="4"/>
  <c r="K250" i="4"/>
  <c r="J250" i="4"/>
  <c r="I250" i="4"/>
  <c r="H250" i="4"/>
  <c r="G250" i="4"/>
  <c r="F250" i="4"/>
  <c r="P249" i="4"/>
  <c r="O249" i="4"/>
  <c r="N249" i="4"/>
  <c r="M249" i="4"/>
  <c r="L249" i="4"/>
  <c r="K249" i="4"/>
  <c r="J249" i="4"/>
  <c r="I249" i="4"/>
  <c r="H249" i="4"/>
  <c r="G249" i="4"/>
  <c r="F249" i="4"/>
  <c r="P248" i="4"/>
  <c r="O248" i="4"/>
  <c r="N248" i="4"/>
  <c r="M248" i="4"/>
  <c r="L248" i="4"/>
  <c r="K248" i="4"/>
  <c r="J248" i="4"/>
  <c r="I248" i="4"/>
  <c r="H248" i="4"/>
  <c r="G248" i="4"/>
  <c r="F248" i="4"/>
  <c r="P247" i="4"/>
  <c r="O247" i="4"/>
  <c r="N247" i="4"/>
  <c r="M247" i="4"/>
  <c r="L247" i="4"/>
  <c r="K247" i="4"/>
  <c r="J247" i="4"/>
  <c r="I247" i="4"/>
  <c r="H247" i="4"/>
  <c r="G247" i="4"/>
  <c r="F247" i="4"/>
  <c r="P246" i="4"/>
  <c r="O246" i="4"/>
  <c r="N246" i="4"/>
  <c r="M246" i="4"/>
  <c r="L246" i="4"/>
  <c r="K246" i="4"/>
  <c r="J246" i="4"/>
  <c r="I246" i="4"/>
  <c r="H246" i="4"/>
  <c r="G246" i="4"/>
  <c r="F246" i="4"/>
  <c r="P245" i="4"/>
  <c r="O245" i="4"/>
  <c r="N245" i="4"/>
  <c r="M245" i="4"/>
  <c r="L245" i="4"/>
  <c r="K245" i="4"/>
  <c r="J245" i="4"/>
  <c r="I245" i="4"/>
  <c r="H245" i="4"/>
  <c r="G245" i="4"/>
  <c r="F245" i="4"/>
  <c r="P244" i="4"/>
  <c r="O244" i="4"/>
  <c r="N244" i="4"/>
  <c r="M244" i="4"/>
  <c r="L244" i="4"/>
  <c r="K244" i="4"/>
  <c r="J244" i="4"/>
  <c r="I244" i="4"/>
  <c r="H244" i="4"/>
  <c r="G244" i="4"/>
  <c r="F244" i="4"/>
  <c r="P243" i="4"/>
  <c r="O243" i="4"/>
  <c r="N243" i="4"/>
  <c r="M243" i="4"/>
  <c r="L243" i="4"/>
  <c r="K243" i="4"/>
  <c r="J243" i="4"/>
  <c r="I243" i="4"/>
  <c r="H243" i="4"/>
  <c r="G243" i="4"/>
  <c r="F243" i="4"/>
  <c r="P242" i="4"/>
  <c r="O242" i="4"/>
  <c r="N242" i="4"/>
  <c r="M242" i="4"/>
  <c r="L242" i="4"/>
  <c r="K242" i="4"/>
  <c r="J242" i="4"/>
  <c r="I242" i="4"/>
  <c r="H242" i="4"/>
  <c r="G242" i="4"/>
  <c r="F242" i="4"/>
  <c r="P241" i="4"/>
  <c r="O241" i="4"/>
  <c r="N241" i="4"/>
  <c r="M241" i="4"/>
  <c r="L241" i="4"/>
  <c r="K241" i="4"/>
  <c r="J241" i="4"/>
  <c r="I241" i="4"/>
  <c r="H241" i="4"/>
  <c r="G241" i="4"/>
  <c r="F241" i="4"/>
  <c r="P240" i="4"/>
  <c r="O240" i="4"/>
  <c r="N240" i="4"/>
  <c r="M240" i="4"/>
  <c r="L240" i="4"/>
  <c r="K240" i="4"/>
  <c r="J240" i="4"/>
  <c r="I240" i="4"/>
  <c r="H240" i="4"/>
  <c r="G240" i="4"/>
  <c r="F240" i="4"/>
  <c r="P239" i="4"/>
  <c r="O239" i="4"/>
  <c r="N239" i="4"/>
  <c r="M239" i="4"/>
  <c r="L239" i="4"/>
  <c r="K239" i="4"/>
  <c r="J239" i="4"/>
  <c r="I239" i="4"/>
  <c r="H239" i="4"/>
  <c r="G239" i="4"/>
  <c r="F239" i="4"/>
  <c r="P238" i="4"/>
  <c r="O238" i="4"/>
  <c r="N238" i="4"/>
  <c r="M238" i="4"/>
  <c r="L238" i="4"/>
  <c r="K238" i="4"/>
  <c r="J238" i="4"/>
  <c r="I238" i="4"/>
  <c r="H238" i="4"/>
  <c r="G238" i="4"/>
  <c r="F238" i="4"/>
  <c r="P237" i="4"/>
  <c r="O237" i="4"/>
  <c r="N237" i="4"/>
  <c r="M237" i="4"/>
  <c r="L237" i="4"/>
  <c r="K237" i="4"/>
  <c r="J237" i="4"/>
  <c r="I237" i="4"/>
  <c r="H237" i="4"/>
  <c r="G237" i="4"/>
  <c r="F237" i="4"/>
  <c r="P236" i="4"/>
  <c r="O236" i="4"/>
  <c r="N236" i="4"/>
  <c r="M236" i="4"/>
  <c r="L236" i="4"/>
  <c r="K236" i="4"/>
  <c r="J236" i="4"/>
  <c r="I236" i="4"/>
  <c r="H236" i="4"/>
  <c r="G236" i="4"/>
  <c r="F236" i="4"/>
  <c r="P235" i="4"/>
  <c r="O235" i="4"/>
  <c r="N235" i="4"/>
  <c r="M235" i="4"/>
  <c r="L235" i="4"/>
  <c r="K235" i="4"/>
  <c r="J235" i="4"/>
  <c r="I235" i="4"/>
  <c r="H235" i="4"/>
  <c r="G235" i="4"/>
  <c r="F235" i="4"/>
  <c r="P234" i="4"/>
  <c r="O234" i="4"/>
  <c r="N234" i="4"/>
  <c r="M234" i="4"/>
  <c r="L234" i="4"/>
  <c r="K234" i="4"/>
  <c r="J234" i="4"/>
  <c r="I234" i="4"/>
  <c r="H234" i="4"/>
  <c r="G234" i="4"/>
  <c r="F234" i="4"/>
  <c r="P233" i="4"/>
  <c r="O233" i="4"/>
  <c r="N233" i="4"/>
  <c r="M233" i="4"/>
  <c r="L233" i="4"/>
  <c r="K233" i="4"/>
  <c r="J233" i="4"/>
  <c r="I233" i="4"/>
  <c r="H233" i="4"/>
  <c r="G233" i="4"/>
  <c r="F233" i="4"/>
  <c r="P232" i="4"/>
  <c r="O232" i="4"/>
  <c r="N232" i="4"/>
  <c r="M232" i="4"/>
  <c r="L232" i="4"/>
  <c r="K232" i="4"/>
  <c r="J232" i="4"/>
  <c r="I232" i="4"/>
  <c r="H232" i="4"/>
  <c r="G232" i="4"/>
  <c r="F232" i="4"/>
  <c r="P231" i="4"/>
  <c r="O231" i="4"/>
  <c r="N231" i="4"/>
  <c r="M231" i="4"/>
  <c r="L231" i="4"/>
  <c r="K231" i="4"/>
  <c r="J231" i="4"/>
  <c r="I231" i="4"/>
  <c r="H231" i="4"/>
  <c r="G231" i="4"/>
  <c r="F231" i="4"/>
  <c r="P230" i="4"/>
  <c r="O230" i="4"/>
  <c r="N230" i="4"/>
  <c r="M230" i="4"/>
  <c r="L230" i="4"/>
  <c r="K230" i="4"/>
  <c r="J230" i="4"/>
  <c r="I230" i="4"/>
  <c r="H230" i="4"/>
  <c r="G230" i="4"/>
  <c r="F230" i="4"/>
  <c r="P229" i="4"/>
  <c r="O229" i="4"/>
  <c r="N229" i="4"/>
  <c r="M229" i="4"/>
  <c r="L229" i="4"/>
  <c r="K229" i="4"/>
  <c r="J229" i="4"/>
  <c r="I229" i="4"/>
  <c r="H229" i="4"/>
  <c r="G229" i="4"/>
  <c r="F229" i="4"/>
  <c r="P228" i="4"/>
  <c r="O228" i="4"/>
  <c r="N228" i="4"/>
  <c r="M228" i="4"/>
  <c r="L228" i="4"/>
  <c r="K228" i="4"/>
  <c r="J228" i="4"/>
  <c r="I228" i="4"/>
  <c r="H228" i="4"/>
  <c r="G228" i="4"/>
  <c r="F228" i="4"/>
  <c r="P227" i="4"/>
  <c r="O227" i="4"/>
  <c r="N227" i="4"/>
  <c r="M227" i="4"/>
  <c r="L227" i="4"/>
  <c r="K227" i="4"/>
  <c r="J227" i="4"/>
  <c r="I227" i="4"/>
  <c r="H227" i="4"/>
  <c r="G227" i="4"/>
  <c r="F227" i="4"/>
  <c r="P226" i="4"/>
  <c r="O226" i="4"/>
  <c r="N226" i="4"/>
  <c r="M226" i="4"/>
  <c r="L226" i="4"/>
  <c r="K226" i="4"/>
  <c r="J226" i="4"/>
  <c r="I226" i="4"/>
  <c r="H226" i="4"/>
  <c r="G226" i="4"/>
  <c r="F226" i="4"/>
  <c r="P225" i="4"/>
  <c r="O225" i="4"/>
  <c r="N225" i="4"/>
  <c r="M225" i="4"/>
  <c r="L225" i="4"/>
  <c r="K225" i="4"/>
  <c r="J225" i="4"/>
  <c r="I225" i="4"/>
  <c r="H225" i="4"/>
  <c r="G225" i="4"/>
  <c r="F225" i="4"/>
  <c r="P224" i="4"/>
  <c r="O224" i="4"/>
  <c r="N224" i="4"/>
  <c r="M224" i="4"/>
  <c r="L224" i="4"/>
  <c r="K224" i="4"/>
  <c r="J224" i="4"/>
  <c r="I224" i="4"/>
  <c r="H224" i="4"/>
  <c r="G224" i="4"/>
  <c r="F224" i="4"/>
  <c r="P223" i="4"/>
  <c r="O223" i="4"/>
  <c r="N223" i="4"/>
  <c r="M223" i="4"/>
  <c r="L223" i="4"/>
  <c r="K223" i="4"/>
  <c r="J223" i="4"/>
  <c r="I223" i="4"/>
  <c r="H223" i="4"/>
  <c r="G223" i="4"/>
  <c r="F223" i="4"/>
  <c r="P222" i="4"/>
  <c r="O222" i="4"/>
  <c r="N222" i="4"/>
  <c r="M222" i="4"/>
  <c r="L222" i="4"/>
  <c r="K222" i="4"/>
  <c r="J222" i="4"/>
  <c r="I222" i="4"/>
  <c r="H222" i="4"/>
  <c r="G222" i="4"/>
  <c r="F222" i="4"/>
  <c r="P221" i="4"/>
  <c r="O221" i="4"/>
  <c r="N221" i="4"/>
  <c r="M221" i="4"/>
  <c r="L221" i="4"/>
  <c r="K221" i="4"/>
  <c r="J221" i="4"/>
  <c r="I221" i="4"/>
  <c r="H221" i="4"/>
  <c r="G221" i="4"/>
  <c r="F221" i="4"/>
  <c r="P220" i="4"/>
  <c r="O220" i="4"/>
  <c r="N220" i="4"/>
  <c r="M220" i="4"/>
  <c r="L220" i="4"/>
  <c r="K220" i="4"/>
  <c r="J220" i="4"/>
  <c r="I220" i="4"/>
  <c r="H220" i="4"/>
  <c r="G220" i="4"/>
  <c r="F220" i="4"/>
  <c r="P219" i="4"/>
  <c r="O219" i="4"/>
  <c r="N219" i="4"/>
  <c r="M219" i="4"/>
  <c r="L219" i="4"/>
  <c r="K219" i="4"/>
  <c r="J219" i="4"/>
  <c r="I219" i="4"/>
  <c r="H219" i="4"/>
  <c r="G219" i="4"/>
  <c r="F219" i="4"/>
  <c r="P218" i="4"/>
  <c r="O218" i="4"/>
  <c r="N218" i="4"/>
  <c r="M218" i="4"/>
  <c r="L218" i="4"/>
  <c r="K218" i="4"/>
  <c r="J218" i="4"/>
  <c r="I218" i="4"/>
  <c r="H218" i="4"/>
  <c r="G218" i="4"/>
  <c r="F218" i="4"/>
  <c r="P217" i="4"/>
  <c r="O217" i="4"/>
  <c r="N217" i="4"/>
  <c r="M217" i="4"/>
  <c r="L217" i="4"/>
  <c r="K217" i="4"/>
  <c r="J217" i="4"/>
  <c r="I217" i="4"/>
  <c r="H217" i="4"/>
  <c r="G217" i="4"/>
  <c r="F217" i="4"/>
  <c r="P216" i="4"/>
  <c r="O216" i="4"/>
  <c r="N216" i="4"/>
  <c r="M216" i="4"/>
  <c r="L216" i="4"/>
  <c r="K216" i="4"/>
  <c r="J216" i="4"/>
  <c r="I216" i="4"/>
  <c r="H216" i="4"/>
  <c r="G216" i="4"/>
  <c r="F216" i="4"/>
  <c r="P215" i="4"/>
  <c r="O215" i="4"/>
  <c r="N215" i="4"/>
  <c r="M215" i="4"/>
  <c r="L215" i="4"/>
  <c r="K215" i="4"/>
  <c r="J215" i="4"/>
  <c r="I215" i="4"/>
  <c r="H215" i="4"/>
  <c r="G215" i="4"/>
  <c r="F215" i="4"/>
  <c r="P214" i="4"/>
  <c r="O214" i="4"/>
  <c r="N214" i="4"/>
  <c r="M214" i="4"/>
  <c r="L214" i="4"/>
  <c r="K214" i="4"/>
  <c r="J214" i="4"/>
  <c r="I214" i="4"/>
  <c r="H214" i="4"/>
  <c r="G214" i="4"/>
  <c r="F214" i="4"/>
  <c r="P213" i="4"/>
  <c r="O213" i="4"/>
  <c r="N213" i="4"/>
  <c r="M213" i="4"/>
  <c r="L213" i="4"/>
  <c r="K213" i="4"/>
  <c r="J213" i="4"/>
  <c r="I213" i="4"/>
  <c r="H213" i="4"/>
  <c r="G213" i="4"/>
  <c r="F213" i="4"/>
  <c r="P212" i="4"/>
  <c r="O212" i="4"/>
  <c r="N212" i="4"/>
  <c r="M212" i="4"/>
  <c r="L212" i="4"/>
  <c r="K212" i="4"/>
  <c r="J212" i="4"/>
  <c r="I212" i="4"/>
  <c r="H212" i="4"/>
  <c r="G212" i="4"/>
  <c r="F212" i="4"/>
  <c r="P211" i="4"/>
  <c r="O211" i="4"/>
  <c r="N211" i="4"/>
  <c r="M211" i="4"/>
  <c r="L211" i="4"/>
  <c r="K211" i="4"/>
  <c r="J211" i="4"/>
  <c r="I211" i="4"/>
  <c r="H211" i="4"/>
  <c r="G211" i="4"/>
  <c r="F211" i="4"/>
  <c r="P210" i="4"/>
  <c r="O210" i="4"/>
  <c r="N210" i="4"/>
  <c r="M210" i="4"/>
  <c r="L210" i="4"/>
  <c r="K210" i="4"/>
  <c r="J210" i="4"/>
  <c r="I210" i="4"/>
  <c r="H210" i="4"/>
  <c r="G210" i="4"/>
  <c r="F210" i="4"/>
  <c r="P209" i="4"/>
  <c r="O209" i="4"/>
  <c r="N209" i="4"/>
  <c r="M209" i="4"/>
  <c r="L209" i="4"/>
  <c r="K209" i="4"/>
  <c r="J209" i="4"/>
  <c r="I209" i="4"/>
  <c r="H209" i="4"/>
  <c r="G209" i="4"/>
  <c r="F209" i="4"/>
  <c r="P208" i="4"/>
  <c r="O208" i="4"/>
  <c r="N208" i="4"/>
  <c r="M208" i="4"/>
  <c r="L208" i="4"/>
  <c r="K208" i="4"/>
  <c r="J208" i="4"/>
  <c r="I208" i="4"/>
  <c r="H208" i="4"/>
  <c r="G208" i="4"/>
  <c r="F208" i="4"/>
  <c r="P207" i="4"/>
  <c r="O207" i="4"/>
  <c r="N207" i="4"/>
  <c r="M207" i="4"/>
  <c r="L207" i="4"/>
  <c r="K207" i="4"/>
  <c r="J207" i="4"/>
  <c r="I207" i="4"/>
  <c r="H207" i="4"/>
  <c r="G207" i="4"/>
  <c r="F207" i="4"/>
  <c r="P206" i="4"/>
  <c r="O206" i="4"/>
  <c r="N206" i="4"/>
  <c r="M206" i="4"/>
  <c r="L206" i="4"/>
  <c r="K206" i="4"/>
  <c r="J206" i="4"/>
  <c r="I206" i="4"/>
  <c r="H206" i="4"/>
  <c r="G206" i="4"/>
  <c r="F206" i="4"/>
  <c r="P205" i="4"/>
  <c r="O205" i="4"/>
  <c r="N205" i="4"/>
  <c r="M205" i="4"/>
  <c r="L205" i="4"/>
  <c r="K205" i="4"/>
  <c r="J205" i="4"/>
  <c r="I205" i="4"/>
  <c r="H205" i="4"/>
  <c r="G205" i="4"/>
  <c r="F205" i="4"/>
  <c r="P204" i="4"/>
  <c r="O204" i="4"/>
  <c r="N204" i="4"/>
  <c r="M204" i="4"/>
  <c r="L204" i="4"/>
  <c r="K204" i="4"/>
  <c r="J204" i="4"/>
  <c r="I204" i="4"/>
  <c r="H204" i="4"/>
  <c r="G204" i="4"/>
  <c r="F204" i="4"/>
  <c r="P203" i="4"/>
  <c r="O203" i="4"/>
  <c r="N203" i="4"/>
  <c r="M203" i="4"/>
  <c r="L203" i="4"/>
  <c r="K203" i="4"/>
  <c r="J203" i="4"/>
  <c r="I203" i="4"/>
  <c r="H203" i="4"/>
  <c r="G203" i="4"/>
  <c r="F203" i="4"/>
  <c r="P202" i="4"/>
  <c r="O202" i="4"/>
  <c r="N202" i="4"/>
  <c r="M202" i="4"/>
  <c r="L202" i="4"/>
  <c r="K202" i="4"/>
  <c r="J202" i="4"/>
  <c r="I202" i="4"/>
  <c r="H202" i="4"/>
  <c r="G202" i="4"/>
  <c r="F202" i="4"/>
  <c r="P201" i="4"/>
  <c r="O201" i="4"/>
  <c r="N201" i="4"/>
  <c r="M201" i="4"/>
  <c r="L201" i="4"/>
  <c r="K201" i="4"/>
  <c r="J201" i="4"/>
  <c r="I201" i="4"/>
  <c r="H201" i="4"/>
  <c r="G201" i="4"/>
  <c r="F201" i="4"/>
  <c r="P200" i="4"/>
  <c r="O200" i="4"/>
  <c r="N200" i="4"/>
  <c r="M200" i="4"/>
  <c r="L200" i="4"/>
  <c r="K200" i="4"/>
  <c r="J200" i="4"/>
  <c r="I200" i="4"/>
  <c r="H200" i="4"/>
  <c r="G200" i="4"/>
  <c r="F200" i="4"/>
  <c r="P199" i="4"/>
  <c r="O199" i="4"/>
  <c r="N199" i="4"/>
  <c r="M199" i="4"/>
  <c r="L199" i="4"/>
  <c r="K199" i="4"/>
  <c r="J199" i="4"/>
  <c r="I199" i="4"/>
  <c r="H199" i="4"/>
  <c r="G199" i="4"/>
  <c r="F199" i="4"/>
  <c r="P198" i="4"/>
  <c r="O198" i="4"/>
  <c r="N198" i="4"/>
  <c r="M198" i="4"/>
  <c r="L198" i="4"/>
  <c r="K198" i="4"/>
  <c r="J198" i="4"/>
  <c r="I198" i="4"/>
  <c r="H198" i="4"/>
  <c r="G198" i="4"/>
  <c r="F198" i="4"/>
  <c r="P197" i="4"/>
  <c r="O197" i="4"/>
  <c r="N197" i="4"/>
  <c r="M197" i="4"/>
  <c r="L197" i="4"/>
  <c r="K197" i="4"/>
  <c r="J197" i="4"/>
  <c r="I197" i="4"/>
  <c r="H197" i="4"/>
  <c r="G197" i="4"/>
  <c r="F197" i="4"/>
  <c r="P196" i="4"/>
  <c r="O196" i="4"/>
  <c r="N196" i="4"/>
  <c r="M196" i="4"/>
  <c r="L196" i="4"/>
  <c r="K196" i="4"/>
  <c r="J196" i="4"/>
  <c r="I196" i="4"/>
  <c r="H196" i="4"/>
  <c r="G196" i="4"/>
  <c r="F196" i="4"/>
  <c r="P195" i="4"/>
  <c r="O195" i="4"/>
  <c r="N195" i="4"/>
  <c r="M195" i="4"/>
  <c r="L195" i="4"/>
  <c r="K195" i="4"/>
  <c r="J195" i="4"/>
  <c r="I195" i="4"/>
  <c r="H195" i="4"/>
  <c r="G195" i="4"/>
  <c r="F195" i="4"/>
  <c r="P194" i="4"/>
  <c r="O194" i="4"/>
  <c r="N194" i="4"/>
  <c r="M194" i="4"/>
  <c r="L194" i="4"/>
  <c r="K194" i="4"/>
  <c r="J194" i="4"/>
  <c r="I194" i="4"/>
  <c r="H194" i="4"/>
  <c r="G194" i="4"/>
  <c r="F194" i="4"/>
  <c r="P193" i="4"/>
  <c r="O193" i="4"/>
  <c r="N193" i="4"/>
  <c r="M193" i="4"/>
  <c r="L193" i="4"/>
  <c r="K193" i="4"/>
  <c r="J193" i="4"/>
  <c r="I193" i="4"/>
  <c r="H193" i="4"/>
  <c r="G193" i="4"/>
  <c r="F193" i="4"/>
  <c r="P192" i="4"/>
  <c r="O192" i="4"/>
  <c r="N192" i="4"/>
  <c r="M192" i="4"/>
  <c r="L192" i="4"/>
  <c r="K192" i="4"/>
  <c r="J192" i="4"/>
  <c r="I192" i="4"/>
  <c r="H192" i="4"/>
  <c r="G192" i="4"/>
  <c r="F192" i="4"/>
  <c r="P191" i="4"/>
  <c r="O191" i="4"/>
  <c r="N191" i="4"/>
  <c r="M191" i="4"/>
  <c r="L191" i="4"/>
  <c r="K191" i="4"/>
  <c r="J191" i="4"/>
  <c r="I191" i="4"/>
  <c r="H191" i="4"/>
  <c r="G191" i="4"/>
  <c r="F191" i="4"/>
  <c r="P190" i="4"/>
  <c r="O190" i="4"/>
  <c r="N190" i="4"/>
  <c r="M190" i="4"/>
  <c r="L190" i="4"/>
  <c r="K190" i="4"/>
  <c r="J190" i="4"/>
  <c r="I190" i="4"/>
  <c r="H190" i="4"/>
  <c r="G190" i="4"/>
  <c r="F190" i="4"/>
  <c r="P189" i="4"/>
  <c r="O189" i="4"/>
  <c r="N189" i="4"/>
  <c r="M189" i="4"/>
  <c r="L189" i="4"/>
  <c r="K189" i="4"/>
  <c r="J189" i="4"/>
  <c r="I189" i="4"/>
  <c r="H189" i="4"/>
  <c r="G189" i="4"/>
  <c r="F189" i="4"/>
  <c r="P188" i="4"/>
  <c r="O188" i="4"/>
  <c r="N188" i="4"/>
  <c r="M188" i="4"/>
  <c r="L188" i="4"/>
  <c r="K188" i="4"/>
  <c r="J188" i="4"/>
  <c r="I188" i="4"/>
  <c r="H188" i="4"/>
  <c r="G188" i="4"/>
  <c r="F188" i="4"/>
  <c r="P187" i="4"/>
  <c r="O187" i="4"/>
  <c r="N187" i="4"/>
  <c r="M187" i="4"/>
  <c r="L187" i="4"/>
  <c r="K187" i="4"/>
  <c r="J187" i="4"/>
  <c r="I187" i="4"/>
  <c r="H187" i="4"/>
  <c r="G187" i="4"/>
  <c r="F187" i="4"/>
  <c r="P186" i="4"/>
  <c r="O186" i="4"/>
  <c r="N186" i="4"/>
  <c r="M186" i="4"/>
  <c r="L186" i="4"/>
  <c r="K186" i="4"/>
  <c r="J186" i="4"/>
  <c r="I186" i="4"/>
  <c r="H186" i="4"/>
  <c r="G186" i="4"/>
  <c r="F186" i="4"/>
  <c r="P185" i="4"/>
  <c r="O185" i="4"/>
  <c r="N185" i="4"/>
  <c r="M185" i="4"/>
  <c r="L185" i="4"/>
  <c r="K185" i="4"/>
  <c r="J185" i="4"/>
  <c r="I185" i="4"/>
  <c r="H185" i="4"/>
  <c r="G185" i="4"/>
  <c r="F185" i="4"/>
  <c r="P184" i="4"/>
  <c r="O184" i="4"/>
  <c r="N184" i="4"/>
  <c r="M184" i="4"/>
  <c r="L184" i="4"/>
  <c r="K184" i="4"/>
  <c r="J184" i="4"/>
  <c r="I184" i="4"/>
  <c r="H184" i="4"/>
  <c r="G184" i="4"/>
  <c r="F184" i="4"/>
  <c r="P183" i="4"/>
  <c r="O183" i="4"/>
  <c r="N183" i="4"/>
  <c r="M183" i="4"/>
  <c r="L183" i="4"/>
  <c r="K183" i="4"/>
  <c r="J183" i="4"/>
  <c r="I183" i="4"/>
  <c r="H183" i="4"/>
  <c r="G183" i="4"/>
  <c r="F183" i="4"/>
  <c r="P182" i="4"/>
  <c r="O182" i="4"/>
  <c r="N182" i="4"/>
  <c r="M182" i="4"/>
  <c r="L182" i="4"/>
  <c r="K182" i="4"/>
  <c r="J182" i="4"/>
  <c r="I182" i="4"/>
  <c r="H182" i="4"/>
  <c r="G182" i="4"/>
  <c r="F182" i="4"/>
  <c r="P181" i="4"/>
  <c r="O181" i="4"/>
  <c r="N181" i="4"/>
  <c r="M181" i="4"/>
  <c r="L181" i="4"/>
  <c r="K181" i="4"/>
  <c r="J181" i="4"/>
  <c r="I181" i="4"/>
  <c r="H181" i="4"/>
  <c r="G181" i="4"/>
  <c r="F181" i="4"/>
  <c r="P180" i="4"/>
  <c r="O180" i="4"/>
  <c r="N180" i="4"/>
  <c r="M180" i="4"/>
  <c r="L180" i="4"/>
  <c r="K180" i="4"/>
  <c r="J180" i="4"/>
  <c r="I180" i="4"/>
  <c r="H180" i="4"/>
  <c r="G180" i="4"/>
  <c r="F180" i="4"/>
  <c r="P179" i="4"/>
  <c r="O179" i="4"/>
  <c r="N179" i="4"/>
  <c r="M179" i="4"/>
  <c r="L179" i="4"/>
  <c r="K179" i="4"/>
  <c r="J179" i="4"/>
  <c r="I179" i="4"/>
  <c r="H179" i="4"/>
  <c r="G179" i="4"/>
  <c r="F179" i="4"/>
  <c r="P178" i="4"/>
  <c r="O178" i="4"/>
  <c r="N178" i="4"/>
  <c r="M178" i="4"/>
  <c r="L178" i="4"/>
  <c r="K178" i="4"/>
  <c r="J178" i="4"/>
  <c r="I178" i="4"/>
  <c r="H178" i="4"/>
  <c r="G178" i="4"/>
  <c r="F178" i="4"/>
  <c r="P177" i="4"/>
  <c r="O177" i="4"/>
  <c r="N177" i="4"/>
  <c r="M177" i="4"/>
  <c r="L177" i="4"/>
  <c r="K177" i="4"/>
  <c r="J177" i="4"/>
  <c r="I177" i="4"/>
  <c r="H177" i="4"/>
  <c r="G177" i="4"/>
  <c r="F177" i="4"/>
  <c r="P176" i="4"/>
  <c r="O176" i="4"/>
  <c r="N176" i="4"/>
  <c r="M176" i="4"/>
  <c r="L176" i="4"/>
  <c r="K176" i="4"/>
  <c r="J176" i="4"/>
  <c r="I176" i="4"/>
  <c r="H176" i="4"/>
  <c r="G176" i="4"/>
  <c r="F176" i="4"/>
  <c r="P175" i="4"/>
  <c r="O175" i="4"/>
  <c r="N175" i="4"/>
  <c r="M175" i="4"/>
  <c r="L175" i="4"/>
  <c r="K175" i="4"/>
  <c r="J175" i="4"/>
  <c r="I175" i="4"/>
  <c r="H175" i="4"/>
  <c r="G175" i="4"/>
  <c r="F175" i="4"/>
  <c r="P174" i="4"/>
  <c r="O174" i="4"/>
  <c r="N174" i="4"/>
  <c r="M174" i="4"/>
  <c r="L174" i="4"/>
  <c r="K174" i="4"/>
  <c r="J174" i="4"/>
  <c r="I174" i="4"/>
  <c r="H174" i="4"/>
  <c r="G174" i="4"/>
  <c r="F174" i="4"/>
  <c r="P173" i="4"/>
  <c r="O173" i="4"/>
  <c r="N173" i="4"/>
  <c r="M173" i="4"/>
  <c r="L173" i="4"/>
  <c r="K173" i="4"/>
  <c r="J173" i="4"/>
  <c r="I173" i="4"/>
  <c r="H173" i="4"/>
  <c r="G173" i="4"/>
  <c r="F173" i="4"/>
  <c r="P172" i="4"/>
  <c r="O172" i="4"/>
  <c r="N172" i="4"/>
  <c r="M172" i="4"/>
  <c r="L172" i="4"/>
  <c r="K172" i="4"/>
  <c r="J172" i="4"/>
  <c r="I172" i="4"/>
  <c r="H172" i="4"/>
  <c r="G172" i="4"/>
  <c r="F172" i="4"/>
  <c r="P171" i="4"/>
  <c r="O171" i="4"/>
  <c r="N171" i="4"/>
  <c r="M171" i="4"/>
  <c r="L171" i="4"/>
  <c r="K171" i="4"/>
  <c r="J171" i="4"/>
  <c r="I171" i="4"/>
  <c r="H171" i="4"/>
  <c r="G171" i="4"/>
  <c r="F171" i="4"/>
  <c r="P170" i="4"/>
  <c r="O170" i="4"/>
  <c r="N170" i="4"/>
  <c r="M170" i="4"/>
  <c r="L170" i="4"/>
  <c r="K170" i="4"/>
  <c r="J170" i="4"/>
  <c r="I170" i="4"/>
  <c r="H170" i="4"/>
  <c r="G170" i="4"/>
  <c r="F170" i="4"/>
  <c r="P169" i="4"/>
  <c r="O169" i="4"/>
  <c r="N169" i="4"/>
  <c r="M169" i="4"/>
  <c r="L169" i="4"/>
  <c r="K169" i="4"/>
  <c r="J169" i="4"/>
  <c r="I169" i="4"/>
  <c r="H169" i="4"/>
  <c r="G169" i="4"/>
  <c r="F169" i="4"/>
  <c r="P168" i="4"/>
  <c r="O168" i="4"/>
  <c r="N168" i="4"/>
  <c r="M168" i="4"/>
  <c r="L168" i="4"/>
  <c r="K168" i="4"/>
  <c r="J168" i="4"/>
  <c r="I168" i="4"/>
  <c r="H168" i="4"/>
  <c r="G168" i="4"/>
  <c r="F168" i="4"/>
  <c r="P167" i="4"/>
  <c r="O167" i="4"/>
  <c r="N167" i="4"/>
  <c r="M167" i="4"/>
  <c r="L167" i="4"/>
  <c r="K167" i="4"/>
  <c r="J167" i="4"/>
  <c r="I167" i="4"/>
  <c r="H167" i="4"/>
  <c r="G167" i="4"/>
  <c r="F167" i="4"/>
  <c r="P166" i="4"/>
  <c r="O166" i="4"/>
  <c r="N166" i="4"/>
  <c r="M166" i="4"/>
  <c r="L166" i="4"/>
  <c r="K166" i="4"/>
  <c r="J166" i="4"/>
  <c r="I166" i="4"/>
  <c r="H166" i="4"/>
  <c r="G166" i="4"/>
  <c r="F166" i="4"/>
  <c r="P165" i="4"/>
  <c r="O165" i="4"/>
  <c r="N165" i="4"/>
  <c r="M165" i="4"/>
  <c r="L165" i="4"/>
  <c r="K165" i="4"/>
  <c r="J165" i="4"/>
  <c r="I165" i="4"/>
  <c r="H165" i="4"/>
  <c r="G165" i="4"/>
  <c r="F165" i="4"/>
  <c r="P164" i="4"/>
  <c r="O164" i="4"/>
  <c r="N164" i="4"/>
  <c r="M164" i="4"/>
  <c r="L164" i="4"/>
  <c r="K164" i="4"/>
  <c r="J164" i="4"/>
  <c r="I164" i="4"/>
  <c r="H164" i="4"/>
  <c r="G164" i="4"/>
  <c r="F164" i="4"/>
  <c r="P163" i="4"/>
  <c r="O163" i="4"/>
  <c r="N163" i="4"/>
  <c r="M163" i="4"/>
  <c r="L163" i="4"/>
  <c r="K163" i="4"/>
  <c r="J163" i="4"/>
  <c r="I163" i="4"/>
  <c r="H163" i="4"/>
  <c r="G163" i="4"/>
  <c r="F163" i="4"/>
  <c r="P162" i="4"/>
  <c r="O162" i="4"/>
  <c r="N162" i="4"/>
  <c r="M162" i="4"/>
  <c r="L162" i="4"/>
  <c r="K162" i="4"/>
  <c r="J162" i="4"/>
  <c r="I162" i="4"/>
  <c r="H162" i="4"/>
  <c r="G162" i="4"/>
  <c r="F162" i="4"/>
  <c r="P161" i="4"/>
  <c r="O161" i="4"/>
  <c r="N161" i="4"/>
  <c r="M161" i="4"/>
  <c r="L161" i="4"/>
  <c r="K161" i="4"/>
  <c r="J161" i="4"/>
  <c r="I161" i="4"/>
  <c r="H161" i="4"/>
  <c r="G161" i="4"/>
  <c r="F161" i="4"/>
  <c r="P160" i="4"/>
  <c r="O160" i="4"/>
  <c r="N160" i="4"/>
  <c r="M160" i="4"/>
  <c r="L160" i="4"/>
  <c r="K160" i="4"/>
  <c r="J160" i="4"/>
  <c r="I160" i="4"/>
  <c r="H160" i="4"/>
  <c r="G160" i="4"/>
  <c r="F160" i="4"/>
  <c r="P159" i="4"/>
  <c r="O159" i="4"/>
  <c r="N159" i="4"/>
  <c r="M159" i="4"/>
  <c r="L159" i="4"/>
  <c r="K159" i="4"/>
  <c r="J159" i="4"/>
  <c r="I159" i="4"/>
  <c r="H159" i="4"/>
  <c r="G159" i="4"/>
  <c r="F159" i="4"/>
  <c r="P158" i="4"/>
  <c r="O158" i="4"/>
  <c r="N158" i="4"/>
  <c r="M158" i="4"/>
  <c r="L158" i="4"/>
  <c r="K158" i="4"/>
  <c r="J158" i="4"/>
  <c r="I158" i="4"/>
  <c r="H158" i="4"/>
  <c r="G158" i="4"/>
  <c r="F158" i="4"/>
  <c r="P157" i="4"/>
  <c r="O157" i="4"/>
  <c r="N157" i="4"/>
  <c r="M157" i="4"/>
  <c r="L157" i="4"/>
  <c r="K157" i="4"/>
  <c r="J157" i="4"/>
  <c r="I157" i="4"/>
  <c r="H157" i="4"/>
  <c r="G157" i="4"/>
  <c r="F157" i="4"/>
  <c r="P156" i="4"/>
  <c r="O156" i="4"/>
  <c r="N156" i="4"/>
  <c r="M156" i="4"/>
  <c r="L156" i="4"/>
  <c r="K156" i="4"/>
  <c r="J156" i="4"/>
  <c r="I156" i="4"/>
  <c r="H156" i="4"/>
  <c r="G156" i="4"/>
  <c r="F156" i="4"/>
  <c r="P155" i="4"/>
  <c r="O155" i="4"/>
  <c r="N155" i="4"/>
  <c r="M155" i="4"/>
  <c r="L155" i="4"/>
  <c r="K155" i="4"/>
  <c r="J155" i="4"/>
  <c r="I155" i="4"/>
  <c r="H155" i="4"/>
  <c r="G155" i="4"/>
  <c r="F155" i="4"/>
  <c r="P154" i="4"/>
  <c r="O154" i="4"/>
  <c r="N154" i="4"/>
  <c r="M154" i="4"/>
  <c r="L154" i="4"/>
  <c r="K154" i="4"/>
  <c r="J154" i="4"/>
  <c r="I154" i="4"/>
  <c r="H154" i="4"/>
  <c r="G154" i="4"/>
  <c r="F154" i="4"/>
  <c r="P153" i="4"/>
  <c r="O153" i="4"/>
  <c r="N153" i="4"/>
  <c r="M153" i="4"/>
  <c r="L153" i="4"/>
  <c r="K153" i="4"/>
  <c r="J153" i="4"/>
  <c r="I153" i="4"/>
  <c r="H153" i="4"/>
  <c r="G153" i="4"/>
  <c r="F153" i="4"/>
  <c r="P152" i="4"/>
  <c r="O152" i="4"/>
  <c r="N152" i="4"/>
  <c r="M152" i="4"/>
  <c r="L152" i="4"/>
  <c r="K152" i="4"/>
  <c r="J152" i="4"/>
  <c r="I152" i="4"/>
  <c r="H152" i="4"/>
  <c r="G152" i="4"/>
  <c r="F152" i="4"/>
  <c r="P151" i="4"/>
  <c r="O151" i="4"/>
  <c r="N151" i="4"/>
  <c r="M151" i="4"/>
  <c r="L151" i="4"/>
  <c r="K151" i="4"/>
  <c r="J151" i="4"/>
  <c r="I151" i="4"/>
  <c r="H151" i="4"/>
  <c r="G151" i="4"/>
  <c r="F151" i="4"/>
  <c r="P150" i="4"/>
  <c r="O150" i="4"/>
  <c r="N150" i="4"/>
  <c r="M150" i="4"/>
  <c r="L150" i="4"/>
  <c r="K150" i="4"/>
  <c r="J150" i="4"/>
  <c r="I150" i="4"/>
  <c r="H150" i="4"/>
  <c r="G150" i="4"/>
  <c r="F150" i="4"/>
  <c r="P149" i="4"/>
  <c r="O149" i="4"/>
  <c r="N149" i="4"/>
  <c r="M149" i="4"/>
  <c r="L149" i="4"/>
  <c r="K149" i="4"/>
  <c r="J149" i="4"/>
  <c r="I149" i="4"/>
  <c r="H149" i="4"/>
  <c r="G149" i="4"/>
  <c r="F149" i="4"/>
  <c r="P148" i="4"/>
  <c r="O148" i="4"/>
  <c r="N148" i="4"/>
  <c r="M148" i="4"/>
  <c r="L148" i="4"/>
  <c r="K148" i="4"/>
  <c r="J148" i="4"/>
  <c r="I148" i="4"/>
  <c r="H148" i="4"/>
  <c r="G148" i="4"/>
  <c r="F148" i="4"/>
  <c r="P147" i="4"/>
  <c r="O147" i="4"/>
  <c r="N147" i="4"/>
  <c r="M147" i="4"/>
  <c r="L147" i="4"/>
  <c r="K147" i="4"/>
  <c r="J147" i="4"/>
  <c r="I147" i="4"/>
  <c r="H147" i="4"/>
  <c r="G147" i="4"/>
  <c r="F147" i="4"/>
  <c r="P146" i="4"/>
  <c r="O146" i="4"/>
  <c r="N146" i="4"/>
  <c r="M146" i="4"/>
  <c r="L146" i="4"/>
  <c r="K146" i="4"/>
  <c r="J146" i="4"/>
  <c r="I146" i="4"/>
  <c r="H146" i="4"/>
  <c r="G146" i="4"/>
  <c r="F146" i="4"/>
  <c r="P145" i="4"/>
  <c r="O145" i="4"/>
  <c r="N145" i="4"/>
  <c r="M145" i="4"/>
  <c r="L145" i="4"/>
  <c r="K145" i="4"/>
  <c r="J145" i="4"/>
  <c r="I145" i="4"/>
  <c r="H145" i="4"/>
  <c r="G145" i="4"/>
  <c r="F145" i="4"/>
  <c r="P144" i="4"/>
  <c r="O144" i="4"/>
  <c r="N144" i="4"/>
  <c r="M144" i="4"/>
  <c r="L144" i="4"/>
  <c r="K144" i="4"/>
  <c r="J144" i="4"/>
  <c r="I144" i="4"/>
  <c r="H144" i="4"/>
  <c r="G144" i="4"/>
  <c r="F144" i="4"/>
  <c r="P143" i="4"/>
  <c r="O143" i="4"/>
  <c r="N143" i="4"/>
  <c r="M143" i="4"/>
  <c r="L143" i="4"/>
  <c r="K143" i="4"/>
  <c r="J143" i="4"/>
  <c r="I143" i="4"/>
  <c r="H143" i="4"/>
  <c r="G143" i="4"/>
  <c r="F143" i="4"/>
  <c r="P142" i="4"/>
  <c r="O142" i="4"/>
  <c r="N142" i="4"/>
  <c r="M142" i="4"/>
  <c r="L142" i="4"/>
  <c r="K142" i="4"/>
  <c r="J142" i="4"/>
  <c r="I142" i="4"/>
  <c r="H142" i="4"/>
  <c r="G142" i="4"/>
  <c r="F142" i="4"/>
  <c r="P141" i="4"/>
  <c r="O141" i="4"/>
  <c r="N141" i="4"/>
  <c r="M141" i="4"/>
  <c r="L141" i="4"/>
  <c r="K141" i="4"/>
  <c r="J141" i="4"/>
  <c r="I141" i="4"/>
  <c r="H141" i="4"/>
  <c r="G141" i="4"/>
  <c r="F141" i="4"/>
  <c r="P140" i="4"/>
  <c r="O140" i="4"/>
  <c r="N140" i="4"/>
  <c r="M140" i="4"/>
  <c r="L140" i="4"/>
  <c r="K140" i="4"/>
  <c r="J140" i="4"/>
  <c r="I140" i="4"/>
  <c r="H140" i="4"/>
  <c r="G140" i="4"/>
  <c r="F140" i="4"/>
  <c r="P139" i="4"/>
  <c r="O139" i="4"/>
  <c r="N139" i="4"/>
  <c r="M139" i="4"/>
  <c r="L139" i="4"/>
  <c r="K139" i="4"/>
  <c r="J139" i="4"/>
  <c r="I139" i="4"/>
  <c r="H139" i="4"/>
  <c r="G139" i="4"/>
  <c r="F139" i="4"/>
  <c r="P138" i="4"/>
  <c r="O138" i="4"/>
  <c r="N138" i="4"/>
  <c r="M138" i="4"/>
  <c r="L138" i="4"/>
  <c r="K138" i="4"/>
  <c r="J138" i="4"/>
  <c r="I138" i="4"/>
  <c r="H138" i="4"/>
  <c r="G138" i="4"/>
  <c r="F138" i="4"/>
  <c r="P137" i="4"/>
  <c r="O137" i="4"/>
  <c r="N137" i="4"/>
  <c r="M137" i="4"/>
  <c r="L137" i="4"/>
  <c r="K137" i="4"/>
  <c r="J137" i="4"/>
  <c r="I137" i="4"/>
  <c r="H137" i="4"/>
  <c r="G137" i="4"/>
  <c r="F137" i="4"/>
  <c r="P136" i="4"/>
  <c r="O136" i="4"/>
  <c r="N136" i="4"/>
  <c r="M136" i="4"/>
  <c r="L136" i="4"/>
  <c r="K136" i="4"/>
  <c r="J136" i="4"/>
  <c r="I136" i="4"/>
  <c r="H136" i="4"/>
  <c r="G136" i="4"/>
  <c r="F136" i="4"/>
  <c r="P135" i="4"/>
  <c r="O135" i="4"/>
  <c r="N135" i="4"/>
  <c r="M135" i="4"/>
  <c r="L135" i="4"/>
  <c r="K135" i="4"/>
  <c r="J135" i="4"/>
  <c r="I135" i="4"/>
  <c r="H135" i="4"/>
  <c r="G135" i="4"/>
  <c r="F135" i="4"/>
  <c r="P134" i="4"/>
  <c r="O134" i="4"/>
  <c r="N134" i="4"/>
  <c r="M134" i="4"/>
  <c r="L134" i="4"/>
  <c r="K134" i="4"/>
  <c r="J134" i="4"/>
  <c r="I134" i="4"/>
  <c r="H134" i="4"/>
  <c r="G134" i="4"/>
  <c r="F134" i="4"/>
  <c r="P133" i="4"/>
  <c r="O133" i="4"/>
  <c r="N133" i="4"/>
  <c r="M133" i="4"/>
  <c r="L133" i="4"/>
  <c r="K133" i="4"/>
  <c r="J133" i="4"/>
  <c r="I133" i="4"/>
  <c r="H133" i="4"/>
  <c r="G133" i="4"/>
  <c r="F133" i="4"/>
  <c r="P132" i="4"/>
  <c r="O132" i="4"/>
  <c r="N132" i="4"/>
  <c r="M132" i="4"/>
  <c r="L132" i="4"/>
  <c r="K132" i="4"/>
  <c r="J132" i="4"/>
  <c r="I132" i="4"/>
  <c r="H132" i="4"/>
  <c r="G132" i="4"/>
  <c r="F132" i="4"/>
  <c r="P131" i="4"/>
  <c r="O131" i="4"/>
  <c r="N131" i="4"/>
  <c r="M131" i="4"/>
  <c r="L131" i="4"/>
  <c r="K131" i="4"/>
  <c r="J131" i="4"/>
  <c r="I131" i="4"/>
  <c r="H131" i="4"/>
  <c r="G131" i="4"/>
  <c r="F131" i="4"/>
  <c r="P130" i="4"/>
  <c r="O130" i="4"/>
  <c r="N130" i="4"/>
  <c r="M130" i="4"/>
  <c r="L130" i="4"/>
  <c r="K130" i="4"/>
  <c r="J130" i="4"/>
  <c r="I130" i="4"/>
  <c r="H130" i="4"/>
  <c r="G130" i="4"/>
  <c r="F130" i="4"/>
  <c r="P129" i="4"/>
  <c r="O129" i="4"/>
  <c r="N129" i="4"/>
  <c r="M129" i="4"/>
  <c r="L129" i="4"/>
  <c r="K129" i="4"/>
  <c r="J129" i="4"/>
  <c r="I129" i="4"/>
  <c r="H129" i="4"/>
  <c r="G129" i="4"/>
  <c r="F129" i="4"/>
  <c r="P128" i="4"/>
  <c r="O128" i="4"/>
  <c r="N128" i="4"/>
  <c r="M128" i="4"/>
  <c r="L128" i="4"/>
  <c r="K128" i="4"/>
  <c r="J128" i="4"/>
  <c r="I128" i="4"/>
  <c r="H128" i="4"/>
  <c r="G128" i="4"/>
  <c r="F128" i="4"/>
  <c r="P127" i="4"/>
  <c r="O127" i="4"/>
  <c r="N127" i="4"/>
  <c r="M127" i="4"/>
  <c r="L127" i="4"/>
  <c r="K127" i="4"/>
  <c r="J127" i="4"/>
  <c r="I127" i="4"/>
  <c r="H127" i="4"/>
  <c r="G127" i="4"/>
  <c r="F127" i="4"/>
  <c r="P126" i="4"/>
  <c r="O126" i="4"/>
  <c r="N126" i="4"/>
  <c r="M126" i="4"/>
  <c r="L126" i="4"/>
  <c r="K126" i="4"/>
  <c r="J126" i="4"/>
  <c r="I126" i="4"/>
  <c r="H126" i="4"/>
  <c r="G126" i="4"/>
  <c r="F126" i="4"/>
  <c r="P125" i="4"/>
  <c r="O125" i="4"/>
  <c r="N125" i="4"/>
  <c r="M125" i="4"/>
  <c r="L125" i="4"/>
  <c r="K125" i="4"/>
  <c r="J125" i="4"/>
  <c r="I125" i="4"/>
  <c r="H125" i="4"/>
  <c r="G125" i="4"/>
  <c r="F125" i="4"/>
  <c r="P124" i="4"/>
  <c r="O124" i="4"/>
  <c r="N124" i="4"/>
  <c r="M124" i="4"/>
  <c r="L124" i="4"/>
  <c r="K124" i="4"/>
  <c r="J124" i="4"/>
  <c r="I124" i="4"/>
  <c r="H124" i="4"/>
  <c r="G124" i="4"/>
  <c r="F124" i="4"/>
  <c r="P123" i="4"/>
  <c r="O123" i="4"/>
  <c r="N123" i="4"/>
  <c r="M123" i="4"/>
  <c r="L123" i="4"/>
  <c r="K123" i="4"/>
  <c r="J123" i="4"/>
  <c r="I123" i="4"/>
  <c r="H123" i="4"/>
  <c r="G123" i="4"/>
  <c r="F123" i="4"/>
  <c r="P122" i="4"/>
  <c r="O122" i="4"/>
  <c r="N122" i="4"/>
  <c r="M122" i="4"/>
  <c r="L122" i="4"/>
  <c r="K122" i="4"/>
  <c r="J122" i="4"/>
  <c r="I122" i="4"/>
  <c r="H122" i="4"/>
  <c r="G122" i="4"/>
  <c r="F122" i="4"/>
  <c r="P121" i="4"/>
  <c r="O121" i="4"/>
  <c r="N121" i="4"/>
  <c r="M121" i="4"/>
  <c r="L121" i="4"/>
  <c r="K121" i="4"/>
  <c r="J121" i="4"/>
  <c r="I121" i="4"/>
  <c r="H121" i="4"/>
  <c r="G121" i="4"/>
  <c r="F121" i="4"/>
  <c r="P120" i="4"/>
  <c r="O120" i="4"/>
  <c r="N120" i="4"/>
  <c r="M120" i="4"/>
  <c r="L120" i="4"/>
  <c r="K120" i="4"/>
  <c r="J120" i="4"/>
  <c r="I120" i="4"/>
  <c r="H120" i="4"/>
  <c r="G120" i="4"/>
  <c r="F120" i="4"/>
  <c r="P119" i="4"/>
  <c r="O119" i="4"/>
  <c r="N119" i="4"/>
  <c r="M119" i="4"/>
  <c r="L119" i="4"/>
  <c r="K119" i="4"/>
  <c r="J119" i="4"/>
  <c r="I119" i="4"/>
  <c r="H119" i="4"/>
  <c r="G119" i="4"/>
  <c r="F119" i="4"/>
  <c r="P118" i="4"/>
  <c r="O118" i="4"/>
  <c r="N118" i="4"/>
  <c r="M118" i="4"/>
  <c r="L118" i="4"/>
  <c r="K118" i="4"/>
  <c r="J118" i="4"/>
  <c r="I118" i="4"/>
  <c r="H118" i="4"/>
  <c r="G118" i="4"/>
  <c r="F118" i="4"/>
  <c r="P117" i="4"/>
  <c r="O117" i="4"/>
  <c r="N117" i="4"/>
  <c r="M117" i="4"/>
  <c r="L117" i="4"/>
  <c r="K117" i="4"/>
  <c r="J117" i="4"/>
  <c r="I117" i="4"/>
  <c r="H117" i="4"/>
  <c r="G117" i="4"/>
  <c r="F117" i="4"/>
  <c r="P116" i="4"/>
  <c r="O116" i="4"/>
  <c r="N116" i="4"/>
  <c r="M116" i="4"/>
  <c r="L116" i="4"/>
  <c r="K116" i="4"/>
  <c r="J116" i="4"/>
  <c r="I116" i="4"/>
  <c r="H116" i="4"/>
  <c r="G116" i="4"/>
  <c r="F116" i="4"/>
  <c r="P115" i="4"/>
  <c r="O115" i="4"/>
  <c r="N115" i="4"/>
  <c r="M115" i="4"/>
  <c r="L115" i="4"/>
  <c r="K115" i="4"/>
  <c r="J115" i="4"/>
  <c r="I115" i="4"/>
  <c r="H115" i="4"/>
  <c r="G115" i="4"/>
  <c r="F115" i="4"/>
  <c r="P114" i="4"/>
  <c r="O114" i="4"/>
  <c r="N114" i="4"/>
  <c r="M114" i="4"/>
  <c r="L114" i="4"/>
  <c r="K114" i="4"/>
  <c r="J114" i="4"/>
  <c r="I114" i="4"/>
  <c r="H114" i="4"/>
  <c r="G114" i="4"/>
  <c r="F114" i="4"/>
  <c r="P113" i="4"/>
  <c r="O113" i="4"/>
  <c r="N113" i="4"/>
  <c r="M113" i="4"/>
  <c r="L113" i="4"/>
  <c r="K113" i="4"/>
  <c r="J113" i="4"/>
  <c r="I113" i="4"/>
  <c r="H113" i="4"/>
  <c r="G113" i="4"/>
  <c r="F113" i="4"/>
  <c r="P112" i="4"/>
  <c r="O112" i="4"/>
  <c r="N112" i="4"/>
  <c r="M112" i="4"/>
  <c r="L112" i="4"/>
  <c r="K112" i="4"/>
  <c r="J112" i="4"/>
  <c r="I112" i="4"/>
  <c r="H112" i="4"/>
  <c r="G112" i="4"/>
  <c r="F112" i="4"/>
  <c r="P111" i="4"/>
  <c r="O111" i="4"/>
  <c r="N111" i="4"/>
  <c r="M111" i="4"/>
  <c r="L111" i="4"/>
  <c r="K111" i="4"/>
  <c r="J111" i="4"/>
  <c r="I111" i="4"/>
  <c r="H111" i="4"/>
  <c r="G111" i="4"/>
  <c r="F111" i="4"/>
  <c r="P110" i="4"/>
  <c r="O110" i="4"/>
  <c r="N110" i="4"/>
  <c r="M110" i="4"/>
  <c r="L110" i="4"/>
  <c r="K110" i="4"/>
  <c r="J110" i="4"/>
  <c r="I110" i="4"/>
  <c r="H110" i="4"/>
  <c r="G110" i="4"/>
  <c r="F110" i="4"/>
  <c r="P109" i="4"/>
  <c r="O109" i="4"/>
  <c r="N109" i="4"/>
  <c r="M109" i="4"/>
  <c r="L109" i="4"/>
  <c r="K109" i="4"/>
  <c r="J109" i="4"/>
  <c r="I109" i="4"/>
  <c r="H109" i="4"/>
  <c r="G109" i="4"/>
  <c r="F109" i="4"/>
  <c r="P108" i="4"/>
  <c r="O108" i="4"/>
  <c r="N108" i="4"/>
  <c r="M108" i="4"/>
  <c r="L108" i="4"/>
  <c r="K108" i="4"/>
  <c r="J108" i="4"/>
  <c r="I108" i="4"/>
  <c r="H108" i="4"/>
  <c r="G108" i="4"/>
  <c r="F108" i="4"/>
  <c r="P107" i="4"/>
  <c r="O107" i="4"/>
  <c r="N107" i="4"/>
  <c r="M107" i="4"/>
  <c r="L107" i="4"/>
  <c r="K107" i="4"/>
  <c r="J107" i="4"/>
  <c r="I107" i="4"/>
  <c r="H107" i="4"/>
  <c r="G107" i="4"/>
  <c r="F107" i="4"/>
  <c r="P106" i="4"/>
  <c r="O106" i="4"/>
  <c r="N106" i="4"/>
  <c r="M106" i="4"/>
  <c r="L106" i="4"/>
  <c r="K106" i="4"/>
  <c r="J106" i="4"/>
  <c r="I106" i="4"/>
  <c r="H106" i="4"/>
  <c r="G106" i="4"/>
  <c r="F106" i="4"/>
  <c r="P105" i="4"/>
  <c r="O105" i="4"/>
  <c r="N105" i="4"/>
  <c r="M105" i="4"/>
  <c r="L105" i="4"/>
  <c r="K105" i="4"/>
  <c r="J105" i="4"/>
  <c r="I105" i="4"/>
  <c r="H105" i="4"/>
  <c r="G105" i="4"/>
  <c r="F105" i="4"/>
  <c r="P104" i="4"/>
  <c r="O104" i="4"/>
  <c r="N104" i="4"/>
  <c r="M104" i="4"/>
  <c r="L104" i="4"/>
  <c r="K104" i="4"/>
  <c r="J104" i="4"/>
  <c r="I104" i="4"/>
  <c r="H104" i="4"/>
  <c r="G104" i="4"/>
  <c r="F104" i="4"/>
  <c r="P103" i="4"/>
  <c r="O103" i="4"/>
  <c r="N103" i="4"/>
  <c r="M103" i="4"/>
  <c r="L103" i="4"/>
  <c r="K103" i="4"/>
  <c r="J103" i="4"/>
  <c r="I103" i="4"/>
  <c r="H103" i="4"/>
  <c r="G103" i="4"/>
  <c r="F103" i="4"/>
  <c r="P102" i="4"/>
  <c r="O102" i="4"/>
  <c r="N102" i="4"/>
  <c r="M102" i="4"/>
  <c r="L102" i="4"/>
  <c r="K102" i="4"/>
  <c r="J102" i="4"/>
  <c r="I102" i="4"/>
  <c r="H102" i="4"/>
  <c r="G102" i="4"/>
  <c r="F102" i="4"/>
  <c r="P101" i="4"/>
  <c r="O101" i="4"/>
  <c r="N101" i="4"/>
  <c r="M101" i="4"/>
  <c r="L101" i="4"/>
  <c r="K101" i="4"/>
  <c r="J101" i="4"/>
  <c r="I101" i="4"/>
  <c r="H101" i="4"/>
  <c r="G101" i="4"/>
  <c r="F101" i="4"/>
  <c r="P100" i="4"/>
  <c r="O100" i="4"/>
  <c r="N100" i="4"/>
  <c r="M100" i="4"/>
  <c r="L100" i="4"/>
  <c r="K100" i="4"/>
  <c r="J100" i="4"/>
  <c r="I100" i="4"/>
  <c r="H100" i="4"/>
  <c r="G100" i="4"/>
  <c r="F100" i="4"/>
  <c r="P99" i="4"/>
  <c r="O99" i="4"/>
  <c r="N99" i="4"/>
  <c r="M99" i="4"/>
  <c r="L99" i="4"/>
  <c r="K99" i="4"/>
  <c r="J99" i="4"/>
  <c r="I99" i="4"/>
  <c r="H99" i="4"/>
  <c r="G99" i="4"/>
  <c r="F99" i="4"/>
  <c r="P98" i="4"/>
  <c r="O98" i="4"/>
  <c r="N98" i="4"/>
  <c r="M98" i="4"/>
  <c r="L98" i="4"/>
  <c r="K98" i="4"/>
  <c r="J98" i="4"/>
  <c r="I98" i="4"/>
  <c r="H98" i="4"/>
  <c r="G98" i="4"/>
  <c r="F98" i="4"/>
  <c r="P97" i="4"/>
  <c r="O97" i="4"/>
  <c r="N97" i="4"/>
  <c r="M97" i="4"/>
  <c r="L97" i="4"/>
  <c r="K97" i="4"/>
  <c r="J97" i="4"/>
  <c r="I97" i="4"/>
  <c r="H97" i="4"/>
  <c r="G97" i="4"/>
  <c r="F97" i="4"/>
  <c r="P96" i="4"/>
  <c r="O96" i="4"/>
  <c r="N96" i="4"/>
  <c r="M96" i="4"/>
  <c r="L96" i="4"/>
  <c r="K96" i="4"/>
  <c r="J96" i="4"/>
  <c r="I96" i="4"/>
  <c r="H96" i="4"/>
  <c r="G96" i="4"/>
  <c r="F96" i="4"/>
  <c r="P95" i="4"/>
  <c r="O95" i="4"/>
  <c r="N95" i="4"/>
  <c r="M95" i="4"/>
  <c r="L95" i="4"/>
  <c r="K95" i="4"/>
  <c r="J95" i="4"/>
  <c r="I95" i="4"/>
  <c r="H95" i="4"/>
  <c r="G95" i="4"/>
  <c r="F95" i="4"/>
  <c r="P94" i="4"/>
  <c r="O94" i="4"/>
  <c r="N94" i="4"/>
  <c r="M94" i="4"/>
  <c r="L94" i="4"/>
  <c r="K94" i="4"/>
  <c r="J94" i="4"/>
  <c r="I94" i="4"/>
  <c r="H94" i="4"/>
  <c r="G94" i="4"/>
  <c r="F94" i="4"/>
  <c r="P93" i="4"/>
  <c r="O93" i="4"/>
  <c r="N93" i="4"/>
  <c r="M93" i="4"/>
  <c r="L93" i="4"/>
  <c r="K93" i="4"/>
  <c r="J93" i="4"/>
  <c r="I93" i="4"/>
  <c r="H93" i="4"/>
  <c r="G93" i="4"/>
  <c r="F93" i="4"/>
  <c r="P92" i="4"/>
  <c r="O92" i="4"/>
  <c r="N92" i="4"/>
  <c r="M92" i="4"/>
  <c r="L92" i="4"/>
  <c r="K92" i="4"/>
  <c r="J92" i="4"/>
  <c r="I92" i="4"/>
  <c r="H92" i="4"/>
  <c r="G92" i="4"/>
  <c r="F92" i="4"/>
  <c r="P91" i="4"/>
  <c r="O91" i="4"/>
  <c r="N91" i="4"/>
  <c r="M91" i="4"/>
  <c r="L91" i="4"/>
  <c r="K91" i="4"/>
  <c r="J91" i="4"/>
  <c r="I91" i="4"/>
  <c r="H91" i="4"/>
  <c r="G91" i="4"/>
  <c r="F91" i="4"/>
  <c r="P90" i="4"/>
  <c r="O90" i="4"/>
  <c r="N90" i="4"/>
  <c r="M90" i="4"/>
  <c r="L90" i="4"/>
  <c r="K90" i="4"/>
  <c r="J90" i="4"/>
  <c r="I90" i="4"/>
  <c r="H90" i="4"/>
  <c r="G90" i="4"/>
  <c r="F90" i="4"/>
  <c r="P89" i="4"/>
  <c r="O89" i="4"/>
  <c r="N89" i="4"/>
  <c r="M89" i="4"/>
  <c r="L89" i="4"/>
  <c r="K89" i="4"/>
  <c r="J89" i="4"/>
  <c r="I89" i="4"/>
  <c r="H89" i="4"/>
  <c r="G89" i="4"/>
  <c r="F89" i="4"/>
  <c r="P88" i="4"/>
  <c r="O88" i="4"/>
  <c r="N88" i="4"/>
  <c r="M88" i="4"/>
  <c r="L88" i="4"/>
  <c r="K88" i="4"/>
  <c r="J88" i="4"/>
  <c r="I88" i="4"/>
  <c r="H88" i="4"/>
  <c r="G88" i="4"/>
  <c r="F88" i="4"/>
  <c r="P87" i="4"/>
  <c r="O87" i="4"/>
  <c r="N87" i="4"/>
  <c r="M87" i="4"/>
  <c r="L87" i="4"/>
  <c r="K87" i="4"/>
  <c r="J87" i="4"/>
  <c r="I87" i="4"/>
  <c r="H87" i="4"/>
  <c r="G87" i="4"/>
  <c r="F87" i="4"/>
  <c r="P86" i="4"/>
  <c r="O86" i="4"/>
  <c r="N86" i="4"/>
  <c r="M86" i="4"/>
  <c r="L86" i="4"/>
  <c r="K86" i="4"/>
  <c r="J86" i="4"/>
  <c r="I86" i="4"/>
  <c r="H86" i="4"/>
  <c r="G86" i="4"/>
  <c r="F86" i="4"/>
  <c r="P85" i="4"/>
  <c r="O85" i="4"/>
  <c r="N85" i="4"/>
  <c r="M85" i="4"/>
  <c r="L85" i="4"/>
  <c r="K85" i="4"/>
  <c r="J85" i="4"/>
  <c r="I85" i="4"/>
  <c r="H85" i="4"/>
  <c r="G85" i="4"/>
  <c r="F85" i="4"/>
  <c r="P84" i="4"/>
  <c r="O84" i="4"/>
  <c r="N84" i="4"/>
  <c r="M84" i="4"/>
  <c r="L84" i="4"/>
  <c r="K84" i="4"/>
  <c r="J84" i="4"/>
  <c r="I84" i="4"/>
  <c r="H84" i="4"/>
  <c r="G84" i="4"/>
  <c r="F84" i="4"/>
  <c r="P83" i="4"/>
  <c r="O83" i="4"/>
  <c r="N83" i="4"/>
  <c r="M83" i="4"/>
  <c r="L83" i="4"/>
  <c r="K83" i="4"/>
  <c r="J83" i="4"/>
  <c r="I83" i="4"/>
  <c r="H83" i="4"/>
  <c r="G83" i="4"/>
  <c r="F83" i="4"/>
  <c r="P82" i="4"/>
  <c r="O82" i="4"/>
  <c r="N82" i="4"/>
  <c r="M82" i="4"/>
  <c r="L82" i="4"/>
  <c r="K82" i="4"/>
  <c r="J82" i="4"/>
  <c r="I82" i="4"/>
  <c r="H82" i="4"/>
  <c r="G82" i="4"/>
  <c r="F82" i="4"/>
  <c r="P81" i="4"/>
  <c r="O81" i="4"/>
  <c r="N81" i="4"/>
  <c r="M81" i="4"/>
  <c r="L81" i="4"/>
  <c r="K81" i="4"/>
  <c r="J81" i="4"/>
  <c r="I81" i="4"/>
  <c r="H81" i="4"/>
  <c r="G81" i="4"/>
  <c r="F81" i="4"/>
  <c r="P80" i="4"/>
  <c r="O80" i="4"/>
  <c r="N80" i="4"/>
  <c r="M80" i="4"/>
  <c r="L80" i="4"/>
  <c r="K80" i="4"/>
  <c r="J80" i="4"/>
  <c r="I80" i="4"/>
  <c r="H80" i="4"/>
  <c r="G80" i="4"/>
  <c r="F80" i="4"/>
  <c r="P79" i="4"/>
  <c r="O79" i="4"/>
  <c r="N79" i="4"/>
  <c r="M79" i="4"/>
  <c r="L79" i="4"/>
  <c r="K79" i="4"/>
  <c r="J79" i="4"/>
  <c r="I79" i="4"/>
  <c r="H79" i="4"/>
  <c r="G79" i="4"/>
  <c r="F79" i="4"/>
  <c r="P78" i="4"/>
  <c r="O78" i="4"/>
  <c r="N78" i="4"/>
  <c r="M78" i="4"/>
  <c r="L78" i="4"/>
  <c r="K78" i="4"/>
  <c r="J78" i="4"/>
  <c r="I78" i="4"/>
  <c r="H78" i="4"/>
  <c r="G78" i="4"/>
  <c r="F78" i="4"/>
  <c r="P77" i="4"/>
  <c r="O77" i="4"/>
  <c r="N77" i="4"/>
  <c r="M77" i="4"/>
  <c r="L77" i="4"/>
  <c r="K77" i="4"/>
  <c r="J77" i="4"/>
  <c r="I77" i="4"/>
  <c r="H77" i="4"/>
  <c r="G77" i="4"/>
  <c r="F77" i="4"/>
  <c r="P76" i="4"/>
  <c r="O76" i="4"/>
  <c r="N76" i="4"/>
  <c r="M76" i="4"/>
  <c r="L76" i="4"/>
  <c r="K76" i="4"/>
  <c r="J76" i="4"/>
  <c r="I76" i="4"/>
  <c r="H76" i="4"/>
  <c r="G76" i="4"/>
  <c r="F76" i="4"/>
  <c r="P75" i="4"/>
  <c r="O75" i="4"/>
  <c r="N75" i="4"/>
  <c r="M75" i="4"/>
  <c r="L75" i="4"/>
  <c r="K75" i="4"/>
  <c r="J75" i="4"/>
  <c r="I75" i="4"/>
  <c r="H75" i="4"/>
  <c r="G75" i="4"/>
  <c r="F75" i="4"/>
  <c r="P74" i="4"/>
  <c r="O74" i="4"/>
  <c r="N74" i="4"/>
  <c r="M74" i="4"/>
  <c r="L74" i="4"/>
  <c r="K74" i="4"/>
  <c r="J74" i="4"/>
  <c r="I74" i="4"/>
  <c r="H74" i="4"/>
  <c r="G74" i="4"/>
  <c r="F74" i="4"/>
  <c r="P73" i="4"/>
  <c r="O73" i="4"/>
  <c r="N73" i="4"/>
  <c r="M73" i="4"/>
  <c r="L73" i="4"/>
  <c r="K73" i="4"/>
  <c r="J73" i="4"/>
  <c r="I73" i="4"/>
  <c r="H73" i="4"/>
  <c r="G73" i="4"/>
  <c r="F73" i="4"/>
  <c r="P72" i="4"/>
  <c r="O72" i="4"/>
  <c r="N72" i="4"/>
  <c r="M72" i="4"/>
  <c r="L72" i="4"/>
  <c r="K72" i="4"/>
  <c r="J72" i="4"/>
  <c r="I72" i="4"/>
  <c r="H72" i="4"/>
  <c r="G72" i="4"/>
  <c r="F72" i="4"/>
  <c r="P71" i="4"/>
  <c r="O71" i="4"/>
  <c r="N71" i="4"/>
  <c r="M71" i="4"/>
  <c r="L71" i="4"/>
  <c r="K71" i="4"/>
  <c r="J71" i="4"/>
  <c r="I71" i="4"/>
  <c r="H71" i="4"/>
  <c r="G71" i="4"/>
  <c r="F71" i="4"/>
  <c r="P70" i="4"/>
  <c r="O70" i="4"/>
  <c r="N70" i="4"/>
  <c r="M70" i="4"/>
  <c r="L70" i="4"/>
  <c r="K70" i="4"/>
  <c r="J70" i="4"/>
  <c r="I70" i="4"/>
  <c r="H70" i="4"/>
  <c r="G70" i="4"/>
  <c r="F70" i="4"/>
  <c r="P69" i="4"/>
  <c r="O69" i="4"/>
  <c r="N69" i="4"/>
  <c r="M69" i="4"/>
  <c r="L69" i="4"/>
  <c r="K69" i="4"/>
  <c r="J69" i="4"/>
  <c r="I69" i="4"/>
  <c r="H69" i="4"/>
  <c r="G69" i="4"/>
  <c r="F69" i="4"/>
  <c r="P68" i="4"/>
  <c r="O68" i="4"/>
  <c r="N68" i="4"/>
  <c r="M68" i="4"/>
  <c r="L68" i="4"/>
  <c r="K68" i="4"/>
  <c r="J68" i="4"/>
  <c r="I68" i="4"/>
  <c r="H68" i="4"/>
  <c r="G68" i="4"/>
  <c r="F68" i="4"/>
  <c r="P67" i="4"/>
  <c r="O67" i="4"/>
  <c r="N67" i="4"/>
  <c r="M67" i="4"/>
  <c r="L67" i="4"/>
  <c r="K67" i="4"/>
  <c r="J67" i="4"/>
  <c r="I67" i="4"/>
  <c r="H67" i="4"/>
  <c r="G67" i="4"/>
  <c r="F67" i="4"/>
  <c r="P66" i="4"/>
  <c r="O66" i="4"/>
  <c r="N66" i="4"/>
  <c r="M66" i="4"/>
  <c r="L66" i="4"/>
  <c r="K66" i="4"/>
  <c r="J66" i="4"/>
  <c r="I66" i="4"/>
  <c r="H66" i="4"/>
  <c r="G66" i="4"/>
  <c r="F66" i="4"/>
  <c r="P65" i="4"/>
  <c r="O65" i="4"/>
  <c r="N65" i="4"/>
  <c r="M65" i="4"/>
  <c r="L65" i="4"/>
  <c r="K65" i="4"/>
  <c r="J65" i="4"/>
  <c r="I65" i="4"/>
  <c r="H65" i="4"/>
  <c r="G65" i="4"/>
  <c r="F65" i="4"/>
  <c r="P64" i="4"/>
  <c r="O64" i="4"/>
  <c r="N64" i="4"/>
  <c r="M64" i="4"/>
  <c r="L64" i="4"/>
  <c r="K64" i="4"/>
  <c r="J64" i="4"/>
  <c r="I64" i="4"/>
  <c r="H64" i="4"/>
  <c r="G64" i="4"/>
  <c r="F64" i="4"/>
  <c r="P63" i="4"/>
  <c r="O63" i="4"/>
  <c r="N63" i="4"/>
  <c r="M63" i="4"/>
  <c r="L63" i="4"/>
  <c r="K63" i="4"/>
  <c r="J63" i="4"/>
  <c r="I63" i="4"/>
  <c r="H63" i="4"/>
  <c r="G63" i="4"/>
  <c r="F63" i="4"/>
  <c r="P62" i="4"/>
  <c r="O62" i="4"/>
  <c r="N62" i="4"/>
  <c r="M62" i="4"/>
  <c r="L62" i="4"/>
  <c r="K62" i="4"/>
  <c r="J62" i="4"/>
  <c r="I62" i="4"/>
  <c r="H62" i="4"/>
  <c r="G62" i="4"/>
  <c r="F62" i="4"/>
  <c r="P61" i="4"/>
  <c r="O61" i="4"/>
  <c r="N61" i="4"/>
  <c r="M61" i="4"/>
  <c r="L61" i="4"/>
  <c r="K61" i="4"/>
  <c r="J61" i="4"/>
  <c r="I61" i="4"/>
  <c r="H61" i="4"/>
  <c r="G61" i="4"/>
  <c r="F61" i="4"/>
  <c r="P60" i="4"/>
  <c r="O60" i="4"/>
  <c r="N60" i="4"/>
  <c r="M60" i="4"/>
  <c r="L60" i="4"/>
  <c r="K60" i="4"/>
  <c r="J60" i="4"/>
  <c r="I60" i="4"/>
  <c r="H60" i="4"/>
  <c r="G60" i="4"/>
  <c r="F60" i="4"/>
  <c r="P59" i="4"/>
  <c r="O59" i="4"/>
  <c r="N59" i="4"/>
  <c r="M59" i="4"/>
  <c r="L59" i="4"/>
  <c r="K59" i="4"/>
  <c r="J59" i="4"/>
  <c r="I59" i="4"/>
  <c r="H59" i="4"/>
  <c r="G59" i="4"/>
  <c r="F59" i="4"/>
  <c r="P58" i="4"/>
  <c r="O58" i="4"/>
  <c r="N58" i="4"/>
  <c r="M58" i="4"/>
  <c r="L58" i="4"/>
  <c r="K58" i="4"/>
  <c r="J58" i="4"/>
  <c r="I58" i="4"/>
  <c r="H58" i="4"/>
  <c r="G58" i="4"/>
  <c r="F58" i="4"/>
  <c r="P57" i="4"/>
  <c r="O57" i="4"/>
  <c r="N57" i="4"/>
  <c r="M57" i="4"/>
  <c r="L57" i="4"/>
  <c r="K57" i="4"/>
  <c r="J57" i="4"/>
  <c r="I57" i="4"/>
  <c r="H57" i="4"/>
  <c r="G57" i="4"/>
  <c r="F57" i="4"/>
  <c r="P56" i="4"/>
  <c r="O56" i="4"/>
  <c r="N56" i="4"/>
  <c r="M56" i="4"/>
  <c r="L56" i="4"/>
  <c r="K56" i="4"/>
  <c r="J56" i="4"/>
  <c r="I56" i="4"/>
  <c r="H56" i="4"/>
  <c r="G56" i="4"/>
  <c r="F56" i="4"/>
  <c r="P55" i="4"/>
  <c r="O55" i="4"/>
  <c r="N55" i="4"/>
  <c r="M55" i="4"/>
  <c r="L55" i="4"/>
  <c r="K55" i="4"/>
  <c r="J55" i="4"/>
  <c r="I55" i="4"/>
  <c r="H55" i="4"/>
  <c r="G55" i="4"/>
  <c r="F55" i="4"/>
  <c r="P54" i="4"/>
  <c r="O54" i="4"/>
  <c r="N54" i="4"/>
  <c r="M54" i="4"/>
  <c r="L54" i="4"/>
  <c r="K54" i="4"/>
  <c r="J54" i="4"/>
  <c r="I54" i="4"/>
  <c r="H54" i="4"/>
  <c r="G54" i="4"/>
  <c r="F54" i="4"/>
  <c r="P53" i="4"/>
  <c r="O53" i="4"/>
  <c r="N53" i="4"/>
  <c r="M53" i="4"/>
  <c r="L53" i="4"/>
  <c r="K53" i="4"/>
  <c r="J53" i="4"/>
  <c r="I53" i="4"/>
  <c r="H53" i="4"/>
  <c r="G53" i="4"/>
  <c r="F53" i="4"/>
  <c r="P52" i="4"/>
  <c r="O52" i="4"/>
  <c r="N52" i="4"/>
  <c r="M52" i="4"/>
  <c r="L52" i="4"/>
  <c r="K52" i="4"/>
  <c r="J52" i="4"/>
  <c r="I52" i="4"/>
  <c r="H52" i="4"/>
  <c r="G52" i="4"/>
  <c r="F52" i="4"/>
  <c r="P51" i="4"/>
  <c r="O51" i="4"/>
  <c r="N51" i="4"/>
  <c r="M51" i="4"/>
  <c r="L51" i="4"/>
  <c r="K51" i="4"/>
  <c r="J51" i="4"/>
  <c r="I51" i="4"/>
  <c r="H51" i="4"/>
  <c r="G51" i="4"/>
  <c r="F51" i="4"/>
  <c r="P50" i="4"/>
  <c r="O50" i="4"/>
  <c r="N50" i="4"/>
  <c r="M50" i="4"/>
  <c r="L50" i="4"/>
  <c r="K50" i="4"/>
  <c r="J50" i="4"/>
  <c r="I50" i="4"/>
  <c r="H50" i="4"/>
  <c r="G50" i="4"/>
  <c r="F50" i="4"/>
  <c r="P49" i="4"/>
  <c r="O49" i="4"/>
  <c r="N49" i="4"/>
  <c r="M49" i="4"/>
  <c r="L49" i="4"/>
  <c r="K49" i="4"/>
  <c r="J49" i="4"/>
  <c r="I49" i="4"/>
  <c r="H49" i="4"/>
  <c r="G49" i="4"/>
  <c r="F49" i="4"/>
  <c r="P48" i="4"/>
  <c r="O48" i="4"/>
  <c r="N48" i="4"/>
  <c r="M48" i="4"/>
  <c r="L48" i="4"/>
  <c r="K48" i="4"/>
  <c r="J48" i="4"/>
  <c r="I48" i="4"/>
  <c r="H48" i="4"/>
  <c r="G48" i="4"/>
  <c r="F48" i="4"/>
  <c r="P47" i="4"/>
  <c r="O47" i="4"/>
  <c r="N47" i="4"/>
  <c r="M47" i="4"/>
  <c r="L47" i="4"/>
  <c r="K47" i="4"/>
  <c r="J47" i="4"/>
  <c r="I47" i="4"/>
  <c r="H47" i="4"/>
  <c r="G47" i="4"/>
  <c r="F47" i="4"/>
  <c r="P46" i="4"/>
  <c r="O46" i="4"/>
  <c r="N46" i="4"/>
  <c r="M46" i="4"/>
  <c r="L46" i="4"/>
  <c r="K46" i="4"/>
  <c r="J46" i="4"/>
  <c r="I46" i="4"/>
  <c r="H46" i="4"/>
  <c r="G46" i="4"/>
  <c r="F46" i="4"/>
  <c r="P45" i="4"/>
  <c r="O45" i="4"/>
  <c r="N45" i="4"/>
  <c r="M45" i="4"/>
  <c r="L45" i="4"/>
  <c r="K45" i="4"/>
  <c r="J45" i="4"/>
  <c r="I45" i="4"/>
  <c r="H45" i="4"/>
  <c r="G45" i="4"/>
  <c r="F45" i="4"/>
  <c r="P44" i="4"/>
  <c r="O44" i="4"/>
  <c r="N44" i="4"/>
  <c r="M44" i="4"/>
  <c r="L44" i="4"/>
  <c r="K44" i="4"/>
  <c r="J44" i="4"/>
  <c r="I44" i="4"/>
  <c r="H44" i="4"/>
  <c r="G44" i="4"/>
  <c r="F44" i="4"/>
  <c r="P43" i="4"/>
  <c r="O43" i="4"/>
  <c r="N43" i="4"/>
  <c r="M43" i="4"/>
  <c r="L43" i="4"/>
  <c r="K43" i="4"/>
  <c r="J43" i="4"/>
  <c r="I43" i="4"/>
  <c r="H43" i="4"/>
  <c r="G43" i="4"/>
  <c r="F43" i="4"/>
  <c r="P42" i="4"/>
  <c r="O42" i="4"/>
  <c r="N42" i="4"/>
  <c r="M42" i="4"/>
  <c r="L42" i="4"/>
  <c r="K42" i="4"/>
  <c r="J42" i="4"/>
  <c r="I42" i="4"/>
  <c r="H42" i="4"/>
  <c r="G42" i="4"/>
  <c r="F42" i="4"/>
  <c r="P41" i="4"/>
  <c r="O41" i="4"/>
  <c r="N41" i="4"/>
  <c r="M41" i="4"/>
  <c r="L41" i="4"/>
  <c r="K41" i="4"/>
  <c r="J41" i="4"/>
  <c r="I41" i="4"/>
  <c r="H41" i="4"/>
  <c r="G41" i="4"/>
  <c r="F41" i="4"/>
  <c r="P40" i="4"/>
  <c r="O40" i="4"/>
  <c r="N40" i="4"/>
  <c r="M40" i="4"/>
  <c r="L40" i="4"/>
  <c r="K40" i="4"/>
  <c r="J40" i="4"/>
  <c r="I40" i="4"/>
  <c r="H40" i="4"/>
  <c r="G40" i="4"/>
  <c r="F40" i="4"/>
  <c r="P39" i="4"/>
  <c r="O39" i="4"/>
  <c r="N39" i="4"/>
  <c r="M39" i="4"/>
  <c r="L39" i="4"/>
  <c r="K39" i="4"/>
  <c r="J39" i="4"/>
  <c r="I39" i="4"/>
  <c r="H39" i="4"/>
  <c r="G39" i="4"/>
  <c r="F39" i="4"/>
  <c r="P38" i="4"/>
  <c r="O38" i="4"/>
  <c r="N38" i="4"/>
  <c r="M38" i="4"/>
  <c r="L38" i="4"/>
  <c r="K38" i="4"/>
  <c r="J38" i="4"/>
  <c r="I38" i="4"/>
  <c r="H38" i="4"/>
  <c r="G38" i="4"/>
  <c r="F38" i="4"/>
  <c r="P37" i="4"/>
  <c r="O37" i="4"/>
  <c r="N37" i="4"/>
  <c r="M37" i="4"/>
  <c r="L37" i="4"/>
  <c r="K37" i="4"/>
  <c r="J37" i="4"/>
  <c r="I37" i="4"/>
  <c r="H37" i="4"/>
  <c r="G37" i="4"/>
  <c r="F37" i="4"/>
  <c r="P36" i="4"/>
  <c r="O36" i="4"/>
  <c r="N36" i="4"/>
  <c r="M36" i="4"/>
  <c r="L36" i="4"/>
  <c r="K36" i="4"/>
  <c r="J36" i="4"/>
  <c r="I36" i="4"/>
  <c r="H36" i="4"/>
  <c r="G36" i="4"/>
  <c r="F36" i="4"/>
  <c r="P35" i="4"/>
  <c r="O35" i="4"/>
  <c r="N35" i="4"/>
  <c r="M35" i="4"/>
  <c r="L35" i="4"/>
  <c r="K35" i="4"/>
  <c r="J35" i="4"/>
  <c r="I35" i="4"/>
  <c r="H35" i="4"/>
  <c r="G35" i="4"/>
  <c r="F35" i="4"/>
  <c r="P34" i="4"/>
  <c r="O34" i="4"/>
  <c r="N34" i="4"/>
  <c r="M34" i="4"/>
  <c r="L34" i="4"/>
  <c r="K34" i="4"/>
  <c r="J34" i="4"/>
  <c r="I34" i="4"/>
  <c r="H34" i="4"/>
  <c r="G34" i="4"/>
  <c r="F34" i="4"/>
  <c r="P33" i="4"/>
  <c r="O33" i="4"/>
  <c r="N33" i="4"/>
  <c r="M33" i="4"/>
  <c r="L33" i="4"/>
  <c r="K33" i="4"/>
  <c r="J33" i="4"/>
  <c r="I33" i="4"/>
  <c r="H33" i="4"/>
  <c r="G33" i="4"/>
  <c r="F33" i="4"/>
  <c r="P32" i="4"/>
  <c r="O32" i="4"/>
  <c r="N32" i="4"/>
  <c r="M32" i="4"/>
  <c r="L32" i="4"/>
  <c r="K32" i="4"/>
  <c r="J32" i="4"/>
  <c r="I32" i="4"/>
  <c r="H32" i="4"/>
  <c r="G32" i="4"/>
  <c r="F32" i="4"/>
  <c r="P31" i="4"/>
  <c r="O31" i="4"/>
  <c r="N31" i="4"/>
  <c r="M31" i="4"/>
  <c r="L31" i="4"/>
  <c r="K31" i="4"/>
  <c r="J31" i="4"/>
  <c r="I31" i="4"/>
  <c r="H31" i="4"/>
  <c r="G31" i="4"/>
  <c r="F31" i="4"/>
  <c r="P30" i="4"/>
  <c r="O30" i="4"/>
  <c r="N30" i="4"/>
  <c r="M30" i="4"/>
  <c r="L30" i="4"/>
  <c r="K30" i="4"/>
  <c r="J30" i="4"/>
  <c r="I30" i="4"/>
  <c r="H30" i="4"/>
  <c r="G30" i="4"/>
  <c r="F30" i="4"/>
  <c r="P29" i="4"/>
  <c r="O29" i="4"/>
  <c r="N29" i="4"/>
  <c r="M29" i="4"/>
  <c r="L29" i="4"/>
  <c r="K29" i="4"/>
  <c r="J29" i="4"/>
  <c r="I29" i="4"/>
  <c r="H29" i="4"/>
  <c r="G29" i="4"/>
  <c r="F29" i="4"/>
  <c r="P28" i="4"/>
  <c r="O28" i="4"/>
  <c r="N28" i="4"/>
  <c r="M28" i="4"/>
  <c r="L28" i="4"/>
  <c r="K28" i="4"/>
  <c r="J28" i="4"/>
  <c r="I28" i="4"/>
  <c r="H28" i="4"/>
  <c r="G28" i="4"/>
  <c r="F28" i="4"/>
  <c r="P27" i="4"/>
  <c r="O27" i="4"/>
  <c r="N27" i="4"/>
  <c r="M27" i="4"/>
  <c r="L27" i="4"/>
  <c r="K27" i="4"/>
  <c r="J27" i="4"/>
  <c r="I27" i="4"/>
  <c r="H27" i="4"/>
  <c r="G27" i="4"/>
  <c r="F27" i="4"/>
  <c r="P26" i="4"/>
  <c r="O26" i="4"/>
  <c r="N26" i="4"/>
  <c r="M26" i="4"/>
  <c r="L26" i="4"/>
  <c r="K26" i="4"/>
  <c r="J26" i="4"/>
  <c r="I26" i="4"/>
  <c r="H26" i="4"/>
  <c r="G26" i="4"/>
  <c r="F26" i="4"/>
  <c r="P25" i="4"/>
  <c r="O25" i="4"/>
  <c r="N25" i="4"/>
  <c r="M25" i="4"/>
  <c r="L25" i="4"/>
  <c r="K25" i="4"/>
  <c r="J25" i="4"/>
  <c r="I25" i="4"/>
  <c r="H25" i="4"/>
  <c r="G25" i="4"/>
  <c r="F25" i="4"/>
  <c r="P24" i="4"/>
  <c r="O24" i="4"/>
  <c r="N24" i="4"/>
  <c r="M24" i="4"/>
  <c r="L24" i="4"/>
  <c r="K24" i="4"/>
  <c r="J24" i="4"/>
  <c r="I24" i="4"/>
  <c r="H24" i="4"/>
  <c r="G24" i="4"/>
  <c r="F24" i="4"/>
  <c r="P23" i="4"/>
  <c r="O23" i="4"/>
  <c r="N23" i="4"/>
  <c r="M23" i="4"/>
  <c r="L23" i="4"/>
  <c r="K23" i="4"/>
  <c r="J23" i="4"/>
  <c r="I23" i="4"/>
  <c r="H23" i="4"/>
  <c r="G23" i="4"/>
  <c r="F23" i="4"/>
  <c r="P22" i="4"/>
  <c r="O22" i="4"/>
  <c r="N22" i="4"/>
  <c r="M22" i="4"/>
  <c r="L22" i="4"/>
  <c r="K22" i="4"/>
  <c r="J22" i="4"/>
  <c r="I22" i="4"/>
  <c r="H22" i="4"/>
  <c r="G22" i="4"/>
  <c r="F22" i="4"/>
  <c r="P21" i="4"/>
  <c r="O21" i="4"/>
  <c r="N21" i="4"/>
  <c r="M21" i="4"/>
  <c r="L21" i="4"/>
  <c r="K21" i="4"/>
  <c r="P3" i="4" s="1"/>
  <c r="J21" i="4"/>
  <c r="I21" i="4"/>
  <c r="H21" i="4"/>
  <c r="G21" i="4"/>
  <c r="F21" i="4"/>
  <c r="P20" i="4"/>
  <c r="O20" i="4"/>
  <c r="N20" i="4"/>
  <c r="M20" i="4"/>
  <c r="L20" i="4"/>
  <c r="K20" i="4"/>
  <c r="J20" i="4"/>
  <c r="I20" i="4"/>
  <c r="H20" i="4"/>
  <c r="G20" i="4"/>
  <c r="F20" i="4"/>
  <c r="P19" i="4"/>
  <c r="O19" i="4"/>
  <c r="N19" i="4"/>
  <c r="M19" i="4"/>
  <c r="L19" i="4"/>
  <c r="K19" i="4"/>
  <c r="J19" i="4"/>
  <c r="I19" i="4"/>
  <c r="H19" i="4"/>
  <c r="G19" i="4"/>
  <c r="F19" i="4"/>
  <c r="P18" i="4"/>
  <c r="O18" i="4"/>
  <c r="N18" i="4"/>
  <c r="M18" i="4"/>
  <c r="L18" i="4"/>
  <c r="K18" i="4"/>
  <c r="J18" i="4"/>
  <c r="I18" i="4"/>
  <c r="H18" i="4"/>
  <c r="G18" i="4"/>
  <c r="F18" i="4"/>
  <c r="P17" i="4"/>
  <c r="O17" i="4"/>
  <c r="N17" i="4"/>
  <c r="M17" i="4"/>
  <c r="L17" i="4"/>
  <c r="K17" i="4"/>
  <c r="J17" i="4"/>
  <c r="I17" i="4"/>
  <c r="H17" i="4"/>
  <c r="G17" i="4"/>
  <c r="F17" i="4"/>
  <c r="P16" i="4"/>
  <c r="O16" i="4"/>
  <c r="N16" i="4"/>
  <c r="M16" i="4"/>
  <c r="L16" i="4"/>
  <c r="K16" i="4"/>
  <c r="J16" i="4"/>
  <c r="I16" i="4"/>
  <c r="H16" i="4"/>
  <c r="G16" i="4"/>
  <c r="F16" i="4"/>
  <c r="P15" i="4"/>
  <c r="O15" i="4"/>
  <c r="N15" i="4"/>
  <c r="M15" i="4"/>
  <c r="L15" i="4"/>
  <c r="K15" i="4"/>
  <c r="J15" i="4"/>
  <c r="I15" i="4"/>
  <c r="H15" i="4"/>
  <c r="G15" i="4"/>
  <c r="F15" i="4"/>
  <c r="P14" i="4"/>
  <c r="O14" i="4"/>
  <c r="N14" i="4"/>
  <c r="M14" i="4"/>
  <c r="L14" i="4"/>
  <c r="K14" i="4"/>
  <c r="J14" i="4"/>
  <c r="I14" i="4"/>
  <c r="H14" i="4"/>
  <c r="G14" i="4"/>
  <c r="F14" i="4"/>
  <c r="P13" i="4"/>
  <c r="O13" i="4"/>
  <c r="N13" i="4"/>
  <c r="M13" i="4"/>
  <c r="L13" i="4"/>
  <c r="K13" i="4"/>
  <c r="J13" i="4"/>
  <c r="I13" i="4"/>
  <c r="H13" i="4"/>
  <c r="G13" i="4"/>
  <c r="F13" i="4"/>
  <c r="P12" i="4"/>
  <c r="O12" i="4"/>
  <c r="N12" i="4"/>
  <c r="M12" i="4"/>
  <c r="L12" i="4"/>
  <c r="K12" i="4"/>
  <c r="J12" i="4"/>
  <c r="I12" i="4"/>
  <c r="H12" i="4"/>
  <c r="G12" i="4"/>
  <c r="F12" i="4"/>
  <c r="P11" i="4"/>
  <c r="O11" i="4"/>
  <c r="N11" i="4"/>
  <c r="M11" i="4"/>
  <c r="L11" i="4"/>
  <c r="K11" i="4"/>
  <c r="J11" i="4"/>
  <c r="I11" i="4"/>
  <c r="H11" i="4"/>
  <c r="G11" i="4"/>
  <c r="F11" i="4"/>
  <c r="P10" i="4"/>
  <c r="O10" i="4"/>
  <c r="N10" i="4"/>
  <c r="M10" i="4"/>
  <c r="L10" i="4"/>
  <c r="K10" i="4"/>
  <c r="J10" i="4"/>
  <c r="I10" i="4"/>
  <c r="H10" i="4"/>
  <c r="G10" i="4"/>
  <c r="F10" i="4"/>
  <c r="P9" i="4"/>
  <c r="O9" i="4"/>
  <c r="M9" i="4"/>
  <c r="L9" i="4"/>
  <c r="Q3" i="4" s="1"/>
  <c r="K9" i="4"/>
  <c r="J9" i="4"/>
  <c r="I9" i="4"/>
  <c r="L3" i="4" s="1"/>
  <c r="H9" i="4"/>
  <c r="G9" i="4"/>
  <c r="F9" i="4"/>
  <c r="P8" i="4"/>
  <c r="O8" i="4"/>
  <c r="L8" i="4"/>
  <c r="Y3" i="4" s="1"/>
  <c r="K8" i="4"/>
  <c r="J8" i="4"/>
  <c r="H8" i="4"/>
  <c r="K3" i="4" s="1"/>
  <c r="G8" i="4"/>
  <c r="F8" i="4"/>
  <c r="P7" i="4"/>
  <c r="O7" i="4"/>
  <c r="K7" i="4"/>
  <c r="X3" i="4" s="1"/>
  <c r="J7" i="4"/>
  <c r="G7" i="4"/>
  <c r="J3" i="4" s="1"/>
  <c r="F7" i="4"/>
  <c r="J6" i="4"/>
  <c r="O3" i="4" s="1"/>
  <c r="F6" i="4"/>
  <c r="I3" i="4" s="1"/>
  <c r="G1" i="4"/>
  <c r="H1" i="4" s="1"/>
  <c r="W3" i="4" l="1"/>
  <c r="K3" i="5"/>
  <c r="S3" i="4"/>
  <c r="P5" i="4"/>
  <c r="L3" i="5"/>
  <c r="R3" i="4"/>
  <c r="P3" i="5"/>
  <c r="J3" i="5"/>
  <c r="Z3" i="4"/>
  <c r="Q3" i="5"/>
  <c r="R3" i="5"/>
  <c r="W3" i="5"/>
  <c r="X3" i="5"/>
  <c r="Y3" i="5"/>
  <c r="Z3" i="5"/>
  <c r="V3" i="3" l="1"/>
  <c r="BR30" i="6" l="1"/>
  <c r="BR31" i="6" s="1"/>
  <c r="BQ30" i="6"/>
  <c r="BQ31" i="6" s="1"/>
  <c r="BP30" i="6"/>
  <c r="BR29" i="6"/>
  <c r="BR32" i="6" s="1"/>
  <c r="BQ29" i="6"/>
  <c r="BQ32" i="6" s="1"/>
  <c r="BS32" i="6" s="1"/>
  <c r="BR27" i="6"/>
  <c r="BR28" i="6" s="1"/>
  <c r="BQ27" i="6"/>
  <c r="BQ28" i="6" s="1"/>
  <c r="BP27" i="6"/>
  <c r="BQ33" i="6" l="1"/>
  <c r="BR33" i="6"/>
  <c r="BS33" i="6" l="1"/>
  <c r="C9" i="10"/>
  <c r="P6" i="6" l="1"/>
  <c r="I1" i="6"/>
  <c r="AD2" i="6" l="1"/>
  <c r="F16" i="10" l="1"/>
  <c r="F15" i="10" s="1"/>
  <c r="F17" i="10"/>
  <c r="F18" i="10"/>
  <c r="F19" i="10"/>
  <c r="F20" i="10"/>
  <c r="E13" i="10"/>
  <c r="C13" i="10"/>
  <c r="E14" i="10"/>
  <c r="D14" i="10"/>
  <c r="C14" i="10"/>
  <c r="B14" i="10"/>
  <c r="F2" i="10" l="1"/>
  <c r="E2" i="10"/>
  <c r="D2" i="10"/>
  <c r="L21" i="9"/>
  <c r="L20" i="9"/>
  <c r="B6" i="9"/>
  <c r="C7" i="9" s="1"/>
  <c r="D6" i="9"/>
  <c r="B7" i="9"/>
  <c r="C8" i="9" s="1"/>
  <c r="D7" i="9"/>
  <c r="B8" i="9"/>
  <c r="C9" i="9" s="1"/>
  <c r="D8" i="9"/>
  <c r="B9" i="9"/>
  <c r="C10" i="9" s="1"/>
  <c r="D9" i="9"/>
  <c r="B10" i="9"/>
  <c r="C11" i="9" s="1"/>
  <c r="D10" i="9"/>
  <c r="B11" i="9"/>
  <c r="C12" i="9" s="1"/>
  <c r="D11" i="9"/>
  <c r="B12" i="9"/>
  <c r="C13" i="9" s="1"/>
  <c r="D12" i="9"/>
  <c r="B13" i="9"/>
  <c r="C14" i="9" s="1"/>
  <c r="D13" i="9"/>
  <c r="B14" i="9"/>
  <c r="C15" i="9" s="1"/>
  <c r="D14" i="9"/>
  <c r="B15" i="9"/>
  <c r="C16" i="9" s="1"/>
  <c r="D15" i="9"/>
  <c r="B16" i="9"/>
  <c r="C17" i="9" s="1"/>
  <c r="D16" i="9"/>
  <c r="B17" i="9"/>
  <c r="C18" i="9" s="1"/>
  <c r="D17" i="9"/>
  <c r="B18" i="9"/>
  <c r="C19" i="9" s="1"/>
  <c r="D18" i="9"/>
  <c r="B19" i="9"/>
  <c r="C20" i="9" s="1"/>
  <c r="D19" i="9"/>
  <c r="B20" i="9"/>
  <c r="C21" i="9" s="1"/>
  <c r="E21" i="9" s="1"/>
  <c r="D20" i="9"/>
  <c r="B21" i="9"/>
  <c r="C22" i="9" s="1"/>
  <c r="D21" i="9"/>
  <c r="B22" i="9"/>
  <c r="C23" i="9" s="1"/>
  <c r="D22" i="9"/>
  <c r="B23" i="9"/>
  <c r="C24" i="9" s="1"/>
  <c r="E24" i="9" s="1"/>
  <c r="D23" i="9"/>
  <c r="B24" i="9"/>
  <c r="C25" i="9" s="1"/>
  <c r="D24" i="9"/>
  <c r="B25" i="9"/>
  <c r="C26" i="9" s="1"/>
  <c r="D25" i="9"/>
  <c r="B26" i="9"/>
  <c r="C27" i="9" s="1"/>
  <c r="D26" i="9"/>
  <c r="B27" i="9"/>
  <c r="C28" i="9" s="1"/>
  <c r="D27" i="9"/>
  <c r="B28" i="9"/>
  <c r="C29" i="9" s="1"/>
  <c r="E29" i="9" s="1"/>
  <c r="D28" i="9"/>
  <c r="B29" i="9"/>
  <c r="C30" i="9" s="1"/>
  <c r="D29" i="9"/>
  <c r="B30" i="9"/>
  <c r="C31" i="9" s="1"/>
  <c r="D30" i="9"/>
  <c r="B31" i="9"/>
  <c r="C32" i="9" s="1"/>
  <c r="D31" i="9"/>
  <c r="B32" i="9"/>
  <c r="C33" i="9" s="1"/>
  <c r="D32" i="9"/>
  <c r="B33" i="9"/>
  <c r="C34" i="9" s="1"/>
  <c r="E34" i="9" s="1"/>
  <c r="D33" i="9"/>
  <c r="B34" i="9"/>
  <c r="C35" i="9" s="1"/>
  <c r="E35" i="9" s="1"/>
  <c r="D34" i="9"/>
  <c r="B35" i="9"/>
  <c r="C36" i="9" s="1"/>
  <c r="D35" i="9"/>
  <c r="B36" i="9"/>
  <c r="C37" i="9" s="1"/>
  <c r="D36" i="9"/>
  <c r="B37" i="9"/>
  <c r="C38" i="9" s="1"/>
  <c r="D37" i="9"/>
  <c r="B38" i="9"/>
  <c r="C39" i="9" s="1"/>
  <c r="D38" i="9"/>
  <c r="B39" i="9"/>
  <c r="C40" i="9" s="1"/>
  <c r="D39" i="9"/>
  <c r="B40" i="9"/>
  <c r="C41" i="9" s="1"/>
  <c r="D40" i="9"/>
  <c r="B41" i="9"/>
  <c r="C42" i="9" s="1"/>
  <c r="D41" i="9"/>
  <c r="B42" i="9"/>
  <c r="C43" i="9" s="1"/>
  <c r="D42" i="9"/>
  <c r="B43" i="9"/>
  <c r="C44" i="9" s="1"/>
  <c r="D43" i="9"/>
  <c r="B44" i="9"/>
  <c r="C45" i="9" s="1"/>
  <c r="D44" i="9"/>
  <c r="B45" i="9"/>
  <c r="C46" i="9" s="1"/>
  <c r="E46" i="9" s="1"/>
  <c r="D45" i="9"/>
  <c r="B46" i="9"/>
  <c r="C47" i="9" s="1"/>
  <c r="D46" i="9"/>
  <c r="B47" i="9"/>
  <c r="C48" i="9" s="1"/>
  <c r="E48" i="9" s="1"/>
  <c r="D47" i="9"/>
  <c r="B48" i="9"/>
  <c r="C49" i="9" s="1"/>
  <c r="D48" i="9"/>
  <c r="B49" i="9"/>
  <c r="C50" i="9" s="1"/>
  <c r="D49" i="9"/>
  <c r="B50" i="9"/>
  <c r="C51" i="9" s="1"/>
  <c r="D50" i="9"/>
  <c r="B51" i="9"/>
  <c r="C52" i="9" s="1"/>
  <c r="D51" i="9"/>
  <c r="B52" i="9"/>
  <c r="D52" i="9"/>
  <c r="B53" i="9"/>
  <c r="C54" i="9" s="1"/>
  <c r="C53" i="9"/>
  <c r="D53" i="9"/>
  <c r="B54" i="9"/>
  <c r="C55" i="9" s="1"/>
  <c r="D54" i="9"/>
  <c r="B55" i="9"/>
  <c r="C56" i="9" s="1"/>
  <c r="D55" i="9"/>
  <c r="B56" i="9"/>
  <c r="C57" i="9" s="1"/>
  <c r="D56" i="9"/>
  <c r="B57" i="9"/>
  <c r="C58" i="9" s="1"/>
  <c r="D57" i="9"/>
  <c r="B58" i="9"/>
  <c r="C59" i="9" s="1"/>
  <c r="D58" i="9"/>
  <c r="B59" i="9"/>
  <c r="C60" i="9" s="1"/>
  <c r="E60" i="9" s="1"/>
  <c r="D59" i="9"/>
  <c r="B60" i="9"/>
  <c r="C61" i="9" s="1"/>
  <c r="D60" i="9"/>
  <c r="B61" i="9"/>
  <c r="C62" i="9" s="1"/>
  <c r="E62" i="9" s="1"/>
  <c r="D61" i="9"/>
  <c r="B62" i="9"/>
  <c r="C63" i="9" s="1"/>
  <c r="D62" i="9"/>
  <c r="B63" i="9"/>
  <c r="D63" i="9"/>
  <c r="B64" i="9"/>
  <c r="C65" i="9" s="1"/>
  <c r="C64" i="9"/>
  <c r="E64" i="9" s="1"/>
  <c r="D64" i="9"/>
  <c r="B65" i="9"/>
  <c r="C66" i="9" s="1"/>
  <c r="D65" i="9"/>
  <c r="B66" i="9"/>
  <c r="C67" i="9" s="1"/>
  <c r="D66" i="9"/>
  <c r="B67" i="9"/>
  <c r="C68" i="9" s="1"/>
  <c r="D67" i="9"/>
  <c r="B68" i="9"/>
  <c r="C69" i="9" s="1"/>
  <c r="D68" i="9"/>
  <c r="B69" i="9"/>
  <c r="C70" i="9" s="1"/>
  <c r="D69" i="9"/>
  <c r="B70" i="9"/>
  <c r="C71" i="9" s="1"/>
  <c r="D70" i="9"/>
  <c r="B71" i="9"/>
  <c r="C72" i="9" s="1"/>
  <c r="D71" i="9"/>
  <c r="B72" i="9"/>
  <c r="C73" i="9" s="1"/>
  <c r="D72" i="9"/>
  <c r="B73" i="9"/>
  <c r="C74" i="9" s="1"/>
  <c r="D73" i="9"/>
  <c r="B74" i="9"/>
  <c r="C75" i="9" s="1"/>
  <c r="D74" i="9"/>
  <c r="B75" i="9"/>
  <c r="C76" i="9" s="1"/>
  <c r="D75" i="9"/>
  <c r="B76" i="9"/>
  <c r="C77" i="9" s="1"/>
  <c r="D76" i="9"/>
  <c r="B77" i="9"/>
  <c r="D77" i="9"/>
  <c r="B78" i="9"/>
  <c r="C79" i="9" s="1"/>
  <c r="C78" i="9"/>
  <c r="D78" i="9"/>
  <c r="B79" i="9"/>
  <c r="C80" i="9" s="1"/>
  <c r="D79" i="9"/>
  <c r="B80" i="9"/>
  <c r="C81" i="9" s="1"/>
  <c r="E81" i="9" s="1"/>
  <c r="D80" i="9"/>
  <c r="B81" i="9"/>
  <c r="C82" i="9" s="1"/>
  <c r="D81" i="9"/>
  <c r="B82" i="9"/>
  <c r="C83" i="9" s="1"/>
  <c r="D82" i="9"/>
  <c r="B83" i="9"/>
  <c r="C84" i="9" s="1"/>
  <c r="D83" i="9"/>
  <c r="B84" i="9"/>
  <c r="C85" i="9" s="1"/>
  <c r="D84" i="9"/>
  <c r="B85" i="9"/>
  <c r="C86" i="9" s="1"/>
  <c r="D85" i="9"/>
  <c r="B86" i="9"/>
  <c r="C87" i="9" s="1"/>
  <c r="D86" i="9"/>
  <c r="B87" i="9"/>
  <c r="C88" i="9" s="1"/>
  <c r="D87" i="9"/>
  <c r="B88" i="9"/>
  <c r="C89" i="9" s="1"/>
  <c r="D88" i="9"/>
  <c r="B89" i="9"/>
  <c r="C90" i="9" s="1"/>
  <c r="D89" i="9"/>
  <c r="B90" i="9"/>
  <c r="C91" i="9" s="1"/>
  <c r="D90" i="9"/>
  <c r="B91" i="9"/>
  <c r="C92" i="9" s="1"/>
  <c r="D91" i="9"/>
  <c r="B92" i="9"/>
  <c r="C93" i="9" s="1"/>
  <c r="D92" i="9"/>
  <c r="B93" i="9"/>
  <c r="D93" i="9"/>
  <c r="B94" i="9"/>
  <c r="C95" i="9" s="1"/>
  <c r="C94" i="9"/>
  <c r="D94" i="9"/>
  <c r="B95" i="9"/>
  <c r="C96" i="9" s="1"/>
  <c r="D95" i="9"/>
  <c r="B96" i="9"/>
  <c r="C97" i="9" s="1"/>
  <c r="E97" i="9" s="1"/>
  <c r="D96" i="9"/>
  <c r="B97" i="9"/>
  <c r="C98" i="9" s="1"/>
  <c r="D97" i="9"/>
  <c r="B98" i="9"/>
  <c r="C99" i="9" s="1"/>
  <c r="D98" i="9"/>
  <c r="B99" i="9"/>
  <c r="C100" i="9" s="1"/>
  <c r="D99" i="9"/>
  <c r="B100" i="9"/>
  <c r="C101" i="9" s="1"/>
  <c r="D100" i="9"/>
  <c r="B101" i="9"/>
  <c r="C102" i="9" s="1"/>
  <c r="E102" i="9" s="1"/>
  <c r="D101" i="9"/>
  <c r="B102" i="9"/>
  <c r="C103" i="9" s="1"/>
  <c r="D102" i="9"/>
  <c r="B103" i="9"/>
  <c r="C104" i="9" s="1"/>
  <c r="D103" i="9"/>
  <c r="B104" i="9"/>
  <c r="C105" i="9" s="1"/>
  <c r="D104" i="9"/>
  <c r="B105" i="9"/>
  <c r="C106" i="9" s="1"/>
  <c r="D105" i="9"/>
  <c r="B106" i="9"/>
  <c r="C107" i="9" s="1"/>
  <c r="D106" i="9"/>
  <c r="B107" i="9"/>
  <c r="C108" i="9" s="1"/>
  <c r="D107" i="9"/>
  <c r="B108" i="9"/>
  <c r="C109" i="9" s="1"/>
  <c r="D108" i="9"/>
  <c r="B109" i="9"/>
  <c r="C110" i="9" s="1"/>
  <c r="D109" i="9"/>
  <c r="B110" i="9"/>
  <c r="C111" i="9" s="1"/>
  <c r="D110" i="9"/>
  <c r="B111" i="9"/>
  <c r="C112" i="9" s="1"/>
  <c r="D111" i="9"/>
  <c r="B112" i="9"/>
  <c r="C113" i="9" s="1"/>
  <c r="D112" i="9"/>
  <c r="B113" i="9"/>
  <c r="C114" i="9" s="1"/>
  <c r="D113" i="9"/>
  <c r="B114" i="9"/>
  <c r="C115" i="9" s="1"/>
  <c r="D114" i="9"/>
  <c r="B115" i="9"/>
  <c r="C116" i="9" s="1"/>
  <c r="D115" i="9"/>
  <c r="B116" i="9"/>
  <c r="C117" i="9" s="1"/>
  <c r="D116" i="9"/>
  <c r="B117" i="9"/>
  <c r="C118" i="9" s="1"/>
  <c r="D117" i="9"/>
  <c r="B118" i="9"/>
  <c r="C119" i="9" s="1"/>
  <c r="E119" i="9" s="1"/>
  <c r="D118" i="9"/>
  <c r="B119" i="9"/>
  <c r="C120" i="9" s="1"/>
  <c r="D119" i="9"/>
  <c r="B120" i="9"/>
  <c r="C121" i="9" s="1"/>
  <c r="D120" i="9"/>
  <c r="B121" i="9"/>
  <c r="C122" i="9" s="1"/>
  <c r="D121" i="9"/>
  <c r="B122" i="9"/>
  <c r="C123" i="9" s="1"/>
  <c r="D122" i="9"/>
  <c r="B123" i="9"/>
  <c r="C124" i="9" s="1"/>
  <c r="D123" i="9"/>
  <c r="B124" i="9"/>
  <c r="C125" i="9" s="1"/>
  <c r="D124" i="9"/>
  <c r="B125" i="9"/>
  <c r="D125" i="9"/>
  <c r="B126" i="9"/>
  <c r="C127" i="9" s="1"/>
  <c r="C126" i="9"/>
  <c r="D126" i="9"/>
  <c r="B127" i="9"/>
  <c r="C128" i="9" s="1"/>
  <c r="D127" i="9"/>
  <c r="B128" i="9"/>
  <c r="C129" i="9" s="1"/>
  <c r="D128" i="9"/>
  <c r="B129" i="9"/>
  <c r="C130" i="9" s="1"/>
  <c r="D129" i="9"/>
  <c r="B130" i="9"/>
  <c r="C131" i="9" s="1"/>
  <c r="D130" i="9"/>
  <c r="B131" i="9"/>
  <c r="C132" i="9" s="1"/>
  <c r="D131" i="9"/>
  <c r="B132" i="9"/>
  <c r="C133" i="9" s="1"/>
  <c r="E133" i="9" s="1"/>
  <c r="D132" i="9"/>
  <c r="B133" i="9"/>
  <c r="C134" i="9" s="1"/>
  <c r="D133" i="9"/>
  <c r="B134" i="9"/>
  <c r="D134" i="9"/>
  <c r="B135" i="9"/>
  <c r="C136" i="9" s="1"/>
  <c r="E136" i="9" s="1"/>
  <c r="C135" i="9"/>
  <c r="E135" i="9" s="1"/>
  <c r="D135" i="9"/>
  <c r="B136" i="9"/>
  <c r="C137" i="9" s="1"/>
  <c r="D136" i="9"/>
  <c r="B137" i="9"/>
  <c r="C138" i="9" s="1"/>
  <c r="D137" i="9"/>
  <c r="B138" i="9"/>
  <c r="C139" i="9" s="1"/>
  <c r="D138" i="9"/>
  <c r="B139" i="9"/>
  <c r="C140" i="9" s="1"/>
  <c r="D139" i="9"/>
  <c r="B140" i="9"/>
  <c r="C141" i="9" s="1"/>
  <c r="D140" i="9"/>
  <c r="B141" i="9"/>
  <c r="C142" i="9" s="1"/>
  <c r="D141" i="9"/>
  <c r="B142" i="9"/>
  <c r="C143" i="9" s="1"/>
  <c r="D142" i="9"/>
  <c r="B143" i="9"/>
  <c r="C144" i="9" s="1"/>
  <c r="D143" i="9"/>
  <c r="B144" i="9"/>
  <c r="C145" i="9" s="1"/>
  <c r="D144" i="9"/>
  <c r="B145" i="9"/>
  <c r="C146" i="9" s="1"/>
  <c r="D145" i="9"/>
  <c r="B146" i="9"/>
  <c r="C147" i="9" s="1"/>
  <c r="D146" i="9"/>
  <c r="B147" i="9"/>
  <c r="C148" i="9" s="1"/>
  <c r="E148" i="9" s="1"/>
  <c r="D147" i="9"/>
  <c r="B148" i="9"/>
  <c r="C149" i="9" s="1"/>
  <c r="D148" i="9"/>
  <c r="B149" i="9"/>
  <c r="C150" i="9" s="1"/>
  <c r="D149" i="9"/>
  <c r="B150" i="9"/>
  <c r="D150" i="9"/>
  <c r="B151" i="9"/>
  <c r="C152" i="9" s="1"/>
  <c r="C151" i="9"/>
  <c r="D151" i="9"/>
  <c r="B152" i="9"/>
  <c r="C153" i="9" s="1"/>
  <c r="E153" i="9" s="1"/>
  <c r="D152" i="9"/>
  <c r="B153" i="9"/>
  <c r="C154" i="9" s="1"/>
  <c r="D153" i="9"/>
  <c r="B154" i="9"/>
  <c r="C155" i="9" s="1"/>
  <c r="E155" i="9" s="1"/>
  <c r="D154" i="9"/>
  <c r="B155" i="9"/>
  <c r="C156" i="9" s="1"/>
  <c r="D155" i="9"/>
  <c r="B156" i="9"/>
  <c r="C157" i="9" s="1"/>
  <c r="D156" i="9"/>
  <c r="B157" i="9"/>
  <c r="C158" i="9" s="1"/>
  <c r="D157" i="9"/>
  <c r="B158" i="9"/>
  <c r="C159" i="9" s="1"/>
  <c r="E159" i="9" s="1"/>
  <c r="D158" i="9"/>
  <c r="B159" i="9"/>
  <c r="C160" i="9" s="1"/>
  <c r="D159" i="9"/>
  <c r="B160" i="9"/>
  <c r="C161" i="9" s="1"/>
  <c r="D160" i="9"/>
  <c r="B161" i="9"/>
  <c r="D161" i="9"/>
  <c r="B162" i="9"/>
  <c r="C163" i="9" s="1"/>
  <c r="C162" i="9"/>
  <c r="D162" i="9"/>
  <c r="B163" i="9"/>
  <c r="C164" i="9" s="1"/>
  <c r="D163" i="9"/>
  <c r="B164" i="9"/>
  <c r="C165" i="9" s="1"/>
  <c r="D164" i="9"/>
  <c r="B165" i="9"/>
  <c r="C166" i="9" s="1"/>
  <c r="D165" i="9"/>
  <c r="B166" i="9"/>
  <c r="C167" i="9" s="1"/>
  <c r="D166" i="9"/>
  <c r="B167" i="9"/>
  <c r="D167" i="9"/>
  <c r="B168" i="9"/>
  <c r="C169" i="9" s="1"/>
  <c r="C168" i="9"/>
  <c r="D168" i="9"/>
  <c r="B169" i="9"/>
  <c r="C170" i="9" s="1"/>
  <c r="E170" i="9" s="1"/>
  <c r="D169" i="9"/>
  <c r="B170" i="9"/>
  <c r="C171" i="9" s="1"/>
  <c r="D170" i="9"/>
  <c r="B171" i="9"/>
  <c r="C172" i="9" s="1"/>
  <c r="D171" i="9"/>
  <c r="B172" i="9"/>
  <c r="C173" i="9" s="1"/>
  <c r="D172" i="9"/>
  <c r="B173" i="9"/>
  <c r="C174" i="9" s="1"/>
  <c r="D173" i="9"/>
  <c r="B174" i="9"/>
  <c r="C175" i="9" s="1"/>
  <c r="D174" i="9"/>
  <c r="B175" i="9"/>
  <c r="C176" i="9" s="1"/>
  <c r="D175" i="9"/>
  <c r="B176" i="9"/>
  <c r="C177" i="9" s="1"/>
  <c r="E177" i="9" s="1"/>
  <c r="D176" i="9"/>
  <c r="B177" i="9"/>
  <c r="C178" i="9" s="1"/>
  <c r="D177" i="9"/>
  <c r="B178" i="9"/>
  <c r="C179" i="9" s="1"/>
  <c r="D178" i="9"/>
  <c r="B179" i="9"/>
  <c r="C180" i="9" s="1"/>
  <c r="D179" i="9"/>
  <c r="B180" i="9"/>
  <c r="C181" i="9" s="1"/>
  <c r="D180" i="9"/>
  <c r="B181" i="9"/>
  <c r="C182" i="9" s="1"/>
  <c r="D181" i="9"/>
  <c r="B182" i="9"/>
  <c r="C183" i="9" s="1"/>
  <c r="D182" i="9"/>
  <c r="B183" i="9"/>
  <c r="D183" i="9"/>
  <c r="B184" i="9"/>
  <c r="C185" i="9" s="1"/>
  <c r="C184" i="9"/>
  <c r="D184" i="9"/>
  <c r="B185" i="9"/>
  <c r="C186" i="9" s="1"/>
  <c r="D185" i="9"/>
  <c r="B186" i="9"/>
  <c r="C187" i="9" s="1"/>
  <c r="E187" i="9" s="1"/>
  <c r="D186" i="9"/>
  <c r="B187" i="9"/>
  <c r="C188" i="9" s="1"/>
  <c r="D187" i="9"/>
  <c r="B188" i="9"/>
  <c r="C189" i="9" s="1"/>
  <c r="D188" i="9"/>
  <c r="B189" i="9"/>
  <c r="C190" i="9" s="1"/>
  <c r="D189" i="9"/>
  <c r="B190" i="9"/>
  <c r="C191" i="9" s="1"/>
  <c r="D190" i="9"/>
  <c r="B191" i="9"/>
  <c r="C192" i="9" s="1"/>
  <c r="D191" i="9"/>
  <c r="B192" i="9"/>
  <c r="C193" i="9" s="1"/>
  <c r="D192" i="9"/>
  <c r="B193" i="9"/>
  <c r="C194" i="9" s="1"/>
  <c r="E194" i="9" s="1"/>
  <c r="D193" i="9"/>
  <c r="B194" i="9"/>
  <c r="C195" i="9" s="1"/>
  <c r="D194" i="9"/>
  <c r="B195" i="9"/>
  <c r="C196" i="9" s="1"/>
  <c r="D195" i="9"/>
  <c r="B196" i="9"/>
  <c r="C197" i="9" s="1"/>
  <c r="D196" i="9"/>
  <c r="B197" i="9"/>
  <c r="C198" i="9" s="1"/>
  <c r="D197" i="9"/>
  <c r="B198" i="9"/>
  <c r="C199" i="9" s="1"/>
  <c r="D198" i="9"/>
  <c r="B199" i="9"/>
  <c r="C200" i="9" s="1"/>
  <c r="D199" i="9"/>
  <c r="B200" i="9"/>
  <c r="C201" i="9" s="1"/>
  <c r="D200" i="9"/>
  <c r="B201" i="9"/>
  <c r="C202" i="9" s="1"/>
  <c r="D201" i="9"/>
  <c r="B202" i="9"/>
  <c r="C203" i="9" s="1"/>
  <c r="D202" i="9"/>
  <c r="B203" i="9"/>
  <c r="C204" i="9" s="1"/>
  <c r="D203" i="9"/>
  <c r="B204" i="9"/>
  <c r="C205" i="9" s="1"/>
  <c r="D204" i="9"/>
  <c r="B205" i="9"/>
  <c r="C206" i="9" s="1"/>
  <c r="D205" i="9"/>
  <c r="B206" i="9"/>
  <c r="D206" i="9"/>
  <c r="B207" i="9"/>
  <c r="C208" i="9" s="1"/>
  <c r="C207" i="9"/>
  <c r="E207" i="9" s="1"/>
  <c r="D207" i="9"/>
  <c r="B208" i="9"/>
  <c r="C209" i="9" s="1"/>
  <c r="D208" i="9"/>
  <c r="B209" i="9"/>
  <c r="C210" i="9" s="1"/>
  <c r="E210" i="9" s="1"/>
  <c r="D209" i="9"/>
  <c r="B210" i="9"/>
  <c r="C211" i="9" s="1"/>
  <c r="D210" i="9"/>
  <c r="B211" i="9"/>
  <c r="C212" i="9" s="1"/>
  <c r="D211" i="9"/>
  <c r="B212" i="9"/>
  <c r="C213" i="9" s="1"/>
  <c r="D212" i="9"/>
  <c r="B213" i="9"/>
  <c r="C214" i="9" s="1"/>
  <c r="D213" i="9"/>
  <c r="B214" i="9"/>
  <c r="D214" i="9"/>
  <c r="B215" i="9"/>
  <c r="C216" i="9" s="1"/>
  <c r="C215" i="9"/>
  <c r="E215" i="9" s="1"/>
  <c r="D215" i="9"/>
  <c r="B216" i="9"/>
  <c r="C217" i="9" s="1"/>
  <c r="D216" i="9"/>
  <c r="B217" i="9"/>
  <c r="C218" i="9" s="1"/>
  <c r="D217" i="9"/>
  <c r="B218" i="9"/>
  <c r="C219" i="9" s="1"/>
  <c r="D218" i="9"/>
  <c r="B219" i="9"/>
  <c r="C220" i="9" s="1"/>
  <c r="D219" i="9"/>
  <c r="B220" i="9"/>
  <c r="C221" i="9" s="1"/>
  <c r="D220" i="9"/>
  <c r="B221" i="9"/>
  <c r="C222" i="9" s="1"/>
  <c r="D221" i="9"/>
  <c r="B222" i="9"/>
  <c r="C223" i="9" s="1"/>
  <c r="D222" i="9"/>
  <c r="B223" i="9"/>
  <c r="C224" i="9" s="1"/>
  <c r="D223" i="9"/>
  <c r="B224" i="9"/>
  <c r="C225" i="9" s="1"/>
  <c r="D224" i="9"/>
  <c r="B225" i="9"/>
  <c r="C226" i="9" s="1"/>
  <c r="D225" i="9"/>
  <c r="B226" i="9"/>
  <c r="C227" i="9" s="1"/>
  <c r="D226" i="9"/>
  <c r="B227" i="9"/>
  <c r="C228" i="9" s="1"/>
  <c r="D227" i="9"/>
  <c r="B228" i="9"/>
  <c r="C229" i="9" s="1"/>
  <c r="D228" i="9"/>
  <c r="B229" i="9"/>
  <c r="C230" i="9" s="1"/>
  <c r="D229" i="9"/>
  <c r="B230" i="9"/>
  <c r="D230" i="9"/>
  <c r="B231" i="9"/>
  <c r="C232" i="9" s="1"/>
  <c r="C231" i="9"/>
  <c r="D231" i="9"/>
  <c r="B232" i="9"/>
  <c r="C233" i="9" s="1"/>
  <c r="D232" i="9"/>
  <c r="B233" i="9"/>
  <c r="C234" i="9" s="1"/>
  <c r="D233" i="9"/>
  <c r="B234" i="9"/>
  <c r="C235" i="9" s="1"/>
  <c r="E235" i="9" s="1"/>
  <c r="D234" i="9"/>
  <c r="B235" i="9"/>
  <c r="C236" i="9" s="1"/>
  <c r="D235" i="9"/>
  <c r="B236" i="9"/>
  <c r="C237" i="9" s="1"/>
  <c r="D236" i="9"/>
  <c r="B237" i="9"/>
  <c r="C238" i="9" s="1"/>
  <c r="D237" i="9"/>
  <c r="B238" i="9"/>
  <c r="C239" i="9" s="1"/>
  <c r="E239" i="9" s="1"/>
  <c r="D238" i="9"/>
  <c r="B239" i="9"/>
  <c r="C240" i="9" s="1"/>
  <c r="E240" i="9" s="1"/>
  <c r="D239" i="9"/>
  <c r="B240" i="9"/>
  <c r="C241" i="9" s="1"/>
  <c r="D240" i="9"/>
  <c r="B241" i="9"/>
  <c r="D241" i="9"/>
  <c r="B242" i="9"/>
  <c r="C243" i="9" s="1"/>
  <c r="C242" i="9"/>
  <c r="E242" i="9" s="1"/>
  <c r="D242" i="9"/>
  <c r="B243" i="9"/>
  <c r="C244" i="9" s="1"/>
  <c r="D243" i="9"/>
  <c r="B244" i="9"/>
  <c r="C245" i="9" s="1"/>
  <c r="D244" i="9"/>
  <c r="B245" i="9"/>
  <c r="C246" i="9" s="1"/>
  <c r="D245" i="9"/>
  <c r="B246" i="9"/>
  <c r="C247" i="9" s="1"/>
  <c r="D246" i="9"/>
  <c r="B247" i="9"/>
  <c r="C248" i="9" s="1"/>
  <c r="D247" i="9"/>
  <c r="B248" i="9"/>
  <c r="C249" i="9" s="1"/>
  <c r="D248" i="9"/>
  <c r="B249" i="9"/>
  <c r="C250" i="9" s="1"/>
  <c r="E250" i="9" s="1"/>
  <c r="D249" i="9"/>
  <c r="B250" i="9"/>
  <c r="C251" i="9" s="1"/>
  <c r="D250" i="9"/>
  <c r="B251" i="9"/>
  <c r="C252" i="9" s="1"/>
  <c r="D251" i="9"/>
  <c r="B252" i="9"/>
  <c r="C253" i="9" s="1"/>
  <c r="D252" i="9"/>
  <c r="B253" i="9"/>
  <c r="C254" i="9" s="1"/>
  <c r="D253" i="9"/>
  <c r="B254" i="9"/>
  <c r="C255" i="9" s="1"/>
  <c r="D254" i="9"/>
  <c r="B255" i="9"/>
  <c r="C256" i="9" s="1"/>
  <c r="D255" i="9"/>
  <c r="B256" i="9"/>
  <c r="C257" i="9" s="1"/>
  <c r="D256" i="9"/>
  <c r="B257" i="9"/>
  <c r="C258" i="9" s="1"/>
  <c r="D257" i="9"/>
  <c r="B258" i="9"/>
  <c r="C259" i="9" s="1"/>
  <c r="D258" i="9"/>
  <c r="B259" i="9"/>
  <c r="C260" i="9" s="1"/>
  <c r="D259" i="9"/>
  <c r="B260" i="9"/>
  <c r="C261" i="9" s="1"/>
  <c r="D260" i="9"/>
  <c r="B261" i="9"/>
  <c r="C262" i="9" s="1"/>
  <c r="D261" i="9"/>
  <c r="B262" i="9"/>
  <c r="C263" i="9" s="1"/>
  <c r="D262" i="9"/>
  <c r="B263" i="9"/>
  <c r="C264" i="9" s="1"/>
  <c r="D263" i="9"/>
  <c r="B264" i="9"/>
  <c r="C265" i="9" s="1"/>
  <c r="D264" i="9"/>
  <c r="B265" i="9"/>
  <c r="C266" i="9" s="1"/>
  <c r="D265" i="9"/>
  <c r="B266" i="9"/>
  <c r="C267" i="9" s="1"/>
  <c r="D266" i="9"/>
  <c r="B267" i="9"/>
  <c r="C268" i="9" s="1"/>
  <c r="D267" i="9"/>
  <c r="B268" i="9"/>
  <c r="C269" i="9" s="1"/>
  <c r="E269" i="9" s="1"/>
  <c r="D268" i="9"/>
  <c r="B269" i="9"/>
  <c r="C270" i="9" s="1"/>
  <c r="D269" i="9"/>
  <c r="B270" i="9"/>
  <c r="C271" i="9" s="1"/>
  <c r="D270" i="9"/>
  <c r="B271" i="9"/>
  <c r="C272" i="9" s="1"/>
  <c r="D271" i="9"/>
  <c r="B272" i="9"/>
  <c r="C273" i="9" s="1"/>
  <c r="D272" i="9"/>
  <c r="B273" i="9"/>
  <c r="C274" i="9" s="1"/>
  <c r="E274" i="9" s="1"/>
  <c r="D273" i="9"/>
  <c r="B274" i="9"/>
  <c r="C275" i="9" s="1"/>
  <c r="E275" i="9" s="1"/>
  <c r="D274" i="9"/>
  <c r="B275" i="9"/>
  <c r="C276" i="9" s="1"/>
  <c r="D275" i="9"/>
  <c r="B276" i="9"/>
  <c r="C277" i="9" s="1"/>
  <c r="D276" i="9"/>
  <c r="B277" i="9"/>
  <c r="C278" i="9" s="1"/>
  <c r="D277" i="9"/>
  <c r="B278" i="9"/>
  <c r="D278" i="9"/>
  <c r="B279" i="9"/>
  <c r="C280" i="9" s="1"/>
  <c r="E280" i="9" s="1"/>
  <c r="C279" i="9"/>
  <c r="E279" i="9" s="1"/>
  <c r="D279" i="9"/>
  <c r="B280" i="9"/>
  <c r="C281" i="9" s="1"/>
  <c r="D280" i="9"/>
  <c r="B281" i="9"/>
  <c r="C282" i="9" s="1"/>
  <c r="D281" i="9"/>
  <c r="B282" i="9"/>
  <c r="C283" i="9" s="1"/>
  <c r="D282" i="9"/>
  <c r="B283" i="9"/>
  <c r="C284" i="9" s="1"/>
  <c r="D283" i="9"/>
  <c r="B284" i="9"/>
  <c r="C285" i="9" s="1"/>
  <c r="D284" i="9"/>
  <c r="B285" i="9"/>
  <c r="C286" i="9" s="1"/>
  <c r="D285" i="9"/>
  <c r="B286" i="9"/>
  <c r="C287" i="9" s="1"/>
  <c r="D286" i="9"/>
  <c r="B287" i="9"/>
  <c r="C288" i="9" s="1"/>
  <c r="D287" i="9"/>
  <c r="B288" i="9"/>
  <c r="C289" i="9" s="1"/>
  <c r="D288" i="9"/>
  <c r="B289" i="9"/>
  <c r="C290" i="9" s="1"/>
  <c r="D289" i="9"/>
  <c r="B290" i="9"/>
  <c r="C291" i="9" s="1"/>
  <c r="E291" i="9" s="1"/>
  <c r="D290" i="9"/>
  <c r="B291" i="9"/>
  <c r="C292" i="9" s="1"/>
  <c r="D291" i="9"/>
  <c r="B292" i="9"/>
  <c r="C293" i="9" s="1"/>
  <c r="D292" i="9"/>
  <c r="B293" i="9"/>
  <c r="C294" i="9" s="1"/>
  <c r="D293" i="9"/>
  <c r="B294" i="9"/>
  <c r="C295" i="9" s="1"/>
  <c r="E295" i="9" s="1"/>
  <c r="D294" i="9"/>
  <c r="B295" i="9"/>
  <c r="D295" i="9"/>
  <c r="D5" i="9"/>
  <c r="D4" i="9"/>
  <c r="B5" i="9"/>
  <c r="C6" i="9" s="1"/>
  <c r="B4" i="9"/>
  <c r="C5" i="9" s="1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F9" i="8" s="1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F26" i="8" s="1"/>
  <c r="G26" i="8" s="1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F30" i="8" s="1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B50" i="8"/>
  <c r="C50" i="8"/>
  <c r="D50" i="8"/>
  <c r="E50" i="8"/>
  <c r="B51" i="8"/>
  <c r="C51" i="8"/>
  <c r="D51" i="8"/>
  <c r="E51" i="8"/>
  <c r="B52" i="8"/>
  <c r="C52" i="8"/>
  <c r="D52" i="8"/>
  <c r="E52" i="8"/>
  <c r="B53" i="8"/>
  <c r="C53" i="8"/>
  <c r="D53" i="8"/>
  <c r="E53" i="8"/>
  <c r="B54" i="8"/>
  <c r="C54" i="8"/>
  <c r="D54" i="8"/>
  <c r="E54" i="8"/>
  <c r="B55" i="8"/>
  <c r="C55" i="8"/>
  <c r="D55" i="8"/>
  <c r="E55" i="8"/>
  <c r="B56" i="8"/>
  <c r="C56" i="8"/>
  <c r="D56" i="8"/>
  <c r="E56" i="8"/>
  <c r="B57" i="8"/>
  <c r="C57" i="8"/>
  <c r="D57" i="8"/>
  <c r="E57" i="8"/>
  <c r="F57" i="8" s="1"/>
  <c r="B58" i="8"/>
  <c r="C58" i="8"/>
  <c r="D58" i="8"/>
  <c r="E58" i="8"/>
  <c r="B59" i="8"/>
  <c r="C59" i="8"/>
  <c r="D59" i="8"/>
  <c r="E59" i="8"/>
  <c r="B60" i="8"/>
  <c r="C60" i="8"/>
  <c r="D60" i="8"/>
  <c r="E60" i="8"/>
  <c r="B61" i="8"/>
  <c r="C61" i="8"/>
  <c r="D61" i="8"/>
  <c r="E61" i="8"/>
  <c r="B62" i="8"/>
  <c r="C62" i="8"/>
  <c r="D62" i="8"/>
  <c r="E62" i="8"/>
  <c r="B63" i="8"/>
  <c r="C63" i="8"/>
  <c r="D63" i="8"/>
  <c r="E63" i="8"/>
  <c r="B64" i="8"/>
  <c r="C64" i="8"/>
  <c r="D64" i="8"/>
  <c r="E64" i="8"/>
  <c r="B65" i="8"/>
  <c r="C65" i="8"/>
  <c r="D65" i="8"/>
  <c r="E65" i="8"/>
  <c r="B66" i="8"/>
  <c r="C66" i="8"/>
  <c r="D66" i="8"/>
  <c r="E66" i="8"/>
  <c r="B67" i="8"/>
  <c r="C67" i="8"/>
  <c r="D67" i="8"/>
  <c r="E67" i="8"/>
  <c r="B68" i="8"/>
  <c r="C68" i="8"/>
  <c r="D68" i="8"/>
  <c r="E68" i="8"/>
  <c r="B69" i="8"/>
  <c r="C69" i="8"/>
  <c r="D69" i="8"/>
  <c r="E69" i="8"/>
  <c r="F69" i="8" s="1"/>
  <c r="B70" i="8"/>
  <c r="C70" i="8"/>
  <c r="D70" i="8"/>
  <c r="E70" i="8"/>
  <c r="B71" i="8"/>
  <c r="C71" i="8"/>
  <c r="D71" i="8"/>
  <c r="E71" i="8"/>
  <c r="B72" i="8"/>
  <c r="C72" i="8"/>
  <c r="D72" i="8"/>
  <c r="E72" i="8"/>
  <c r="B73" i="8"/>
  <c r="C73" i="8"/>
  <c r="D73" i="8"/>
  <c r="E73" i="8"/>
  <c r="B74" i="8"/>
  <c r="C74" i="8"/>
  <c r="D74" i="8"/>
  <c r="E74" i="8"/>
  <c r="B75" i="8"/>
  <c r="C75" i="8"/>
  <c r="D75" i="8"/>
  <c r="E75" i="8"/>
  <c r="F75" i="8" s="1"/>
  <c r="B76" i="8"/>
  <c r="C76" i="8"/>
  <c r="D76" i="8"/>
  <c r="E76" i="8"/>
  <c r="B77" i="8"/>
  <c r="C77" i="8"/>
  <c r="D77" i="8"/>
  <c r="E77" i="8"/>
  <c r="B78" i="8"/>
  <c r="C78" i="8"/>
  <c r="D78" i="8"/>
  <c r="E78" i="8"/>
  <c r="B79" i="8"/>
  <c r="C79" i="8"/>
  <c r="D79" i="8"/>
  <c r="E79" i="8"/>
  <c r="B80" i="8"/>
  <c r="C80" i="8"/>
  <c r="D80" i="8"/>
  <c r="E80" i="8"/>
  <c r="B81" i="8"/>
  <c r="C81" i="8"/>
  <c r="D81" i="8"/>
  <c r="E81" i="8"/>
  <c r="B82" i="8"/>
  <c r="C82" i="8"/>
  <c r="D82" i="8"/>
  <c r="E82" i="8"/>
  <c r="B83" i="8"/>
  <c r="C83" i="8"/>
  <c r="D83" i="8"/>
  <c r="E83" i="8"/>
  <c r="B84" i="8"/>
  <c r="C84" i="8"/>
  <c r="D84" i="8"/>
  <c r="E84" i="8"/>
  <c r="B85" i="8"/>
  <c r="C85" i="8"/>
  <c r="D85" i="8"/>
  <c r="F85" i="8" s="1"/>
  <c r="E85" i="8"/>
  <c r="B86" i="8"/>
  <c r="C86" i="8"/>
  <c r="D86" i="8"/>
  <c r="E86" i="8"/>
  <c r="B87" i="8"/>
  <c r="C87" i="8"/>
  <c r="D87" i="8"/>
  <c r="E87" i="8"/>
  <c r="B88" i="8"/>
  <c r="C88" i="8"/>
  <c r="D88" i="8"/>
  <c r="E88" i="8"/>
  <c r="B89" i="8"/>
  <c r="C89" i="8"/>
  <c r="D89" i="8"/>
  <c r="E89" i="8"/>
  <c r="B90" i="8"/>
  <c r="C90" i="8"/>
  <c r="D90" i="8"/>
  <c r="E90" i="8"/>
  <c r="B91" i="8"/>
  <c r="C91" i="8"/>
  <c r="D91" i="8"/>
  <c r="E91" i="8"/>
  <c r="B92" i="8"/>
  <c r="C92" i="8"/>
  <c r="D92" i="8"/>
  <c r="E92" i="8"/>
  <c r="B93" i="8"/>
  <c r="C93" i="8"/>
  <c r="D93" i="8"/>
  <c r="E93" i="8"/>
  <c r="B94" i="8"/>
  <c r="C94" i="8"/>
  <c r="D94" i="8"/>
  <c r="E94" i="8"/>
  <c r="B95" i="8"/>
  <c r="C95" i="8"/>
  <c r="D95" i="8"/>
  <c r="E95" i="8"/>
  <c r="B96" i="8"/>
  <c r="C96" i="8"/>
  <c r="D96" i="8"/>
  <c r="E96" i="8"/>
  <c r="B97" i="8"/>
  <c r="C97" i="8"/>
  <c r="D97" i="8"/>
  <c r="E97" i="8"/>
  <c r="B98" i="8"/>
  <c r="C98" i="8"/>
  <c r="D98" i="8"/>
  <c r="E98" i="8"/>
  <c r="B99" i="8"/>
  <c r="C99" i="8"/>
  <c r="D99" i="8"/>
  <c r="E99" i="8"/>
  <c r="B100" i="8"/>
  <c r="C100" i="8"/>
  <c r="D100" i="8"/>
  <c r="E100" i="8"/>
  <c r="B101" i="8"/>
  <c r="C101" i="8"/>
  <c r="D101" i="8"/>
  <c r="E101" i="8"/>
  <c r="B102" i="8"/>
  <c r="C102" i="8"/>
  <c r="D102" i="8"/>
  <c r="E102" i="8"/>
  <c r="B103" i="8"/>
  <c r="C103" i="8"/>
  <c r="D103" i="8"/>
  <c r="E103" i="8"/>
  <c r="B104" i="8"/>
  <c r="C104" i="8"/>
  <c r="D104" i="8"/>
  <c r="E104" i="8"/>
  <c r="B105" i="8"/>
  <c r="C105" i="8"/>
  <c r="D105" i="8"/>
  <c r="E105" i="8"/>
  <c r="B106" i="8"/>
  <c r="C106" i="8"/>
  <c r="D106" i="8"/>
  <c r="E106" i="8"/>
  <c r="B107" i="8"/>
  <c r="C107" i="8"/>
  <c r="D107" i="8"/>
  <c r="E107" i="8"/>
  <c r="B108" i="8"/>
  <c r="C108" i="8"/>
  <c r="D108" i="8"/>
  <c r="E108" i="8"/>
  <c r="B109" i="8"/>
  <c r="C109" i="8"/>
  <c r="D109" i="8"/>
  <c r="E109" i="8"/>
  <c r="B110" i="8"/>
  <c r="C110" i="8"/>
  <c r="D110" i="8"/>
  <c r="E110" i="8"/>
  <c r="B111" i="8"/>
  <c r="C111" i="8"/>
  <c r="D111" i="8"/>
  <c r="E111" i="8"/>
  <c r="B112" i="8"/>
  <c r="C112" i="8"/>
  <c r="D112" i="8"/>
  <c r="E112" i="8"/>
  <c r="B113" i="8"/>
  <c r="C113" i="8"/>
  <c r="D113" i="8"/>
  <c r="E113" i="8"/>
  <c r="B114" i="8"/>
  <c r="C114" i="8"/>
  <c r="D114" i="8"/>
  <c r="E114" i="8"/>
  <c r="B115" i="8"/>
  <c r="C115" i="8"/>
  <c r="D115" i="8"/>
  <c r="E115" i="8"/>
  <c r="B116" i="8"/>
  <c r="C116" i="8"/>
  <c r="D116" i="8"/>
  <c r="E116" i="8"/>
  <c r="B117" i="8"/>
  <c r="C117" i="8"/>
  <c r="D117" i="8"/>
  <c r="E117" i="8"/>
  <c r="B118" i="8"/>
  <c r="C118" i="8"/>
  <c r="D118" i="8"/>
  <c r="E118" i="8"/>
  <c r="B119" i="8"/>
  <c r="C119" i="8"/>
  <c r="D119" i="8"/>
  <c r="E119" i="8"/>
  <c r="B120" i="8"/>
  <c r="C120" i="8"/>
  <c r="D120" i="8"/>
  <c r="E120" i="8"/>
  <c r="B121" i="8"/>
  <c r="C121" i="8"/>
  <c r="D121" i="8"/>
  <c r="E121" i="8"/>
  <c r="B122" i="8"/>
  <c r="C122" i="8"/>
  <c r="D122" i="8"/>
  <c r="E122" i="8"/>
  <c r="B123" i="8"/>
  <c r="C123" i="8"/>
  <c r="D123" i="8"/>
  <c r="E123" i="8"/>
  <c r="B124" i="8"/>
  <c r="C124" i="8"/>
  <c r="D124" i="8"/>
  <c r="E124" i="8"/>
  <c r="B125" i="8"/>
  <c r="C125" i="8"/>
  <c r="D125" i="8"/>
  <c r="E125" i="8"/>
  <c r="B126" i="8"/>
  <c r="C126" i="8"/>
  <c r="D126" i="8"/>
  <c r="E126" i="8"/>
  <c r="B127" i="8"/>
  <c r="C127" i="8"/>
  <c r="D127" i="8"/>
  <c r="E127" i="8"/>
  <c r="B128" i="8"/>
  <c r="C128" i="8"/>
  <c r="D128" i="8"/>
  <c r="E128" i="8"/>
  <c r="B129" i="8"/>
  <c r="C129" i="8"/>
  <c r="D129" i="8"/>
  <c r="E129" i="8"/>
  <c r="B130" i="8"/>
  <c r="C130" i="8"/>
  <c r="D130" i="8"/>
  <c r="E130" i="8"/>
  <c r="B131" i="8"/>
  <c r="C131" i="8"/>
  <c r="D131" i="8"/>
  <c r="E131" i="8"/>
  <c r="B132" i="8"/>
  <c r="C132" i="8"/>
  <c r="D132" i="8"/>
  <c r="E132" i="8"/>
  <c r="B133" i="8"/>
  <c r="C133" i="8"/>
  <c r="D133" i="8"/>
  <c r="E133" i="8"/>
  <c r="B134" i="8"/>
  <c r="C134" i="8"/>
  <c r="D134" i="8"/>
  <c r="E134" i="8"/>
  <c r="B135" i="8"/>
  <c r="C135" i="8"/>
  <c r="D135" i="8"/>
  <c r="E135" i="8"/>
  <c r="B136" i="8"/>
  <c r="C136" i="8"/>
  <c r="D136" i="8"/>
  <c r="E136" i="8"/>
  <c r="B137" i="8"/>
  <c r="C137" i="8"/>
  <c r="D137" i="8"/>
  <c r="E137" i="8"/>
  <c r="B138" i="8"/>
  <c r="C138" i="8"/>
  <c r="D138" i="8"/>
  <c r="E138" i="8"/>
  <c r="B139" i="8"/>
  <c r="C139" i="8"/>
  <c r="D139" i="8"/>
  <c r="E139" i="8"/>
  <c r="B140" i="8"/>
  <c r="C140" i="8"/>
  <c r="D140" i="8"/>
  <c r="E140" i="8"/>
  <c r="B141" i="8"/>
  <c r="C141" i="8"/>
  <c r="D141" i="8"/>
  <c r="E141" i="8"/>
  <c r="B142" i="8"/>
  <c r="C142" i="8"/>
  <c r="D142" i="8"/>
  <c r="E142" i="8"/>
  <c r="B143" i="8"/>
  <c r="C143" i="8"/>
  <c r="D143" i="8"/>
  <c r="E143" i="8"/>
  <c r="B144" i="8"/>
  <c r="C144" i="8"/>
  <c r="D144" i="8"/>
  <c r="E144" i="8"/>
  <c r="B145" i="8"/>
  <c r="C145" i="8"/>
  <c r="D145" i="8"/>
  <c r="E145" i="8"/>
  <c r="B146" i="8"/>
  <c r="C146" i="8"/>
  <c r="D146" i="8"/>
  <c r="E146" i="8"/>
  <c r="B147" i="8"/>
  <c r="C147" i="8"/>
  <c r="D147" i="8"/>
  <c r="E147" i="8"/>
  <c r="B148" i="8"/>
  <c r="C148" i="8"/>
  <c r="D148" i="8"/>
  <c r="E148" i="8"/>
  <c r="B149" i="8"/>
  <c r="C149" i="8"/>
  <c r="D149" i="8"/>
  <c r="E149" i="8"/>
  <c r="B150" i="8"/>
  <c r="C150" i="8"/>
  <c r="D150" i="8"/>
  <c r="E150" i="8"/>
  <c r="B151" i="8"/>
  <c r="C151" i="8"/>
  <c r="D151" i="8"/>
  <c r="E151" i="8"/>
  <c r="B152" i="8"/>
  <c r="C152" i="8"/>
  <c r="D152" i="8"/>
  <c r="E152" i="8"/>
  <c r="B153" i="8"/>
  <c r="C153" i="8"/>
  <c r="D153" i="8"/>
  <c r="E153" i="8"/>
  <c r="B154" i="8"/>
  <c r="C154" i="8"/>
  <c r="D154" i="8"/>
  <c r="E154" i="8"/>
  <c r="B155" i="8"/>
  <c r="C155" i="8"/>
  <c r="D155" i="8"/>
  <c r="E155" i="8"/>
  <c r="B156" i="8"/>
  <c r="C156" i="8"/>
  <c r="D156" i="8"/>
  <c r="E156" i="8"/>
  <c r="B157" i="8"/>
  <c r="C157" i="8"/>
  <c r="D157" i="8"/>
  <c r="E157" i="8"/>
  <c r="B158" i="8"/>
  <c r="C158" i="8"/>
  <c r="D158" i="8"/>
  <c r="E158" i="8"/>
  <c r="B159" i="8"/>
  <c r="C159" i="8"/>
  <c r="D159" i="8"/>
  <c r="E159" i="8"/>
  <c r="B160" i="8"/>
  <c r="C160" i="8"/>
  <c r="D160" i="8"/>
  <c r="E160" i="8"/>
  <c r="B161" i="8"/>
  <c r="C161" i="8"/>
  <c r="D161" i="8"/>
  <c r="E161" i="8"/>
  <c r="B162" i="8"/>
  <c r="C162" i="8"/>
  <c r="D162" i="8"/>
  <c r="E162" i="8"/>
  <c r="B163" i="8"/>
  <c r="C163" i="8"/>
  <c r="D163" i="8"/>
  <c r="E163" i="8"/>
  <c r="B164" i="8"/>
  <c r="C164" i="8"/>
  <c r="D164" i="8"/>
  <c r="E164" i="8"/>
  <c r="B165" i="8"/>
  <c r="C165" i="8"/>
  <c r="D165" i="8"/>
  <c r="E165" i="8"/>
  <c r="B166" i="8"/>
  <c r="C166" i="8"/>
  <c r="D166" i="8"/>
  <c r="E166" i="8"/>
  <c r="B167" i="8"/>
  <c r="C167" i="8"/>
  <c r="D167" i="8"/>
  <c r="E167" i="8"/>
  <c r="B168" i="8"/>
  <c r="C168" i="8"/>
  <c r="D168" i="8"/>
  <c r="E168" i="8"/>
  <c r="B169" i="8"/>
  <c r="C169" i="8"/>
  <c r="D169" i="8"/>
  <c r="E169" i="8"/>
  <c r="B170" i="8"/>
  <c r="C170" i="8"/>
  <c r="D170" i="8"/>
  <c r="E170" i="8"/>
  <c r="B171" i="8"/>
  <c r="C171" i="8"/>
  <c r="D171" i="8"/>
  <c r="E171" i="8"/>
  <c r="B172" i="8"/>
  <c r="C172" i="8"/>
  <c r="D172" i="8"/>
  <c r="E172" i="8"/>
  <c r="B173" i="8"/>
  <c r="C173" i="8"/>
  <c r="D173" i="8"/>
  <c r="E173" i="8"/>
  <c r="B174" i="8"/>
  <c r="C174" i="8"/>
  <c r="D174" i="8"/>
  <c r="E174" i="8"/>
  <c r="B175" i="8"/>
  <c r="C175" i="8"/>
  <c r="D175" i="8"/>
  <c r="E175" i="8"/>
  <c r="B176" i="8"/>
  <c r="C176" i="8"/>
  <c r="D176" i="8"/>
  <c r="E176" i="8"/>
  <c r="B177" i="8"/>
  <c r="C177" i="8"/>
  <c r="D177" i="8"/>
  <c r="E177" i="8"/>
  <c r="B178" i="8"/>
  <c r="C178" i="8"/>
  <c r="D178" i="8"/>
  <c r="E178" i="8"/>
  <c r="B179" i="8"/>
  <c r="C179" i="8"/>
  <c r="D179" i="8"/>
  <c r="E179" i="8"/>
  <c r="B180" i="8"/>
  <c r="C180" i="8"/>
  <c r="D180" i="8"/>
  <c r="E180" i="8"/>
  <c r="B181" i="8"/>
  <c r="C181" i="8"/>
  <c r="D181" i="8"/>
  <c r="E181" i="8"/>
  <c r="B182" i="8"/>
  <c r="C182" i="8"/>
  <c r="D182" i="8"/>
  <c r="E182" i="8"/>
  <c r="B183" i="8"/>
  <c r="C183" i="8"/>
  <c r="D183" i="8"/>
  <c r="E183" i="8"/>
  <c r="B184" i="8"/>
  <c r="C184" i="8"/>
  <c r="D184" i="8"/>
  <c r="E184" i="8"/>
  <c r="B185" i="8"/>
  <c r="C185" i="8"/>
  <c r="D185" i="8"/>
  <c r="E185" i="8"/>
  <c r="B186" i="8"/>
  <c r="C186" i="8"/>
  <c r="D186" i="8"/>
  <c r="E186" i="8"/>
  <c r="B187" i="8"/>
  <c r="C187" i="8"/>
  <c r="D187" i="8"/>
  <c r="E187" i="8"/>
  <c r="B188" i="8"/>
  <c r="C188" i="8"/>
  <c r="D188" i="8"/>
  <c r="E188" i="8"/>
  <c r="B189" i="8"/>
  <c r="C189" i="8"/>
  <c r="D189" i="8"/>
  <c r="E189" i="8"/>
  <c r="B190" i="8"/>
  <c r="C190" i="8"/>
  <c r="D190" i="8"/>
  <c r="E190" i="8"/>
  <c r="B191" i="8"/>
  <c r="C191" i="8"/>
  <c r="D191" i="8"/>
  <c r="E191" i="8"/>
  <c r="F191" i="8" s="1"/>
  <c r="B192" i="8"/>
  <c r="C192" i="8"/>
  <c r="D192" i="8"/>
  <c r="E192" i="8"/>
  <c r="B193" i="8"/>
  <c r="C193" i="8"/>
  <c r="D193" i="8"/>
  <c r="E193" i="8"/>
  <c r="B194" i="8"/>
  <c r="C194" i="8"/>
  <c r="D194" i="8"/>
  <c r="E194" i="8"/>
  <c r="B195" i="8"/>
  <c r="C195" i="8"/>
  <c r="D195" i="8"/>
  <c r="E195" i="8"/>
  <c r="B196" i="8"/>
  <c r="C196" i="8"/>
  <c r="D196" i="8"/>
  <c r="E196" i="8"/>
  <c r="B197" i="8"/>
  <c r="C197" i="8"/>
  <c r="D197" i="8"/>
  <c r="E197" i="8"/>
  <c r="B198" i="8"/>
  <c r="C198" i="8"/>
  <c r="D198" i="8"/>
  <c r="E198" i="8"/>
  <c r="B199" i="8"/>
  <c r="C199" i="8"/>
  <c r="D199" i="8"/>
  <c r="E199" i="8"/>
  <c r="B200" i="8"/>
  <c r="C200" i="8"/>
  <c r="D200" i="8"/>
  <c r="E200" i="8"/>
  <c r="B201" i="8"/>
  <c r="C201" i="8"/>
  <c r="D201" i="8"/>
  <c r="E201" i="8"/>
  <c r="B202" i="8"/>
  <c r="C202" i="8"/>
  <c r="D202" i="8"/>
  <c r="E202" i="8"/>
  <c r="B203" i="8"/>
  <c r="C203" i="8"/>
  <c r="D203" i="8"/>
  <c r="E203" i="8"/>
  <c r="B204" i="8"/>
  <c r="C204" i="8"/>
  <c r="D204" i="8"/>
  <c r="E204" i="8"/>
  <c r="B205" i="8"/>
  <c r="C205" i="8"/>
  <c r="D205" i="8"/>
  <c r="E205" i="8"/>
  <c r="B206" i="8"/>
  <c r="C206" i="8"/>
  <c r="D206" i="8"/>
  <c r="E206" i="8"/>
  <c r="B207" i="8"/>
  <c r="C207" i="8"/>
  <c r="D207" i="8"/>
  <c r="E207" i="8"/>
  <c r="B208" i="8"/>
  <c r="C208" i="8"/>
  <c r="D208" i="8"/>
  <c r="E208" i="8"/>
  <c r="B209" i="8"/>
  <c r="C209" i="8"/>
  <c r="D209" i="8"/>
  <c r="E209" i="8"/>
  <c r="B210" i="8"/>
  <c r="C210" i="8"/>
  <c r="D210" i="8"/>
  <c r="E210" i="8"/>
  <c r="B211" i="8"/>
  <c r="C211" i="8"/>
  <c r="D211" i="8"/>
  <c r="E211" i="8"/>
  <c r="B212" i="8"/>
  <c r="C212" i="8"/>
  <c r="D212" i="8"/>
  <c r="E212" i="8"/>
  <c r="B213" i="8"/>
  <c r="C213" i="8"/>
  <c r="D213" i="8"/>
  <c r="E213" i="8"/>
  <c r="B214" i="8"/>
  <c r="C214" i="8"/>
  <c r="D214" i="8"/>
  <c r="E214" i="8"/>
  <c r="B215" i="8"/>
  <c r="C215" i="8"/>
  <c r="D215" i="8"/>
  <c r="E215" i="8"/>
  <c r="B216" i="8"/>
  <c r="C216" i="8"/>
  <c r="D216" i="8"/>
  <c r="E216" i="8"/>
  <c r="B217" i="8"/>
  <c r="C217" i="8"/>
  <c r="D217" i="8"/>
  <c r="E217" i="8"/>
  <c r="B218" i="8"/>
  <c r="C218" i="8"/>
  <c r="D218" i="8"/>
  <c r="E218" i="8"/>
  <c r="B219" i="8"/>
  <c r="C219" i="8"/>
  <c r="D219" i="8"/>
  <c r="E219" i="8"/>
  <c r="B220" i="8"/>
  <c r="C220" i="8"/>
  <c r="D220" i="8"/>
  <c r="E220" i="8"/>
  <c r="B221" i="8"/>
  <c r="C221" i="8"/>
  <c r="D221" i="8"/>
  <c r="E221" i="8"/>
  <c r="B222" i="8"/>
  <c r="C222" i="8"/>
  <c r="D222" i="8"/>
  <c r="E222" i="8"/>
  <c r="B223" i="8"/>
  <c r="C223" i="8"/>
  <c r="D223" i="8"/>
  <c r="E223" i="8"/>
  <c r="B224" i="8"/>
  <c r="C224" i="8"/>
  <c r="D224" i="8"/>
  <c r="E224" i="8"/>
  <c r="B225" i="8"/>
  <c r="C225" i="8"/>
  <c r="D225" i="8"/>
  <c r="E225" i="8"/>
  <c r="B226" i="8"/>
  <c r="C226" i="8"/>
  <c r="D226" i="8"/>
  <c r="E226" i="8"/>
  <c r="B227" i="8"/>
  <c r="C227" i="8"/>
  <c r="D227" i="8"/>
  <c r="E227" i="8"/>
  <c r="B228" i="8"/>
  <c r="C228" i="8"/>
  <c r="D228" i="8"/>
  <c r="E228" i="8"/>
  <c r="B229" i="8"/>
  <c r="C229" i="8"/>
  <c r="D229" i="8"/>
  <c r="E229" i="8"/>
  <c r="B230" i="8"/>
  <c r="C230" i="8"/>
  <c r="D230" i="8"/>
  <c r="E230" i="8"/>
  <c r="B231" i="8"/>
  <c r="C231" i="8"/>
  <c r="D231" i="8"/>
  <c r="E231" i="8"/>
  <c r="B232" i="8"/>
  <c r="C232" i="8"/>
  <c r="D232" i="8"/>
  <c r="E232" i="8"/>
  <c r="B233" i="8"/>
  <c r="C233" i="8"/>
  <c r="D233" i="8"/>
  <c r="E233" i="8"/>
  <c r="B234" i="8"/>
  <c r="C234" i="8"/>
  <c r="D234" i="8"/>
  <c r="E234" i="8"/>
  <c r="B235" i="8"/>
  <c r="C235" i="8"/>
  <c r="D235" i="8"/>
  <c r="E235" i="8"/>
  <c r="B236" i="8"/>
  <c r="C236" i="8"/>
  <c r="D236" i="8"/>
  <c r="E236" i="8"/>
  <c r="B237" i="8"/>
  <c r="C237" i="8"/>
  <c r="D237" i="8"/>
  <c r="E237" i="8"/>
  <c r="B238" i="8"/>
  <c r="C238" i="8"/>
  <c r="D238" i="8"/>
  <c r="E238" i="8"/>
  <c r="B239" i="8"/>
  <c r="C239" i="8"/>
  <c r="D239" i="8"/>
  <c r="E239" i="8"/>
  <c r="B240" i="8"/>
  <c r="C240" i="8"/>
  <c r="D240" i="8"/>
  <c r="E240" i="8"/>
  <c r="B241" i="8"/>
  <c r="C241" i="8"/>
  <c r="D241" i="8"/>
  <c r="E241" i="8"/>
  <c r="B242" i="8"/>
  <c r="C242" i="8"/>
  <c r="D242" i="8"/>
  <c r="E242" i="8"/>
  <c r="B243" i="8"/>
  <c r="C243" i="8"/>
  <c r="D243" i="8"/>
  <c r="E243" i="8"/>
  <c r="B244" i="8"/>
  <c r="C244" i="8"/>
  <c r="D244" i="8"/>
  <c r="E244" i="8"/>
  <c r="B245" i="8"/>
  <c r="C245" i="8"/>
  <c r="D245" i="8"/>
  <c r="E245" i="8"/>
  <c r="B246" i="8"/>
  <c r="C246" i="8"/>
  <c r="D246" i="8"/>
  <c r="E246" i="8"/>
  <c r="B247" i="8"/>
  <c r="C247" i="8"/>
  <c r="D247" i="8"/>
  <c r="E247" i="8"/>
  <c r="B248" i="8"/>
  <c r="C248" i="8"/>
  <c r="D248" i="8"/>
  <c r="E248" i="8"/>
  <c r="B249" i="8"/>
  <c r="C249" i="8"/>
  <c r="D249" i="8"/>
  <c r="E249" i="8"/>
  <c r="B250" i="8"/>
  <c r="C250" i="8"/>
  <c r="D250" i="8"/>
  <c r="E250" i="8"/>
  <c r="B251" i="8"/>
  <c r="C251" i="8"/>
  <c r="D251" i="8"/>
  <c r="E251" i="8"/>
  <c r="B252" i="8"/>
  <c r="C252" i="8"/>
  <c r="D252" i="8"/>
  <c r="E252" i="8"/>
  <c r="B253" i="8"/>
  <c r="C253" i="8"/>
  <c r="D253" i="8"/>
  <c r="E253" i="8"/>
  <c r="B254" i="8"/>
  <c r="C254" i="8"/>
  <c r="D254" i="8"/>
  <c r="E254" i="8"/>
  <c r="B255" i="8"/>
  <c r="C255" i="8"/>
  <c r="D255" i="8"/>
  <c r="E255" i="8"/>
  <c r="B256" i="8"/>
  <c r="C256" i="8"/>
  <c r="D256" i="8"/>
  <c r="E256" i="8"/>
  <c r="B257" i="8"/>
  <c r="C257" i="8"/>
  <c r="D257" i="8"/>
  <c r="E257" i="8"/>
  <c r="B258" i="8"/>
  <c r="C258" i="8"/>
  <c r="D258" i="8"/>
  <c r="E258" i="8"/>
  <c r="B259" i="8"/>
  <c r="C259" i="8"/>
  <c r="D259" i="8"/>
  <c r="E259" i="8"/>
  <c r="B260" i="8"/>
  <c r="C260" i="8"/>
  <c r="D260" i="8"/>
  <c r="E260" i="8"/>
  <c r="B261" i="8"/>
  <c r="C261" i="8"/>
  <c r="D261" i="8"/>
  <c r="E261" i="8"/>
  <c r="B262" i="8"/>
  <c r="C262" i="8"/>
  <c r="D262" i="8"/>
  <c r="E262" i="8"/>
  <c r="B263" i="8"/>
  <c r="C263" i="8"/>
  <c r="D263" i="8"/>
  <c r="E263" i="8"/>
  <c r="B264" i="8"/>
  <c r="C264" i="8"/>
  <c r="D264" i="8"/>
  <c r="E264" i="8"/>
  <c r="B265" i="8"/>
  <c r="C265" i="8"/>
  <c r="D265" i="8"/>
  <c r="E265" i="8"/>
  <c r="B266" i="8"/>
  <c r="C266" i="8"/>
  <c r="D266" i="8"/>
  <c r="E266" i="8"/>
  <c r="B267" i="8"/>
  <c r="C267" i="8"/>
  <c r="D267" i="8"/>
  <c r="E267" i="8"/>
  <c r="B268" i="8"/>
  <c r="C268" i="8"/>
  <c r="D268" i="8"/>
  <c r="E268" i="8"/>
  <c r="B269" i="8"/>
  <c r="C269" i="8"/>
  <c r="D269" i="8"/>
  <c r="E269" i="8"/>
  <c r="B270" i="8"/>
  <c r="C270" i="8"/>
  <c r="D270" i="8"/>
  <c r="E270" i="8"/>
  <c r="B271" i="8"/>
  <c r="C271" i="8"/>
  <c r="D271" i="8"/>
  <c r="E271" i="8"/>
  <c r="B272" i="8"/>
  <c r="C272" i="8"/>
  <c r="D272" i="8"/>
  <c r="E272" i="8"/>
  <c r="B273" i="8"/>
  <c r="C273" i="8"/>
  <c r="D273" i="8"/>
  <c r="E273" i="8"/>
  <c r="B274" i="8"/>
  <c r="C274" i="8"/>
  <c r="D274" i="8"/>
  <c r="E274" i="8"/>
  <c r="B275" i="8"/>
  <c r="C275" i="8"/>
  <c r="D275" i="8"/>
  <c r="E275" i="8"/>
  <c r="B276" i="8"/>
  <c r="C276" i="8"/>
  <c r="D276" i="8"/>
  <c r="E276" i="8"/>
  <c r="B277" i="8"/>
  <c r="C277" i="8"/>
  <c r="D277" i="8"/>
  <c r="E277" i="8"/>
  <c r="B278" i="8"/>
  <c r="C278" i="8"/>
  <c r="D278" i="8"/>
  <c r="E278" i="8"/>
  <c r="B279" i="8"/>
  <c r="C279" i="8"/>
  <c r="D279" i="8"/>
  <c r="E279" i="8"/>
  <c r="B280" i="8"/>
  <c r="C280" i="8"/>
  <c r="D280" i="8"/>
  <c r="E280" i="8"/>
  <c r="B281" i="8"/>
  <c r="C281" i="8"/>
  <c r="D281" i="8"/>
  <c r="E281" i="8"/>
  <c r="B282" i="8"/>
  <c r="C282" i="8"/>
  <c r="D282" i="8"/>
  <c r="E282" i="8"/>
  <c r="B283" i="8"/>
  <c r="C283" i="8"/>
  <c r="D283" i="8"/>
  <c r="E283" i="8"/>
  <c r="B284" i="8"/>
  <c r="C284" i="8"/>
  <c r="D284" i="8"/>
  <c r="E284" i="8"/>
  <c r="B285" i="8"/>
  <c r="C285" i="8"/>
  <c r="D285" i="8"/>
  <c r="E285" i="8"/>
  <c r="B286" i="8"/>
  <c r="C286" i="8"/>
  <c r="D286" i="8"/>
  <c r="F286" i="8" s="1"/>
  <c r="E286" i="8"/>
  <c r="B287" i="8"/>
  <c r="C287" i="8"/>
  <c r="D287" i="8"/>
  <c r="E287" i="8"/>
  <c r="B288" i="8"/>
  <c r="C288" i="8"/>
  <c r="D288" i="8"/>
  <c r="E288" i="8"/>
  <c r="B289" i="8"/>
  <c r="C289" i="8"/>
  <c r="D289" i="8"/>
  <c r="F289" i="8" s="1"/>
  <c r="E289" i="8"/>
  <c r="B290" i="8"/>
  <c r="C290" i="8"/>
  <c r="D290" i="8"/>
  <c r="E290" i="8"/>
  <c r="B291" i="8"/>
  <c r="C291" i="8"/>
  <c r="D291" i="8"/>
  <c r="E291" i="8"/>
  <c r="B292" i="8"/>
  <c r="C292" i="8"/>
  <c r="D292" i="8"/>
  <c r="F292" i="8" s="1"/>
  <c r="E292" i="8"/>
  <c r="B293" i="8"/>
  <c r="C293" i="8"/>
  <c r="D293" i="8"/>
  <c r="E293" i="8"/>
  <c r="B294" i="8"/>
  <c r="C294" i="8"/>
  <c r="D294" i="8"/>
  <c r="E294" i="8"/>
  <c r="B295" i="8"/>
  <c r="C295" i="8"/>
  <c r="D295" i="8"/>
  <c r="F295" i="8" s="1"/>
  <c r="I295" i="8" s="1"/>
  <c r="E295" i="8"/>
  <c r="B296" i="8"/>
  <c r="C296" i="8"/>
  <c r="D296" i="8"/>
  <c r="E296" i="8"/>
  <c r="B5" i="8"/>
  <c r="E5" i="8"/>
  <c r="D5" i="8"/>
  <c r="F5" i="8" s="1"/>
  <c r="C5" i="8"/>
  <c r="M25" i="7"/>
  <c r="M24" i="7"/>
  <c r="B8" i="7"/>
  <c r="C8" i="7"/>
  <c r="E8" i="7"/>
  <c r="B9" i="7"/>
  <c r="C9" i="7"/>
  <c r="E9" i="7"/>
  <c r="B10" i="7"/>
  <c r="C10" i="7"/>
  <c r="E10" i="7"/>
  <c r="B11" i="7"/>
  <c r="C11" i="7"/>
  <c r="D12" i="7" s="1"/>
  <c r="F12" i="7" s="1"/>
  <c r="E11" i="7"/>
  <c r="B12" i="7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E17" i="7"/>
  <c r="B18" i="7"/>
  <c r="C18" i="7"/>
  <c r="E18" i="7"/>
  <c r="B19" i="7"/>
  <c r="C19" i="7"/>
  <c r="E19" i="7"/>
  <c r="B20" i="7"/>
  <c r="C20" i="7"/>
  <c r="E20" i="7"/>
  <c r="B21" i="7"/>
  <c r="C21" i="7"/>
  <c r="E21" i="7"/>
  <c r="B22" i="7"/>
  <c r="C22" i="7"/>
  <c r="E22" i="7"/>
  <c r="B23" i="7"/>
  <c r="C23" i="7"/>
  <c r="E23" i="7"/>
  <c r="B24" i="7"/>
  <c r="C24" i="7"/>
  <c r="E24" i="7"/>
  <c r="B25" i="7"/>
  <c r="C25" i="7"/>
  <c r="E25" i="7"/>
  <c r="B26" i="7"/>
  <c r="C26" i="7"/>
  <c r="E26" i="7"/>
  <c r="B27" i="7"/>
  <c r="C27" i="7"/>
  <c r="E27" i="7"/>
  <c r="B28" i="7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C39" i="7"/>
  <c r="E39" i="7"/>
  <c r="B40" i="7"/>
  <c r="C40" i="7"/>
  <c r="E40" i="7"/>
  <c r="B41" i="7"/>
  <c r="C41" i="7"/>
  <c r="E41" i="7"/>
  <c r="B42" i="7"/>
  <c r="C42" i="7"/>
  <c r="E42" i="7"/>
  <c r="B43" i="7"/>
  <c r="C43" i="7"/>
  <c r="E43" i="7"/>
  <c r="B44" i="7"/>
  <c r="C44" i="7"/>
  <c r="E44" i="7"/>
  <c r="B45" i="7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E49" i="7"/>
  <c r="B50" i="7"/>
  <c r="C50" i="7"/>
  <c r="E50" i="7"/>
  <c r="B51" i="7"/>
  <c r="C51" i="7"/>
  <c r="E51" i="7"/>
  <c r="B52" i="7"/>
  <c r="C52" i="7"/>
  <c r="D53" i="7" s="1"/>
  <c r="E52" i="7"/>
  <c r="B53" i="7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C57" i="7"/>
  <c r="E57" i="7"/>
  <c r="B58" i="7"/>
  <c r="C58" i="7"/>
  <c r="E58" i="7"/>
  <c r="B59" i="7"/>
  <c r="C59" i="7"/>
  <c r="E59" i="7"/>
  <c r="B60" i="7"/>
  <c r="C60" i="7"/>
  <c r="E60" i="7"/>
  <c r="B61" i="7"/>
  <c r="C61" i="7"/>
  <c r="E61" i="7"/>
  <c r="B62" i="7"/>
  <c r="C62" i="7"/>
  <c r="D63" i="7" s="1"/>
  <c r="E62" i="7"/>
  <c r="B63" i="7"/>
  <c r="C63" i="7"/>
  <c r="E63" i="7"/>
  <c r="B64" i="7"/>
  <c r="C64" i="7"/>
  <c r="E64" i="7"/>
  <c r="B65" i="7"/>
  <c r="C65" i="7"/>
  <c r="E65" i="7"/>
  <c r="B66" i="7"/>
  <c r="C66" i="7"/>
  <c r="D67" i="7" s="1"/>
  <c r="E66" i="7"/>
  <c r="B67" i="7"/>
  <c r="C67" i="7"/>
  <c r="E67" i="7"/>
  <c r="B68" i="7"/>
  <c r="C68" i="7"/>
  <c r="E68" i="7"/>
  <c r="B69" i="7"/>
  <c r="C69" i="7"/>
  <c r="E69" i="7"/>
  <c r="B70" i="7"/>
  <c r="C70" i="7"/>
  <c r="D71" i="7" s="1"/>
  <c r="E70" i="7"/>
  <c r="B71" i="7"/>
  <c r="C71" i="7"/>
  <c r="E71" i="7"/>
  <c r="B72" i="7"/>
  <c r="C72" i="7"/>
  <c r="E72" i="7"/>
  <c r="B73" i="7"/>
  <c r="C73" i="7"/>
  <c r="E73" i="7"/>
  <c r="B74" i="7"/>
  <c r="C74" i="7"/>
  <c r="D75" i="7" s="1"/>
  <c r="E74" i="7"/>
  <c r="B75" i="7"/>
  <c r="C75" i="7"/>
  <c r="E75" i="7"/>
  <c r="B76" i="7"/>
  <c r="C76" i="7"/>
  <c r="E76" i="7"/>
  <c r="B77" i="7"/>
  <c r="C77" i="7"/>
  <c r="E77" i="7"/>
  <c r="B78" i="7"/>
  <c r="C78" i="7"/>
  <c r="D79" i="7" s="1"/>
  <c r="E78" i="7"/>
  <c r="B79" i="7"/>
  <c r="C79" i="7"/>
  <c r="E79" i="7"/>
  <c r="B80" i="7"/>
  <c r="C80" i="7"/>
  <c r="E80" i="7"/>
  <c r="B81" i="7"/>
  <c r="C81" i="7"/>
  <c r="E81" i="7"/>
  <c r="B82" i="7"/>
  <c r="C82" i="7"/>
  <c r="D83" i="7" s="1"/>
  <c r="E82" i="7"/>
  <c r="B83" i="7"/>
  <c r="C83" i="7"/>
  <c r="E83" i="7"/>
  <c r="B84" i="7"/>
  <c r="C84" i="7"/>
  <c r="E84" i="7"/>
  <c r="B85" i="7"/>
  <c r="C85" i="7"/>
  <c r="E85" i="7"/>
  <c r="B86" i="7"/>
  <c r="C86" i="7"/>
  <c r="D87" i="7" s="1"/>
  <c r="E86" i="7"/>
  <c r="B87" i="7"/>
  <c r="C87" i="7"/>
  <c r="E87" i="7"/>
  <c r="B88" i="7"/>
  <c r="C88" i="7"/>
  <c r="E88" i="7"/>
  <c r="B89" i="7"/>
  <c r="C89" i="7"/>
  <c r="E89" i="7"/>
  <c r="B90" i="7"/>
  <c r="C90" i="7"/>
  <c r="E90" i="7"/>
  <c r="B91" i="7"/>
  <c r="C91" i="7"/>
  <c r="E91" i="7"/>
  <c r="B92" i="7"/>
  <c r="C92" i="7"/>
  <c r="E92" i="7"/>
  <c r="B93" i="7"/>
  <c r="C93" i="7"/>
  <c r="E93" i="7"/>
  <c r="B94" i="7"/>
  <c r="C94" i="7"/>
  <c r="E94" i="7"/>
  <c r="B95" i="7"/>
  <c r="C95" i="7"/>
  <c r="E95" i="7"/>
  <c r="B96" i="7"/>
  <c r="C96" i="7"/>
  <c r="E96" i="7"/>
  <c r="B97" i="7"/>
  <c r="C97" i="7"/>
  <c r="E97" i="7"/>
  <c r="B98" i="7"/>
  <c r="C98" i="7"/>
  <c r="E98" i="7"/>
  <c r="B99" i="7"/>
  <c r="C99" i="7"/>
  <c r="E99" i="7"/>
  <c r="B100" i="7"/>
  <c r="C100" i="7"/>
  <c r="E100" i="7"/>
  <c r="B101" i="7"/>
  <c r="C101" i="7"/>
  <c r="E101" i="7"/>
  <c r="B102" i="7"/>
  <c r="C102" i="7"/>
  <c r="E102" i="7"/>
  <c r="B103" i="7"/>
  <c r="C103" i="7"/>
  <c r="E103" i="7"/>
  <c r="B104" i="7"/>
  <c r="C104" i="7"/>
  <c r="E104" i="7"/>
  <c r="B105" i="7"/>
  <c r="C105" i="7"/>
  <c r="E105" i="7"/>
  <c r="B106" i="7"/>
  <c r="C106" i="7"/>
  <c r="E106" i="7"/>
  <c r="B107" i="7"/>
  <c r="C107" i="7"/>
  <c r="E107" i="7"/>
  <c r="B108" i="7"/>
  <c r="C108" i="7"/>
  <c r="E108" i="7"/>
  <c r="B109" i="7"/>
  <c r="C109" i="7"/>
  <c r="E109" i="7"/>
  <c r="B110" i="7"/>
  <c r="C110" i="7"/>
  <c r="E110" i="7"/>
  <c r="B111" i="7"/>
  <c r="C111" i="7"/>
  <c r="E111" i="7"/>
  <c r="B112" i="7"/>
  <c r="C112" i="7"/>
  <c r="E112" i="7"/>
  <c r="B113" i="7"/>
  <c r="C113" i="7"/>
  <c r="E113" i="7"/>
  <c r="B114" i="7"/>
  <c r="C114" i="7"/>
  <c r="E114" i="7"/>
  <c r="B115" i="7"/>
  <c r="C115" i="7"/>
  <c r="E115" i="7"/>
  <c r="B116" i="7"/>
  <c r="C116" i="7"/>
  <c r="E116" i="7"/>
  <c r="B117" i="7"/>
  <c r="C117" i="7"/>
  <c r="E117" i="7"/>
  <c r="B118" i="7"/>
  <c r="C118" i="7"/>
  <c r="E118" i="7"/>
  <c r="B119" i="7"/>
  <c r="C119" i="7"/>
  <c r="E119" i="7"/>
  <c r="B120" i="7"/>
  <c r="C120" i="7"/>
  <c r="E120" i="7"/>
  <c r="B121" i="7"/>
  <c r="C121" i="7"/>
  <c r="E121" i="7"/>
  <c r="B122" i="7"/>
  <c r="C122" i="7"/>
  <c r="E122" i="7"/>
  <c r="B123" i="7"/>
  <c r="C123" i="7"/>
  <c r="E123" i="7"/>
  <c r="B124" i="7"/>
  <c r="C124" i="7"/>
  <c r="E124" i="7"/>
  <c r="B125" i="7"/>
  <c r="C125" i="7"/>
  <c r="E125" i="7"/>
  <c r="B126" i="7"/>
  <c r="C126" i="7"/>
  <c r="E126" i="7"/>
  <c r="B127" i="7"/>
  <c r="C127" i="7"/>
  <c r="E127" i="7"/>
  <c r="B128" i="7"/>
  <c r="C128" i="7"/>
  <c r="E128" i="7"/>
  <c r="B129" i="7"/>
  <c r="C129" i="7"/>
  <c r="E129" i="7"/>
  <c r="B130" i="7"/>
  <c r="C130" i="7"/>
  <c r="E130" i="7"/>
  <c r="B131" i="7"/>
  <c r="C131" i="7"/>
  <c r="E131" i="7"/>
  <c r="B132" i="7"/>
  <c r="C132" i="7"/>
  <c r="E132" i="7"/>
  <c r="B133" i="7"/>
  <c r="C133" i="7"/>
  <c r="E133" i="7"/>
  <c r="B134" i="7"/>
  <c r="C134" i="7"/>
  <c r="E134" i="7"/>
  <c r="B135" i="7"/>
  <c r="C135" i="7"/>
  <c r="E135" i="7"/>
  <c r="B136" i="7"/>
  <c r="C136" i="7"/>
  <c r="E136" i="7"/>
  <c r="B137" i="7"/>
  <c r="C137" i="7"/>
  <c r="E137" i="7"/>
  <c r="B138" i="7"/>
  <c r="C138" i="7"/>
  <c r="E138" i="7"/>
  <c r="B139" i="7"/>
  <c r="C139" i="7"/>
  <c r="E139" i="7"/>
  <c r="B140" i="7"/>
  <c r="C140" i="7"/>
  <c r="E140" i="7"/>
  <c r="B141" i="7"/>
  <c r="C141" i="7"/>
  <c r="E141" i="7"/>
  <c r="B142" i="7"/>
  <c r="C142" i="7"/>
  <c r="D143" i="7" s="1"/>
  <c r="E142" i="7"/>
  <c r="B143" i="7"/>
  <c r="C143" i="7"/>
  <c r="E143" i="7"/>
  <c r="B144" i="7"/>
  <c r="C144" i="7"/>
  <c r="E144" i="7"/>
  <c r="B145" i="7"/>
  <c r="C145" i="7"/>
  <c r="E145" i="7"/>
  <c r="B146" i="7"/>
  <c r="C146" i="7"/>
  <c r="E146" i="7"/>
  <c r="B147" i="7"/>
  <c r="C147" i="7"/>
  <c r="E147" i="7"/>
  <c r="B148" i="7"/>
  <c r="C148" i="7"/>
  <c r="E148" i="7"/>
  <c r="B149" i="7"/>
  <c r="C149" i="7"/>
  <c r="E149" i="7"/>
  <c r="B150" i="7"/>
  <c r="C150" i="7"/>
  <c r="D151" i="7" s="1"/>
  <c r="E150" i="7"/>
  <c r="B151" i="7"/>
  <c r="C151" i="7"/>
  <c r="E151" i="7"/>
  <c r="B152" i="7"/>
  <c r="C152" i="7"/>
  <c r="E152" i="7"/>
  <c r="B153" i="7"/>
  <c r="C153" i="7"/>
  <c r="E153" i="7"/>
  <c r="B154" i="7"/>
  <c r="C154" i="7"/>
  <c r="D155" i="7" s="1"/>
  <c r="E154" i="7"/>
  <c r="B155" i="7"/>
  <c r="C155" i="7"/>
  <c r="D156" i="7" s="1"/>
  <c r="E155" i="7"/>
  <c r="B156" i="7"/>
  <c r="C156" i="7"/>
  <c r="E156" i="7"/>
  <c r="B157" i="7"/>
  <c r="C157" i="7"/>
  <c r="E157" i="7"/>
  <c r="B158" i="7"/>
  <c r="C158" i="7"/>
  <c r="E158" i="7"/>
  <c r="B159" i="7"/>
  <c r="C159" i="7"/>
  <c r="E159" i="7"/>
  <c r="B160" i="7"/>
  <c r="C160" i="7"/>
  <c r="E160" i="7"/>
  <c r="B161" i="7"/>
  <c r="C161" i="7"/>
  <c r="E161" i="7"/>
  <c r="B162" i="7"/>
  <c r="C162" i="7"/>
  <c r="E162" i="7"/>
  <c r="B163" i="7"/>
  <c r="C163" i="7"/>
  <c r="E163" i="7"/>
  <c r="B164" i="7"/>
  <c r="C164" i="7"/>
  <c r="E164" i="7"/>
  <c r="B165" i="7"/>
  <c r="C165" i="7"/>
  <c r="E165" i="7"/>
  <c r="B166" i="7"/>
  <c r="C166" i="7"/>
  <c r="E166" i="7"/>
  <c r="B167" i="7"/>
  <c r="C167" i="7"/>
  <c r="E167" i="7"/>
  <c r="B168" i="7"/>
  <c r="C168" i="7"/>
  <c r="E168" i="7"/>
  <c r="B169" i="7"/>
  <c r="C169" i="7"/>
  <c r="E169" i="7"/>
  <c r="B170" i="7"/>
  <c r="C170" i="7"/>
  <c r="E170" i="7"/>
  <c r="B171" i="7"/>
  <c r="C171" i="7"/>
  <c r="E171" i="7"/>
  <c r="B172" i="7"/>
  <c r="C172" i="7"/>
  <c r="E172" i="7"/>
  <c r="B173" i="7"/>
  <c r="C173" i="7"/>
  <c r="E173" i="7"/>
  <c r="B174" i="7"/>
  <c r="C174" i="7"/>
  <c r="D175" i="7" s="1"/>
  <c r="E174" i="7"/>
  <c r="B175" i="7"/>
  <c r="C175" i="7"/>
  <c r="E175" i="7"/>
  <c r="B176" i="7"/>
  <c r="C176" i="7"/>
  <c r="E176" i="7"/>
  <c r="B177" i="7"/>
  <c r="C177" i="7"/>
  <c r="E177" i="7"/>
  <c r="B178" i="7"/>
  <c r="C178" i="7"/>
  <c r="E178" i="7"/>
  <c r="B179" i="7"/>
  <c r="C179" i="7"/>
  <c r="E179" i="7"/>
  <c r="B180" i="7"/>
  <c r="C180" i="7"/>
  <c r="D182" i="7" s="1"/>
  <c r="E180" i="7"/>
  <c r="B181" i="7"/>
  <c r="C181" i="7"/>
  <c r="E181" i="7"/>
  <c r="B182" i="7"/>
  <c r="C182" i="7"/>
  <c r="E182" i="7"/>
  <c r="B183" i="7"/>
  <c r="C183" i="7"/>
  <c r="E183" i="7"/>
  <c r="B184" i="7"/>
  <c r="C184" i="7"/>
  <c r="E184" i="7"/>
  <c r="B185" i="7"/>
  <c r="C185" i="7"/>
  <c r="E185" i="7"/>
  <c r="B186" i="7"/>
  <c r="C186" i="7"/>
  <c r="D187" i="7" s="1"/>
  <c r="E186" i="7"/>
  <c r="B187" i="7"/>
  <c r="C187" i="7"/>
  <c r="E187" i="7"/>
  <c r="B188" i="7"/>
  <c r="C188" i="7"/>
  <c r="E188" i="7"/>
  <c r="B189" i="7"/>
  <c r="C189" i="7"/>
  <c r="E189" i="7"/>
  <c r="B190" i="7"/>
  <c r="C190" i="7"/>
  <c r="E190" i="7"/>
  <c r="B191" i="7"/>
  <c r="C191" i="7"/>
  <c r="E191" i="7"/>
  <c r="B192" i="7"/>
  <c r="C192" i="7"/>
  <c r="E192" i="7"/>
  <c r="B193" i="7"/>
  <c r="C193" i="7"/>
  <c r="E193" i="7"/>
  <c r="B194" i="7"/>
  <c r="C194" i="7"/>
  <c r="E194" i="7"/>
  <c r="B195" i="7"/>
  <c r="C195" i="7"/>
  <c r="E195" i="7"/>
  <c r="B196" i="7"/>
  <c r="C196" i="7"/>
  <c r="E196" i="7"/>
  <c r="B197" i="7"/>
  <c r="C197" i="7"/>
  <c r="E197" i="7"/>
  <c r="B198" i="7"/>
  <c r="C198" i="7"/>
  <c r="E198" i="7"/>
  <c r="B199" i="7"/>
  <c r="C199" i="7"/>
  <c r="E199" i="7"/>
  <c r="B200" i="7"/>
  <c r="C200" i="7"/>
  <c r="E200" i="7"/>
  <c r="B201" i="7"/>
  <c r="C201" i="7"/>
  <c r="E201" i="7"/>
  <c r="B202" i="7"/>
  <c r="C202" i="7"/>
  <c r="E202" i="7"/>
  <c r="B203" i="7"/>
  <c r="C203" i="7"/>
  <c r="E203" i="7"/>
  <c r="B204" i="7"/>
  <c r="C204" i="7"/>
  <c r="E204" i="7"/>
  <c r="B205" i="7"/>
  <c r="C205" i="7"/>
  <c r="E205" i="7"/>
  <c r="B206" i="7"/>
  <c r="C206" i="7"/>
  <c r="E206" i="7"/>
  <c r="B207" i="7"/>
  <c r="C207" i="7"/>
  <c r="E207" i="7"/>
  <c r="B208" i="7"/>
  <c r="C208" i="7"/>
  <c r="E208" i="7"/>
  <c r="B209" i="7"/>
  <c r="C209" i="7"/>
  <c r="E209" i="7"/>
  <c r="B210" i="7"/>
  <c r="C210" i="7"/>
  <c r="E210" i="7"/>
  <c r="B211" i="7"/>
  <c r="C211" i="7"/>
  <c r="E211" i="7"/>
  <c r="B212" i="7"/>
  <c r="C212" i="7"/>
  <c r="E212" i="7"/>
  <c r="B213" i="7"/>
  <c r="C213" i="7"/>
  <c r="E213" i="7"/>
  <c r="B214" i="7"/>
  <c r="C214" i="7"/>
  <c r="E214" i="7"/>
  <c r="B215" i="7"/>
  <c r="C215" i="7"/>
  <c r="E215" i="7"/>
  <c r="B216" i="7"/>
  <c r="C216" i="7"/>
  <c r="E216" i="7"/>
  <c r="B217" i="7"/>
  <c r="C217" i="7"/>
  <c r="E217" i="7"/>
  <c r="B218" i="7"/>
  <c r="C218" i="7"/>
  <c r="E218" i="7"/>
  <c r="B219" i="7"/>
  <c r="C219" i="7"/>
  <c r="E219" i="7"/>
  <c r="B220" i="7"/>
  <c r="C220" i="7"/>
  <c r="E220" i="7"/>
  <c r="B221" i="7"/>
  <c r="C221" i="7"/>
  <c r="E221" i="7"/>
  <c r="B222" i="7"/>
  <c r="C222" i="7"/>
  <c r="E222" i="7"/>
  <c r="B223" i="7"/>
  <c r="C223" i="7"/>
  <c r="E223" i="7"/>
  <c r="B224" i="7"/>
  <c r="C224" i="7"/>
  <c r="E224" i="7"/>
  <c r="B225" i="7"/>
  <c r="C225" i="7"/>
  <c r="E225" i="7"/>
  <c r="B226" i="7"/>
  <c r="C226" i="7"/>
  <c r="E226" i="7"/>
  <c r="B227" i="7"/>
  <c r="C227" i="7"/>
  <c r="E227" i="7"/>
  <c r="B228" i="7"/>
  <c r="C228" i="7"/>
  <c r="E228" i="7"/>
  <c r="B229" i="7"/>
  <c r="C229" i="7"/>
  <c r="E229" i="7"/>
  <c r="B230" i="7"/>
  <c r="C230" i="7"/>
  <c r="E230" i="7"/>
  <c r="B231" i="7"/>
  <c r="C231" i="7"/>
  <c r="E231" i="7"/>
  <c r="B232" i="7"/>
  <c r="C232" i="7"/>
  <c r="E232" i="7"/>
  <c r="B233" i="7"/>
  <c r="C233" i="7"/>
  <c r="E233" i="7"/>
  <c r="B234" i="7"/>
  <c r="C234" i="7"/>
  <c r="E234" i="7"/>
  <c r="B235" i="7"/>
  <c r="C235" i="7"/>
  <c r="E235" i="7"/>
  <c r="B236" i="7"/>
  <c r="C236" i="7"/>
  <c r="E236" i="7"/>
  <c r="B237" i="7"/>
  <c r="C237" i="7"/>
  <c r="E237" i="7"/>
  <c r="B238" i="7"/>
  <c r="C238" i="7"/>
  <c r="E238" i="7"/>
  <c r="B239" i="7"/>
  <c r="C239" i="7"/>
  <c r="E239" i="7"/>
  <c r="B240" i="7"/>
  <c r="C240" i="7"/>
  <c r="E240" i="7"/>
  <c r="B241" i="7"/>
  <c r="C241" i="7"/>
  <c r="D242" i="7" s="1"/>
  <c r="E241" i="7"/>
  <c r="B242" i="7"/>
  <c r="C242" i="7"/>
  <c r="E242" i="7"/>
  <c r="B243" i="7"/>
  <c r="C243" i="7"/>
  <c r="E243" i="7"/>
  <c r="B244" i="7"/>
  <c r="C244" i="7"/>
  <c r="E244" i="7"/>
  <c r="B245" i="7"/>
  <c r="C245" i="7"/>
  <c r="D246" i="7" s="1"/>
  <c r="F246" i="7" s="1"/>
  <c r="E245" i="7"/>
  <c r="B246" i="7"/>
  <c r="C246" i="7"/>
  <c r="E246" i="7"/>
  <c r="B247" i="7"/>
  <c r="C247" i="7"/>
  <c r="E247" i="7"/>
  <c r="B248" i="7"/>
  <c r="C248" i="7"/>
  <c r="E248" i="7"/>
  <c r="B249" i="7"/>
  <c r="C249" i="7"/>
  <c r="D250" i="7" s="1"/>
  <c r="E249" i="7"/>
  <c r="B250" i="7"/>
  <c r="C250" i="7"/>
  <c r="E250" i="7"/>
  <c r="B251" i="7"/>
  <c r="C251" i="7"/>
  <c r="E251" i="7"/>
  <c r="B252" i="7"/>
  <c r="C252" i="7"/>
  <c r="E252" i="7"/>
  <c r="B253" i="7"/>
  <c r="C253" i="7"/>
  <c r="D254" i="7" s="1"/>
  <c r="F254" i="7" s="1"/>
  <c r="E253" i="7"/>
  <c r="B254" i="7"/>
  <c r="C254" i="7"/>
  <c r="E254" i="7"/>
  <c r="B255" i="7"/>
  <c r="C255" i="7"/>
  <c r="E255" i="7"/>
  <c r="B256" i="7"/>
  <c r="C256" i="7"/>
  <c r="E256" i="7"/>
  <c r="B257" i="7"/>
  <c r="C257" i="7"/>
  <c r="D258" i="7" s="1"/>
  <c r="E257" i="7"/>
  <c r="B258" i="7"/>
  <c r="C258" i="7"/>
  <c r="E258" i="7"/>
  <c r="B259" i="7"/>
  <c r="C259" i="7"/>
  <c r="E259" i="7"/>
  <c r="B260" i="7"/>
  <c r="C260" i="7"/>
  <c r="E260" i="7"/>
  <c r="B261" i="7"/>
  <c r="C261" i="7"/>
  <c r="D262" i="7" s="1"/>
  <c r="F262" i="7" s="1"/>
  <c r="E261" i="7"/>
  <c r="B262" i="7"/>
  <c r="C262" i="7"/>
  <c r="E262" i="7"/>
  <c r="B263" i="7"/>
  <c r="C263" i="7"/>
  <c r="E263" i="7"/>
  <c r="B264" i="7"/>
  <c r="C264" i="7"/>
  <c r="E264" i="7"/>
  <c r="B265" i="7"/>
  <c r="C265" i="7"/>
  <c r="D266" i="7" s="1"/>
  <c r="F266" i="7" s="1"/>
  <c r="E265" i="7"/>
  <c r="B266" i="7"/>
  <c r="C266" i="7"/>
  <c r="E266" i="7"/>
  <c r="B267" i="7"/>
  <c r="C267" i="7"/>
  <c r="E267" i="7"/>
  <c r="B268" i="7"/>
  <c r="C268" i="7"/>
  <c r="E268" i="7"/>
  <c r="B269" i="7"/>
  <c r="C269" i="7"/>
  <c r="D270" i="7" s="1"/>
  <c r="F270" i="7" s="1"/>
  <c r="E269" i="7"/>
  <c r="B270" i="7"/>
  <c r="C270" i="7"/>
  <c r="E270" i="7"/>
  <c r="B271" i="7"/>
  <c r="C271" i="7"/>
  <c r="E271" i="7"/>
  <c r="B272" i="7"/>
  <c r="C272" i="7"/>
  <c r="E272" i="7"/>
  <c r="B273" i="7"/>
  <c r="C273" i="7"/>
  <c r="D274" i="7" s="1"/>
  <c r="E273" i="7"/>
  <c r="B274" i="7"/>
  <c r="C274" i="7"/>
  <c r="E274" i="7"/>
  <c r="B275" i="7"/>
  <c r="C275" i="7"/>
  <c r="E275" i="7"/>
  <c r="B276" i="7"/>
  <c r="C276" i="7"/>
  <c r="E276" i="7"/>
  <c r="B277" i="7"/>
  <c r="C277" i="7"/>
  <c r="D278" i="7" s="1"/>
  <c r="F278" i="7" s="1"/>
  <c r="E277" i="7"/>
  <c r="B278" i="7"/>
  <c r="C278" i="7"/>
  <c r="E278" i="7"/>
  <c r="B279" i="7"/>
  <c r="C279" i="7"/>
  <c r="E279" i="7"/>
  <c r="B280" i="7"/>
  <c r="C280" i="7"/>
  <c r="E280" i="7"/>
  <c r="B281" i="7"/>
  <c r="C281" i="7"/>
  <c r="D282" i="7" s="1"/>
  <c r="E281" i="7"/>
  <c r="B282" i="7"/>
  <c r="C282" i="7"/>
  <c r="E282" i="7"/>
  <c r="B283" i="7"/>
  <c r="C283" i="7"/>
  <c r="E283" i="7"/>
  <c r="B284" i="7"/>
  <c r="C284" i="7"/>
  <c r="E284" i="7"/>
  <c r="B285" i="7"/>
  <c r="C285" i="7"/>
  <c r="E285" i="7"/>
  <c r="B286" i="7"/>
  <c r="C286" i="7"/>
  <c r="E286" i="7"/>
  <c r="B287" i="7"/>
  <c r="C287" i="7"/>
  <c r="E287" i="7"/>
  <c r="B288" i="7"/>
  <c r="C288" i="7"/>
  <c r="E288" i="7"/>
  <c r="B289" i="7"/>
  <c r="C289" i="7"/>
  <c r="D290" i="7" s="1"/>
  <c r="E289" i="7"/>
  <c r="B290" i="7"/>
  <c r="C290" i="7"/>
  <c r="E290" i="7"/>
  <c r="B291" i="7"/>
  <c r="C291" i="7"/>
  <c r="E291" i="7"/>
  <c r="B292" i="7"/>
  <c r="C292" i="7"/>
  <c r="E292" i="7"/>
  <c r="B293" i="7"/>
  <c r="C293" i="7"/>
  <c r="D294" i="7" s="1"/>
  <c r="F294" i="7" s="1"/>
  <c r="E293" i="7"/>
  <c r="B294" i="7"/>
  <c r="C294" i="7"/>
  <c r="E294" i="7"/>
  <c r="B295" i="7"/>
  <c r="C295" i="7"/>
  <c r="E295" i="7"/>
  <c r="B296" i="7"/>
  <c r="C296" i="7"/>
  <c r="E296" i="7"/>
  <c r="E6" i="7"/>
  <c r="E7" i="7"/>
  <c r="E5" i="7"/>
  <c r="C6" i="7"/>
  <c r="C7" i="7"/>
  <c r="C5" i="7"/>
  <c r="B6" i="7"/>
  <c r="B7" i="7"/>
  <c r="B5" i="7"/>
  <c r="EK151" i="6"/>
  <c r="EL151" i="6"/>
  <c r="EN151" i="6" s="1"/>
  <c r="EM151" i="6"/>
  <c r="EK152" i="6"/>
  <c r="EL153" i="6" s="1"/>
  <c r="EN153" i="6" s="1"/>
  <c r="EL152" i="6"/>
  <c r="EN152" i="6" s="1"/>
  <c r="EM152" i="6"/>
  <c r="EK153" i="6"/>
  <c r="EM153" i="6"/>
  <c r="EK154" i="6"/>
  <c r="EL154" i="6"/>
  <c r="EN154" i="6" s="1"/>
  <c r="EM154" i="6"/>
  <c r="EK155" i="6"/>
  <c r="EL156" i="6" s="1"/>
  <c r="EN156" i="6" s="1"/>
  <c r="EL155" i="6"/>
  <c r="EN155" i="6" s="1"/>
  <c r="EM155" i="6"/>
  <c r="EK156" i="6"/>
  <c r="EL157" i="6" s="1"/>
  <c r="EM156" i="6"/>
  <c r="EK157" i="6"/>
  <c r="EL158" i="6" s="1"/>
  <c r="EN158" i="6" s="1"/>
  <c r="EM157" i="6"/>
  <c r="EK158" i="6"/>
  <c r="EL159" i="6" s="1"/>
  <c r="EM158" i="6"/>
  <c r="EK159" i="6"/>
  <c r="EM159" i="6"/>
  <c r="EK160" i="6"/>
  <c r="EL160" i="6"/>
  <c r="EN160" i="6" s="1"/>
  <c r="EO160" i="6" s="1"/>
  <c r="EM160" i="6"/>
  <c r="EK161" i="6"/>
  <c r="EM161" i="6"/>
  <c r="EK162" i="6"/>
  <c r="EL162" i="6"/>
  <c r="EM162" i="6"/>
  <c r="EK163" i="6"/>
  <c r="EL163" i="6"/>
  <c r="EM163" i="6"/>
  <c r="EK164" i="6"/>
  <c r="EL164" i="6"/>
  <c r="EN164" i="6" s="1"/>
  <c r="EM164" i="6"/>
  <c r="EK165" i="6"/>
  <c r="EL165" i="6"/>
  <c r="EM165" i="6"/>
  <c r="EK166" i="6"/>
  <c r="EL167" i="6" s="1"/>
  <c r="EL166" i="6"/>
  <c r="EM166" i="6"/>
  <c r="EK167" i="6"/>
  <c r="EM167" i="6"/>
  <c r="EK168" i="6"/>
  <c r="EL168" i="6"/>
  <c r="EN168" i="6" s="1"/>
  <c r="EO168" i="6" s="1"/>
  <c r="EM168" i="6"/>
  <c r="EK169" i="6"/>
  <c r="EL169" i="6"/>
  <c r="EN169" i="6" s="1"/>
  <c r="EM169" i="6"/>
  <c r="EK170" i="6"/>
  <c r="EL171" i="6" s="1"/>
  <c r="EN171" i="6" s="1"/>
  <c r="EL170" i="6"/>
  <c r="EM170" i="6"/>
  <c r="EK171" i="6"/>
  <c r="EM171" i="6"/>
  <c r="EK172" i="6"/>
  <c r="EL172" i="6"/>
  <c r="EM172" i="6"/>
  <c r="EN172" i="6"/>
  <c r="EK173" i="6"/>
  <c r="EL174" i="6" s="1"/>
  <c r="EN174" i="6" s="1"/>
  <c r="EL173" i="6"/>
  <c r="EM173" i="6"/>
  <c r="EK174" i="6"/>
  <c r="EM174" i="6"/>
  <c r="EK175" i="6"/>
  <c r="EL175" i="6"/>
  <c r="EM175" i="6"/>
  <c r="EK176" i="6"/>
  <c r="EL177" i="6" s="1"/>
  <c r="EN177" i="6" s="1"/>
  <c r="EL176" i="6"/>
  <c r="EN176" i="6" s="1"/>
  <c r="EO176" i="6" s="1"/>
  <c r="EM176" i="6"/>
  <c r="EK177" i="6"/>
  <c r="EL178" i="6" s="1"/>
  <c r="EM177" i="6"/>
  <c r="EK178" i="6"/>
  <c r="EL179" i="6" s="1"/>
  <c r="EN179" i="6" s="1"/>
  <c r="EM178" i="6"/>
  <c r="EK179" i="6"/>
  <c r="EL180" i="6" s="1"/>
  <c r="EN180" i="6" s="1"/>
  <c r="EP180" i="6" s="1"/>
  <c r="EM179" i="6"/>
  <c r="EK180" i="6"/>
  <c r="EM180" i="6"/>
  <c r="EO180" i="6"/>
  <c r="EK181" i="6"/>
  <c r="EL182" i="6" s="1"/>
  <c r="EN182" i="6" s="1"/>
  <c r="EL181" i="6"/>
  <c r="EM181" i="6"/>
  <c r="EN181" i="6" s="1"/>
  <c r="EK182" i="6"/>
  <c r="EL183" i="6" s="1"/>
  <c r="EM182" i="6"/>
  <c r="EK183" i="6"/>
  <c r="EL184" i="6" s="1"/>
  <c r="EN184" i="6" s="1"/>
  <c r="EO184" i="6" s="1"/>
  <c r="EM183" i="6"/>
  <c r="EK184" i="6"/>
  <c r="EM184" i="6"/>
  <c r="EK185" i="6"/>
  <c r="EM185" i="6"/>
  <c r="EK186" i="6"/>
  <c r="EL186" i="6"/>
  <c r="EM186" i="6"/>
  <c r="EK187" i="6"/>
  <c r="EL187" i="6"/>
  <c r="EN187" i="6" s="1"/>
  <c r="EM187" i="6"/>
  <c r="EK188" i="6"/>
  <c r="EL189" i="6" s="1"/>
  <c r="EL188" i="6"/>
  <c r="EN188" i="6" s="1"/>
  <c r="EM188" i="6"/>
  <c r="EK189" i="6"/>
  <c r="EM189" i="6"/>
  <c r="EK190" i="6"/>
  <c r="EL190" i="6"/>
  <c r="EN190" i="6" s="1"/>
  <c r="EQ190" i="6" s="1"/>
  <c r="EM190" i="6"/>
  <c r="EK191" i="6"/>
  <c r="EL191" i="6"/>
  <c r="EM191" i="6"/>
  <c r="EN191" i="6" s="1"/>
  <c r="EK192" i="6"/>
  <c r="EL192" i="6"/>
  <c r="EM192" i="6"/>
  <c r="EN192" i="6" s="1"/>
  <c r="EO192" i="6" s="1"/>
  <c r="EK193" i="6"/>
  <c r="EL193" i="6"/>
  <c r="EN193" i="6" s="1"/>
  <c r="EM193" i="6"/>
  <c r="EK194" i="6"/>
  <c r="EL194" i="6"/>
  <c r="EM194" i="6"/>
  <c r="EK195" i="6"/>
  <c r="EL196" i="6" s="1"/>
  <c r="EN196" i="6" s="1"/>
  <c r="EL195" i="6"/>
  <c r="EN195" i="6" s="1"/>
  <c r="EM195" i="6"/>
  <c r="EK196" i="6"/>
  <c r="EM196" i="6"/>
  <c r="EK197" i="6"/>
  <c r="EL197" i="6"/>
  <c r="EM197" i="6"/>
  <c r="EK198" i="6"/>
  <c r="EL198" i="6"/>
  <c r="EN198" i="6" s="1"/>
  <c r="EM198" i="6"/>
  <c r="EK199" i="6"/>
  <c r="EL200" i="6" s="1"/>
  <c r="EN200" i="6" s="1"/>
  <c r="EO200" i="6" s="1"/>
  <c r="EL199" i="6"/>
  <c r="EM199" i="6"/>
  <c r="EK200" i="6"/>
  <c r="EM200" i="6"/>
  <c r="EK201" i="6"/>
  <c r="EL202" i="6" s="1"/>
  <c r="EM201" i="6"/>
  <c r="EK202" i="6"/>
  <c r="EL203" i="6" s="1"/>
  <c r="EM202" i="6"/>
  <c r="EK203" i="6"/>
  <c r="EL204" i="6" s="1"/>
  <c r="EN204" i="6" s="1"/>
  <c r="EM203" i="6"/>
  <c r="EN203" i="6"/>
  <c r="EK204" i="6"/>
  <c r="EM204" i="6"/>
  <c r="EK205" i="6"/>
  <c r="EL206" i="6" s="1"/>
  <c r="EN206" i="6" s="1"/>
  <c r="EL205" i="6"/>
  <c r="EM205" i="6"/>
  <c r="EN205" i="6" s="1"/>
  <c r="EP205" i="6" s="1"/>
  <c r="EK206" i="6"/>
  <c r="EL207" i="6" s="1"/>
  <c r="EM206" i="6"/>
  <c r="EK207" i="6"/>
  <c r="EL208" i="6" s="1"/>
  <c r="EM207" i="6"/>
  <c r="EK208" i="6"/>
  <c r="EM208" i="6"/>
  <c r="EK209" i="6"/>
  <c r="EL209" i="6"/>
  <c r="EM209" i="6"/>
  <c r="EK210" i="6"/>
  <c r="EL210" i="6"/>
  <c r="EM210" i="6"/>
  <c r="EK211" i="6"/>
  <c r="EL211" i="6"/>
  <c r="EM211" i="6"/>
  <c r="EN211" i="6" s="1"/>
  <c r="EK212" i="6"/>
  <c r="EL213" i="6" s="1"/>
  <c r="EL212" i="6"/>
  <c r="EN212" i="6" s="1"/>
  <c r="EM212" i="6"/>
  <c r="EK213" i="6"/>
  <c r="EM213" i="6"/>
  <c r="EK214" i="6"/>
  <c r="EL214" i="6"/>
  <c r="EM214" i="6"/>
  <c r="EN214" i="6" s="1"/>
  <c r="EP214" i="6" s="1"/>
  <c r="EK215" i="6"/>
  <c r="EL215" i="6"/>
  <c r="EM215" i="6"/>
  <c r="EN215" i="6" s="1"/>
  <c r="EK216" i="6"/>
  <c r="EL216" i="6"/>
  <c r="EN216" i="6" s="1"/>
  <c r="EO216" i="6" s="1"/>
  <c r="EM216" i="6"/>
  <c r="EK217" i="6"/>
  <c r="EL217" i="6"/>
  <c r="EN217" i="6" s="1"/>
  <c r="EM217" i="6"/>
  <c r="EK218" i="6"/>
  <c r="EL218" i="6"/>
  <c r="EM218" i="6"/>
  <c r="EK219" i="6"/>
  <c r="EL220" i="6" s="1"/>
  <c r="EN220" i="6" s="1"/>
  <c r="EL219" i="6"/>
  <c r="EN219" i="6" s="1"/>
  <c r="EM219" i="6"/>
  <c r="EK220" i="6"/>
  <c r="EL221" i="6" s="1"/>
  <c r="EM220" i="6"/>
  <c r="EK221" i="6"/>
  <c r="EL222" i="6" s="1"/>
  <c r="EN222" i="6" s="1"/>
  <c r="EM221" i="6"/>
  <c r="EK222" i="6"/>
  <c r="EL223" i="6" s="1"/>
  <c r="EM222" i="6"/>
  <c r="EK223" i="6"/>
  <c r="EM223" i="6"/>
  <c r="EK224" i="6"/>
  <c r="EL224" i="6"/>
  <c r="EN224" i="6" s="1"/>
  <c r="EO224" i="6" s="1"/>
  <c r="EM224" i="6"/>
  <c r="EK225" i="6"/>
  <c r="EL226" i="6" s="1"/>
  <c r="EM225" i="6"/>
  <c r="EK226" i="6"/>
  <c r="EL227" i="6" s="1"/>
  <c r="EN227" i="6" s="1"/>
  <c r="EM226" i="6"/>
  <c r="EK227" i="6"/>
  <c r="EM227" i="6"/>
  <c r="EK228" i="6"/>
  <c r="EL229" i="6" s="1"/>
  <c r="EL228" i="6"/>
  <c r="EN228" i="6" s="1"/>
  <c r="EM228" i="6"/>
  <c r="EK229" i="6"/>
  <c r="EL230" i="6" s="1"/>
  <c r="EM229" i="6"/>
  <c r="EK230" i="6"/>
  <c r="EL231" i="6" s="1"/>
  <c r="EM230" i="6"/>
  <c r="EK231" i="6"/>
  <c r="EL232" i="6" s="1"/>
  <c r="EN232" i="6" s="1"/>
  <c r="EO232" i="6" s="1"/>
  <c r="EM231" i="6"/>
  <c r="EK232" i="6"/>
  <c r="EM232" i="6"/>
  <c r="EK233" i="6"/>
  <c r="EL233" i="6"/>
  <c r="EN233" i="6" s="1"/>
  <c r="EM233" i="6"/>
  <c r="EK234" i="6"/>
  <c r="EL234" i="6"/>
  <c r="EM234" i="6"/>
  <c r="EK235" i="6"/>
  <c r="EL235" i="6"/>
  <c r="EN235" i="6" s="1"/>
  <c r="EM235" i="6"/>
  <c r="EK236" i="6"/>
  <c r="EL236" i="6"/>
  <c r="EM236" i="6"/>
  <c r="EN236" i="6"/>
  <c r="EK237" i="6"/>
  <c r="EL237" i="6"/>
  <c r="EM237" i="6"/>
  <c r="EN237" i="6" s="1"/>
  <c r="EP237" i="6" s="1"/>
  <c r="EK238" i="6"/>
  <c r="EL238" i="6"/>
  <c r="EN238" i="6" s="1"/>
  <c r="EM238" i="6"/>
  <c r="EK239" i="6"/>
  <c r="EL239" i="6"/>
  <c r="EN239" i="6" s="1"/>
  <c r="EM239" i="6"/>
  <c r="EK240" i="6"/>
  <c r="EL240" i="6"/>
  <c r="EN240" i="6" s="1"/>
  <c r="EO240" i="6" s="1"/>
  <c r="EM240" i="6"/>
  <c r="EK241" i="6"/>
  <c r="EL242" i="6" s="1"/>
  <c r="EL241" i="6"/>
  <c r="EN241" i="6" s="1"/>
  <c r="EM241" i="6"/>
  <c r="EK242" i="6"/>
  <c r="EM242" i="6"/>
  <c r="EK243" i="6"/>
  <c r="EL244" i="6" s="1"/>
  <c r="EN244" i="6" s="1"/>
  <c r="EL243" i="6"/>
  <c r="EN243" i="6" s="1"/>
  <c r="EM243" i="6"/>
  <c r="EK244" i="6"/>
  <c r="EL245" i="6" s="1"/>
  <c r="EM244" i="6"/>
  <c r="EK245" i="6"/>
  <c r="EM245" i="6"/>
  <c r="EK246" i="6"/>
  <c r="EL247" i="6" s="1"/>
  <c r="EN247" i="6" s="1"/>
  <c r="EL246" i="6"/>
  <c r="EN246" i="6" s="1"/>
  <c r="EM246" i="6"/>
  <c r="EP246" i="6"/>
  <c r="EK247" i="6"/>
  <c r="EL248" i="6" s="1"/>
  <c r="EM247" i="6"/>
  <c r="EK248" i="6"/>
  <c r="EM248" i="6"/>
  <c r="EN248" i="6"/>
  <c r="EO248" i="6" s="1"/>
  <c r="EK249" i="6"/>
  <c r="EL250" i="6" s="1"/>
  <c r="EL249" i="6"/>
  <c r="EM249" i="6"/>
  <c r="EK250" i="6"/>
  <c r="EL251" i="6" s="1"/>
  <c r="EN251" i="6" s="1"/>
  <c r="EM250" i="6"/>
  <c r="EK251" i="6"/>
  <c r="EM251" i="6"/>
  <c r="EK252" i="6"/>
  <c r="EL253" i="6" s="1"/>
  <c r="EN253" i="6" s="1"/>
  <c r="EL252" i="6"/>
  <c r="EN252" i="6" s="1"/>
  <c r="EM252" i="6"/>
  <c r="EK253" i="6"/>
  <c r="EL254" i="6" s="1"/>
  <c r="EN254" i="6" s="1"/>
  <c r="EM253" i="6"/>
  <c r="EK254" i="6"/>
  <c r="EL255" i="6" s="1"/>
  <c r="EN255" i="6" s="1"/>
  <c r="EM254" i="6"/>
  <c r="EK255" i="6"/>
  <c r="EL256" i="6" s="1"/>
  <c r="EN256" i="6" s="1"/>
  <c r="EO256" i="6" s="1"/>
  <c r="EM255" i="6"/>
  <c r="EK256" i="6"/>
  <c r="EM256" i="6"/>
  <c r="EK257" i="6"/>
  <c r="EM257" i="6"/>
  <c r="EK258" i="6"/>
  <c r="EL258" i="6"/>
  <c r="EM258" i="6"/>
  <c r="EK259" i="6"/>
  <c r="EL259" i="6"/>
  <c r="EN259" i="6" s="1"/>
  <c r="EM259" i="6"/>
  <c r="EK260" i="6"/>
  <c r="EL260" i="6"/>
  <c r="EN260" i="6" s="1"/>
  <c r="EM260" i="6"/>
  <c r="EK261" i="6"/>
  <c r="EL261" i="6"/>
  <c r="EN261" i="6" s="1"/>
  <c r="EM261" i="6"/>
  <c r="EK262" i="6"/>
  <c r="EL263" i="6" s="1"/>
  <c r="EN263" i="6" s="1"/>
  <c r="EL262" i="6"/>
  <c r="EN262" i="6" s="1"/>
  <c r="EM262" i="6"/>
  <c r="EK263" i="6"/>
  <c r="EM263" i="6"/>
  <c r="EK264" i="6"/>
  <c r="EL264" i="6"/>
  <c r="EN264" i="6" s="1"/>
  <c r="EO264" i="6" s="1"/>
  <c r="EM264" i="6"/>
  <c r="EK265" i="6"/>
  <c r="EL265" i="6"/>
  <c r="EN265" i="6" s="1"/>
  <c r="EM265" i="6"/>
  <c r="EK266" i="6"/>
  <c r="EL267" i="6" s="1"/>
  <c r="EN267" i="6" s="1"/>
  <c r="EL266" i="6"/>
  <c r="EM266" i="6"/>
  <c r="EK267" i="6"/>
  <c r="EM267" i="6"/>
  <c r="EK268" i="6"/>
  <c r="EL268" i="6"/>
  <c r="EM268" i="6"/>
  <c r="EN268" i="6"/>
  <c r="EK269" i="6"/>
  <c r="EL270" i="6" s="1"/>
  <c r="EL269" i="6"/>
  <c r="EM269" i="6"/>
  <c r="EK270" i="6"/>
  <c r="EM270" i="6"/>
  <c r="EN270" i="6"/>
  <c r="EK271" i="6"/>
  <c r="EL271" i="6"/>
  <c r="EN271" i="6" s="1"/>
  <c r="EM271" i="6"/>
  <c r="EK272" i="6"/>
  <c r="EL273" i="6" s="1"/>
  <c r="EL272" i="6"/>
  <c r="EN272" i="6" s="1"/>
  <c r="EO272" i="6" s="1"/>
  <c r="EM272" i="6"/>
  <c r="EK273" i="6"/>
  <c r="EL274" i="6" s="1"/>
  <c r="EN274" i="6" s="1"/>
  <c r="EM273" i="6"/>
  <c r="EK274" i="6"/>
  <c r="EM274" i="6"/>
  <c r="EK275" i="6"/>
  <c r="EL276" i="6" s="1"/>
  <c r="EN276" i="6" s="1"/>
  <c r="EL275" i="6"/>
  <c r="EN275" i="6" s="1"/>
  <c r="EM275" i="6"/>
  <c r="EK276" i="6"/>
  <c r="EL277" i="6" s="1"/>
  <c r="EN277" i="6" s="1"/>
  <c r="EM276" i="6"/>
  <c r="EK277" i="6"/>
  <c r="EL278" i="6" s="1"/>
  <c r="EN278" i="6" s="1"/>
  <c r="EM277" i="6"/>
  <c r="EK278" i="6"/>
  <c r="EL279" i="6" s="1"/>
  <c r="EN279" i="6" s="1"/>
  <c r="EM278" i="6"/>
  <c r="EK279" i="6"/>
  <c r="EM279" i="6"/>
  <c r="EK280" i="6"/>
  <c r="EL280" i="6"/>
  <c r="EN280" i="6" s="1"/>
  <c r="EM280" i="6"/>
  <c r="EK281" i="6"/>
  <c r="EL282" i="6" s="1"/>
  <c r="EM281" i="6"/>
  <c r="EK282" i="6"/>
  <c r="EL283" i="6" s="1"/>
  <c r="EM282" i="6"/>
  <c r="EK283" i="6"/>
  <c r="EM283" i="6"/>
  <c r="EK284" i="6"/>
  <c r="EL285" i="6" s="1"/>
  <c r="EN285" i="6" s="1"/>
  <c r="EL284" i="6"/>
  <c r="EM284" i="6"/>
  <c r="EK285" i="6"/>
  <c r="EL286" i="6" s="1"/>
  <c r="EN286" i="6" s="1"/>
  <c r="EM285" i="6"/>
  <c r="EK286" i="6"/>
  <c r="EL287" i="6" s="1"/>
  <c r="EN287" i="6" s="1"/>
  <c r="EM286" i="6"/>
  <c r="EK287" i="6"/>
  <c r="EL288" i="6" s="1"/>
  <c r="EN288" i="6" s="1"/>
  <c r="EO288" i="6" s="1"/>
  <c r="EM287" i="6"/>
  <c r="EK288" i="6"/>
  <c r="EM288" i="6"/>
  <c r="EK289" i="6"/>
  <c r="EL290" i="6" s="1"/>
  <c r="EL289" i="6"/>
  <c r="EN289" i="6" s="1"/>
  <c r="EM289" i="6"/>
  <c r="EK290" i="6"/>
  <c r="EL291" i="6" s="1"/>
  <c r="EN291" i="6" s="1"/>
  <c r="EM290" i="6"/>
  <c r="EK291" i="6"/>
  <c r="EL292" i="6" s="1"/>
  <c r="EN292" i="6" s="1"/>
  <c r="EO292" i="6" s="1"/>
  <c r="EM291" i="6"/>
  <c r="EK292" i="6"/>
  <c r="EM292" i="6"/>
  <c r="EK293" i="6"/>
  <c r="EL294" i="6" s="1"/>
  <c r="EL293" i="6"/>
  <c r="EN293" i="6" s="1"/>
  <c r="EO293" i="6" s="1"/>
  <c r="EM293" i="6"/>
  <c r="EP293" i="6"/>
  <c r="EK294" i="6"/>
  <c r="EM294" i="6"/>
  <c r="EK295" i="6"/>
  <c r="EL295" i="6"/>
  <c r="EN295" i="6" s="1"/>
  <c r="EQ295" i="6" s="1"/>
  <c r="EM295" i="6"/>
  <c r="EK296" i="6"/>
  <c r="EL296" i="6"/>
  <c r="EN296" i="6" s="1"/>
  <c r="EO296" i="6" s="1"/>
  <c r="EM296" i="6"/>
  <c r="EK297" i="6"/>
  <c r="EL297" i="6"/>
  <c r="EN297" i="6" s="1"/>
  <c r="EM297" i="6"/>
  <c r="EK150" i="6"/>
  <c r="EL150" i="6"/>
  <c r="EM150" i="6"/>
  <c r="EM149" i="6"/>
  <c r="EM148" i="6"/>
  <c r="EL149" i="6"/>
  <c r="EK149" i="6"/>
  <c r="EK148" i="6"/>
  <c r="BY246" i="6"/>
  <c r="BZ247" i="6" s="1"/>
  <c r="CB247" i="6" s="1"/>
  <c r="CA246" i="6"/>
  <c r="BY247" i="6"/>
  <c r="CA247" i="6"/>
  <c r="BY248" i="6"/>
  <c r="BZ249" i="6" s="1"/>
  <c r="CB249" i="6" s="1"/>
  <c r="CA248" i="6"/>
  <c r="BY249" i="6"/>
  <c r="CA249" i="6"/>
  <c r="BY250" i="6"/>
  <c r="BZ251" i="6" s="1"/>
  <c r="CB251" i="6" s="1"/>
  <c r="BZ250" i="6"/>
  <c r="CB250" i="6" s="1"/>
  <c r="CC250" i="6" s="1"/>
  <c r="CA250" i="6"/>
  <c r="BY251" i="6"/>
  <c r="CA251" i="6"/>
  <c r="BY252" i="6"/>
  <c r="BZ253" i="6" s="1"/>
  <c r="CB253" i="6" s="1"/>
  <c r="CC253" i="6" s="1"/>
  <c r="BZ252" i="6"/>
  <c r="CB252" i="6" s="1"/>
  <c r="CA252" i="6"/>
  <c r="BY253" i="6"/>
  <c r="BZ254" i="6" s="1"/>
  <c r="CB254" i="6" s="1"/>
  <c r="CA253" i="6"/>
  <c r="BY254" i="6"/>
  <c r="BZ255" i="6" s="1"/>
  <c r="CB255" i="6" s="1"/>
  <c r="CA254" i="6"/>
  <c r="BY255" i="6"/>
  <c r="CA255" i="6"/>
  <c r="CD255" i="6"/>
  <c r="BY256" i="6"/>
  <c r="CA256" i="6"/>
  <c r="BY257" i="6"/>
  <c r="BZ257" i="6"/>
  <c r="CA257" i="6"/>
  <c r="BY258" i="6"/>
  <c r="BZ258" i="6"/>
  <c r="CB258" i="6" s="1"/>
  <c r="CC258" i="6" s="1"/>
  <c r="CA258" i="6"/>
  <c r="BY259" i="6"/>
  <c r="BZ260" i="6" s="1"/>
  <c r="BZ259" i="6"/>
  <c r="CB259" i="6" s="1"/>
  <c r="CA259" i="6"/>
  <c r="BY260" i="6"/>
  <c r="BZ261" i="6" s="1"/>
  <c r="CB261" i="6" s="1"/>
  <c r="CC261" i="6" s="1"/>
  <c r="CA260" i="6"/>
  <c r="BY261" i="6"/>
  <c r="CA261" i="6"/>
  <c r="BY262" i="6"/>
  <c r="BZ263" i="6" s="1"/>
  <c r="BZ262" i="6"/>
  <c r="CB262" i="6" s="1"/>
  <c r="CC262" i="6" s="1"/>
  <c r="CA262" i="6"/>
  <c r="BY263" i="6"/>
  <c r="CA263" i="6"/>
  <c r="BY264" i="6"/>
  <c r="BZ264" i="6"/>
  <c r="CA264" i="6"/>
  <c r="BY265" i="6"/>
  <c r="BZ265" i="6"/>
  <c r="CB265" i="6" s="1"/>
  <c r="CA265" i="6"/>
  <c r="BY266" i="6"/>
  <c r="BZ266" i="6"/>
  <c r="CB266" i="6" s="1"/>
  <c r="CC266" i="6" s="1"/>
  <c r="CA266" i="6"/>
  <c r="BY267" i="6"/>
  <c r="BZ268" i="6" s="1"/>
  <c r="CB268" i="6" s="1"/>
  <c r="BZ267" i="6"/>
  <c r="CB267" i="6" s="1"/>
  <c r="CA267" i="6"/>
  <c r="BY268" i="6"/>
  <c r="CA268" i="6"/>
  <c r="BY269" i="6"/>
  <c r="BZ269" i="6"/>
  <c r="CB269" i="6" s="1"/>
  <c r="CC269" i="6" s="1"/>
  <c r="CA269" i="6"/>
  <c r="BY270" i="6"/>
  <c r="BZ271" i="6" s="1"/>
  <c r="BZ270" i="6"/>
  <c r="CB270" i="6" s="1"/>
  <c r="CD270" i="6" s="1"/>
  <c r="CA270" i="6"/>
  <c r="BY271" i="6"/>
  <c r="CA271" i="6"/>
  <c r="BY272" i="6"/>
  <c r="BZ272" i="6"/>
  <c r="CB272" i="6" s="1"/>
  <c r="CA272" i="6"/>
  <c r="BY273" i="6"/>
  <c r="BZ273" i="6"/>
  <c r="CA273" i="6"/>
  <c r="BY274" i="6"/>
  <c r="BZ275" i="6" s="1"/>
  <c r="BZ274" i="6"/>
  <c r="CB274" i="6" s="1"/>
  <c r="CC274" i="6" s="1"/>
  <c r="CA274" i="6"/>
  <c r="BY275" i="6"/>
  <c r="BZ276" i="6" s="1"/>
  <c r="CA275" i="6"/>
  <c r="BY276" i="6"/>
  <c r="CA276" i="6"/>
  <c r="BY277" i="6"/>
  <c r="BZ278" i="6" s="1"/>
  <c r="CB278" i="6" s="1"/>
  <c r="BZ277" i="6"/>
  <c r="CA277" i="6"/>
  <c r="CB277" i="6"/>
  <c r="CC277" i="6" s="1"/>
  <c r="BY278" i="6"/>
  <c r="CA278" i="6"/>
  <c r="BY279" i="6"/>
  <c r="BZ280" i="6" s="1"/>
  <c r="CB280" i="6" s="1"/>
  <c r="BZ279" i="6"/>
  <c r="CA279" i="6"/>
  <c r="BY280" i="6"/>
  <c r="BZ281" i="6" s="1"/>
  <c r="CB281" i="6" s="1"/>
  <c r="CA280" i="6"/>
  <c r="BY281" i="6"/>
  <c r="BZ282" i="6" s="1"/>
  <c r="CB282" i="6" s="1"/>
  <c r="CC282" i="6" s="1"/>
  <c r="CA281" i="6"/>
  <c r="BY282" i="6"/>
  <c r="CA282" i="6"/>
  <c r="BY283" i="6"/>
  <c r="BZ284" i="6" s="1"/>
  <c r="BZ283" i="6"/>
  <c r="CB283" i="6" s="1"/>
  <c r="CA283" i="6"/>
  <c r="BY284" i="6"/>
  <c r="BZ285" i="6" s="1"/>
  <c r="CB285" i="6" s="1"/>
  <c r="CC285" i="6" s="1"/>
  <c r="CA284" i="6"/>
  <c r="BY285" i="6"/>
  <c r="BZ286" i="6" s="1"/>
  <c r="CB286" i="6" s="1"/>
  <c r="CD286" i="6" s="1"/>
  <c r="CA285" i="6"/>
  <c r="BY286" i="6"/>
  <c r="CA286" i="6"/>
  <c r="BY287" i="6"/>
  <c r="BZ288" i="6" s="1"/>
  <c r="CB288" i="6" s="1"/>
  <c r="BZ287" i="6"/>
  <c r="CA287" i="6"/>
  <c r="BY288" i="6"/>
  <c r="BZ289" i="6" s="1"/>
  <c r="CB289" i="6" s="1"/>
  <c r="CA288" i="6"/>
  <c r="BY289" i="6"/>
  <c r="BZ290" i="6" s="1"/>
  <c r="CB290" i="6" s="1"/>
  <c r="CC290" i="6" s="1"/>
  <c r="CA289" i="6"/>
  <c r="BY290" i="6"/>
  <c r="CA290" i="6"/>
  <c r="BY291" i="6"/>
  <c r="BZ292" i="6" s="1"/>
  <c r="BZ291" i="6"/>
  <c r="CA291" i="6"/>
  <c r="BY292" i="6"/>
  <c r="CA292" i="6"/>
  <c r="BY293" i="6"/>
  <c r="BZ294" i="6" s="1"/>
  <c r="CB294" i="6" s="1"/>
  <c r="BZ293" i="6"/>
  <c r="CA293" i="6"/>
  <c r="CB293" i="6"/>
  <c r="BY294" i="6"/>
  <c r="BZ295" i="6" s="1"/>
  <c r="CB295" i="6" s="1"/>
  <c r="CA294" i="6"/>
  <c r="BY295" i="6"/>
  <c r="BZ296" i="6" s="1"/>
  <c r="CB296" i="6" s="1"/>
  <c r="CA295" i="6"/>
  <c r="BY296" i="6"/>
  <c r="BZ297" i="6" s="1"/>
  <c r="CA296" i="6"/>
  <c r="BY297" i="6"/>
  <c r="CA297" i="6"/>
  <c r="BY150" i="6"/>
  <c r="BZ151" i="6" s="1"/>
  <c r="CB151" i="6" s="1"/>
  <c r="CA150" i="6"/>
  <c r="CB150" i="6"/>
  <c r="BY151" i="6"/>
  <c r="CA151" i="6"/>
  <c r="BY152" i="6"/>
  <c r="CA152" i="6"/>
  <c r="BY153" i="6"/>
  <c r="BZ153" i="6"/>
  <c r="CB153" i="6" s="1"/>
  <c r="CA153" i="6"/>
  <c r="BY154" i="6"/>
  <c r="BZ155" i="6" s="1"/>
  <c r="CB155" i="6" s="1"/>
  <c r="CD155" i="6" s="1"/>
  <c r="BZ154" i="6"/>
  <c r="CB154" i="6" s="1"/>
  <c r="CA154" i="6"/>
  <c r="BY155" i="6"/>
  <c r="CA155" i="6"/>
  <c r="BY156" i="6"/>
  <c r="BZ156" i="6"/>
  <c r="CA156" i="6"/>
  <c r="CB156" i="6"/>
  <c r="BY157" i="6"/>
  <c r="BZ158" i="6" s="1"/>
  <c r="BZ157" i="6"/>
  <c r="CA157" i="6"/>
  <c r="BY158" i="6"/>
  <c r="CA158" i="6"/>
  <c r="CB158" i="6"/>
  <c r="BY159" i="6"/>
  <c r="BZ159" i="6"/>
  <c r="CB159" i="6" s="1"/>
  <c r="CD159" i="6" s="1"/>
  <c r="CA159" i="6"/>
  <c r="BY160" i="6"/>
  <c r="CA160" i="6"/>
  <c r="BY161" i="6"/>
  <c r="BZ161" i="6"/>
  <c r="CA161" i="6"/>
  <c r="BY162" i="6"/>
  <c r="BZ162" i="6"/>
  <c r="CA162" i="6"/>
  <c r="BY163" i="6"/>
  <c r="BZ163" i="6"/>
  <c r="CB163" i="6" s="1"/>
  <c r="CD163" i="6" s="1"/>
  <c r="CA163" i="6"/>
  <c r="BY164" i="6"/>
  <c r="BZ164" i="6"/>
  <c r="CA164" i="6"/>
  <c r="CB164" i="6"/>
  <c r="CE164" i="6" s="1"/>
  <c r="CC164" i="6"/>
  <c r="BY165" i="6"/>
  <c r="BZ165" i="6"/>
  <c r="CA165" i="6"/>
  <c r="BY166" i="6"/>
  <c r="BZ166" i="6"/>
  <c r="CA166" i="6"/>
  <c r="BY167" i="6"/>
  <c r="BZ167" i="6"/>
  <c r="CB167" i="6" s="1"/>
  <c r="CA167" i="6"/>
  <c r="BY168" i="6"/>
  <c r="BZ169" i="6" s="1"/>
  <c r="CB169" i="6" s="1"/>
  <c r="CA168" i="6"/>
  <c r="BY169" i="6"/>
  <c r="BZ170" i="6" s="1"/>
  <c r="CB170" i="6" s="1"/>
  <c r="CA169" i="6"/>
  <c r="BY170" i="6"/>
  <c r="CA170" i="6"/>
  <c r="BY171" i="6"/>
  <c r="BZ172" i="6" s="1"/>
  <c r="CB172" i="6" s="1"/>
  <c r="BZ171" i="6"/>
  <c r="CB171" i="6" s="1"/>
  <c r="CA171" i="6"/>
  <c r="BY172" i="6"/>
  <c r="BZ173" i="6" s="1"/>
  <c r="CB173" i="6" s="1"/>
  <c r="CA172" i="6"/>
  <c r="BY173" i="6"/>
  <c r="CA173" i="6"/>
  <c r="BY174" i="6"/>
  <c r="BZ175" i="6" s="1"/>
  <c r="CB175" i="6" s="1"/>
  <c r="BZ174" i="6"/>
  <c r="CB174" i="6" s="1"/>
  <c r="CA174" i="6"/>
  <c r="CD174" i="6"/>
  <c r="BY175" i="6"/>
  <c r="CA175" i="6"/>
  <c r="BY176" i="6"/>
  <c r="BZ176" i="6"/>
  <c r="CB176" i="6" s="1"/>
  <c r="CA176" i="6"/>
  <c r="BY177" i="6"/>
  <c r="BZ177" i="6"/>
  <c r="CA177" i="6"/>
  <c r="BY178" i="6"/>
  <c r="BZ179" i="6" s="1"/>
  <c r="CB179" i="6" s="1"/>
  <c r="CD179" i="6" s="1"/>
  <c r="BZ178" i="6"/>
  <c r="CA178" i="6"/>
  <c r="BY179" i="6"/>
  <c r="CA179" i="6"/>
  <c r="BY180" i="6"/>
  <c r="BZ181" i="6" s="1"/>
  <c r="CB181" i="6" s="1"/>
  <c r="BZ180" i="6"/>
  <c r="CB180" i="6" s="1"/>
  <c r="CA180" i="6"/>
  <c r="BY181" i="6"/>
  <c r="BZ182" i="6" s="1"/>
  <c r="CB182" i="6" s="1"/>
  <c r="CC182" i="6" s="1"/>
  <c r="CA181" i="6"/>
  <c r="BY182" i="6"/>
  <c r="CA182" i="6"/>
  <c r="CE182" i="6"/>
  <c r="BY183" i="6"/>
  <c r="BZ183" i="6"/>
  <c r="CA183" i="6"/>
  <c r="BY184" i="6"/>
  <c r="BZ185" i="6" s="1"/>
  <c r="CA184" i="6"/>
  <c r="BY185" i="6"/>
  <c r="BZ186" i="6" s="1"/>
  <c r="CB186" i="6" s="1"/>
  <c r="CA185" i="6"/>
  <c r="BY186" i="6"/>
  <c r="BZ187" i="6" s="1"/>
  <c r="CA186" i="6"/>
  <c r="BY187" i="6"/>
  <c r="BZ188" i="6" s="1"/>
  <c r="CB188" i="6" s="1"/>
  <c r="CE188" i="6" s="1"/>
  <c r="CA187" i="6"/>
  <c r="CB187" i="6"/>
  <c r="CD187" i="6" s="1"/>
  <c r="BY188" i="6"/>
  <c r="CA188" i="6"/>
  <c r="BY189" i="6"/>
  <c r="BZ190" i="6" s="1"/>
  <c r="BZ189" i="6"/>
  <c r="CA189" i="6"/>
  <c r="BY190" i="6"/>
  <c r="BZ191" i="6" s="1"/>
  <c r="CA190" i="6"/>
  <c r="CB190" i="6"/>
  <c r="BY191" i="6"/>
  <c r="CA191" i="6"/>
  <c r="CB191" i="6"/>
  <c r="BY192" i="6"/>
  <c r="BZ193" i="6" s="1"/>
  <c r="BZ192" i="6"/>
  <c r="CB192" i="6" s="1"/>
  <c r="CA192" i="6"/>
  <c r="BY193" i="6"/>
  <c r="BZ194" i="6" s="1"/>
  <c r="CB194" i="6" s="1"/>
  <c r="CA193" i="6"/>
  <c r="BY194" i="6"/>
  <c r="CA194" i="6"/>
  <c r="BY195" i="6"/>
  <c r="BZ195" i="6"/>
  <c r="CA195" i="6"/>
  <c r="BY196" i="6"/>
  <c r="BZ197" i="6" s="1"/>
  <c r="CB197" i="6" s="1"/>
  <c r="BZ196" i="6"/>
  <c r="CB196" i="6" s="1"/>
  <c r="CE196" i="6" s="1"/>
  <c r="CA196" i="6"/>
  <c r="BY197" i="6"/>
  <c r="CA197" i="6"/>
  <c r="BY198" i="6"/>
  <c r="BZ198" i="6"/>
  <c r="CB198" i="6" s="1"/>
  <c r="CE198" i="6" s="1"/>
  <c r="CA198" i="6"/>
  <c r="BY199" i="6"/>
  <c r="BZ199" i="6"/>
  <c r="CB199" i="6" s="1"/>
  <c r="CA199" i="6"/>
  <c r="BY200" i="6"/>
  <c r="BZ201" i="6" s="1"/>
  <c r="CB201" i="6" s="1"/>
  <c r="BZ200" i="6"/>
  <c r="CA200" i="6"/>
  <c r="BY201" i="6"/>
  <c r="BZ202" i="6" s="1"/>
  <c r="CB202" i="6" s="1"/>
  <c r="CA201" i="6"/>
  <c r="BY202" i="6"/>
  <c r="CA202" i="6"/>
  <c r="BY203" i="6"/>
  <c r="BZ204" i="6" s="1"/>
  <c r="BZ203" i="6"/>
  <c r="CB203" i="6" s="1"/>
  <c r="CD203" i="6" s="1"/>
  <c r="CA203" i="6"/>
  <c r="BY204" i="6"/>
  <c r="CA204" i="6"/>
  <c r="CB204" i="6" s="1"/>
  <c r="BY205" i="6"/>
  <c r="BZ205" i="6"/>
  <c r="CB205" i="6" s="1"/>
  <c r="CA205" i="6"/>
  <c r="BY206" i="6"/>
  <c r="BZ206" i="6"/>
  <c r="CB206" i="6" s="1"/>
  <c r="CA206" i="6"/>
  <c r="BY207" i="6"/>
  <c r="BZ207" i="6"/>
  <c r="CB207" i="6" s="1"/>
  <c r="CC207" i="6" s="1"/>
  <c r="CA207" i="6"/>
  <c r="BY208" i="6"/>
  <c r="BZ209" i="6" s="1"/>
  <c r="CB209" i="6" s="1"/>
  <c r="BZ208" i="6"/>
  <c r="CB208" i="6" s="1"/>
  <c r="CA208" i="6"/>
  <c r="BY209" i="6"/>
  <c r="CA209" i="6"/>
  <c r="BY210" i="6"/>
  <c r="BZ210" i="6"/>
  <c r="CB210" i="6" s="1"/>
  <c r="CA210" i="6"/>
  <c r="BY211" i="6"/>
  <c r="BZ212" i="6" s="1"/>
  <c r="CB212" i="6" s="1"/>
  <c r="BZ211" i="6"/>
  <c r="CB211" i="6" s="1"/>
  <c r="CD211" i="6" s="1"/>
  <c r="CA211" i="6"/>
  <c r="BY212" i="6"/>
  <c r="CA212" i="6"/>
  <c r="BY213" i="6"/>
  <c r="BZ214" i="6" s="1"/>
  <c r="CB214" i="6" s="1"/>
  <c r="BZ213" i="6"/>
  <c r="CB213" i="6" s="1"/>
  <c r="CA213" i="6"/>
  <c r="BY214" i="6"/>
  <c r="BZ215" i="6" s="1"/>
  <c r="CA214" i="6"/>
  <c r="BY215" i="6"/>
  <c r="CA215" i="6"/>
  <c r="CB215" i="6"/>
  <c r="CC215" i="6" s="1"/>
  <c r="BY216" i="6"/>
  <c r="BZ217" i="6" s="1"/>
  <c r="BZ216" i="6"/>
  <c r="CB216" i="6" s="1"/>
  <c r="CA216" i="6"/>
  <c r="BY217" i="6"/>
  <c r="BZ218" i="6" s="1"/>
  <c r="CB218" i="6" s="1"/>
  <c r="CA217" i="6"/>
  <c r="BY218" i="6"/>
  <c r="CA218" i="6"/>
  <c r="BY219" i="6"/>
  <c r="BZ219" i="6"/>
  <c r="CA219" i="6"/>
  <c r="BY220" i="6"/>
  <c r="BZ221" i="6" s="1"/>
  <c r="CB221" i="6" s="1"/>
  <c r="BZ220" i="6"/>
  <c r="CB220" i="6" s="1"/>
  <c r="CE220" i="6" s="1"/>
  <c r="CA220" i="6"/>
  <c r="CC220" i="6"/>
  <c r="BY221" i="6"/>
  <c r="CA221" i="6"/>
  <c r="BY222" i="6"/>
  <c r="BZ222" i="6"/>
  <c r="CA222" i="6"/>
  <c r="BY223" i="6"/>
  <c r="BZ223" i="6"/>
  <c r="CA223" i="6"/>
  <c r="BY224" i="6"/>
  <c r="BZ225" i="6" s="1"/>
  <c r="BZ224" i="6"/>
  <c r="CB224" i="6" s="1"/>
  <c r="CA224" i="6"/>
  <c r="BY225" i="6"/>
  <c r="BZ226" i="6" s="1"/>
  <c r="CB226" i="6" s="1"/>
  <c r="CA225" i="6"/>
  <c r="BY226" i="6"/>
  <c r="CA226" i="6"/>
  <c r="BY227" i="6"/>
  <c r="BZ228" i="6" s="1"/>
  <c r="CB228" i="6" s="1"/>
  <c r="BZ227" i="6"/>
  <c r="CB227" i="6" s="1"/>
  <c r="CD227" i="6" s="1"/>
  <c r="CA227" i="6"/>
  <c r="BY228" i="6"/>
  <c r="CA228" i="6"/>
  <c r="BY229" i="6"/>
  <c r="BZ230" i="6" s="1"/>
  <c r="CB230" i="6" s="1"/>
  <c r="BZ229" i="6"/>
  <c r="CB229" i="6" s="1"/>
  <c r="CA229" i="6"/>
  <c r="BY230" i="6"/>
  <c r="CA230" i="6"/>
  <c r="BY231" i="6"/>
  <c r="BZ231" i="6"/>
  <c r="CA231" i="6"/>
  <c r="CB231" i="6"/>
  <c r="CC231" i="6"/>
  <c r="BY232" i="6"/>
  <c r="BZ233" i="6" s="1"/>
  <c r="CB233" i="6" s="1"/>
  <c r="BZ232" i="6"/>
  <c r="CB232" i="6" s="1"/>
  <c r="CA232" i="6"/>
  <c r="BY233" i="6"/>
  <c r="CA233" i="6"/>
  <c r="BY234" i="6"/>
  <c r="BZ234" i="6"/>
  <c r="CB234" i="6" s="1"/>
  <c r="CA234" i="6"/>
  <c r="BY235" i="6"/>
  <c r="BZ236" i="6" s="1"/>
  <c r="CB236" i="6" s="1"/>
  <c r="BZ235" i="6"/>
  <c r="CB235" i="6" s="1"/>
  <c r="CD235" i="6" s="1"/>
  <c r="CA235" i="6"/>
  <c r="BY236" i="6"/>
  <c r="BZ237" i="6" s="1"/>
  <c r="CB237" i="6" s="1"/>
  <c r="CA236" i="6"/>
  <c r="BY237" i="6"/>
  <c r="BZ238" i="6" s="1"/>
  <c r="CB238" i="6" s="1"/>
  <c r="CA237" i="6"/>
  <c r="BY238" i="6"/>
  <c r="BZ239" i="6" s="1"/>
  <c r="CB239" i="6" s="1"/>
  <c r="CA238" i="6"/>
  <c r="BY239" i="6"/>
  <c r="CA239" i="6"/>
  <c r="BY240" i="6"/>
  <c r="BZ241" i="6" s="1"/>
  <c r="BZ240" i="6"/>
  <c r="CB240" i="6" s="1"/>
  <c r="CA240" i="6"/>
  <c r="BY241" i="6"/>
  <c r="BZ242" i="6" s="1"/>
  <c r="CB242" i="6" s="1"/>
  <c r="CA241" i="6"/>
  <c r="BY242" i="6"/>
  <c r="CA242" i="6"/>
  <c r="BY243" i="6"/>
  <c r="BZ243" i="6"/>
  <c r="CA243" i="6"/>
  <c r="CB243" i="6"/>
  <c r="CD243" i="6" s="1"/>
  <c r="BY244" i="6"/>
  <c r="BZ245" i="6" s="1"/>
  <c r="CB245" i="6" s="1"/>
  <c r="BZ244" i="6"/>
  <c r="CA244" i="6"/>
  <c r="BY245" i="6"/>
  <c r="BZ246" i="6" s="1"/>
  <c r="CB246" i="6" s="1"/>
  <c r="CA245" i="6"/>
  <c r="CA149" i="6"/>
  <c r="CA148" i="6"/>
  <c r="BY149" i="6"/>
  <c r="BZ150" i="6" s="1"/>
  <c r="BZ149" i="6"/>
  <c r="CB149" i="6" s="1"/>
  <c r="BY148" i="6"/>
  <c r="BH5" i="6"/>
  <c r="BE149" i="6"/>
  <c r="BF149" i="6"/>
  <c r="BG149" i="6"/>
  <c r="BE150" i="6"/>
  <c r="BF150" i="6"/>
  <c r="BG150" i="6"/>
  <c r="BE151" i="6"/>
  <c r="BF151" i="6"/>
  <c r="BH151" i="6" s="1"/>
  <c r="BG151" i="6"/>
  <c r="BE152" i="6"/>
  <c r="BF152" i="6"/>
  <c r="BH152" i="6" s="1"/>
  <c r="BG152" i="6"/>
  <c r="BE153" i="6"/>
  <c r="BF153" i="6"/>
  <c r="BG153" i="6"/>
  <c r="BE154" i="6"/>
  <c r="BF154" i="6"/>
  <c r="BG154" i="6"/>
  <c r="BE155" i="6"/>
  <c r="BF155" i="6"/>
  <c r="BH155" i="6" s="1"/>
  <c r="BG155" i="6"/>
  <c r="BE156" i="6"/>
  <c r="BF156" i="6"/>
  <c r="BH156" i="6" s="1"/>
  <c r="BG156" i="6"/>
  <c r="BE157" i="6"/>
  <c r="BF157" i="6"/>
  <c r="BG157" i="6"/>
  <c r="BE158" i="6"/>
  <c r="BF158" i="6"/>
  <c r="BG158" i="6"/>
  <c r="BE159" i="6"/>
  <c r="BF159" i="6"/>
  <c r="BH159" i="6" s="1"/>
  <c r="BG159" i="6"/>
  <c r="BE160" i="6"/>
  <c r="BF160" i="6"/>
  <c r="BH160" i="6" s="1"/>
  <c r="BG160" i="6"/>
  <c r="BE161" i="6"/>
  <c r="BF161" i="6"/>
  <c r="BG161" i="6"/>
  <c r="BE162" i="6"/>
  <c r="BF162" i="6"/>
  <c r="BG162" i="6"/>
  <c r="BE163" i="6"/>
  <c r="BF163" i="6"/>
  <c r="BH163" i="6" s="1"/>
  <c r="BG163" i="6"/>
  <c r="BE164" i="6"/>
  <c r="BF164" i="6"/>
  <c r="BH164" i="6" s="1"/>
  <c r="BG164" i="6"/>
  <c r="BE165" i="6"/>
  <c r="BF165" i="6"/>
  <c r="BG165" i="6"/>
  <c r="BE166" i="6"/>
  <c r="BF166" i="6"/>
  <c r="BG166" i="6"/>
  <c r="BE167" i="6"/>
  <c r="BF167" i="6"/>
  <c r="BH167" i="6" s="1"/>
  <c r="BG167" i="6"/>
  <c r="BE168" i="6"/>
  <c r="BF168" i="6"/>
  <c r="BH168" i="6" s="1"/>
  <c r="BG168" i="6"/>
  <c r="BE169" i="6"/>
  <c r="BF169" i="6"/>
  <c r="BG169" i="6"/>
  <c r="BE170" i="6"/>
  <c r="BF170" i="6"/>
  <c r="BG170" i="6"/>
  <c r="BE171" i="6"/>
  <c r="BF171" i="6"/>
  <c r="BH171" i="6" s="1"/>
  <c r="BG171" i="6"/>
  <c r="BE172" i="6"/>
  <c r="BF172" i="6"/>
  <c r="BH172" i="6" s="1"/>
  <c r="BG172" i="6"/>
  <c r="BE173" i="6"/>
  <c r="BF173" i="6"/>
  <c r="BG173" i="6"/>
  <c r="BE174" i="6"/>
  <c r="BF174" i="6"/>
  <c r="BG174" i="6"/>
  <c r="BE175" i="6"/>
  <c r="BF175" i="6"/>
  <c r="BH175" i="6" s="1"/>
  <c r="BG175" i="6"/>
  <c r="BE176" i="6"/>
  <c r="BF176" i="6"/>
  <c r="BH176" i="6" s="1"/>
  <c r="BG176" i="6"/>
  <c r="BE177" i="6"/>
  <c r="BF177" i="6"/>
  <c r="BG177" i="6"/>
  <c r="BE178" i="6"/>
  <c r="BF178" i="6"/>
  <c r="BG178" i="6"/>
  <c r="BE179" i="6"/>
  <c r="BF179" i="6"/>
  <c r="BH179" i="6" s="1"/>
  <c r="BG179" i="6"/>
  <c r="BE180" i="6"/>
  <c r="BF180" i="6"/>
  <c r="BH180" i="6" s="1"/>
  <c r="BG180" i="6"/>
  <c r="BE181" i="6"/>
  <c r="BF181" i="6"/>
  <c r="BG181" i="6"/>
  <c r="BE182" i="6"/>
  <c r="BF182" i="6"/>
  <c r="BH182" i="6" s="1"/>
  <c r="BG182" i="6"/>
  <c r="BE183" i="6"/>
  <c r="BF183" i="6"/>
  <c r="BH183" i="6" s="1"/>
  <c r="BG183" i="6"/>
  <c r="BE184" i="6"/>
  <c r="BF184" i="6"/>
  <c r="BH184" i="6" s="1"/>
  <c r="BG184" i="6"/>
  <c r="BE185" i="6"/>
  <c r="BF185" i="6"/>
  <c r="BG185" i="6"/>
  <c r="BE186" i="6"/>
  <c r="BF186" i="6"/>
  <c r="BH186" i="6" s="1"/>
  <c r="BG186" i="6"/>
  <c r="BE187" i="6"/>
  <c r="BF187" i="6"/>
  <c r="BH187" i="6" s="1"/>
  <c r="BG187" i="6"/>
  <c r="BE188" i="6"/>
  <c r="BF188" i="6"/>
  <c r="BH188" i="6" s="1"/>
  <c r="BG188" i="6"/>
  <c r="BE189" i="6"/>
  <c r="BF189" i="6"/>
  <c r="BG189" i="6"/>
  <c r="BE190" i="6"/>
  <c r="BF190" i="6"/>
  <c r="BH190" i="6" s="1"/>
  <c r="BG190" i="6"/>
  <c r="BE191" i="6"/>
  <c r="BF191" i="6"/>
  <c r="BH191" i="6" s="1"/>
  <c r="BG191" i="6"/>
  <c r="BE192" i="6"/>
  <c r="BF192" i="6"/>
  <c r="BH192" i="6" s="1"/>
  <c r="BG192" i="6"/>
  <c r="BE193" i="6"/>
  <c r="BF193" i="6"/>
  <c r="BG193" i="6"/>
  <c r="BE194" i="6"/>
  <c r="BF194" i="6"/>
  <c r="BH194" i="6" s="1"/>
  <c r="BG194" i="6"/>
  <c r="BE195" i="6"/>
  <c r="BF195" i="6"/>
  <c r="BH195" i="6" s="1"/>
  <c r="BG195" i="6"/>
  <c r="BE196" i="6"/>
  <c r="BF196" i="6"/>
  <c r="BH196" i="6" s="1"/>
  <c r="BG196" i="6"/>
  <c r="BE197" i="6"/>
  <c r="BF197" i="6"/>
  <c r="BG197" i="6"/>
  <c r="BE198" i="6"/>
  <c r="BF198" i="6"/>
  <c r="BH198" i="6" s="1"/>
  <c r="BG198" i="6"/>
  <c r="BE199" i="6"/>
  <c r="BF199" i="6"/>
  <c r="BH199" i="6" s="1"/>
  <c r="BG199" i="6"/>
  <c r="BE200" i="6"/>
  <c r="BF200" i="6"/>
  <c r="BH200" i="6" s="1"/>
  <c r="BG200" i="6"/>
  <c r="BE201" i="6"/>
  <c r="BF201" i="6"/>
  <c r="BG201" i="6"/>
  <c r="BE202" i="6"/>
  <c r="BF202" i="6"/>
  <c r="BH202" i="6" s="1"/>
  <c r="BG202" i="6"/>
  <c r="BE203" i="6"/>
  <c r="BF203" i="6"/>
  <c r="BH203" i="6" s="1"/>
  <c r="BG203" i="6"/>
  <c r="BE204" i="6"/>
  <c r="BF204" i="6"/>
  <c r="BH204" i="6" s="1"/>
  <c r="BG204" i="6"/>
  <c r="BE205" i="6"/>
  <c r="BF205" i="6"/>
  <c r="BG205" i="6"/>
  <c r="BH205" i="6" s="1"/>
  <c r="BI205" i="6" s="1"/>
  <c r="BE206" i="6"/>
  <c r="BF206" i="6"/>
  <c r="BH206" i="6" s="1"/>
  <c r="BG206" i="6"/>
  <c r="BE207" i="6"/>
  <c r="BF207" i="6"/>
  <c r="BH207" i="6" s="1"/>
  <c r="BG207" i="6"/>
  <c r="BE208" i="6"/>
  <c r="BF208" i="6"/>
  <c r="BH208" i="6" s="1"/>
  <c r="BG208" i="6"/>
  <c r="BE209" i="6"/>
  <c r="BF209" i="6"/>
  <c r="BG209" i="6"/>
  <c r="BE210" i="6"/>
  <c r="BF210" i="6"/>
  <c r="BH210" i="6" s="1"/>
  <c r="BG210" i="6"/>
  <c r="BE211" i="6"/>
  <c r="BF211" i="6"/>
  <c r="BH211" i="6" s="1"/>
  <c r="BG211" i="6"/>
  <c r="BE212" i="6"/>
  <c r="BF212" i="6"/>
  <c r="BH212" i="6" s="1"/>
  <c r="BG212" i="6"/>
  <c r="BE213" i="6"/>
  <c r="BF213" i="6"/>
  <c r="BG213" i="6"/>
  <c r="BE214" i="6"/>
  <c r="BF214" i="6"/>
  <c r="BG214" i="6"/>
  <c r="BE215" i="6"/>
  <c r="BF215" i="6"/>
  <c r="BH215" i="6" s="1"/>
  <c r="BG215" i="6"/>
  <c r="BE216" i="6"/>
  <c r="BF216" i="6"/>
  <c r="BH216" i="6" s="1"/>
  <c r="BG216" i="6"/>
  <c r="BE217" i="6"/>
  <c r="BF217" i="6"/>
  <c r="BG217" i="6"/>
  <c r="BE218" i="6"/>
  <c r="BF218" i="6"/>
  <c r="BH218" i="6" s="1"/>
  <c r="BG218" i="6"/>
  <c r="BE219" i="6"/>
  <c r="BF219" i="6"/>
  <c r="BH219" i="6" s="1"/>
  <c r="BG219" i="6"/>
  <c r="BE220" i="6"/>
  <c r="BF220" i="6"/>
  <c r="BH220" i="6" s="1"/>
  <c r="BG220" i="6"/>
  <c r="BE221" i="6"/>
  <c r="BF221" i="6"/>
  <c r="BG221" i="6"/>
  <c r="BE222" i="6"/>
  <c r="BF222" i="6"/>
  <c r="BH222" i="6" s="1"/>
  <c r="BG222" i="6"/>
  <c r="BE223" i="6"/>
  <c r="BF223" i="6"/>
  <c r="BH223" i="6" s="1"/>
  <c r="BG223" i="6"/>
  <c r="BE224" i="6"/>
  <c r="BF224" i="6"/>
  <c r="BH224" i="6" s="1"/>
  <c r="BG224" i="6"/>
  <c r="BE225" i="6"/>
  <c r="BF225" i="6"/>
  <c r="BG225" i="6"/>
  <c r="BE226" i="6"/>
  <c r="BF226" i="6"/>
  <c r="BH226" i="6" s="1"/>
  <c r="BG226" i="6"/>
  <c r="BE227" i="6"/>
  <c r="BF227" i="6"/>
  <c r="BH227" i="6" s="1"/>
  <c r="BI227" i="6" s="1"/>
  <c r="BG227" i="6"/>
  <c r="BE228" i="6"/>
  <c r="BF228" i="6"/>
  <c r="BG228" i="6"/>
  <c r="BE229" i="6"/>
  <c r="BF229" i="6"/>
  <c r="BG229" i="6"/>
  <c r="BE230" i="6"/>
  <c r="BF230" i="6"/>
  <c r="BH230" i="6" s="1"/>
  <c r="BG230" i="6"/>
  <c r="BE231" i="6"/>
  <c r="BF231" i="6"/>
  <c r="BH231" i="6" s="1"/>
  <c r="BG231" i="6"/>
  <c r="BE232" i="6"/>
  <c r="BF232" i="6"/>
  <c r="BH232" i="6" s="1"/>
  <c r="BG232" i="6"/>
  <c r="BE233" i="6"/>
  <c r="BF233" i="6"/>
  <c r="BG233" i="6"/>
  <c r="BE234" i="6"/>
  <c r="BF234" i="6"/>
  <c r="BH234" i="6" s="1"/>
  <c r="BG234" i="6"/>
  <c r="BE235" i="6"/>
  <c r="BF235" i="6"/>
  <c r="BH235" i="6" s="1"/>
  <c r="BG235" i="6"/>
  <c r="BE236" i="6"/>
  <c r="BF236" i="6"/>
  <c r="BG236" i="6"/>
  <c r="BE237" i="6"/>
  <c r="BF237" i="6"/>
  <c r="BG237" i="6"/>
  <c r="BE238" i="6"/>
  <c r="BF238" i="6"/>
  <c r="BH238" i="6" s="1"/>
  <c r="BG238" i="6"/>
  <c r="BE239" i="6"/>
  <c r="BF239" i="6"/>
  <c r="BH239" i="6" s="1"/>
  <c r="BG239" i="6"/>
  <c r="BE240" i="6"/>
  <c r="BF240" i="6"/>
  <c r="BH240" i="6" s="1"/>
  <c r="BG240" i="6"/>
  <c r="BE241" i="6"/>
  <c r="BF241" i="6"/>
  <c r="BG241" i="6"/>
  <c r="BE242" i="6"/>
  <c r="BF242" i="6"/>
  <c r="BH242" i="6" s="1"/>
  <c r="BG242" i="6"/>
  <c r="BE243" i="6"/>
  <c r="BF243" i="6"/>
  <c r="BH243" i="6" s="1"/>
  <c r="BI243" i="6" s="1"/>
  <c r="BG243" i="6"/>
  <c r="BE244" i="6"/>
  <c r="BF244" i="6"/>
  <c r="BG244" i="6"/>
  <c r="BE245" i="6"/>
  <c r="BF245" i="6"/>
  <c r="BG245" i="6"/>
  <c r="BE246" i="6"/>
  <c r="BF246" i="6"/>
  <c r="BH246" i="6" s="1"/>
  <c r="BG246" i="6"/>
  <c r="BE247" i="6"/>
  <c r="BF247" i="6"/>
  <c r="BH247" i="6" s="1"/>
  <c r="BG247" i="6"/>
  <c r="BE248" i="6"/>
  <c r="BF248" i="6"/>
  <c r="BH248" i="6" s="1"/>
  <c r="BG248" i="6"/>
  <c r="BE249" i="6"/>
  <c r="BF249" i="6"/>
  <c r="BG249" i="6"/>
  <c r="BE250" i="6"/>
  <c r="BF250" i="6"/>
  <c r="BH250" i="6" s="1"/>
  <c r="BG250" i="6"/>
  <c r="BE251" i="6"/>
  <c r="BF251" i="6"/>
  <c r="BH251" i="6" s="1"/>
  <c r="BG251" i="6"/>
  <c r="BE252" i="6"/>
  <c r="BF252" i="6"/>
  <c r="BG252" i="6"/>
  <c r="BE253" i="6"/>
  <c r="BF253" i="6"/>
  <c r="BG253" i="6"/>
  <c r="BE254" i="6"/>
  <c r="BF254" i="6"/>
  <c r="BH254" i="6" s="1"/>
  <c r="BG254" i="6"/>
  <c r="BE255" i="6"/>
  <c r="BF255" i="6"/>
  <c r="BH255" i="6" s="1"/>
  <c r="BG255" i="6"/>
  <c r="BE256" i="6"/>
  <c r="BF256" i="6"/>
  <c r="BH256" i="6" s="1"/>
  <c r="BG256" i="6"/>
  <c r="BE257" i="6"/>
  <c r="BF257" i="6"/>
  <c r="BG257" i="6"/>
  <c r="BE258" i="6"/>
  <c r="BF258" i="6"/>
  <c r="BH258" i="6" s="1"/>
  <c r="BG258" i="6"/>
  <c r="BE259" i="6"/>
  <c r="BF259" i="6"/>
  <c r="BH259" i="6" s="1"/>
  <c r="BI259" i="6" s="1"/>
  <c r="BG259" i="6"/>
  <c r="BE260" i="6"/>
  <c r="BF260" i="6"/>
  <c r="BG260" i="6"/>
  <c r="BE261" i="6"/>
  <c r="BF261" i="6"/>
  <c r="BG261" i="6"/>
  <c r="BE262" i="6"/>
  <c r="BF262" i="6"/>
  <c r="BH262" i="6" s="1"/>
  <c r="BG262" i="6"/>
  <c r="BE263" i="6"/>
  <c r="BF263" i="6"/>
  <c r="BH263" i="6" s="1"/>
  <c r="BG263" i="6"/>
  <c r="BE264" i="6"/>
  <c r="BF264" i="6"/>
  <c r="BH264" i="6" s="1"/>
  <c r="BG264" i="6"/>
  <c r="BE265" i="6"/>
  <c r="BF265" i="6"/>
  <c r="BG265" i="6"/>
  <c r="BE266" i="6"/>
  <c r="BF266" i="6"/>
  <c r="BH266" i="6" s="1"/>
  <c r="BG266" i="6"/>
  <c r="BE267" i="6"/>
  <c r="BF267" i="6"/>
  <c r="BH267" i="6" s="1"/>
  <c r="BI267" i="6" s="1"/>
  <c r="BG267" i="6"/>
  <c r="BE268" i="6"/>
  <c r="BF268" i="6"/>
  <c r="BH268" i="6" s="1"/>
  <c r="BI268" i="6" s="1"/>
  <c r="BG268" i="6"/>
  <c r="BE269" i="6"/>
  <c r="BF269" i="6"/>
  <c r="BG269" i="6"/>
  <c r="BE270" i="6"/>
  <c r="BF270" i="6"/>
  <c r="BH270" i="6" s="1"/>
  <c r="BG270" i="6"/>
  <c r="BE271" i="6"/>
  <c r="BF271" i="6"/>
  <c r="BH271" i="6" s="1"/>
  <c r="BG271" i="6"/>
  <c r="BE272" i="6"/>
  <c r="BF272" i="6"/>
  <c r="BH272" i="6" s="1"/>
  <c r="BG272" i="6"/>
  <c r="BE273" i="6"/>
  <c r="BF273" i="6"/>
  <c r="BG273" i="6"/>
  <c r="BE274" i="6"/>
  <c r="BF274" i="6"/>
  <c r="BH274" i="6" s="1"/>
  <c r="BG274" i="6"/>
  <c r="BE275" i="6"/>
  <c r="BF275" i="6"/>
  <c r="BH275" i="6" s="1"/>
  <c r="BI275" i="6" s="1"/>
  <c r="BG275" i="6"/>
  <c r="BE276" i="6"/>
  <c r="BF276" i="6"/>
  <c r="BG276" i="6"/>
  <c r="BE277" i="6"/>
  <c r="BF277" i="6"/>
  <c r="BG277" i="6"/>
  <c r="BE278" i="6"/>
  <c r="BF278" i="6"/>
  <c r="BH278" i="6" s="1"/>
  <c r="BG278" i="6"/>
  <c r="BE279" i="6"/>
  <c r="BF279" i="6"/>
  <c r="BH279" i="6" s="1"/>
  <c r="BG279" i="6"/>
  <c r="BE280" i="6"/>
  <c r="BF280" i="6"/>
  <c r="BH280" i="6" s="1"/>
  <c r="BG280" i="6"/>
  <c r="BE281" i="6"/>
  <c r="BF281" i="6"/>
  <c r="BG281" i="6"/>
  <c r="BE282" i="6"/>
  <c r="BF282" i="6"/>
  <c r="BH282" i="6" s="1"/>
  <c r="BG282" i="6"/>
  <c r="BE283" i="6"/>
  <c r="BF283" i="6"/>
  <c r="BH283" i="6" s="1"/>
  <c r="BI283" i="6" s="1"/>
  <c r="BG283" i="6"/>
  <c r="BE284" i="6"/>
  <c r="BF284" i="6"/>
  <c r="BG284" i="6"/>
  <c r="BE285" i="6"/>
  <c r="BF285" i="6"/>
  <c r="BG285" i="6"/>
  <c r="BE286" i="6"/>
  <c r="BF286" i="6"/>
  <c r="BH286" i="6" s="1"/>
  <c r="BG286" i="6"/>
  <c r="BE287" i="6"/>
  <c r="BF287" i="6"/>
  <c r="BH287" i="6" s="1"/>
  <c r="BG287" i="6"/>
  <c r="BE288" i="6"/>
  <c r="BF288" i="6"/>
  <c r="BH288" i="6" s="1"/>
  <c r="BG288" i="6"/>
  <c r="BE289" i="6"/>
  <c r="BF289" i="6"/>
  <c r="BG289" i="6"/>
  <c r="BE290" i="6"/>
  <c r="BF290" i="6"/>
  <c r="BH290" i="6" s="1"/>
  <c r="BG290" i="6"/>
  <c r="BE291" i="6"/>
  <c r="BF291" i="6"/>
  <c r="BH291" i="6" s="1"/>
  <c r="BI291" i="6" s="1"/>
  <c r="BG291" i="6"/>
  <c r="BE292" i="6"/>
  <c r="BF292" i="6"/>
  <c r="BH292" i="6" s="1"/>
  <c r="BG292" i="6"/>
  <c r="BE293" i="6"/>
  <c r="BF293" i="6"/>
  <c r="BG293" i="6"/>
  <c r="BE294" i="6"/>
  <c r="BF294" i="6"/>
  <c r="BH294" i="6" s="1"/>
  <c r="BG294" i="6"/>
  <c r="BE295" i="6"/>
  <c r="BF295" i="6"/>
  <c r="BH295" i="6" s="1"/>
  <c r="BG295" i="6"/>
  <c r="BE296" i="6"/>
  <c r="BF296" i="6"/>
  <c r="BH296" i="6" s="1"/>
  <c r="BG296" i="6"/>
  <c r="BE297" i="6"/>
  <c r="BF297" i="6"/>
  <c r="BG297" i="6"/>
  <c r="BG148" i="6"/>
  <c r="BF148" i="6"/>
  <c r="BH148" i="6" s="1"/>
  <c r="BE148" i="6"/>
  <c r="AP150" i="6"/>
  <c r="AO153" i="6"/>
  <c r="AN157" i="6"/>
  <c r="AO157" i="6"/>
  <c r="AP161" i="6"/>
  <c r="AN162" i="6"/>
  <c r="AP162" i="6"/>
  <c r="AO165" i="6"/>
  <c r="AP165" i="6"/>
  <c r="AO166" i="6"/>
  <c r="AP166" i="6"/>
  <c r="AP174" i="6"/>
  <c r="AO177" i="6"/>
  <c r="AN181" i="6"/>
  <c r="AO181" i="6"/>
  <c r="AP185" i="6"/>
  <c r="AN186" i="6"/>
  <c r="AP186" i="6"/>
  <c r="AO189" i="6"/>
  <c r="AP189" i="6"/>
  <c r="AO190" i="6"/>
  <c r="AP190" i="6"/>
  <c r="AP198" i="6"/>
  <c r="AO201" i="6"/>
  <c r="AN205" i="6"/>
  <c r="AO205" i="6"/>
  <c r="AP209" i="6"/>
  <c r="AN210" i="6"/>
  <c r="AP210" i="6"/>
  <c r="AO213" i="6"/>
  <c r="AP213" i="6"/>
  <c r="AO214" i="6"/>
  <c r="AP214" i="6"/>
  <c r="AP222" i="6"/>
  <c r="AO225" i="6"/>
  <c r="AN229" i="6"/>
  <c r="AO229" i="6"/>
  <c r="AP233" i="6"/>
  <c r="AN234" i="6"/>
  <c r="AP234" i="6"/>
  <c r="AN237" i="6"/>
  <c r="AO237" i="6"/>
  <c r="AP237" i="6"/>
  <c r="AO238" i="6"/>
  <c r="AP238" i="6"/>
  <c r="AN246" i="6"/>
  <c r="AO246" i="6"/>
  <c r="AP246" i="6"/>
  <c r="AP247" i="6"/>
  <c r="AO250" i="6"/>
  <c r="AP250" i="6"/>
  <c r="AO251" i="6"/>
  <c r="AP251" i="6"/>
  <c r="AN258" i="6"/>
  <c r="AO258" i="6"/>
  <c r="AP258" i="6"/>
  <c r="AP259" i="6"/>
  <c r="AO261" i="6"/>
  <c r="AO262" i="6"/>
  <c r="AP262" i="6"/>
  <c r="AO263" i="6"/>
  <c r="AP263" i="6"/>
  <c r="AN270" i="6"/>
  <c r="AO270" i="6"/>
  <c r="AP270" i="6"/>
  <c r="AP271" i="6"/>
  <c r="AO273" i="6"/>
  <c r="AP274" i="6"/>
  <c r="AO275" i="6"/>
  <c r="AP275" i="6"/>
  <c r="AN282" i="6"/>
  <c r="AO282" i="6"/>
  <c r="AP282" i="6"/>
  <c r="AP283" i="6"/>
  <c r="AO285" i="6"/>
  <c r="AO286" i="6"/>
  <c r="AP286" i="6"/>
  <c r="AO287" i="6"/>
  <c r="AP287" i="6"/>
  <c r="AN294" i="6"/>
  <c r="AO294" i="6"/>
  <c r="AP294" i="6"/>
  <c r="AP295" i="6"/>
  <c r="AO297" i="6"/>
  <c r="AM150" i="6"/>
  <c r="AN150" i="6" s="1"/>
  <c r="AM151" i="6"/>
  <c r="AP151" i="6" s="1"/>
  <c r="AM152" i="6"/>
  <c r="AN152" i="6" s="1"/>
  <c r="AM153" i="6"/>
  <c r="AN153" i="6" s="1"/>
  <c r="AM154" i="6"/>
  <c r="AN154" i="6" s="1"/>
  <c r="AM155" i="6"/>
  <c r="AM156" i="6"/>
  <c r="AP156" i="6" s="1"/>
  <c r="AM157" i="6"/>
  <c r="AP157" i="6" s="1"/>
  <c r="AM158" i="6"/>
  <c r="AO158" i="6" s="1"/>
  <c r="AM159" i="6"/>
  <c r="AM160" i="6"/>
  <c r="AN160" i="6" s="1"/>
  <c r="AM161" i="6"/>
  <c r="AN161" i="6" s="1"/>
  <c r="AM162" i="6"/>
  <c r="AO162" i="6" s="1"/>
  <c r="AM163" i="6"/>
  <c r="AP163" i="6" s="1"/>
  <c r="AM164" i="6"/>
  <c r="AN164" i="6" s="1"/>
  <c r="AM165" i="6"/>
  <c r="AN165" i="6" s="1"/>
  <c r="AM166" i="6"/>
  <c r="AN166" i="6" s="1"/>
  <c r="AM167" i="6"/>
  <c r="AM168" i="6"/>
  <c r="AM169" i="6"/>
  <c r="AN169" i="6" s="1"/>
  <c r="AM170" i="6"/>
  <c r="AP170" i="6" s="1"/>
  <c r="AM171" i="6"/>
  <c r="AM172" i="6"/>
  <c r="AN172" i="6" s="1"/>
  <c r="AM173" i="6"/>
  <c r="AN173" i="6" s="1"/>
  <c r="AM174" i="6"/>
  <c r="AN174" i="6" s="1"/>
  <c r="AM175" i="6"/>
  <c r="AP175" i="6" s="1"/>
  <c r="AM176" i="6"/>
  <c r="AN176" i="6" s="1"/>
  <c r="AM177" i="6"/>
  <c r="AN177" i="6" s="1"/>
  <c r="AM178" i="6"/>
  <c r="AN178" i="6" s="1"/>
  <c r="AM179" i="6"/>
  <c r="AM180" i="6"/>
  <c r="AP180" i="6" s="1"/>
  <c r="AM181" i="6"/>
  <c r="AP181" i="6" s="1"/>
  <c r="AM182" i="6"/>
  <c r="AO182" i="6" s="1"/>
  <c r="AM183" i="6"/>
  <c r="AM184" i="6"/>
  <c r="AN184" i="6" s="1"/>
  <c r="AM185" i="6"/>
  <c r="AN185" i="6" s="1"/>
  <c r="AM186" i="6"/>
  <c r="AO186" i="6" s="1"/>
  <c r="AM187" i="6"/>
  <c r="AP187" i="6" s="1"/>
  <c r="AM188" i="6"/>
  <c r="AN188" i="6" s="1"/>
  <c r="AM189" i="6"/>
  <c r="AN189" i="6" s="1"/>
  <c r="AM190" i="6"/>
  <c r="AN190" i="6" s="1"/>
  <c r="AM191" i="6"/>
  <c r="AM192" i="6"/>
  <c r="AM193" i="6"/>
  <c r="AN193" i="6" s="1"/>
  <c r="AM194" i="6"/>
  <c r="AP194" i="6" s="1"/>
  <c r="AM195" i="6"/>
  <c r="AM196" i="6"/>
  <c r="AN196" i="6" s="1"/>
  <c r="AM197" i="6"/>
  <c r="AN197" i="6" s="1"/>
  <c r="AM198" i="6"/>
  <c r="AN198" i="6" s="1"/>
  <c r="AM199" i="6"/>
  <c r="AP199" i="6" s="1"/>
  <c r="AM200" i="6"/>
  <c r="AN200" i="6" s="1"/>
  <c r="AM201" i="6"/>
  <c r="AN201" i="6" s="1"/>
  <c r="AM202" i="6"/>
  <c r="AN202" i="6" s="1"/>
  <c r="AM203" i="6"/>
  <c r="AM204" i="6"/>
  <c r="AP204" i="6" s="1"/>
  <c r="AM205" i="6"/>
  <c r="AP205" i="6" s="1"/>
  <c r="AM206" i="6"/>
  <c r="AO206" i="6" s="1"/>
  <c r="AM207" i="6"/>
  <c r="AM208" i="6"/>
  <c r="AN208" i="6" s="1"/>
  <c r="AM209" i="6"/>
  <c r="AN209" i="6" s="1"/>
  <c r="AM210" i="6"/>
  <c r="AO210" i="6" s="1"/>
  <c r="AM211" i="6"/>
  <c r="AP211" i="6" s="1"/>
  <c r="AM212" i="6"/>
  <c r="AN212" i="6" s="1"/>
  <c r="AM213" i="6"/>
  <c r="AN213" i="6" s="1"/>
  <c r="AM214" i="6"/>
  <c r="AN214" i="6" s="1"/>
  <c r="AM215" i="6"/>
  <c r="AM216" i="6"/>
  <c r="AM217" i="6"/>
  <c r="AN217" i="6" s="1"/>
  <c r="AM218" i="6"/>
  <c r="AP218" i="6" s="1"/>
  <c r="AM219" i="6"/>
  <c r="AM220" i="6"/>
  <c r="AN220" i="6" s="1"/>
  <c r="AM221" i="6"/>
  <c r="AN221" i="6" s="1"/>
  <c r="AM222" i="6"/>
  <c r="AN222" i="6" s="1"/>
  <c r="AM223" i="6"/>
  <c r="AP223" i="6" s="1"/>
  <c r="AM224" i="6"/>
  <c r="AN224" i="6" s="1"/>
  <c r="AM225" i="6"/>
  <c r="AN225" i="6" s="1"/>
  <c r="AM226" i="6"/>
  <c r="AN226" i="6" s="1"/>
  <c r="AM227" i="6"/>
  <c r="AM228" i="6"/>
  <c r="AP228" i="6" s="1"/>
  <c r="AM229" i="6"/>
  <c r="AP229" i="6" s="1"/>
  <c r="AM230" i="6"/>
  <c r="AO230" i="6" s="1"/>
  <c r="AM231" i="6"/>
  <c r="AM232" i="6"/>
  <c r="AN232" i="6" s="1"/>
  <c r="AM233" i="6"/>
  <c r="AN233" i="6" s="1"/>
  <c r="AM234" i="6"/>
  <c r="AO234" i="6" s="1"/>
  <c r="AM235" i="6"/>
  <c r="AP235" i="6" s="1"/>
  <c r="AM236" i="6"/>
  <c r="AN236" i="6" s="1"/>
  <c r="AM237" i="6"/>
  <c r="AM238" i="6"/>
  <c r="AN238" i="6" s="1"/>
  <c r="AM239" i="6"/>
  <c r="AM240" i="6"/>
  <c r="AM241" i="6"/>
  <c r="AN241" i="6" s="1"/>
  <c r="AM242" i="6"/>
  <c r="AP242" i="6" s="1"/>
  <c r="AM243" i="6"/>
  <c r="AP243" i="6" s="1"/>
  <c r="AM244" i="6"/>
  <c r="AN244" i="6" s="1"/>
  <c r="AM245" i="6"/>
  <c r="AN245" i="6" s="1"/>
  <c r="AM246" i="6"/>
  <c r="AM247" i="6"/>
  <c r="AO247" i="6" s="1"/>
  <c r="AM248" i="6"/>
  <c r="AN248" i="6" s="1"/>
  <c r="AM249" i="6"/>
  <c r="AN249" i="6" s="1"/>
  <c r="AM250" i="6"/>
  <c r="AN250" i="6" s="1"/>
  <c r="AM251" i="6"/>
  <c r="AN251" i="6" s="1"/>
  <c r="AM252" i="6"/>
  <c r="AN252" i="6" s="1"/>
  <c r="AM253" i="6"/>
  <c r="AN253" i="6" s="1"/>
  <c r="AM254" i="6"/>
  <c r="AM255" i="6"/>
  <c r="AN255" i="6" s="1"/>
  <c r="AM256" i="6"/>
  <c r="AN256" i="6" s="1"/>
  <c r="AM257" i="6"/>
  <c r="AN257" i="6" s="1"/>
  <c r="AM258" i="6"/>
  <c r="AM259" i="6"/>
  <c r="AO259" i="6" s="1"/>
  <c r="AM260" i="6"/>
  <c r="AN260" i="6" s="1"/>
  <c r="AM261" i="6"/>
  <c r="AN261" i="6" s="1"/>
  <c r="AM262" i="6"/>
  <c r="AN262" i="6" s="1"/>
  <c r="AM263" i="6"/>
  <c r="AN263" i="6" s="1"/>
  <c r="AM264" i="6"/>
  <c r="AN264" i="6" s="1"/>
  <c r="AM265" i="6"/>
  <c r="AN265" i="6" s="1"/>
  <c r="AM266" i="6"/>
  <c r="AM267" i="6"/>
  <c r="AN267" i="6" s="1"/>
  <c r="AM268" i="6"/>
  <c r="AN268" i="6" s="1"/>
  <c r="AM269" i="6"/>
  <c r="AN269" i="6" s="1"/>
  <c r="AM270" i="6"/>
  <c r="AM271" i="6"/>
  <c r="AO271" i="6" s="1"/>
  <c r="AM272" i="6"/>
  <c r="AN272" i="6" s="1"/>
  <c r="AM273" i="6"/>
  <c r="AN273" i="6" s="1"/>
  <c r="AM274" i="6"/>
  <c r="AO274" i="6" s="1"/>
  <c r="AM275" i="6"/>
  <c r="AN275" i="6" s="1"/>
  <c r="AM276" i="6"/>
  <c r="AP276" i="6" s="1"/>
  <c r="AM277" i="6"/>
  <c r="AO277" i="6" s="1"/>
  <c r="AM278" i="6"/>
  <c r="AM279" i="6"/>
  <c r="AN279" i="6" s="1"/>
  <c r="AM280" i="6"/>
  <c r="AN280" i="6" s="1"/>
  <c r="AM281" i="6"/>
  <c r="AN281" i="6" s="1"/>
  <c r="AM282" i="6"/>
  <c r="AM283" i="6"/>
  <c r="AO283" i="6" s="1"/>
  <c r="AM284" i="6"/>
  <c r="AN284" i="6" s="1"/>
  <c r="AM285" i="6"/>
  <c r="AN285" i="6" s="1"/>
  <c r="AM286" i="6"/>
  <c r="AN286" i="6" s="1"/>
  <c r="AM287" i="6"/>
  <c r="AN287" i="6" s="1"/>
  <c r="AM288" i="6"/>
  <c r="AP288" i="6" s="1"/>
  <c r="AM289" i="6"/>
  <c r="AN289" i="6" s="1"/>
  <c r="AM290" i="6"/>
  <c r="AM291" i="6"/>
  <c r="AN291" i="6" s="1"/>
  <c r="AM292" i="6"/>
  <c r="AN292" i="6" s="1"/>
  <c r="AM293" i="6"/>
  <c r="AN293" i="6" s="1"/>
  <c r="AM294" i="6"/>
  <c r="AM295" i="6"/>
  <c r="AO295" i="6" s="1"/>
  <c r="AM296" i="6"/>
  <c r="AN296" i="6" s="1"/>
  <c r="AM297" i="6"/>
  <c r="AN297" i="6" s="1"/>
  <c r="AM149" i="6"/>
  <c r="AN149" i="6" s="1"/>
  <c r="AL150" i="6"/>
  <c r="AL151" i="6"/>
  <c r="AL152" i="6"/>
  <c r="AL153" i="6"/>
  <c r="AL154" i="6"/>
  <c r="AL155" i="6"/>
  <c r="AN155" i="6" s="1"/>
  <c r="AL156" i="6"/>
  <c r="AO156" i="6" s="1"/>
  <c r="AL157" i="6"/>
  <c r="AL158" i="6"/>
  <c r="AN158" i="6" s="1"/>
  <c r="AL159" i="6"/>
  <c r="AL160" i="6"/>
  <c r="AL161" i="6"/>
  <c r="AL162" i="6"/>
  <c r="AL163" i="6"/>
  <c r="AL164" i="6"/>
  <c r="AL165" i="6"/>
  <c r="AL166" i="6"/>
  <c r="AL167" i="6"/>
  <c r="AN167" i="6" s="1"/>
  <c r="AL168" i="6"/>
  <c r="AL169" i="6"/>
  <c r="AL170" i="6"/>
  <c r="AO170" i="6" s="1"/>
  <c r="AL171" i="6"/>
  <c r="AO171" i="6" s="1"/>
  <c r="AL172" i="6"/>
  <c r="AL173" i="6"/>
  <c r="AL174" i="6"/>
  <c r="AL175" i="6"/>
  <c r="AL176" i="6"/>
  <c r="AL177" i="6"/>
  <c r="AL178" i="6"/>
  <c r="AL179" i="6"/>
  <c r="AN179" i="6" s="1"/>
  <c r="AL180" i="6"/>
  <c r="AO180" i="6" s="1"/>
  <c r="AL181" i="6"/>
  <c r="AL182" i="6"/>
  <c r="AN182" i="6" s="1"/>
  <c r="AL183" i="6"/>
  <c r="AL184" i="6"/>
  <c r="AL185" i="6"/>
  <c r="AL186" i="6"/>
  <c r="AL187" i="6"/>
  <c r="AL188" i="6"/>
  <c r="AL189" i="6"/>
  <c r="AL190" i="6"/>
  <c r="AL191" i="6"/>
  <c r="AN191" i="6" s="1"/>
  <c r="AL192" i="6"/>
  <c r="AL193" i="6"/>
  <c r="AL194" i="6"/>
  <c r="AN194" i="6" s="1"/>
  <c r="AL195" i="6"/>
  <c r="AO195" i="6" s="1"/>
  <c r="AL196" i="6"/>
  <c r="AL197" i="6"/>
  <c r="AL198" i="6"/>
  <c r="AL199" i="6"/>
  <c r="AL200" i="6"/>
  <c r="AL201" i="6"/>
  <c r="AL202" i="6"/>
  <c r="AL203" i="6"/>
  <c r="AN203" i="6" s="1"/>
  <c r="AL204" i="6"/>
  <c r="AO204" i="6" s="1"/>
  <c r="AL205" i="6"/>
  <c r="AL206" i="6"/>
  <c r="AN206" i="6" s="1"/>
  <c r="AL207" i="6"/>
  <c r="AL208" i="6"/>
  <c r="AL209" i="6"/>
  <c r="AL210" i="6"/>
  <c r="AL211" i="6"/>
  <c r="AL212" i="6"/>
  <c r="AL213" i="6"/>
  <c r="AL214" i="6"/>
  <c r="AL215" i="6"/>
  <c r="AN215" i="6" s="1"/>
  <c r="AL216" i="6"/>
  <c r="AL217" i="6"/>
  <c r="AL218" i="6"/>
  <c r="AO218" i="6" s="1"/>
  <c r="AL219" i="6"/>
  <c r="AO219" i="6" s="1"/>
  <c r="AL220" i="6"/>
  <c r="AL221" i="6"/>
  <c r="AL222" i="6"/>
  <c r="AO222" i="6" s="1"/>
  <c r="AL223" i="6"/>
  <c r="AL224" i="6"/>
  <c r="AL225" i="6"/>
  <c r="AL226" i="6"/>
  <c r="AL227" i="6"/>
  <c r="AO227" i="6" s="1"/>
  <c r="AL228" i="6"/>
  <c r="AO228" i="6" s="1"/>
  <c r="AL229" i="6"/>
  <c r="AL230" i="6"/>
  <c r="AN230" i="6" s="1"/>
  <c r="AL231" i="6"/>
  <c r="AL232" i="6"/>
  <c r="AL233" i="6"/>
  <c r="AL234" i="6"/>
  <c r="AL235" i="6"/>
  <c r="AL236" i="6"/>
  <c r="AL237" i="6"/>
  <c r="AL238" i="6"/>
  <c r="AL239" i="6"/>
  <c r="AN239" i="6" s="1"/>
  <c r="AL240" i="6"/>
  <c r="AL241" i="6"/>
  <c r="AL242" i="6"/>
  <c r="AO242" i="6" s="1"/>
  <c r="AL243" i="6"/>
  <c r="AN243" i="6" s="1"/>
  <c r="AL244" i="6"/>
  <c r="AL245" i="6"/>
  <c r="AL246" i="6"/>
  <c r="AL247" i="6"/>
  <c r="AL248" i="6"/>
  <c r="AL249" i="6"/>
  <c r="AL250" i="6"/>
  <c r="AL251" i="6"/>
  <c r="AL252" i="6"/>
  <c r="AO252" i="6" s="1"/>
  <c r="AL253" i="6"/>
  <c r="AL254" i="6"/>
  <c r="AP254" i="6" s="1"/>
  <c r="AL255" i="6"/>
  <c r="AP255" i="6" s="1"/>
  <c r="AL256" i="6"/>
  <c r="AL257" i="6"/>
  <c r="AL258" i="6"/>
  <c r="AL259" i="6"/>
  <c r="AL260" i="6"/>
  <c r="AL261" i="6"/>
  <c r="AL262" i="6"/>
  <c r="AL263" i="6"/>
  <c r="AL264" i="6"/>
  <c r="AO264" i="6" s="1"/>
  <c r="AL265" i="6"/>
  <c r="AL266" i="6"/>
  <c r="AP266" i="6" s="1"/>
  <c r="AL267" i="6"/>
  <c r="AP267" i="6" s="1"/>
  <c r="AL268" i="6"/>
  <c r="AL269" i="6"/>
  <c r="AL270" i="6"/>
  <c r="AL271" i="6"/>
  <c r="AL272" i="6"/>
  <c r="AL273" i="6"/>
  <c r="AL274" i="6"/>
  <c r="AL275" i="6"/>
  <c r="AL276" i="6"/>
  <c r="AN276" i="6" s="1"/>
  <c r="AL277" i="6"/>
  <c r="AL278" i="6"/>
  <c r="AP278" i="6" s="1"/>
  <c r="AL279" i="6"/>
  <c r="AP279" i="6" s="1"/>
  <c r="AL280" i="6"/>
  <c r="AL281" i="6"/>
  <c r="AL282" i="6"/>
  <c r="AL283" i="6"/>
  <c r="AL284" i="6"/>
  <c r="AL285" i="6"/>
  <c r="AL286" i="6"/>
  <c r="AL287" i="6"/>
  <c r="AL288" i="6"/>
  <c r="AN288" i="6" s="1"/>
  <c r="AL289" i="6"/>
  <c r="AL290" i="6"/>
  <c r="AO290" i="6" s="1"/>
  <c r="AL291" i="6"/>
  <c r="AP291" i="6" s="1"/>
  <c r="AL292" i="6"/>
  <c r="AL293" i="6"/>
  <c r="AL294" i="6"/>
  <c r="AL295" i="6"/>
  <c r="AL296" i="6"/>
  <c r="AL297" i="6"/>
  <c r="AL149" i="6"/>
  <c r="AM148" i="6"/>
  <c r="AP148" i="6" s="1"/>
  <c r="AL148" i="6"/>
  <c r="AN148" i="6" s="1"/>
  <c r="T153" i="6"/>
  <c r="U153" i="6" s="1"/>
  <c r="T154" i="6"/>
  <c r="V154" i="6" s="1"/>
  <c r="U154" i="6"/>
  <c r="T155" i="6"/>
  <c r="U155" i="6" s="1"/>
  <c r="T156" i="6"/>
  <c r="U156" i="6" s="1"/>
  <c r="V156" i="6"/>
  <c r="T157" i="6"/>
  <c r="U157" i="6" s="1"/>
  <c r="T158" i="6"/>
  <c r="U158" i="6"/>
  <c r="V158" i="6"/>
  <c r="W158" i="6"/>
  <c r="T159" i="6"/>
  <c r="U159" i="6" s="1"/>
  <c r="T160" i="6"/>
  <c r="U160" i="6" s="1"/>
  <c r="T161" i="6"/>
  <c r="T162" i="6"/>
  <c r="U162" i="6" s="1"/>
  <c r="W162" i="6"/>
  <c r="T163" i="6"/>
  <c r="T164" i="6"/>
  <c r="W164" i="6" s="1"/>
  <c r="T165" i="6"/>
  <c r="T166" i="6"/>
  <c r="V166" i="6" s="1"/>
  <c r="U166" i="6"/>
  <c r="W166" i="6"/>
  <c r="T167" i="6"/>
  <c r="T168" i="6"/>
  <c r="U168" i="6" s="1"/>
  <c r="T169" i="6"/>
  <c r="T170" i="6"/>
  <c r="V170" i="6" s="1"/>
  <c r="T171" i="6"/>
  <c r="T172" i="6"/>
  <c r="U172" i="6" s="1"/>
  <c r="V172" i="6"/>
  <c r="T173" i="6"/>
  <c r="T174" i="6"/>
  <c r="W174" i="6" s="1"/>
  <c r="U174" i="6"/>
  <c r="V174" i="6"/>
  <c r="T175" i="6"/>
  <c r="T176" i="6"/>
  <c r="U176" i="6" s="1"/>
  <c r="T177" i="6"/>
  <c r="T178" i="6"/>
  <c r="U178" i="6" s="1"/>
  <c r="T179" i="6"/>
  <c r="T180" i="6"/>
  <c r="W180" i="6" s="1"/>
  <c r="T181" i="6"/>
  <c r="T182" i="6"/>
  <c r="V182" i="6" s="1"/>
  <c r="U182" i="6"/>
  <c r="T183" i="6"/>
  <c r="T184" i="6"/>
  <c r="W184" i="6" s="1"/>
  <c r="T185" i="6"/>
  <c r="T186" i="6"/>
  <c r="U186" i="6" s="1"/>
  <c r="T187" i="6"/>
  <c r="T188" i="6"/>
  <c r="V188" i="6" s="1"/>
  <c r="T189" i="6"/>
  <c r="T190" i="6"/>
  <c r="U190" i="6" s="1"/>
  <c r="T191" i="6"/>
  <c r="T192" i="6"/>
  <c r="U192" i="6" s="1"/>
  <c r="T193" i="6"/>
  <c r="T194" i="6"/>
  <c r="V194" i="6" s="1"/>
  <c r="W194" i="6"/>
  <c r="T195" i="6"/>
  <c r="T196" i="6"/>
  <c r="V196" i="6" s="1"/>
  <c r="U196" i="6"/>
  <c r="T197" i="6"/>
  <c r="T198" i="6"/>
  <c r="V198" i="6" s="1"/>
  <c r="T199" i="6"/>
  <c r="T200" i="6"/>
  <c r="V200" i="6" s="1"/>
  <c r="U200" i="6"/>
  <c r="W200" i="6"/>
  <c r="T201" i="6"/>
  <c r="T202" i="6"/>
  <c r="U202" i="6" s="1"/>
  <c r="T203" i="6"/>
  <c r="T204" i="6"/>
  <c r="V204" i="6" s="1"/>
  <c r="T205" i="6"/>
  <c r="T206" i="6"/>
  <c r="W206" i="6" s="1"/>
  <c r="T207" i="6"/>
  <c r="T208" i="6"/>
  <c r="U208" i="6" s="1"/>
  <c r="T209" i="6"/>
  <c r="T210" i="6"/>
  <c r="V210" i="6" s="1"/>
  <c r="U210" i="6"/>
  <c r="T211" i="6"/>
  <c r="T212" i="6"/>
  <c r="U212" i="6" s="1"/>
  <c r="W212" i="6"/>
  <c r="T213" i="6"/>
  <c r="T214" i="6"/>
  <c r="V214" i="6" s="1"/>
  <c r="T215" i="6"/>
  <c r="T216" i="6"/>
  <c r="U216" i="6" s="1"/>
  <c r="W216" i="6"/>
  <c r="T217" i="6"/>
  <c r="T218" i="6"/>
  <c r="U218" i="6" s="1"/>
  <c r="T219" i="6"/>
  <c r="T220" i="6"/>
  <c r="W220" i="6" s="1"/>
  <c r="T221" i="6"/>
  <c r="T222" i="6"/>
  <c r="V222" i="6" s="1"/>
  <c r="U222" i="6"/>
  <c r="W222" i="6"/>
  <c r="T223" i="6"/>
  <c r="T224" i="6"/>
  <c r="U224" i="6" s="1"/>
  <c r="T225" i="6"/>
  <c r="T226" i="6"/>
  <c r="U226" i="6" s="1"/>
  <c r="T227" i="6"/>
  <c r="T228" i="6"/>
  <c r="U228" i="6" s="1"/>
  <c r="W228" i="6"/>
  <c r="T229" i="6"/>
  <c r="T230" i="6"/>
  <c r="V230" i="6" s="1"/>
  <c r="T231" i="6"/>
  <c r="T232" i="6"/>
  <c r="U232" i="6" s="1"/>
  <c r="W232" i="6"/>
  <c r="T233" i="6"/>
  <c r="T234" i="6"/>
  <c r="U234" i="6" s="1"/>
  <c r="T235" i="6"/>
  <c r="T236" i="6"/>
  <c r="W236" i="6" s="1"/>
  <c r="T237" i="6"/>
  <c r="T238" i="6"/>
  <c r="V238" i="6" s="1"/>
  <c r="U238" i="6"/>
  <c r="W238" i="6"/>
  <c r="T239" i="6"/>
  <c r="T240" i="6"/>
  <c r="U240" i="6" s="1"/>
  <c r="T241" i="6"/>
  <c r="T242" i="6"/>
  <c r="U242" i="6" s="1"/>
  <c r="T243" i="6"/>
  <c r="T244" i="6"/>
  <c r="U244" i="6" s="1"/>
  <c r="T245" i="6"/>
  <c r="T246" i="6"/>
  <c r="V246" i="6" s="1"/>
  <c r="T247" i="6"/>
  <c r="T248" i="6"/>
  <c r="U248" i="6" s="1"/>
  <c r="W248" i="6"/>
  <c r="T249" i="6"/>
  <c r="T250" i="6"/>
  <c r="U250" i="6" s="1"/>
  <c r="T251" i="6"/>
  <c r="T252" i="6"/>
  <c r="W252" i="6" s="1"/>
  <c r="T253" i="6"/>
  <c r="T254" i="6"/>
  <c r="V254" i="6" s="1"/>
  <c r="T255" i="6"/>
  <c r="T256" i="6"/>
  <c r="U256" i="6" s="1"/>
  <c r="T257" i="6"/>
  <c r="T258" i="6"/>
  <c r="U258" i="6" s="1"/>
  <c r="T259" i="6"/>
  <c r="T260" i="6"/>
  <c r="U260" i="6" s="1"/>
  <c r="W260" i="6"/>
  <c r="T261" i="6"/>
  <c r="T262" i="6"/>
  <c r="V262" i="6" s="1"/>
  <c r="T263" i="6"/>
  <c r="T264" i="6"/>
  <c r="U264" i="6" s="1"/>
  <c r="W264" i="6"/>
  <c r="T265" i="6"/>
  <c r="T266" i="6"/>
  <c r="U266" i="6" s="1"/>
  <c r="T267" i="6"/>
  <c r="T268" i="6"/>
  <c r="W268" i="6" s="1"/>
  <c r="V268" i="6"/>
  <c r="T269" i="6"/>
  <c r="T270" i="6"/>
  <c r="W270" i="6" s="1"/>
  <c r="T271" i="6"/>
  <c r="T272" i="6"/>
  <c r="U272" i="6" s="1"/>
  <c r="T273" i="6"/>
  <c r="T274" i="6"/>
  <c r="V274" i="6" s="1"/>
  <c r="U274" i="6"/>
  <c r="W274" i="6"/>
  <c r="T275" i="6"/>
  <c r="T276" i="6"/>
  <c r="U276" i="6" s="1"/>
  <c r="V276" i="6"/>
  <c r="T277" i="6"/>
  <c r="W277" i="6" s="1"/>
  <c r="T278" i="6"/>
  <c r="U278" i="6" s="1"/>
  <c r="T279" i="6"/>
  <c r="W279" i="6" s="1"/>
  <c r="T280" i="6"/>
  <c r="W280" i="6" s="1"/>
  <c r="T281" i="6"/>
  <c r="W281" i="6" s="1"/>
  <c r="T282" i="6"/>
  <c r="U282" i="6" s="1"/>
  <c r="T283" i="6"/>
  <c r="T284" i="6"/>
  <c r="V284" i="6" s="1"/>
  <c r="W284" i="6"/>
  <c r="T285" i="6"/>
  <c r="W285" i="6" s="1"/>
  <c r="T286" i="6"/>
  <c r="U286" i="6" s="1"/>
  <c r="T287" i="6"/>
  <c r="W287" i="6" s="1"/>
  <c r="T288" i="6"/>
  <c r="W288" i="6" s="1"/>
  <c r="T289" i="6"/>
  <c r="W289" i="6" s="1"/>
  <c r="T290" i="6"/>
  <c r="V290" i="6" s="1"/>
  <c r="U290" i="6"/>
  <c r="T291" i="6"/>
  <c r="T292" i="6"/>
  <c r="U292" i="6" s="1"/>
  <c r="T293" i="6"/>
  <c r="W293" i="6" s="1"/>
  <c r="T294" i="6"/>
  <c r="U294" i="6" s="1"/>
  <c r="T295" i="6"/>
  <c r="W295" i="6"/>
  <c r="T296" i="6"/>
  <c r="W296" i="6" s="1"/>
  <c r="T297" i="6"/>
  <c r="W297" i="6" s="1"/>
  <c r="T298" i="6"/>
  <c r="W298" i="6" s="1"/>
  <c r="T299" i="6"/>
  <c r="T300" i="6"/>
  <c r="V300" i="6" s="1"/>
  <c r="T301" i="6"/>
  <c r="W301" i="6" s="1"/>
  <c r="T152" i="6"/>
  <c r="U152" i="6" s="1"/>
  <c r="T5" i="6"/>
  <c r="W150" i="6"/>
  <c r="H148" i="6"/>
  <c r="I148" i="6" s="1"/>
  <c r="CB6" i="6"/>
  <c r="EU25" i="6"/>
  <c r="EU24" i="6"/>
  <c r="F175" i="7" l="1"/>
  <c r="F83" i="7"/>
  <c r="F79" i="7"/>
  <c r="F71" i="7"/>
  <c r="F67" i="7"/>
  <c r="BH178" i="6"/>
  <c r="BH174" i="6"/>
  <c r="BH170" i="6"/>
  <c r="BK170" i="6" s="1"/>
  <c r="BH166" i="6"/>
  <c r="BH162" i="6"/>
  <c r="BH158" i="6"/>
  <c r="BI158" i="6" s="1"/>
  <c r="BH154" i="6"/>
  <c r="BH150" i="6"/>
  <c r="F283" i="8"/>
  <c r="F280" i="8"/>
  <c r="F277" i="8"/>
  <c r="F274" i="8"/>
  <c r="F271" i="8"/>
  <c r="G271" i="8" s="1"/>
  <c r="F268" i="8"/>
  <c r="F265" i="8"/>
  <c r="H265" i="8" s="1"/>
  <c r="F262" i="8"/>
  <c r="I262" i="8" s="1"/>
  <c r="F259" i="8"/>
  <c r="I259" i="8" s="1"/>
  <c r="F256" i="8"/>
  <c r="I256" i="8" s="1"/>
  <c r="F253" i="8"/>
  <c r="F250" i="8"/>
  <c r="F247" i="8"/>
  <c r="F244" i="8"/>
  <c r="F241" i="8"/>
  <c r="F238" i="8"/>
  <c r="F235" i="8"/>
  <c r="F232" i="8"/>
  <c r="F229" i="8"/>
  <c r="F226" i="8"/>
  <c r="F223" i="8"/>
  <c r="H223" i="8" s="1"/>
  <c r="F220" i="8"/>
  <c r="F217" i="8"/>
  <c r="F214" i="8"/>
  <c r="F211" i="8"/>
  <c r="F208" i="8"/>
  <c r="F205" i="8"/>
  <c r="F202" i="8"/>
  <c r="F199" i="8"/>
  <c r="I199" i="8" s="1"/>
  <c r="F196" i="8"/>
  <c r="H196" i="8" s="1"/>
  <c r="F193" i="8"/>
  <c r="F190" i="8"/>
  <c r="H190" i="8" s="1"/>
  <c r="F187" i="8"/>
  <c r="I187" i="8" s="1"/>
  <c r="F184" i="8"/>
  <c r="F181" i="8"/>
  <c r="F178" i="8"/>
  <c r="F175" i="8"/>
  <c r="F172" i="8"/>
  <c r="F169" i="8"/>
  <c r="F166" i="8"/>
  <c r="F163" i="8"/>
  <c r="F160" i="8"/>
  <c r="F157" i="8"/>
  <c r="G157" i="8" s="1"/>
  <c r="F154" i="8"/>
  <c r="F151" i="8"/>
  <c r="F148" i="8"/>
  <c r="G148" i="8" s="1"/>
  <c r="F145" i="8"/>
  <c r="F142" i="8"/>
  <c r="F139" i="8"/>
  <c r="F136" i="8"/>
  <c r="F133" i="8"/>
  <c r="F130" i="8"/>
  <c r="F127" i="8"/>
  <c r="F124" i="8"/>
  <c r="F121" i="8"/>
  <c r="F118" i="8"/>
  <c r="H118" i="8" s="1"/>
  <c r="F115" i="8"/>
  <c r="F112" i="8"/>
  <c r="F109" i="8"/>
  <c r="G109" i="8" s="1"/>
  <c r="F106" i="8"/>
  <c r="F103" i="8"/>
  <c r="F100" i="8"/>
  <c r="F97" i="8"/>
  <c r="F94" i="8"/>
  <c r="F91" i="8"/>
  <c r="F88" i="8"/>
  <c r="F82" i="8"/>
  <c r="F76" i="8"/>
  <c r="F70" i="8"/>
  <c r="F64" i="8"/>
  <c r="F61" i="8"/>
  <c r="F58" i="8"/>
  <c r="F55" i="8"/>
  <c r="F52" i="8"/>
  <c r="F46" i="8"/>
  <c r="F43" i="8"/>
  <c r="F40" i="8"/>
  <c r="F34" i="8"/>
  <c r="F31" i="8"/>
  <c r="F28" i="8"/>
  <c r="F22" i="8"/>
  <c r="F16" i="8"/>
  <c r="G16" i="8" s="1"/>
  <c r="F13" i="8"/>
  <c r="F10" i="8"/>
  <c r="F7" i="8"/>
  <c r="E198" i="9"/>
  <c r="E164" i="9"/>
  <c r="E261" i="9"/>
  <c r="E238" i="9"/>
  <c r="E186" i="9"/>
  <c r="E175" i="9"/>
  <c r="E158" i="9"/>
  <c r="E44" i="9"/>
  <c r="E278" i="9"/>
  <c r="E243" i="9"/>
  <c r="E232" i="9"/>
  <c r="E169" i="9"/>
  <c r="F294" i="8"/>
  <c r="F291" i="8"/>
  <c r="F288" i="8"/>
  <c r="F285" i="8"/>
  <c r="G285" i="8" s="1"/>
  <c r="F282" i="8"/>
  <c r="F279" i="8"/>
  <c r="G279" i="8" s="1"/>
  <c r="F276" i="8"/>
  <c r="F273" i="8"/>
  <c r="H273" i="8" s="1"/>
  <c r="F270" i="8"/>
  <c r="H270" i="8" s="1"/>
  <c r="F267" i="8"/>
  <c r="F264" i="8"/>
  <c r="F261" i="8"/>
  <c r="F258" i="8"/>
  <c r="F255" i="8"/>
  <c r="F252" i="8"/>
  <c r="F249" i="8"/>
  <c r="I249" i="8" s="1"/>
  <c r="F246" i="8"/>
  <c r="F243" i="8"/>
  <c r="I243" i="8" s="1"/>
  <c r="F240" i="8"/>
  <c r="I240" i="8" s="1"/>
  <c r="F237" i="8"/>
  <c r="H237" i="8" s="1"/>
  <c r="F234" i="8"/>
  <c r="F231" i="8"/>
  <c r="F228" i="8"/>
  <c r="H228" i="8" s="1"/>
  <c r="F225" i="8"/>
  <c r="F222" i="8"/>
  <c r="F219" i="8"/>
  <c r="F216" i="8"/>
  <c r="F213" i="8"/>
  <c r="F210" i="8"/>
  <c r="F207" i="8"/>
  <c r="I207" i="8" s="1"/>
  <c r="F204" i="8"/>
  <c r="F201" i="8"/>
  <c r="G201" i="8" s="1"/>
  <c r="F198" i="8"/>
  <c r="H198" i="8" s="1"/>
  <c r="F195" i="8"/>
  <c r="F63" i="8"/>
  <c r="F45" i="8"/>
  <c r="F42" i="8"/>
  <c r="F39" i="8"/>
  <c r="F27" i="8"/>
  <c r="F6" i="8"/>
  <c r="E49" i="9"/>
  <c r="E37" i="9"/>
  <c r="F37" i="9" s="1"/>
  <c r="E208" i="9"/>
  <c r="F208" i="9" s="1"/>
  <c r="E202" i="9"/>
  <c r="E185" i="9"/>
  <c r="G185" i="9" s="1"/>
  <c r="E93" i="9"/>
  <c r="F93" i="9" s="1"/>
  <c r="E76" i="9"/>
  <c r="E65" i="9"/>
  <c r="E54" i="9"/>
  <c r="D286" i="7"/>
  <c r="F286" i="7" s="1"/>
  <c r="D238" i="7"/>
  <c r="F238" i="7" s="1"/>
  <c r="D234" i="7"/>
  <c r="F234" i="7" s="1"/>
  <c r="D230" i="7"/>
  <c r="F230" i="7" s="1"/>
  <c r="D226" i="7"/>
  <c r="F226" i="7" s="1"/>
  <c r="D222" i="7"/>
  <c r="F222" i="7" s="1"/>
  <c r="I222" i="7" s="1"/>
  <c r="D218" i="7"/>
  <c r="F218" i="7" s="1"/>
  <c r="D214" i="7"/>
  <c r="F214" i="7" s="1"/>
  <c r="D210" i="7"/>
  <c r="F210" i="7" s="1"/>
  <c r="I210" i="7" s="1"/>
  <c r="E288" i="9"/>
  <c r="E70" i="9"/>
  <c r="F71" i="8"/>
  <c r="F65" i="8"/>
  <c r="F59" i="8"/>
  <c r="F47" i="8"/>
  <c r="F41" i="8"/>
  <c r="F35" i="8"/>
  <c r="I35" i="8" s="1"/>
  <c r="F29" i="8"/>
  <c r="G29" i="8" s="1"/>
  <c r="E230" i="9"/>
  <c r="E218" i="9"/>
  <c r="G218" i="9" s="1"/>
  <c r="E144" i="9"/>
  <c r="E127" i="9"/>
  <c r="E92" i="9"/>
  <c r="D54" i="7"/>
  <c r="D22" i="7"/>
  <c r="E86" i="9"/>
  <c r="D185" i="7"/>
  <c r="F185" i="7" s="1"/>
  <c r="F182" i="7"/>
  <c r="D169" i="7"/>
  <c r="F169" i="7" s="1"/>
  <c r="D113" i="7"/>
  <c r="F113" i="7" s="1"/>
  <c r="D97" i="7"/>
  <c r="F97" i="7" s="1"/>
  <c r="D89" i="7"/>
  <c r="F89" i="7" s="1"/>
  <c r="D85" i="7"/>
  <c r="F85" i="7" s="1"/>
  <c r="I85" i="7" s="1"/>
  <c r="D81" i="7"/>
  <c r="D77" i="7"/>
  <c r="F77" i="7" s="1"/>
  <c r="D69" i="7"/>
  <c r="F69" i="7" s="1"/>
  <c r="D65" i="7"/>
  <c r="D61" i="7"/>
  <c r="F61" i="7" s="1"/>
  <c r="D57" i="7"/>
  <c r="F57" i="7" s="1"/>
  <c r="E292" i="9"/>
  <c r="E120" i="9"/>
  <c r="F22" i="7"/>
  <c r="G22" i="7" s="1"/>
  <c r="D216" i="7"/>
  <c r="F216" i="7" s="1"/>
  <c r="D208" i="7"/>
  <c r="F208" i="7" s="1"/>
  <c r="G208" i="7" s="1"/>
  <c r="D200" i="7"/>
  <c r="F200" i="7" s="1"/>
  <c r="D192" i="7"/>
  <c r="F192" i="7" s="1"/>
  <c r="D25" i="7"/>
  <c r="E285" i="9"/>
  <c r="E223" i="9"/>
  <c r="E201" i="9"/>
  <c r="E184" i="9"/>
  <c r="E180" i="9"/>
  <c r="F180" i="9" s="1"/>
  <c r="E151" i="9"/>
  <c r="E101" i="9"/>
  <c r="F101" i="9" s="1"/>
  <c r="E85" i="9"/>
  <c r="G85" i="9" s="1"/>
  <c r="E75" i="9"/>
  <c r="F75" i="9" s="1"/>
  <c r="D137" i="7"/>
  <c r="F137" i="7" s="1"/>
  <c r="H137" i="7" s="1"/>
  <c r="D125" i="7"/>
  <c r="F125" i="7" s="1"/>
  <c r="E251" i="9"/>
  <c r="G251" i="9" s="1"/>
  <c r="E234" i="9"/>
  <c r="E190" i="9"/>
  <c r="E174" i="9"/>
  <c r="E146" i="9"/>
  <c r="E140" i="9"/>
  <c r="G140" i="9" s="1"/>
  <c r="E107" i="9"/>
  <c r="F107" i="9" s="1"/>
  <c r="E96" i="9"/>
  <c r="E91" i="9"/>
  <c r="G91" i="9" s="1"/>
  <c r="E80" i="9"/>
  <c r="F80" i="9" s="1"/>
  <c r="E42" i="9"/>
  <c r="F42" i="9" s="1"/>
  <c r="E8" i="9"/>
  <c r="D56" i="7"/>
  <c r="E267" i="9"/>
  <c r="E206" i="9"/>
  <c r="E195" i="9"/>
  <c r="E118" i="9"/>
  <c r="E112" i="9"/>
  <c r="F112" i="9" s="1"/>
  <c r="E19" i="9"/>
  <c r="D8" i="7"/>
  <c r="F8" i="7" s="1"/>
  <c r="E233" i="9"/>
  <c r="H233" i="9" s="1"/>
  <c r="E211" i="9"/>
  <c r="E179" i="9"/>
  <c r="G179" i="9" s="1"/>
  <c r="E156" i="9"/>
  <c r="E128" i="9"/>
  <c r="E13" i="9"/>
  <c r="E7" i="9"/>
  <c r="F51" i="8"/>
  <c r="E283" i="9"/>
  <c r="G283" i="9" s="1"/>
  <c r="E266" i="9"/>
  <c r="F266" i="9" s="1"/>
  <c r="E227" i="9"/>
  <c r="E216" i="9"/>
  <c r="E205" i="9"/>
  <c r="G205" i="9" s="1"/>
  <c r="E167" i="9"/>
  <c r="H167" i="9" s="1"/>
  <c r="E117" i="9"/>
  <c r="G117" i="9" s="1"/>
  <c r="E73" i="9"/>
  <c r="E68" i="9"/>
  <c r="E63" i="9"/>
  <c r="E57" i="9"/>
  <c r="E18" i="9"/>
  <c r="F192" i="8"/>
  <c r="F189" i="8"/>
  <c r="G189" i="8" s="1"/>
  <c r="F186" i="8"/>
  <c r="I186" i="8" s="1"/>
  <c r="F159" i="8"/>
  <c r="F117" i="8"/>
  <c r="F33" i="8"/>
  <c r="I33" i="8" s="1"/>
  <c r="F21" i="8"/>
  <c r="F18" i="8"/>
  <c r="F15" i="8"/>
  <c r="H15" i="8" s="1"/>
  <c r="E287" i="9"/>
  <c r="E23" i="9"/>
  <c r="E12" i="9"/>
  <c r="D206" i="7"/>
  <c r="F206" i="7" s="1"/>
  <c r="D202" i="7"/>
  <c r="F202" i="7" s="1"/>
  <c r="I202" i="7" s="1"/>
  <c r="D198" i="7"/>
  <c r="F198" i="7" s="1"/>
  <c r="D194" i="7"/>
  <c r="F194" i="7" s="1"/>
  <c r="G194" i="7" s="1"/>
  <c r="D190" i="7"/>
  <c r="F190" i="7" s="1"/>
  <c r="H190" i="7" s="1"/>
  <c r="D43" i="7"/>
  <c r="F43" i="7" s="1"/>
  <c r="H43" i="7" s="1"/>
  <c r="D39" i="7"/>
  <c r="F39" i="7" s="1"/>
  <c r="G39" i="7" s="1"/>
  <c r="D31" i="7"/>
  <c r="F31" i="7" s="1"/>
  <c r="G31" i="7" s="1"/>
  <c r="D27" i="7"/>
  <c r="D23" i="7"/>
  <c r="F23" i="7" s="1"/>
  <c r="E67" i="9"/>
  <c r="BH221" i="6"/>
  <c r="BI221" i="6" s="1"/>
  <c r="D138" i="7"/>
  <c r="F138" i="7" s="1"/>
  <c r="H138" i="7" s="1"/>
  <c r="D134" i="7"/>
  <c r="F134" i="7" s="1"/>
  <c r="G134" i="7" s="1"/>
  <c r="E5" i="9"/>
  <c r="E254" i="9"/>
  <c r="E248" i="9"/>
  <c r="F248" i="9" s="1"/>
  <c r="E154" i="9"/>
  <c r="E149" i="9"/>
  <c r="E143" i="9"/>
  <c r="E99" i="9"/>
  <c r="E45" i="9"/>
  <c r="G71" i="8"/>
  <c r="F17" i="8"/>
  <c r="F14" i="8"/>
  <c r="E281" i="9"/>
  <c r="G281" i="9" s="1"/>
  <c r="E259" i="9"/>
  <c r="E203" i="9"/>
  <c r="H203" i="9" s="1"/>
  <c r="E137" i="9"/>
  <c r="E77" i="9"/>
  <c r="E66" i="9"/>
  <c r="E61" i="9"/>
  <c r="E55" i="9"/>
  <c r="E33" i="9"/>
  <c r="CE228" i="6"/>
  <c r="CC228" i="6"/>
  <c r="BI248" i="6"/>
  <c r="BJ248" i="6"/>
  <c r="CD294" i="6"/>
  <c r="CC294" i="6"/>
  <c r="EO174" i="6"/>
  <c r="EP174" i="6"/>
  <c r="EQ174" i="6"/>
  <c r="BI296" i="6"/>
  <c r="BJ296" i="6"/>
  <c r="CC214" i="6"/>
  <c r="CE214" i="6"/>
  <c r="CD214" i="6"/>
  <c r="CE172" i="6"/>
  <c r="CC172" i="6"/>
  <c r="BI256" i="6"/>
  <c r="BJ256" i="6"/>
  <c r="BI251" i="6"/>
  <c r="BK251" i="6"/>
  <c r="BI235" i="6"/>
  <c r="BK235" i="6"/>
  <c r="EO206" i="6"/>
  <c r="EP206" i="6"/>
  <c r="EQ206" i="6"/>
  <c r="CD239" i="6"/>
  <c r="CE239" i="6"/>
  <c r="CC239" i="6"/>
  <c r="BI232" i="6"/>
  <c r="BJ232" i="6"/>
  <c r="CE149" i="6"/>
  <c r="CD149" i="6"/>
  <c r="CC149" i="6"/>
  <c r="CC230" i="6"/>
  <c r="CD230" i="6"/>
  <c r="CE230" i="6"/>
  <c r="CE204" i="6"/>
  <c r="CC204" i="6"/>
  <c r="BI288" i="6"/>
  <c r="BJ288" i="6"/>
  <c r="CC238" i="6"/>
  <c r="CE238" i="6"/>
  <c r="CD238" i="6"/>
  <c r="CD175" i="6"/>
  <c r="CE175" i="6"/>
  <c r="EO278" i="6"/>
  <c r="EQ278" i="6"/>
  <c r="EP278" i="6"/>
  <c r="EO222" i="6"/>
  <c r="EP222" i="6"/>
  <c r="EQ222" i="6"/>
  <c r="BI280" i="6"/>
  <c r="BJ280" i="6"/>
  <c r="EP172" i="6"/>
  <c r="EO172" i="6"/>
  <c r="EQ151" i="6"/>
  <c r="EO151" i="6"/>
  <c r="F287" i="8"/>
  <c r="G287" i="8" s="1"/>
  <c r="AO267" i="6"/>
  <c r="AO176" i="6"/>
  <c r="BI272" i="6"/>
  <c r="BJ272" i="6"/>
  <c r="BI224" i="6"/>
  <c r="BJ224" i="6"/>
  <c r="CD191" i="6"/>
  <c r="CE191" i="6"/>
  <c r="CC158" i="6"/>
  <c r="CE158" i="6"/>
  <c r="EP276" i="6"/>
  <c r="EO276" i="6"/>
  <c r="EO262" i="6"/>
  <c r="EP262" i="6"/>
  <c r="EQ262" i="6"/>
  <c r="EO254" i="6"/>
  <c r="EP254" i="6"/>
  <c r="V152" i="6"/>
  <c r="U194" i="6"/>
  <c r="AN295" i="6"/>
  <c r="AN283" i="6"/>
  <c r="AN271" i="6"/>
  <c r="AN259" i="6"/>
  <c r="AN247" i="6"/>
  <c r="AO233" i="6"/>
  <c r="AO223" i="6"/>
  <c r="AO209" i="6"/>
  <c r="AO199" i="6"/>
  <c r="AO185" i="6"/>
  <c r="AO175" i="6"/>
  <c r="AO161" i="6"/>
  <c r="AO151" i="6"/>
  <c r="BJ268" i="6"/>
  <c r="CB244" i="6"/>
  <c r="CB241" i="6"/>
  <c r="CD182" i="6"/>
  <c r="CE151" i="6"/>
  <c r="EN150" i="6"/>
  <c r="EO150" i="6" s="1"/>
  <c r="EN284" i="6"/>
  <c r="EP212" i="6"/>
  <c r="EP164" i="6"/>
  <c r="EO164" i="6"/>
  <c r="EP156" i="6"/>
  <c r="EO156" i="6"/>
  <c r="AO279" i="6"/>
  <c r="AN219" i="6"/>
  <c r="AN171" i="6"/>
  <c r="AN223" i="6"/>
  <c r="AO194" i="6"/>
  <c r="CD215" i="6"/>
  <c r="CE215" i="6"/>
  <c r="CD199" i="6"/>
  <c r="CE199" i="6"/>
  <c r="CC174" i="6"/>
  <c r="CE174" i="6"/>
  <c r="CC247" i="6"/>
  <c r="BZ248" i="6"/>
  <c r="CB248" i="6" s="1"/>
  <c r="EP252" i="6"/>
  <c r="EO252" i="6"/>
  <c r="EP244" i="6"/>
  <c r="EO244" i="6"/>
  <c r="EP204" i="6"/>
  <c r="EO204" i="6"/>
  <c r="EO198" i="6"/>
  <c r="EP198" i="6"/>
  <c r="EQ198" i="6"/>
  <c r="EO190" i="6"/>
  <c r="EP190" i="6"/>
  <c r="EO182" i="6"/>
  <c r="EP182" i="6"/>
  <c r="EQ182" i="6"/>
  <c r="AO255" i="6"/>
  <c r="AO278" i="6"/>
  <c r="AO254" i="6"/>
  <c r="AP232" i="6"/>
  <c r="AP208" i="6"/>
  <c r="AO203" i="6"/>
  <c r="AP184" i="6"/>
  <c r="AO179" i="6"/>
  <c r="AN170" i="6"/>
  <c r="AP160" i="6"/>
  <c r="AO155" i="6"/>
  <c r="BH297" i="6"/>
  <c r="BH293" i="6"/>
  <c r="BJ293" i="6" s="1"/>
  <c r="BH289" i="6"/>
  <c r="BH285" i="6"/>
  <c r="BH281" i="6"/>
  <c r="BH277" i="6"/>
  <c r="BH273" i="6"/>
  <c r="BI273" i="6" s="1"/>
  <c r="BH269" i="6"/>
  <c r="BJ269" i="6" s="1"/>
  <c r="BH265" i="6"/>
  <c r="BH261" i="6"/>
  <c r="BJ261" i="6" s="1"/>
  <c r="BH257" i="6"/>
  <c r="BH253" i="6"/>
  <c r="BH249" i="6"/>
  <c r="BI249" i="6" s="1"/>
  <c r="BH245" i="6"/>
  <c r="BJ245" i="6" s="1"/>
  <c r="BH241" i="6"/>
  <c r="BH237" i="6"/>
  <c r="BH233" i="6"/>
  <c r="BH229" i="6"/>
  <c r="BH225" i="6"/>
  <c r="BH217" i="6"/>
  <c r="BI217" i="6" s="1"/>
  <c r="BH213" i="6"/>
  <c r="BI213" i="6" s="1"/>
  <c r="BH209" i="6"/>
  <c r="BH201" i="6"/>
  <c r="BH197" i="6"/>
  <c r="BI197" i="6" s="1"/>
  <c r="BH193" i="6"/>
  <c r="BI193" i="6" s="1"/>
  <c r="BH189" i="6"/>
  <c r="BI189" i="6" s="1"/>
  <c r="BH185" i="6"/>
  <c r="BH181" i="6"/>
  <c r="BH177" i="6"/>
  <c r="BH173" i="6"/>
  <c r="BH169" i="6"/>
  <c r="BH165" i="6"/>
  <c r="BI165" i="6" s="1"/>
  <c r="BH161" i="6"/>
  <c r="BK161" i="6" s="1"/>
  <c r="BH157" i="6"/>
  <c r="BH153" i="6"/>
  <c r="BH149" i="6"/>
  <c r="BI149" i="6" s="1"/>
  <c r="CD231" i="6"/>
  <c r="CE231" i="6"/>
  <c r="CB223" i="6"/>
  <c r="CD207" i="6"/>
  <c r="CE207" i="6"/>
  <c r="CB195" i="6"/>
  <c r="CD195" i="6" s="1"/>
  <c r="CC190" i="6"/>
  <c r="CD190" i="6"/>
  <c r="CE190" i="6"/>
  <c r="CB161" i="6"/>
  <c r="EO238" i="6"/>
  <c r="EP238" i="6"/>
  <c r="EQ238" i="6"/>
  <c r="EN208" i="6"/>
  <c r="EO208" i="6" s="1"/>
  <c r="AO291" i="6"/>
  <c r="AN242" i="6"/>
  <c r="AP207" i="6"/>
  <c r="AP171" i="6"/>
  <c r="AN274" i="6"/>
  <c r="AN266" i="6"/>
  <c r="AN254" i="6"/>
  <c r="AO232" i="6"/>
  <c r="AN227" i="6"/>
  <c r="AP217" i="6"/>
  <c r="AO208" i="6"/>
  <c r="AO198" i="6"/>
  <c r="AP193" i="6"/>
  <c r="AO184" i="6"/>
  <c r="AO174" i="6"/>
  <c r="AP169" i="6"/>
  <c r="AO160" i="6"/>
  <c r="AO150" i="6"/>
  <c r="CB219" i="6"/>
  <c r="CD219" i="6" s="1"/>
  <c r="CE212" i="6"/>
  <c r="CC212" i="6"/>
  <c r="CD247" i="6"/>
  <c r="EN230" i="6"/>
  <c r="EP224" i="6"/>
  <c r="EL225" i="6"/>
  <c r="EN225" i="6" s="1"/>
  <c r="EP220" i="6"/>
  <c r="EO220" i="6"/>
  <c r="EN163" i="6"/>
  <c r="AO200" i="6"/>
  <c r="AO152" i="6"/>
  <c r="AN151" i="6"/>
  <c r="AR148" i="6" s="1"/>
  <c r="AO148" i="6"/>
  <c r="AO266" i="6"/>
  <c r="AN218" i="6"/>
  <c r="AP231" i="6"/>
  <c r="AP219" i="6"/>
  <c r="AP195" i="6"/>
  <c r="AP183" i="6"/>
  <c r="AP159" i="6"/>
  <c r="AN290" i="6"/>
  <c r="AN278" i="6"/>
  <c r="AP241" i="6"/>
  <c r="U284" i="6"/>
  <c r="AP297" i="6"/>
  <c r="AP293" i="6"/>
  <c r="AP289" i="6"/>
  <c r="AP285" i="6"/>
  <c r="AP281" i="6"/>
  <c r="AP277" i="6"/>
  <c r="AP273" i="6"/>
  <c r="AP269" i="6"/>
  <c r="AP265" i="6"/>
  <c r="AP261" i="6"/>
  <c r="AP257" i="6"/>
  <c r="AP253" i="6"/>
  <c r="AP249" i="6"/>
  <c r="AP245" i="6"/>
  <c r="AO241" i="6"/>
  <c r="AP236" i="6"/>
  <c r="AO231" i="6"/>
  <c r="AP226" i="6"/>
  <c r="AO217" i="6"/>
  <c r="AP212" i="6"/>
  <c r="AO207" i="6"/>
  <c r="AP202" i="6"/>
  <c r="AO193" i="6"/>
  <c r="AP188" i="6"/>
  <c r="AO183" i="6"/>
  <c r="AP178" i="6"/>
  <c r="AO169" i="6"/>
  <c r="AP164" i="6"/>
  <c r="AO159" i="6"/>
  <c r="AP154" i="6"/>
  <c r="BH284" i="6"/>
  <c r="BH276" i="6"/>
  <c r="BH260" i="6"/>
  <c r="BH252" i="6"/>
  <c r="BH244" i="6"/>
  <c r="BI244" i="6" s="1"/>
  <c r="BH236" i="6"/>
  <c r="CE236" i="6"/>
  <c r="CC236" i="6"/>
  <c r="CB297" i="6"/>
  <c r="CC286" i="6"/>
  <c r="EN294" i="6"/>
  <c r="EP288" i="6"/>
  <c r="EP268" i="6"/>
  <c r="EO268" i="6"/>
  <c r="EP256" i="6"/>
  <c r="EL257" i="6"/>
  <c r="EN257" i="6" s="1"/>
  <c r="AP290" i="6"/>
  <c r="AN199" i="6"/>
  <c r="AO289" i="6"/>
  <c r="AO281" i="6"/>
  <c r="AO265" i="6"/>
  <c r="AO257" i="6"/>
  <c r="AO253" i="6"/>
  <c r="AO249" i="6"/>
  <c r="AO245" i="6"/>
  <c r="AO236" i="6"/>
  <c r="AN231" i="6"/>
  <c r="AO226" i="6"/>
  <c r="AP221" i="6"/>
  <c r="AO212" i="6"/>
  <c r="AN207" i="6"/>
  <c r="AO202" i="6"/>
  <c r="AP197" i="6"/>
  <c r="AO188" i="6"/>
  <c r="AN183" i="6"/>
  <c r="AO178" i="6"/>
  <c r="AP173" i="6"/>
  <c r="AO164" i="6"/>
  <c r="AN159" i="6"/>
  <c r="AO154" i="6"/>
  <c r="AP149" i="6"/>
  <c r="AR150" i="6" s="1"/>
  <c r="BI292" i="6"/>
  <c r="BJ292" i="6"/>
  <c r="BI264" i="6"/>
  <c r="BJ264" i="6"/>
  <c r="BI240" i="6"/>
  <c r="BJ240" i="6"/>
  <c r="BK208" i="6"/>
  <c r="BI208" i="6"/>
  <c r="CC206" i="6"/>
  <c r="CD206" i="6"/>
  <c r="CE206" i="6"/>
  <c r="CC198" i="6"/>
  <c r="CD198" i="6"/>
  <c r="CC180" i="6"/>
  <c r="CE156" i="6"/>
  <c r="CC156" i="6"/>
  <c r="CD278" i="6"/>
  <c r="CC278" i="6"/>
  <c r="CC255" i="6"/>
  <c r="BZ256" i="6"/>
  <c r="CB256" i="6" s="1"/>
  <c r="EN283" i="6"/>
  <c r="EP260" i="6"/>
  <c r="EO260" i="6"/>
  <c r="EO246" i="6"/>
  <c r="EQ246" i="6"/>
  <c r="EP228" i="6"/>
  <c r="EO228" i="6"/>
  <c r="EO214" i="6"/>
  <c r="EQ214" i="6"/>
  <c r="EN159" i="6"/>
  <c r="AO293" i="6"/>
  <c r="AO269" i="6"/>
  <c r="W300" i="6"/>
  <c r="W254" i="6"/>
  <c r="AN240" i="6"/>
  <c r="AN228" i="6"/>
  <c r="AN216" i="6"/>
  <c r="AN204" i="6"/>
  <c r="AN192" i="6"/>
  <c r="AN180" i="6"/>
  <c r="AN168" i="6"/>
  <c r="AN156" i="6"/>
  <c r="AN277" i="6"/>
  <c r="AP240" i="6"/>
  <c r="AO235" i="6"/>
  <c r="AP230" i="6"/>
  <c r="AO221" i="6"/>
  <c r="AP216" i="6"/>
  <c r="AO211" i="6"/>
  <c r="AP206" i="6"/>
  <c r="AO197" i="6"/>
  <c r="AP192" i="6"/>
  <c r="AO187" i="6"/>
  <c r="AP182" i="6"/>
  <c r="AO173" i="6"/>
  <c r="AP168" i="6"/>
  <c r="AO163" i="6"/>
  <c r="AP158" i="6"/>
  <c r="AO149" i="6"/>
  <c r="BK243" i="6"/>
  <c r="CB222" i="6"/>
  <c r="CD167" i="6"/>
  <c r="CE167" i="6"/>
  <c r="CE159" i="6"/>
  <c r="CB263" i="6"/>
  <c r="CD263" i="6" s="1"/>
  <c r="EN273" i="6"/>
  <c r="EO273" i="6" s="1"/>
  <c r="EP188" i="6"/>
  <c r="EO188" i="6"/>
  <c r="EN166" i="6"/>
  <c r="D183" i="7"/>
  <c r="F183" i="7" s="1"/>
  <c r="D184" i="7"/>
  <c r="F184" i="7" s="1"/>
  <c r="G184" i="7" s="1"/>
  <c r="U300" i="6"/>
  <c r="W290" i="6"/>
  <c r="U254" i="6"/>
  <c r="W244" i="6"/>
  <c r="W196" i="6"/>
  <c r="W178" i="6"/>
  <c r="AP239" i="6"/>
  <c r="AP227" i="6"/>
  <c r="AP215" i="6"/>
  <c r="AP203" i="6"/>
  <c r="AP191" i="6"/>
  <c r="AP179" i="6"/>
  <c r="AP167" i="6"/>
  <c r="AP155" i="6"/>
  <c r="AP296" i="6"/>
  <c r="AP292" i="6"/>
  <c r="AP284" i="6"/>
  <c r="AP280" i="6"/>
  <c r="AP272" i="6"/>
  <c r="AP268" i="6"/>
  <c r="AP264" i="6"/>
  <c r="AP260" i="6"/>
  <c r="AP256" i="6"/>
  <c r="AP252" i="6"/>
  <c r="AP248" i="6"/>
  <c r="AP244" i="6"/>
  <c r="AO240" i="6"/>
  <c r="AN235" i="6"/>
  <c r="AP225" i="6"/>
  <c r="AO216" i="6"/>
  <c r="AN211" i="6"/>
  <c r="AP201" i="6"/>
  <c r="AO192" i="6"/>
  <c r="AN187" i="6"/>
  <c r="AP177" i="6"/>
  <c r="AO168" i="6"/>
  <c r="AN163" i="6"/>
  <c r="AP153" i="6"/>
  <c r="CB185" i="6"/>
  <c r="CE180" i="6"/>
  <c r="EQ254" i="6"/>
  <c r="EP236" i="6"/>
  <c r="EO236" i="6"/>
  <c r="EN183" i="6"/>
  <c r="EO158" i="6"/>
  <c r="EP158" i="6"/>
  <c r="EQ158" i="6"/>
  <c r="AO243" i="6"/>
  <c r="AO224" i="6"/>
  <c r="AN195" i="6"/>
  <c r="AN175" i="6"/>
  <c r="AO296" i="6"/>
  <c r="AO292" i="6"/>
  <c r="AO288" i="6"/>
  <c r="AO284" i="6"/>
  <c r="AO280" i="6"/>
  <c r="AO276" i="6"/>
  <c r="AO272" i="6"/>
  <c r="AO268" i="6"/>
  <c r="AO260" i="6"/>
  <c r="AO256" i="6"/>
  <c r="AO248" i="6"/>
  <c r="AO244" i="6"/>
  <c r="AO239" i="6"/>
  <c r="AP220" i="6"/>
  <c r="AO215" i="6"/>
  <c r="AP196" i="6"/>
  <c r="AO191" i="6"/>
  <c r="AP172" i="6"/>
  <c r="AO167" i="6"/>
  <c r="BI211" i="6"/>
  <c r="BK211" i="6"/>
  <c r="CC188" i="6"/>
  <c r="W170" i="6"/>
  <c r="CD6" i="6"/>
  <c r="CE6" i="6"/>
  <c r="U280" i="6"/>
  <c r="V186" i="6"/>
  <c r="U170" i="6"/>
  <c r="W154" i="6"/>
  <c r="AO220" i="6"/>
  <c r="AO196" i="6"/>
  <c r="AO172" i="6"/>
  <c r="BK227" i="6"/>
  <c r="CC196" i="6"/>
  <c r="CB183" i="6"/>
  <c r="CD171" i="6"/>
  <c r="CB166" i="6"/>
  <c r="CC151" i="6"/>
  <c r="BZ152" i="6"/>
  <c r="CB152" i="6" s="1"/>
  <c r="CC152" i="6" s="1"/>
  <c r="CC270" i="6"/>
  <c r="EO280" i="6"/>
  <c r="EP151" i="6"/>
  <c r="AP224" i="6"/>
  <c r="AP200" i="6"/>
  <c r="AP176" i="6"/>
  <c r="AP152" i="6"/>
  <c r="CD246" i="6"/>
  <c r="CC246" i="6"/>
  <c r="CD158" i="6"/>
  <c r="CC150" i="6"/>
  <c r="CD150" i="6"/>
  <c r="CE150" i="6"/>
  <c r="CD262" i="6"/>
  <c r="CD254" i="6"/>
  <c r="CC254" i="6"/>
  <c r="EO286" i="6"/>
  <c r="EP286" i="6"/>
  <c r="EQ286" i="6"/>
  <c r="EP280" i="6"/>
  <c r="EL281" i="6"/>
  <c r="EN281" i="6" s="1"/>
  <c r="EO270" i="6"/>
  <c r="EP270" i="6"/>
  <c r="EQ270" i="6"/>
  <c r="EO212" i="6"/>
  <c r="EP196" i="6"/>
  <c r="EO196" i="6"/>
  <c r="CB217" i="6"/>
  <c r="CB193" i="6"/>
  <c r="CB177" i="6"/>
  <c r="CB165" i="6"/>
  <c r="CB162" i="6"/>
  <c r="CC159" i="6"/>
  <c r="CB291" i="6"/>
  <c r="CB273" i="6"/>
  <c r="CB260" i="6"/>
  <c r="EN209" i="6"/>
  <c r="EO209" i="6" s="1"/>
  <c r="EP200" i="6"/>
  <c r="EP181" i="6"/>
  <c r="D291" i="7"/>
  <c r="F291" i="7" s="1"/>
  <c r="D283" i="7"/>
  <c r="F283" i="7" s="1"/>
  <c r="D275" i="7"/>
  <c r="F275" i="7" s="1"/>
  <c r="D267" i="7"/>
  <c r="F267" i="7" s="1"/>
  <c r="I267" i="7" s="1"/>
  <c r="D259" i="7"/>
  <c r="F259" i="7" s="1"/>
  <c r="G259" i="7" s="1"/>
  <c r="D251" i="7"/>
  <c r="F251" i="7" s="1"/>
  <c r="H251" i="7" s="1"/>
  <c r="D243" i="7"/>
  <c r="F243" i="7" s="1"/>
  <c r="I243" i="7" s="1"/>
  <c r="D235" i="7"/>
  <c r="F235" i="7" s="1"/>
  <c r="H235" i="7" s="1"/>
  <c r="D227" i="7"/>
  <c r="F227" i="7" s="1"/>
  <c r="D219" i="7"/>
  <c r="F219" i="7" s="1"/>
  <c r="I219" i="7" s="1"/>
  <c r="D186" i="7"/>
  <c r="D180" i="7"/>
  <c r="F180" i="7" s="1"/>
  <c r="I180" i="7" s="1"/>
  <c r="D172" i="7"/>
  <c r="F172" i="7" s="1"/>
  <c r="F53" i="7"/>
  <c r="G53" i="7" s="1"/>
  <c r="E69" i="9"/>
  <c r="BH228" i="6"/>
  <c r="CB189" i="6"/>
  <c r="CC183" i="6"/>
  <c r="CB292" i="6"/>
  <c r="CD292" i="6" s="1"/>
  <c r="CB287" i="6"/>
  <c r="EP296" i="6"/>
  <c r="EN249" i="6"/>
  <c r="EP240" i="6"/>
  <c r="EN221" i="6"/>
  <c r="EP221" i="6" s="1"/>
  <c r="EN199" i="6"/>
  <c r="EN157" i="6"/>
  <c r="EP157" i="6" s="1"/>
  <c r="F187" i="7"/>
  <c r="F54" i="7"/>
  <c r="EQ293" i="6"/>
  <c r="EP184" i="6"/>
  <c r="EN165" i="6"/>
  <c r="EP165" i="6" s="1"/>
  <c r="E199" i="9"/>
  <c r="E178" i="9"/>
  <c r="CB225" i="6"/>
  <c r="CB200" i="6"/>
  <c r="CC167" i="6"/>
  <c r="CB284" i="6"/>
  <c r="CB279" i="6"/>
  <c r="EN290" i="6"/>
  <c r="EP264" i="6"/>
  <c r="EN245" i="6"/>
  <c r="EP245" i="6" s="1"/>
  <c r="EN223" i="6"/>
  <c r="EO223" i="6" s="1"/>
  <c r="F151" i="7"/>
  <c r="F143" i="7"/>
  <c r="D139" i="7"/>
  <c r="F139" i="7" s="1"/>
  <c r="F296" i="8"/>
  <c r="F293" i="8"/>
  <c r="F290" i="8"/>
  <c r="I290" i="8" s="1"/>
  <c r="F284" i="8"/>
  <c r="G284" i="8" s="1"/>
  <c r="F281" i="8"/>
  <c r="F278" i="8"/>
  <c r="F275" i="8"/>
  <c r="H275" i="8" s="1"/>
  <c r="F272" i="8"/>
  <c r="G272" i="8" s="1"/>
  <c r="F269" i="8"/>
  <c r="H269" i="8" s="1"/>
  <c r="F266" i="8"/>
  <c r="F263" i="8"/>
  <c r="F260" i="8"/>
  <c r="F257" i="8"/>
  <c r="F254" i="8"/>
  <c r="F251" i="8"/>
  <c r="G251" i="8" s="1"/>
  <c r="F245" i="8"/>
  <c r="H245" i="8" s="1"/>
  <c r="F149" i="8"/>
  <c r="F95" i="8"/>
  <c r="F77" i="8"/>
  <c r="G77" i="8" s="1"/>
  <c r="F74" i="8"/>
  <c r="H74" i="8" s="1"/>
  <c r="F53" i="8"/>
  <c r="G53" i="8" s="1"/>
  <c r="F23" i="8"/>
  <c r="F11" i="8"/>
  <c r="CC191" i="6"/>
  <c r="CC293" i="6"/>
  <c r="CB271" i="6"/>
  <c r="EN189" i="6"/>
  <c r="EP189" i="6" s="1"/>
  <c r="EN167" i="6"/>
  <c r="D41" i="7"/>
  <c r="F41" i="7" s="1"/>
  <c r="D37" i="7"/>
  <c r="F37" i="7" s="1"/>
  <c r="D33" i="7"/>
  <c r="F33" i="7" s="1"/>
  <c r="D29" i="7"/>
  <c r="F29" i="7" s="1"/>
  <c r="I29" i="7" s="1"/>
  <c r="D21" i="7"/>
  <c r="F21" i="7" s="1"/>
  <c r="D17" i="7"/>
  <c r="F17" i="7" s="1"/>
  <c r="BZ160" i="6"/>
  <c r="CB160" i="6" s="1"/>
  <c r="CB276" i="6"/>
  <c r="CB264" i="6"/>
  <c r="CB257" i="6"/>
  <c r="EP248" i="6"/>
  <c r="EN229" i="6"/>
  <c r="EP229" i="6" s="1"/>
  <c r="EN207" i="6"/>
  <c r="D293" i="7"/>
  <c r="F293" i="7" s="1"/>
  <c r="D285" i="7"/>
  <c r="F285" i="7" s="1"/>
  <c r="H285" i="7" s="1"/>
  <c r="D277" i="7"/>
  <c r="F277" i="7" s="1"/>
  <c r="G277" i="7" s="1"/>
  <c r="D269" i="7"/>
  <c r="F269" i="7" s="1"/>
  <c r="D261" i="7"/>
  <c r="F261" i="7" s="1"/>
  <c r="D253" i="7"/>
  <c r="F253" i="7" s="1"/>
  <c r="D245" i="7"/>
  <c r="F245" i="7" s="1"/>
  <c r="D237" i="7"/>
  <c r="F237" i="7" s="1"/>
  <c r="D229" i="7"/>
  <c r="F229" i="7" s="1"/>
  <c r="D221" i="7"/>
  <c r="F221" i="7" s="1"/>
  <c r="I221" i="7" s="1"/>
  <c r="D189" i="7"/>
  <c r="F189" i="7" s="1"/>
  <c r="I189" i="7" s="1"/>
  <c r="D103" i="7"/>
  <c r="F103" i="7" s="1"/>
  <c r="D95" i="7"/>
  <c r="F95" i="7" s="1"/>
  <c r="D91" i="7"/>
  <c r="F91" i="7" s="1"/>
  <c r="G91" i="7" s="1"/>
  <c r="F87" i="7"/>
  <c r="F56" i="7"/>
  <c r="E231" i="9"/>
  <c r="BH214" i="6"/>
  <c r="BZ184" i="6"/>
  <c r="CB184" i="6" s="1"/>
  <c r="CB157" i="6"/>
  <c r="EN269" i="6"/>
  <c r="EP269" i="6" s="1"/>
  <c r="EL201" i="6"/>
  <c r="EN201" i="6" s="1"/>
  <c r="EP192" i="6"/>
  <c r="EN173" i="6"/>
  <c r="EP173" i="6" s="1"/>
  <c r="D170" i="7"/>
  <c r="F170" i="7" s="1"/>
  <c r="G170" i="7" s="1"/>
  <c r="E204" i="9"/>
  <c r="F204" i="9" s="1"/>
  <c r="EP232" i="6"/>
  <c r="EN213" i="6"/>
  <c r="EP213" i="6" s="1"/>
  <c r="D59" i="7"/>
  <c r="F59" i="7" s="1"/>
  <c r="D44" i="7"/>
  <c r="F44" i="7" s="1"/>
  <c r="D28" i="7"/>
  <c r="F28" i="7" s="1"/>
  <c r="G28" i="7" s="1"/>
  <c r="I163" i="8"/>
  <c r="E121" i="9"/>
  <c r="E110" i="9"/>
  <c r="CB178" i="6"/>
  <c r="CD178" i="6" s="1"/>
  <c r="CC175" i="6"/>
  <c r="EP272" i="6"/>
  <c r="EN231" i="6"/>
  <c r="EL185" i="6"/>
  <c r="EN185" i="6" s="1"/>
  <c r="EP176" i="6"/>
  <c r="D296" i="7"/>
  <c r="F296" i="7" s="1"/>
  <c r="D288" i="7"/>
  <c r="F288" i="7" s="1"/>
  <c r="D280" i="7"/>
  <c r="F280" i="7" s="1"/>
  <c r="G280" i="7" s="1"/>
  <c r="D272" i="7"/>
  <c r="F272" i="7" s="1"/>
  <c r="G272" i="7" s="1"/>
  <c r="D264" i="7"/>
  <c r="F264" i="7" s="1"/>
  <c r="H264" i="7" s="1"/>
  <c r="D256" i="7"/>
  <c r="F256" i="7" s="1"/>
  <c r="D248" i="7"/>
  <c r="F248" i="7" s="1"/>
  <c r="H248" i="7" s="1"/>
  <c r="D240" i="7"/>
  <c r="F240" i="7" s="1"/>
  <c r="H240" i="7" s="1"/>
  <c r="D232" i="7"/>
  <c r="F232" i="7" s="1"/>
  <c r="I232" i="7" s="1"/>
  <c r="D224" i="7"/>
  <c r="F224" i="7" s="1"/>
  <c r="D188" i="7"/>
  <c r="F188" i="7" s="1"/>
  <c r="D177" i="7"/>
  <c r="F177" i="7" s="1"/>
  <c r="D126" i="7"/>
  <c r="F126" i="7" s="1"/>
  <c r="D118" i="7"/>
  <c r="F118" i="7" s="1"/>
  <c r="D90" i="7"/>
  <c r="F90" i="7" s="1"/>
  <c r="H90" i="7" s="1"/>
  <c r="E263" i="9"/>
  <c r="CC199" i="6"/>
  <c r="BZ168" i="6"/>
  <c r="CB168" i="6" s="1"/>
  <c r="CB275" i="6"/>
  <c r="CD275" i="6" s="1"/>
  <c r="EP216" i="6"/>
  <c r="EN197" i="6"/>
  <c r="EP197" i="6" s="1"/>
  <c r="EN175" i="6"/>
  <c r="D165" i="7"/>
  <c r="F165" i="7" s="1"/>
  <c r="E152" i="9"/>
  <c r="E131" i="9"/>
  <c r="D120" i="7"/>
  <c r="F120" i="7" s="1"/>
  <c r="D108" i="7"/>
  <c r="F108" i="7" s="1"/>
  <c r="G108" i="7" s="1"/>
  <c r="D19" i="7"/>
  <c r="F19" i="7" s="1"/>
  <c r="G19" i="7" s="1"/>
  <c r="E290" i="9"/>
  <c r="E226" i="9"/>
  <c r="E183" i="9"/>
  <c r="G183" i="9" s="1"/>
  <c r="E162" i="9"/>
  <c r="H162" i="9" s="1"/>
  <c r="E132" i="9"/>
  <c r="E106" i="9"/>
  <c r="E53" i="9"/>
  <c r="E32" i="9"/>
  <c r="F183" i="8"/>
  <c r="F180" i="8"/>
  <c r="F177" i="8"/>
  <c r="H177" i="8" s="1"/>
  <c r="F174" i="8"/>
  <c r="G174" i="8" s="1"/>
  <c r="F171" i="8"/>
  <c r="F168" i="8"/>
  <c r="F165" i="8"/>
  <c r="G165" i="8" s="1"/>
  <c r="F162" i="8"/>
  <c r="F156" i="8"/>
  <c r="H156" i="8" s="1"/>
  <c r="F153" i="8"/>
  <c r="F150" i="8"/>
  <c r="F147" i="8"/>
  <c r="F144" i="8"/>
  <c r="F141" i="8"/>
  <c r="F138" i="8"/>
  <c r="H138" i="8" s="1"/>
  <c r="F135" i="8"/>
  <c r="H135" i="8" s="1"/>
  <c r="F132" i="8"/>
  <c r="F129" i="8"/>
  <c r="F126" i="8"/>
  <c r="I126" i="8" s="1"/>
  <c r="F123" i="8"/>
  <c r="G123" i="8" s="1"/>
  <c r="F120" i="8"/>
  <c r="F114" i="8"/>
  <c r="F111" i="8"/>
  <c r="F108" i="8"/>
  <c r="H108" i="8" s="1"/>
  <c r="F105" i="8"/>
  <c r="F102" i="8"/>
  <c r="F99" i="8"/>
  <c r="G99" i="8" s="1"/>
  <c r="F96" i="8"/>
  <c r="G96" i="8" s="1"/>
  <c r="F93" i="8"/>
  <c r="F90" i="8"/>
  <c r="F87" i="8"/>
  <c r="I87" i="8" s="1"/>
  <c r="F84" i="8"/>
  <c r="H84" i="8" s="1"/>
  <c r="F81" i="8"/>
  <c r="F78" i="8"/>
  <c r="F72" i="8"/>
  <c r="F66" i="8"/>
  <c r="F60" i="8"/>
  <c r="H60" i="8" s="1"/>
  <c r="F54" i="8"/>
  <c r="G54" i="8" s="1"/>
  <c r="F48" i="8"/>
  <c r="H48" i="8" s="1"/>
  <c r="F36" i="8"/>
  <c r="I36" i="8" s="1"/>
  <c r="F24" i="8"/>
  <c r="G24" i="8" s="1"/>
  <c r="F12" i="8"/>
  <c r="E247" i="9"/>
  <c r="G247" i="9" s="1"/>
  <c r="E236" i="9"/>
  <c r="F236" i="9" s="1"/>
  <c r="E163" i="9"/>
  <c r="E142" i="9"/>
  <c r="E116" i="9"/>
  <c r="E111" i="9"/>
  <c r="E94" i="9"/>
  <c r="E90" i="9"/>
  <c r="E59" i="9"/>
  <c r="F59" i="9" s="1"/>
  <c r="E28" i="9"/>
  <c r="E16" i="9"/>
  <c r="D213" i="7"/>
  <c r="F213" i="7" s="1"/>
  <c r="D205" i="7"/>
  <c r="F205" i="7" s="1"/>
  <c r="I205" i="7" s="1"/>
  <c r="D197" i="7"/>
  <c r="F197" i="7" s="1"/>
  <c r="I197" i="7" s="1"/>
  <c r="D131" i="7"/>
  <c r="F131" i="7" s="1"/>
  <c r="D84" i="7"/>
  <c r="F84" i="7" s="1"/>
  <c r="D72" i="7"/>
  <c r="F72" i="7" s="1"/>
  <c r="D60" i="7"/>
  <c r="F60" i="7" s="1"/>
  <c r="D49" i="7"/>
  <c r="F49" i="7" s="1"/>
  <c r="E209" i="9"/>
  <c r="E188" i="9"/>
  <c r="H188" i="9" s="1"/>
  <c r="E157" i="9"/>
  <c r="G157" i="9" s="1"/>
  <c r="E147" i="9"/>
  <c r="E125" i="9"/>
  <c r="E105" i="9"/>
  <c r="G105" i="9" s="1"/>
  <c r="E100" i="9"/>
  <c r="E95" i="9"/>
  <c r="E78" i="9"/>
  <c r="E74" i="9"/>
  <c r="E43" i="9"/>
  <c r="E38" i="9"/>
  <c r="E17" i="9"/>
  <c r="E257" i="9"/>
  <c r="G257" i="9" s="1"/>
  <c r="E219" i="9"/>
  <c r="F219" i="9" s="1"/>
  <c r="E214" i="9"/>
  <c r="F214" i="9" s="1"/>
  <c r="E193" i="9"/>
  <c r="E172" i="9"/>
  <c r="F172" i="9" s="1"/>
  <c r="E141" i="9"/>
  <c r="H141" i="9" s="1"/>
  <c r="E115" i="9"/>
  <c r="E109" i="9"/>
  <c r="E103" i="9"/>
  <c r="E89" i="9"/>
  <c r="E84" i="9"/>
  <c r="E79" i="9"/>
  <c r="E58" i="9"/>
  <c r="F58" i="9" s="1"/>
  <c r="E27" i="9"/>
  <c r="E22" i="9"/>
  <c r="E11" i="9"/>
  <c r="F248" i="8"/>
  <c r="G248" i="8" s="1"/>
  <c r="F242" i="8"/>
  <c r="H242" i="8" s="1"/>
  <c r="F239" i="8"/>
  <c r="G239" i="8" s="1"/>
  <c r="F236" i="8"/>
  <c r="F233" i="8"/>
  <c r="F230" i="8"/>
  <c r="F227" i="8"/>
  <c r="F224" i="8"/>
  <c r="I224" i="8" s="1"/>
  <c r="F221" i="8"/>
  <c r="G221" i="8" s="1"/>
  <c r="F218" i="8"/>
  <c r="I218" i="8" s="1"/>
  <c r="F215" i="8"/>
  <c r="G215" i="8" s="1"/>
  <c r="F212" i="8"/>
  <c r="I212" i="8" s="1"/>
  <c r="F209" i="8"/>
  <c r="H209" i="8" s="1"/>
  <c r="F206" i="8"/>
  <c r="I206" i="8" s="1"/>
  <c r="F203" i="8"/>
  <c r="F200" i="8"/>
  <c r="F197" i="8"/>
  <c r="F194" i="8"/>
  <c r="F188" i="8"/>
  <c r="F185" i="8"/>
  <c r="I185" i="8" s="1"/>
  <c r="F182" i="8"/>
  <c r="I182" i="8" s="1"/>
  <c r="F179" i="8"/>
  <c r="H179" i="8" s="1"/>
  <c r="F176" i="8"/>
  <c r="F173" i="8"/>
  <c r="F170" i="8"/>
  <c r="H170" i="8" s="1"/>
  <c r="F167" i="8"/>
  <c r="I167" i="8" s="1"/>
  <c r="F164" i="8"/>
  <c r="F161" i="8"/>
  <c r="F158" i="8"/>
  <c r="F155" i="8"/>
  <c r="F152" i="8"/>
  <c r="F146" i="8"/>
  <c r="H146" i="8" s="1"/>
  <c r="F143" i="8"/>
  <c r="I143" i="8" s="1"/>
  <c r="F140" i="8"/>
  <c r="G140" i="8" s="1"/>
  <c r="F137" i="8"/>
  <c r="F134" i="8"/>
  <c r="G134" i="8" s="1"/>
  <c r="F131" i="8"/>
  <c r="G131" i="8" s="1"/>
  <c r="F128" i="8"/>
  <c r="G128" i="8" s="1"/>
  <c r="F125" i="8"/>
  <c r="F122" i="8"/>
  <c r="F119" i="8"/>
  <c r="F116" i="8"/>
  <c r="H116" i="8" s="1"/>
  <c r="F113" i="8"/>
  <c r="F110" i="8"/>
  <c r="G110" i="8" s="1"/>
  <c r="F107" i="8"/>
  <c r="G107" i="8" s="1"/>
  <c r="F104" i="8"/>
  <c r="H104" i="8" s="1"/>
  <c r="F101" i="8"/>
  <c r="F98" i="8"/>
  <c r="I98" i="8" s="1"/>
  <c r="F92" i="8"/>
  <c r="H92" i="8" s="1"/>
  <c r="F89" i="8"/>
  <c r="F86" i="8"/>
  <c r="F83" i="8"/>
  <c r="F80" i="8"/>
  <c r="F68" i="8"/>
  <c r="H68" i="8" s="1"/>
  <c r="F62" i="8"/>
  <c r="F56" i="8"/>
  <c r="G56" i="8" s="1"/>
  <c r="F50" i="8"/>
  <c r="H50" i="8" s="1"/>
  <c r="F44" i="8"/>
  <c r="G44" i="8" s="1"/>
  <c r="F38" i="8"/>
  <c r="G38" i="8" s="1"/>
  <c r="F32" i="8"/>
  <c r="F20" i="8"/>
  <c r="G20" i="8" s="1"/>
  <c r="F8" i="8"/>
  <c r="H8" i="8" s="1"/>
  <c r="E255" i="9"/>
  <c r="E245" i="9"/>
  <c r="E213" i="9"/>
  <c r="E191" i="9"/>
  <c r="E182" i="9"/>
  <c r="E161" i="9"/>
  <c r="E114" i="9"/>
  <c r="F114" i="9" s="1"/>
  <c r="E104" i="9"/>
  <c r="E87" i="9"/>
  <c r="E83" i="9"/>
  <c r="E52" i="9"/>
  <c r="F52" i="9" s="1"/>
  <c r="E47" i="9"/>
  <c r="F47" i="9" s="1"/>
  <c r="E30" i="9"/>
  <c r="E26" i="9"/>
  <c r="E192" i="9"/>
  <c r="H192" i="9" s="1"/>
  <c r="E171" i="9"/>
  <c r="E166" i="9"/>
  <c r="E145" i="9"/>
  <c r="G145" i="9" s="1"/>
  <c r="E98" i="9"/>
  <c r="H98" i="9" s="1"/>
  <c r="E88" i="9"/>
  <c r="E71" i="9"/>
  <c r="H71" i="9" s="1"/>
  <c r="E41" i="9"/>
  <c r="G41" i="9" s="1"/>
  <c r="E36" i="9"/>
  <c r="F36" i="9" s="1"/>
  <c r="E31" i="9"/>
  <c r="E15" i="9"/>
  <c r="D157" i="7"/>
  <c r="F157" i="7" s="1"/>
  <c r="D141" i="7"/>
  <c r="F141" i="7" s="1"/>
  <c r="D86" i="7"/>
  <c r="F86" i="7" s="1"/>
  <c r="E6" i="9"/>
  <c r="E271" i="9"/>
  <c r="E212" i="9"/>
  <c r="F212" i="9" s="1"/>
  <c r="E181" i="9"/>
  <c r="E150" i="9"/>
  <c r="E139" i="9"/>
  <c r="E129" i="9"/>
  <c r="G129" i="9" s="1"/>
  <c r="E124" i="9"/>
  <c r="F124" i="9" s="1"/>
  <c r="E82" i="9"/>
  <c r="E72" i="9"/>
  <c r="E51" i="9"/>
  <c r="E39" i="9"/>
  <c r="E25" i="9"/>
  <c r="E20" i="9"/>
  <c r="E9" i="9"/>
  <c r="G9" i="9" s="1"/>
  <c r="D211" i="7"/>
  <c r="F211" i="7" s="1"/>
  <c r="G211" i="7" s="1"/>
  <c r="D203" i="7"/>
  <c r="F203" i="7" s="1"/>
  <c r="G203" i="7" s="1"/>
  <c r="D133" i="7"/>
  <c r="F133" i="7" s="1"/>
  <c r="H133" i="7" s="1"/>
  <c r="D51" i="7"/>
  <c r="F51" i="7" s="1"/>
  <c r="G51" i="7" s="1"/>
  <c r="F79" i="8"/>
  <c r="I79" i="8" s="1"/>
  <c r="F73" i="8"/>
  <c r="F67" i="8"/>
  <c r="F49" i="8"/>
  <c r="F37" i="8"/>
  <c r="F25" i="8"/>
  <c r="F19" i="8"/>
  <c r="G19" i="8" s="1"/>
  <c r="E276" i="9"/>
  <c r="H276" i="9" s="1"/>
  <c r="E222" i="9"/>
  <c r="H222" i="9" s="1"/>
  <c r="E217" i="9"/>
  <c r="E196" i="9"/>
  <c r="E160" i="9"/>
  <c r="H160" i="9" s="1"/>
  <c r="E134" i="9"/>
  <c r="E113" i="9"/>
  <c r="E108" i="9"/>
  <c r="E56" i="9"/>
  <c r="H124" i="8"/>
  <c r="H40" i="8"/>
  <c r="E50" i="9"/>
  <c r="F50" i="9" s="1"/>
  <c r="E40" i="9"/>
  <c r="F40" i="9" s="1"/>
  <c r="E14" i="9"/>
  <c r="BI287" i="6"/>
  <c r="BK287" i="6"/>
  <c r="BI284" i="6"/>
  <c r="BJ284" i="6"/>
  <c r="BI276" i="6"/>
  <c r="BJ276" i="6"/>
  <c r="BI271" i="6"/>
  <c r="BK271" i="6"/>
  <c r="BI260" i="6"/>
  <c r="BJ260" i="6"/>
  <c r="BI252" i="6"/>
  <c r="BJ252" i="6"/>
  <c r="BK220" i="6"/>
  <c r="BI220" i="6"/>
  <c r="BJ220" i="6"/>
  <c r="BK212" i="6"/>
  <c r="BI212" i="6"/>
  <c r="BJ212" i="6"/>
  <c r="BK204" i="6"/>
  <c r="BI204" i="6"/>
  <c r="BJ204" i="6"/>
  <c r="BI196" i="6"/>
  <c r="BJ196" i="6"/>
  <c r="BK196" i="6"/>
  <c r="BI188" i="6"/>
  <c r="BJ188" i="6"/>
  <c r="BK188" i="6"/>
  <c r="BK180" i="6"/>
  <c r="BI180" i="6"/>
  <c r="BJ180" i="6"/>
  <c r="BI172" i="6"/>
  <c r="BJ172" i="6"/>
  <c r="BK172" i="6"/>
  <c r="BK164" i="6"/>
  <c r="BI164" i="6"/>
  <c r="BJ164" i="6"/>
  <c r="BI156" i="6"/>
  <c r="BJ156" i="6"/>
  <c r="BK156" i="6"/>
  <c r="BI289" i="6"/>
  <c r="BK289" i="6"/>
  <c r="BI241" i="6"/>
  <c r="BK241" i="6"/>
  <c r="BI225" i="6"/>
  <c r="BK225" i="6"/>
  <c r="BK214" i="6"/>
  <c r="BJ214" i="6"/>
  <c r="BI214" i="6"/>
  <c r="BI185" i="6"/>
  <c r="BK185" i="6"/>
  <c r="BI177" i="6"/>
  <c r="BK177" i="6"/>
  <c r="BI169" i="6"/>
  <c r="BK169" i="6"/>
  <c r="BI161" i="6"/>
  <c r="BI294" i="6"/>
  <c r="BJ294" i="6"/>
  <c r="BI286" i="6"/>
  <c r="BJ286" i="6"/>
  <c r="BI278" i="6"/>
  <c r="BJ278" i="6"/>
  <c r="BI270" i="6"/>
  <c r="BJ270" i="6"/>
  <c r="BI262" i="6"/>
  <c r="BJ262" i="6"/>
  <c r="BI254" i="6"/>
  <c r="BJ254" i="6"/>
  <c r="BI246" i="6"/>
  <c r="BJ246" i="6"/>
  <c r="BI238" i="6"/>
  <c r="BJ238" i="6"/>
  <c r="BI230" i="6"/>
  <c r="BJ230" i="6"/>
  <c r="BK222" i="6"/>
  <c r="BI222" i="6"/>
  <c r="BJ222" i="6"/>
  <c r="BK206" i="6"/>
  <c r="BI206" i="6"/>
  <c r="BJ206" i="6"/>
  <c r="BI198" i="6"/>
  <c r="BJ198" i="6"/>
  <c r="BK198" i="6"/>
  <c r="BI190" i="6"/>
  <c r="BJ190" i="6"/>
  <c r="BK190" i="6"/>
  <c r="BI182" i="6"/>
  <c r="BJ182" i="6"/>
  <c r="BK182" i="6"/>
  <c r="BI174" i="6"/>
  <c r="BJ174" i="6"/>
  <c r="BK174" i="6"/>
  <c r="BJ158" i="6"/>
  <c r="BK158" i="6"/>
  <c r="BI150" i="6"/>
  <c r="BJ150" i="6"/>
  <c r="BK150" i="6"/>
  <c r="BI219" i="6"/>
  <c r="BK219" i="6"/>
  <c r="BI203" i="6"/>
  <c r="BK203" i="6"/>
  <c r="BI195" i="6"/>
  <c r="BK195" i="6"/>
  <c r="BI187" i="6"/>
  <c r="BK187" i="6"/>
  <c r="BI179" i="6"/>
  <c r="BK179" i="6"/>
  <c r="BI171" i="6"/>
  <c r="BK171" i="6"/>
  <c r="BI163" i="6"/>
  <c r="BK163" i="6"/>
  <c r="BI155" i="6"/>
  <c r="BK155" i="6"/>
  <c r="I266" i="8"/>
  <c r="G266" i="8"/>
  <c r="H266" i="8"/>
  <c r="I234" i="8"/>
  <c r="G234" i="8"/>
  <c r="H234" i="8"/>
  <c r="I202" i="8"/>
  <c r="G202" i="8"/>
  <c r="H202" i="8"/>
  <c r="BK216" i="6"/>
  <c r="BI216" i="6"/>
  <c r="BJ216" i="6"/>
  <c r="BI200" i="6"/>
  <c r="BJ200" i="6"/>
  <c r="BK200" i="6"/>
  <c r="BI192" i="6"/>
  <c r="BJ192" i="6"/>
  <c r="BK192" i="6"/>
  <c r="BI184" i="6"/>
  <c r="BJ184" i="6"/>
  <c r="BK184" i="6"/>
  <c r="BI176" i="6"/>
  <c r="BJ176" i="6"/>
  <c r="BK176" i="6"/>
  <c r="BI168" i="6"/>
  <c r="BJ168" i="6"/>
  <c r="BK168" i="6"/>
  <c r="BI160" i="6"/>
  <c r="BJ160" i="6"/>
  <c r="BK160" i="6"/>
  <c r="BI152" i="6"/>
  <c r="BJ152" i="6"/>
  <c r="BK152" i="6"/>
  <c r="BK149" i="6"/>
  <c r="BI281" i="6"/>
  <c r="BK281" i="6"/>
  <c r="BI265" i="6"/>
  <c r="BK265" i="6"/>
  <c r="BI233" i="6"/>
  <c r="BK233" i="6"/>
  <c r="BI285" i="6"/>
  <c r="BK285" i="6"/>
  <c r="BI277" i="6"/>
  <c r="BK277" i="6"/>
  <c r="BI253" i="6"/>
  <c r="BK253" i="6"/>
  <c r="BI237" i="6"/>
  <c r="BK237" i="6"/>
  <c r="BI229" i="6"/>
  <c r="BK229" i="6"/>
  <c r="BI181" i="6"/>
  <c r="BK181" i="6"/>
  <c r="BI173" i="6"/>
  <c r="BK173" i="6"/>
  <c r="BK148" i="6"/>
  <c r="BJ148" i="6"/>
  <c r="BI148" i="6"/>
  <c r="BI290" i="6"/>
  <c r="BJ290" i="6"/>
  <c r="BI282" i="6"/>
  <c r="BJ282" i="6"/>
  <c r="BI274" i="6"/>
  <c r="BJ274" i="6"/>
  <c r="BI266" i="6"/>
  <c r="BJ266" i="6"/>
  <c r="BI258" i="6"/>
  <c r="BJ258" i="6"/>
  <c r="BI250" i="6"/>
  <c r="BJ250" i="6"/>
  <c r="BI242" i="6"/>
  <c r="BJ242" i="6"/>
  <c r="BI234" i="6"/>
  <c r="BJ234" i="6"/>
  <c r="BI226" i="6"/>
  <c r="BJ226" i="6"/>
  <c r="BK218" i="6"/>
  <c r="BJ218" i="6"/>
  <c r="BI218" i="6"/>
  <c r="BK210" i="6"/>
  <c r="BI210" i="6"/>
  <c r="BJ210" i="6"/>
  <c r="BK202" i="6"/>
  <c r="BI202" i="6"/>
  <c r="BJ202" i="6"/>
  <c r="BK194" i="6"/>
  <c r="BI194" i="6"/>
  <c r="BJ194" i="6"/>
  <c r="BK186" i="6"/>
  <c r="BI186" i="6"/>
  <c r="BJ186" i="6"/>
  <c r="BK178" i="6"/>
  <c r="BI178" i="6"/>
  <c r="BJ178" i="6"/>
  <c r="BI295" i="6"/>
  <c r="BK295" i="6"/>
  <c r="BI279" i="6"/>
  <c r="BK279" i="6"/>
  <c r="BI263" i="6"/>
  <c r="BK263" i="6"/>
  <c r="BI255" i="6"/>
  <c r="BK255" i="6"/>
  <c r="BI247" i="6"/>
  <c r="BK247" i="6"/>
  <c r="BI239" i="6"/>
  <c r="BK239" i="6"/>
  <c r="BI236" i="6"/>
  <c r="BJ236" i="6"/>
  <c r="BI231" i="6"/>
  <c r="BK231" i="6"/>
  <c r="BI223" i="6"/>
  <c r="BK223" i="6"/>
  <c r="BI215" i="6"/>
  <c r="BK215" i="6"/>
  <c r="BI207" i="6"/>
  <c r="BK207" i="6"/>
  <c r="BI199" i="6"/>
  <c r="BK199" i="6"/>
  <c r="BI191" i="6"/>
  <c r="BK191" i="6"/>
  <c r="BI183" i="6"/>
  <c r="BK183" i="6"/>
  <c r="BI175" i="6"/>
  <c r="BK175" i="6"/>
  <c r="BI167" i="6"/>
  <c r="BK167" i="6"/>
  <c r="BI159" i="6"/>
  <c r="BK159" i="6"/>
  <c r="BI151" i="6"/>
  <c r="BK151" i="6"/>
  <c r="BK221" i="6"/>
  <c r="BJ208" i="6"/>
  <c r="BK205" i="6"/>
  <c r="D289" i="7"/>
  <c r="F289" i="7" s="1"/>
  <c r="D281" i="7"/>
  <c r="F281" i="7" s="1"/>
  <c r="I281" i="7" s="1"/>
  <c r="D273" i="7"/>
  <c r="F273" i="7" s="1"/>
  <c r="I273" i="7" s="1"/>
  <c r="D265" i="7"/>
  <c r="F265" i="7" s="1"/>
  <c r="I265" i="7" s="1"/>
  <c r="D257" i="7"/>
  <c r="F257" i="7" s="1"/>
  <c r="I257" i="7" s="1"/>
  <c r="D249" i="7"/>
  <c r="F249" i="7" s="1"/>
  <c r="D241" i="7"/>
  <c r="F241" i="7" s="1"/>
  <c r="I241" i="7" s="1"/>
  <c r="D233" i="7"/>
  <c r="F233" i="7" s="1"/>
  <c r="D225" i="7"/>
  <c r="F225" i="7" s="1"/>
  <c r="G225" i="7" s="1"/>
  <c r="D217" i="7"/>
  <c r="F217" i="7" s="1"/>
  <c r="G217" i="7" s="1"/>
  <c r="D209" i="7"/>
  <c r="F209" i="7" s="1"/>
  <c r="D201" i="7"/>
  <c r="F201" i="7" s="1"/>
  <c r="D181" i="7"/>
  <c r="F181" i="7" s="1"/>
  <c r="D173" i="7"/>
  <c r="F173" i="7" s="1"/>
  <c r="G173" i="7" s="1"/>
  <c r="D168" i="7"/>
  <c r="F168" i="7" s="1"/>
  <c r="F155" i="7"/>
  <c r="H155" i="7" s="1"/>
  <c r="D80" i="7"/>
  <c r="F80" i="7" s="1"/>
  <c r="D70" i="7"/>
  <c r="F70" i="7" s="1"/>
  <c r="G70" i="7" s="1"/>
  <c r="D47" i="7"/>
  <c r="F47" i="7" s="1"/>
  <c r="G47" i="7" s="1"/>
  <c r="D40" i="7"/>
  <c r="F40" i="7" s="1"/>
  <c r="G40" i="7" s="1"/>
  <c r="D35" i="7"/>
  <c r="F35" i="7" s="1"/>
  <c r="F27" i="7"/>
  <c r="G255" i="8"/>
  <c r="H255" i="8"/>
  <c r="I255" i="8"/>
  <c r="G85" i="8"/>
  <c r="H85" i="8"/>
  <c r="I85" i="8"/>
  <c r="H14" i="8"/>
  <c r="G14" i="8"/>
  <c r="I14" i="8"/>
  <c r="D109" i="7"/>
  <c r="F109" i="7" s="1"/>
  <c r="G296" i="8"/>
  <c r="I296" i="8"/>
  <c r="H296" i="8"/>
  <c r="I294" i="8"/>
  <c r="G294" i="8"/>
  <c r="H294" i="8"/>
  <c r="G292" i="8"/>
  <c r="I292" i="8"/>
  <c r="G288" i="8"/>
  <c r="H288" i="8"/>
  <c r="I286" i="8"/>
  <c r="G286" i="8"/>
  <c r="H286" i="8"/>
  <c r="H284" i="8"/>
  <c r="I284" i="8"/>
  <c r="I282" i="8"/>
  <c r="H282" i="8"/>
  <c r="G282" i="8"/>
  <c r="G280" i="8"/>
  <c r="H280" i="8"/>
  <c r="I280" i="8"/>
  <c r="I274" i="8"/>
  <c r="G274" i="8"/>
  <c r="I270" i="8"/>
  <c r="G270" i="8"/>
  <c r="G268" i="8"/>
  <c r="H268" i="8"/>
  <c r="I268" i="8"/>
  <c r="G264" i="8"/>
  <c r="I264" i="8"/>
  <c r="H264" i="8"/>
  <c r="H262" i="8"/>
  <c r="G260" i="8"/>
  <c r="I260" i="8"/>
  <c r="I258" i="8"/>
  <c r="G258" i="8"/>
  <c r="H258" i="8"/>
  <c r="I254" i="8"/>
  <c r="G254" i="8"/>
  <c r="H254" i="8"/>
  <c r="G252" i="8"/>
  <c r="H252" i="8"/>
  <c r="I252" i="8"/>
  <c r="I250" i="8"/>
  <c r="H250" i="8"/>
  <c r="G250" i="8"/>
  <c r="I246" i="8"/>
  <c r="H246" i="8"/>
  <c r="G244" i="8"/>
  <c r="H244" i="8"/>
  <c r="I244" i="8"/>
  <c r="H240" i="8"/>
  <c r="I238" i="8"/>
  <c r="G238" i="8"/>
  <c r="H238" i="8"/>
  <c r="G236" i="8"/>
  <c r="H236" i="8"/>
  <c r="I236" i="8"/>
  <c r="G232" i="8"/>
  <c r="I232" i="8"/>
  <c r="H232" i="8"/>
  <c r="I230" i="8"/>
  <c r="G230" i="8"/>
  <c r="H230" i="8"/>
  <c r="G228" i="8"/>
  <c r="I228" i="8"/>
  <c r="H224" i="8"/>
  <c r="I222" i="8"/>
  <c r="G222" i="8"/>
  <c r="H222" i="8"/>
  <c r="G220" i="8"/>
  <c r="H220" i="8"/>
  <c r="I220" i="8"/>
  <c r="G216" i="8"/>
  <c r="H216" i="8"/>
  <c r="I216" i="8"/>
  <c r="I214" i="8"/>
  <c r="H214" i="8"/>
  <c r="G212" i="8"/>
  <c r="H212" i="8"/>
  <c r="I210" i="8"/>
  <c r="G210" i="8"/>
  <c r="G208" i="8"/>
  <c r="H208" i="8"/>
  <c r="I208" i="8"/>
  <c r="G200" i="8"/>
  <c r="I200" i="8"/>
  <c r="H200" i="8"/>
  <c r="I198" i="8"/>
  <c r="G198" i="8"/>
  <c r="G196" i="8"/>
  <c r="I196" i="8"/>
  <c r="I194" i="8"/>
  <c r="G194" i="8"/>
  <c r="H194" i="8"/>
  <c r="G192" i="8"/>
  <c r="H192" i="8"/>
  <c r="G188" i="8"/>
  <c r="H188" i="8"/>
  <c r="I188" i="8"/>
  <c r="G184" i="8"/>
  <c r="H184" i="8"/>
  <c r="I184" i="8"/>
  <c r="G180" i="8"/>
  <c r="H180" i="8"/>
  <c r="I180" i="8"/>
  <c r="H178" i="8"/>
  <c r="I178" i="8"/>
  <c r="G178" i="8"/>
  <c r="I174" i="8"/>
  <c r="G172" i="8"/>
  <c r="H172" i="8"/>
  <c r="I172" i="8"/>
  <c r="H168" i="8"/>
  <c r="G166" i="8"/>
  <c r="I166" i="8"/>
  <c r="H166" i="8"/>
  <c r="G164" i="8"/>
  <c r="I164" i="8"/>
  <c r="H164" i="8"/>
  <c r="G160" i="8"/>
  <c r="H160" i="8"/>
  <c r="I160" i="8"/>
  <c r="G158" i="8"/>
  <c r="I158" i="8"/>
  <c r="H158" i="8"/>
  <c r="G156" i="8"/>
  <c r="I156" i="8"/>
  <c r="G152" i="8"/>
  <c r="H152" i="8"/>
  <c r="I152" i="8"/>
  <c r="G150" i="8"/>
  <c r="H150" i="8"/>
  <c r="I150" i="8"/>
  <c r="I146" i="8"/>
  <c r="G146" i="8"/>
  <c r="G144" i="8"/>
  <c r="H144" i="8"/>
  <c r="I144" i="8"/>
  <c r="G142" i="8"/>
  <c r="H142" i="8"/>
  <c r="I142" i="8"/>
  <c r="G136" i="8"/>
  <c r="H136" i="8"/>
  <c r="I136" i="8"/>
  <c r="H134" i="8"/>
  <c r="I134" i="8"/>
  <c r="I132" i="8"/>
  <c r="H130" i="8"/>
  <c r="I130" i="8"/>
  <c r="G130" i="8"/>
  <c r="H126" i="8"/>
  <c r="H122" i="8"/>
  <c r="I122" i="8"/>
  <c r="G122" i="8"/>
  <c r="H114" i="8"/>
  <c r="I114" i="8"/>
  <c r="G114" i="8"/>
  <c r="I110" i="8"/>
  <c r="G102" i="8"/>
  <c r="H102" i="8"/>
  <c r="I102" i="8"/>
  <c r="H98" i="8"/>
  <c r="G98" i="8"/>
  <c r="G94" i="8"/>
  <c r="H94" i="8"/>
  <c r="I94" i="8"/>
  <c r="G86" i="8"/>
  <c r="H86" i="8"/>
  <c r="I86" i="8"/>
  <c r="H82" i="8"/>
  <c r="I82" i="8"/>
  <c r="G82" i="8"/>
  <c r="G78" i="8"/>
  <c r="H78" i="8"/>
  <c r="I78" i="8"/>
  <c r="H66" i="8"/>
  <c r="I66" i="8"/>
  <c r="G66" i="8"/>
  <c r="G62" i="8"/>
  <c r="H62" i="8"/>
  <c r="I62" i="8"/>
  <c r="H58" i="8"/>
  <c r="G58" i="8"/>
  <c r="I58" i="8"/>
  <c r="H54" i="8"/>
  <c r="H46" i="8"/>
  <c r="G46" i="8"/>
  <c r="I46" i="8"/>
  <c r="H38" i="8"/>
  <c r="I38" i="8"/>
  <c r="H42" i="8"/>
  <c r="G42" i="8"/>
  <c r="I42" i="8"/>
  <c r="H10" i="8"/>
  <c r="G10" i="8"/>
  <c r="I10" i="8"/>
  <c r="G278" i="8"/>
  <c r="I192" i="8"/>
  <c r="BK291" i="6"/>
  <c r="BK283" i="6"/>
  <c r="BK275" i="6"/>
  <c r="BK267" i="6"/>
  <c r="BK259" i="6"/>
  <c r="D7" i="7"/>
  <c r="F7" i="7" s="1"/>
  <c r="G7" i="7" s="1"/>
  <c r="F186" i="7"/>
  <c r="G186" i="7" s="1"/>
  <c r="F55" i="7"/>
  <c r="H55" i="7" s="1"/>
  <c r="F25" i="7"/>
  <c r="G25" i="7" s="1"/>
  <c r="D24" i="7"/>
  <c r="F24" i="7" s="1"/>
  <c r="H274" i="8"/>
  <c r="G246" i="8"/>
  <c r="F242" i="9"/>
  <c r="H242" i="9"/>
  <c r="G242" i="9"/>
  <c r="F240" i="9"/>
  <c r="G240" i="9"/>
  <c r="H240" i="9"/>
  <c r="H30" i="9"/>
  <c r="F30" i="9"/>
  <c r="G30" i="9"/>
  <c r="H213" i="8"/>
  <c r="G213" i="8"/>
  <c r="I213" i="8"/>
  <c r="I127" i="8"/>
  <c r="H127" i="8"/>
  <c r="G127" i="8"/>
  <c r="I63" i="8"/>
  <c r="H63" i="8"/>
  <c r="G63" i="8"/>
  <c r="G214" i="8"/>
  <c r="F290" i="7"/>
  <c r="F282" i="7"/>
  <c r="G282" i="7" s="1"/>
  <c r="F274" i="7"/>
  <c r="H274" i="7" s="1"/>
  <c r="F258" i="7"/>
  <c r="H258" i="7" s="1"/>
  <c r="F250" i="7"/>
  <c r="G250" i="7" s="1"/>
  <c r="F242" i="7"/>
  <c r="H242" i="7" s="1"/>
  <c r="F156" i="7"/>
  <c r="F81" i="7"/>
  <c r="G81" i="7" s="1"/>
  <c r="F63" i="7"/>
  <c r="G75" i="8"/>
  <c r="H75" i="8"/>
  <c r="I75" i="8"/>
  <c r="G73" i="8"/>
  <c r="H73" i="8"/>
  <c r="G69" i="8"/>
  <c r="H69" i="8"/>
  <c r="I69" i="8"/>
  <c r="G67" i="8"/>
  <c r="H67" i="8"/>
  <c r="I67" i="8"/>
  <c r="G65" i="8"/>
  <c r="H65" i="8"/>
  <c r="I65" i="8"/>
  <c r="G59" i="8"/>
  <c r="H59" i="8"/>
  <c r="I59" i="8"/>
  <c r="G57" i="8"/>
  <c r="I57" i="8"/>
  <c r="H57" i="8"/>
  <c r="I51" i="8"/>
  <c r="H51" i="8"/>
  <c r="G49" i="8"/>
  <c r="H49" i="8"/>
  <c r="I49" i="8"/>
  <c r="I47" i="8"/>
  <c r="G47" i="8"/>
  <c r="H47" i="8"/>
  <c r="G41" i="8"/>
  <c r="H41" i="8"/>
  <c r="I41" i="8"/>
  <c r="G37" i="8"/>
  <c r="I37" i="8"/>
  <c r="H37" i="8"/>
  <c r="G35" i="8"/>
  <c r="H35" i="8"/>
  <c r="G25" i="8"/>
  <c r="H25" i="8"/>
  <c r="I25" i="8"/>
  <c r="I19" i="8"/>
  <c r="H19" i="8"/>
  <c r="G9" i="8"/>
  <c r="H9" i="8"/>
  <c r="I9" i="8"/>
  <c r="H210" i="8"/>
  <c r="I73" i="8"/>
  <c r="F263" i="9"/>
  <c r="G263" i="9"/>
  <c r="H263" i="9"/>
  <c r="H30" i="8"/>
  <c r="I30" i="8"/>
  <c r="G30" i="8"/>
  <c r="I245" i="8"/>
  <c r="D295" i="7"/>
  <c r="F295" i="7" s="1"/>
  <c r="G295" i="7" s="1"/>
  <c r="D287" i="7"/>
  <c r="F287" i="7" s="1"/>
  <c r="G287" i="7" s="1"/>
  <c r="D279" i="7"/>
  <c r="F279" i="7" s="1"/>
  <c r="H279" i="7" s="1"/>
  <c r="D271" i="7"/>
  <c r="F271" i="7" s="1"/>
  <c r="G271" i="7" s="1"/>
  <c r="D263" i="7"/>
  <c r="F263" i="7" s="1"/>
  <c r="H263" i="7" s="1"/>
  <c r="D255" i="7"/>
  <c r="F255" i="7" s="1"/>
  <c r="I255" i="7" s="1"/>
  <c r="D247" i="7"/>
  <c r="F247" i="7" s="1"/>
  <c r="H247" i="7" s="1"/>
  <c r="D239" i="7"/>
  <c r="F239" i="7" s="1"/>
  <c r="D231" i="7"/>
  <c r="F231" i="7" s="1"/>
  <c r="D223" i="7"/>
  <c r="F223" i="7" s="1"/>
  <c r="G223" i="7" s="1"/>
  <c r="D215" i="7"/>
  <c r="F215" i="7" s="1"/>
  <c r="D207" i="7"/>
  <c r="F207" i="7" s="1"/>
  <c r="H207" i="7" s="1"/>
  <c r="D199" i="7"/>
  <c r="F199" i="7" s="1"/>
  <c r="G199" i="7" s="1"/>
  <c r="D166" i="7"/>
  <c r="F166" i="7" s="1"/>
  <c r="G166" i="7" s="1"/>
  <c r="D153" i="7"/>
  <c r="F153" i="7" s="1"/>
  <c r="I153" i="7" s="1"/>
  <c r="D145" i="7"/>
  <c r="F145" i="7" s="1"/>
  <c r="H145" i="7" s="1"/>
  <c r="D140" i="7"/>
  <c r="F140" i="7" s="1"/>
  <c r="G140" i="7" s="1"/>
  <c r="D101" i="7"/>
  <c r="F101" i="7" s="1"/>
  <c r="D93" i="7"/>
  <c r="F93" i="7" s="1"/>
  <c r="I60" i="7"/>
  <c r="D45" i="7"/>
  <c r="F45" i="7" s="1"/>
  <c r="H45" i="7" s="1"/>
  <c r="D13" i="7"/>
  <c r="F13" i="7" s="1"/>
  <c r="G13" i="7" s="1"/>
  <c r="H5" i="8"/>
  <c r="I5" i="8"/>
  <c r="G5" i="8"/>
  <c r="G295" i="8"/>
  <c r="H295" i="8"/>
  <c r="H293" i="8"/>
  <c r="G293" i="8"/>
  <c r="I293" i="8"/>
  <c r="G291" i="8"/>
  <c r="H291" i="8"/>
  <c r="I291" i="8"/>
  <c r="H289" i="8"/>
  <c r="I289" i="8"/>
  <c r="G289" i="8"/>
  <c r="H285" i="8"/>
  <c r="I285" i="8"/>
  <c r="G283" i="8"/>
  <c r="H283" i="8"/>
  <c r="I283" i="8"/>
  <c r="H281" i="8"/>
  <c r="I275" i="8"/>
  <c r="I271" i="8"/>
  <c r="H271" i="8"/>
  <c r="G263" i="8"/>
  <c r="H263" i="8"/>
  <c r="H261" i="8"/>
  <c r="G261" i="8"/>
  <c r="I261" i="8"/>
  <c r="H257" i="8"/>
  <c r="I257" i="8"/>
  <c r="G257" i="8"/>
  <c r="H249" i="8"/>
  <c r="G249" i="8"/>
  <c r="G247" i="8"/>
  <c r="H247" i="8"/>
  <c r="I247" i="8"/>
  <c r="H243" i="8"/>
  <c r="H241" i="8"/>
  <c r="G241" i="8"/>
  <c r="I241" i="8"/>
  <c r="I239" i="8"/>
  <c r="H239" i="8"/>
  <c r="G235" i="8"/>
  <c r="I235" i="8"/>
  <c r="H233" i="8"/>
  <c r="G233" i="8"/>
  <c r="I233" i="8"/>
  <c r="H229" i="8"/>
  <c r="G229" i="8"/>
  <c r="I229" i="8"/>
  <c r="G227" i="8"/>
  <c r="H227" i="8"/>
  <c r="I227" i="8"/>
  <c r="H225" i="8"/>
  <c r="I225" i="8"/>
  <c r="G225" i="8"/>
  <c r="G219" i="8"/>
  <c r="H219" i="8"/>
  <c r="I219" i="8"/>
  <c r="H215" i="8"/>
  <c r="I215" i="8"/>
  <c r="H211" i="8"/>
  <c r="I211" i="8"/>
  <c r="G211" i="8"/>
  <c r="H205" i="8"/>
  <c r="G205" i="8"/>
  <c r="I205" i="8"/>
  <c r="G203" i="8"/>
  <c r="I203" i="8"/>
  <c r="I201" i="8"/>
  <c r="G199" i="8"/>
  <c r="H199" i="8"/>
  <c r="H197" i="8"/>
  <c r="G197" i="8"/>
  <c r="I197" i="8"/>
  <c r="H193" i="8"/>
  <c r="I193" i="8"/>
  <c r="G193" i="8"/>
  <c r="I183" i="8"/>
  <c r="G183" i="8"/>
  <c r="H183" i="8"/>
  <c r="G179" i="8"/>
  <c r="I179" i="8"/>
  <c r="I175" i="8"/>
  <c r="G175" i="8"/>
  <c r="H175" i="8"/>
  <c r="H169" i="8"/>
  <c r="G169" i="8"/>
  <c r="I169" i="8"/>
  <c r="I165" i="8"/>
  <c r="G163" i="8"/>
  <c r="H163" i="8"/>
  <c r="H161" i="8"/>
  <c r="G161" i="8"/>
  <c r="I161" i="8"/>
  <c r="I157" i="8"/>
  <c r="G155" i="8"/>
  <c r="H155" i="8"/>
  <c r="I155" i="8"/>
  <c r="G153" i="8"/>
  <c r="H153" i="8"/>
  <c r="I153" i="8"/>
  <c r="G147" i="8"/>
  <c r="H147" i="8"/>
  <c r="I147" i="8"/>
  <c r="I145" i="8"/>
  <c r="G141" i="8"/>
  <c r="H141" i="8"/>
  <c r="I141" i="8"/>
  <c r="G139" i="8"/>
  <c r="H139" i="8"/>
  <c r="I139" i="8"/>
  <c r="I135" i="8"/>
  <c r="G135" i="8"/>
  <c r="G133" i="8"/>
  <c r="H133" i="8"/>
  <c r="I133" i="8"/>
  <c r="G129" i="8"/>
  <c r="G125" i="8"/>
  <c r="H125" i="8"/>
  <c r="I125" i="8"/>
  <c r="G121" i="8"/>
  <c r="H121" i="8"/>
  <c r="I121" i="8"/>
  <c r="I119" i="8"/>
  <c r="H119" i="8"/>
  <c r="G119" i="8"/>
  <c r="G115" i="8"/>
  <c r="G113" i="8"/>
  <c r="H113" i="8"/>
  <c r="I113" i="8"/>
  <c r="I111" i="8"/>
  <c r="H111" i="8"/>
  <c r="G111" i="8"/>
  <c r="I109" i="8"/>
  <c r="G105" i="8"/>
  <c r="H105" i="8"/>
  <c r="I105" i="8"/>
  <c r="I103" i="8"/>
  <c r="H103" i="8"/>
  <c r="G103" i="8"/>
  <c r="G97" i="8"/>
  <c r="H97" i="8"/>
  <c r="I97" i="8"/>
  <c r="G93" i="8"/>
  <c r="G91" i="8"/>
  <c r="H91" i="8"/>
  <c r="I91" i="8"/>
  <c r="G83" i="8"/>
  <c r="H83" i="8"/>
  <c r="I83" i="8"/>
  <c r="G81" i="8"/>
  <c r="H81" i="8"/>
  <c r="I81" i="8"/>
  <c r="H277" i="8"/>
  <c r="G277" i="8"/>
  <c r="I277" i="8"/>
  <c r="G191" i="8"/>
  <c r="H191" i="8"/>
  <c r="I191" i="8"/>
  <c r="H106" i="8"/>
  <c r="I106" i="8"/>
  <c r="G106" i="8"/>
  <c r="I31" i="8"/>
  <c r="G31" i="8"/>
  <c r="H31" i="8"/>
  <c r="H292" i="8"/>
  <c r="I263" i="8"/>
  <c r="H235" i="8"/>
  <c r="G51" i="8"/>
  <c r="D292" i="7"/>
  <c r="F292" i="7" s="1"/>
  <c r="H292" i="7" s="1"/>
  <c r="D284" i="7"/>
  <c r="F284" i="7" s="1"/>
  <c r="I284" i="7" s="1"/>
  <c r="D276" i="7"/>
  <c r="F276" i="7" s="1"/>
  <c r="G276" i="7" s="1"/>
  <c r="D268" i="7"/>
  <c r="F268" i="7" s="1"/>
  <c r="D260" i="7"/>
  <c r="F260" i="7" s="1"/>
  <c r="D252" i="7"/>
  <c r="F252" i="7" s="1"/>
  <c r="D244" i="7"/>
  <c r="F244" i="7" s="1"/>
  <c r="H244" i="7" s="1"/>
  <c r="D236" i="7"/>
  <c r="F236" i="7" s="1"/>
  <c r="H236" i="7" s="1"/>
  <c r="D228" i="7"/>
  <c r="F228" i="7" s="1"/>
  <c r="H228" i="7" s="1"/>
  <c r="D220" i="7"/>
  <c r="F220" i="7" s="1"/>
  <c r="I220" i="7" s="1"/>
  <c r="D212" i="7"/>
  <c r="F212" i="7" s="1"/>
  <c r="H212" i="7" s="1"/>
  <c r="D204" i="7"/>
  <c r="F204" i="7" s="1"/>
  <c r="G204" i="7" s="1"/>
  <c r="D196" i="7"/>
  <c r="F196" i="7" s="1"/>
  <c r="H196" i="7" s="1"/>
  <c r="F75" i="7"/>
  <c r="H75" i="7" s="1"/>
  <c r="F65" i="7"/>
  <c r="H65" i="7" s="1"/>
  <c r="D38" i="7"/>
  <c r="F38" i="7" s="1"/>
  <c r="D18" i="7"/>
  <c r="F18" i="7" s="1"/>
  <c r="D10" i="7"/>
  <c r="F10" i="7" s="1"/>
  <c r="I288" i="8"/>
  <c r="H260" i="8"/>
  <c r="H203" i="8"/>
  <c r="I43" i="8"/>
  <c r="G43" i="8"/>
  <c r="H43" i="8"/>
  <c r="G33" i="8"/>
  <c r="I11" i="8"/>
  <c r="G11" i="8"/>
  <c r="H11" i="8"/>
  <c r="F290" i="9"/>
  <c r="F239" i="9"/>
  <c r="G239" i="9"/>
  <c r="H239" i="9"/>
  <c r="G222" i="9"/>
  <c r="D136" i="7"/>
  <c r="F136" i="7" s="1"/>
  <c r="D115" i="7"/>
  <c r="F115" i="7" s="1"/>
  <c r="G115" i="7" s="1"/>
  <c r="D110" i="7"/>
  <c r="F110" i="7" s="1"/>
  <c r="D82" i="7"/>
  <c r="F82" i="7" s="1"/>
  <c r="D74" i="7"/>
  <c r="F74" i="7" s="1"/>
  <c r="I74" i="7" s="1"/>
  <c r="D52" i="7"/>
  <c r="F52" i="7" s="1"/>
  <c r="G52" i="7" s="1"/>
  <c r="D42" i="7"/>
  <c r="F42" i="7" s="1"/>
  <c r="G42" i="7" s="1"/>
  <c r="D20" i="7"/>
  <c r="F20" i="7" s="1"/>
  <c r="H20" i="7" s="1"/>
  <c r="D15" i="7"/>
  <c r="F15" i="7" s="1"/>
  <c r="G250" i="9"/>
  <c r="H250" i="9"/>
  <c r="F250" i="9"/>
  <c r="F76" i="9"/>
  <c r="G76" i="9"/>
  <c r="H76" i="9"/>
  <c r="G121" i="9"/>
  <c r="F121" i="9"/>
  <c r="H121" i="9"/>
  <c r="I71" i="8"/>
  <c r="H71" i="8"/>
  <c r="I39" i="8"/>
  <c r="G39" i="8"/>
  <c r="H39" i="8"/>
  <c r="H18" i="8"/>
  <c r="G18" i="8"/>
  <c r="I18" i="8"/>
  <c r="I7" i="8"/>
  <c r="G7" i="8"/>
  <c r="H7" i="8"/>
  <c r="H295" i="9"/>
  <c r="F295" i="9"/>
  <c r="G295" i="9"/>
  <c r="G271" i="9"/>
  <c r="H271" i="9"/>
  <c r="F271" i="9"/>
  <c r="F257" i="9"/>
  <c r="F231" i="9"/>
  <c r="G231" i="9"/>
  <c r="H231" i="9"/>
  <c r="E176" i="9"/>
  <c r="F39" i="9"/>
  <c r="G39" i="9"/>
  <c r="H39" i="9"/>
  <c r="I27" i="8"/>
  <c r="G27" i="8"/>
  <c r="H27" i="8"/>
  <c r="G17" i="8"/>
  <c r="H17" i="8"/>
  <c r="I17" i="8"/>
  <c r="H6" i="8"/>
  <c r="G6" i="8"/>
  <c r="I6" i="8"/>
  <c r="H287" i="9"/>
  <c r="G287" i="9"/>
  <c r="F287" i="9"/>
  <c r="G280" i="9"/>
  <c r="H280" i="9"/>
  <c r="F280" i="9"/>
  <c r="G278" i="9"/>
  <c r="F278" i="9"/>
  <c r="H278" i="9"/>
  <c r="H26" i="8"/>
  <c r="I26" i="8"/>
  <c r="I15" i="8"/>
  <c r="G15" i="8"/>
  <c r="G255" i="9"/>
  <c r="F255" i="9"/>
  <c r="H255" i="9"/>
  <c r="F213" i="9"/>
  <c r="G213" i="9"/>
  <c r="H213" i="9"/>
  <c r="F167" i="9"/>
  <c r="G167" i="9"/>
  <c r="H94" i="9"/>
  <c r="G94" i="9"/>
  <c r="F94" i="9"/>
  <c r="F195" i="9"/>
  <c r="G195" i="9"/>
  <c r="H195" i="9"/>
  <c r="D163" i="7"/>
  <c r="F163" i="7" s="1"/>
  <c r="H163" i="7" s="1"/>
  <c r="D158" i="7"/>
  <c r="F158" i="7" s="1"/>
  <c r="D150" i="7"/>
  <c r="F150" i="7" s="1"/>
  <c r="D106" i="7"/>
  <c r="F106" i="7" s="1"/>
  <c r="G106" i="7" s="1"/>
  <c r="D88" i="7"/>
  <c r="F88" i="7" s="1"/>
  <c r="H88" i="7" s="1"/>
  <c r="D68" i="7"/>
  <c r="F68" i="7" s="1"/>
  <c r="H68" i="7" s="1"/>
  <c r="D58" i="7"/>
  <c r="F58" i="7" s="1"/>
  <c r="D36" i="7"/>
  <c r="F36" i="7" s="1"/>
  <c r="H36" i="7" s="1"/>
  <c r="D26" i="7"/>
  <c r="F26" i="7" s="1"/>
  <c r="H26" i="7" s="1"/>
  <c r="F5" i="9"/>
  <c r="H5" i="9"/>
  <c r="G5" i="9"/>
  <c r="H223" i="9"/>
  <c r="G223" i="9"/>
  <c r="F223" i="9"/>
  <c r="G124" i="8"/>
  <c r="I124" i="8"/>
  <c r="G120" i="8"/>
  <c r="H120" i="8"/>
  <c r="I120" i="8"/>
  <c r="G116" i="8"/>
  <c r="I116" i="8"/>
  <c r="G112" i="8"/>
  <c r="H112" i="8"/>
  <c r="I112" i="8"/>
  <c r="G108" i="8"/>
  <c r="I108" i="8"/>
  <c r="G104" i="8"/>
  <c r="G100" i="8"/>
  <c r="I100" i="8"/>
  <c r="H96" i="8"/>
  <c r="I96" i="8"/>
  <c r="G88" i="8"/>
  <c r="H88" i="8"/>
  <c r="I88" i="8"/>
  <c r="G80" i="8"/>
  <c r="H80" i="8"/>
  <c r="I80" i="8"/>
  <c r="G72" i="8"/>
  <c r="H72" i="8"/>
  <c r="I72" i="8"/>
  <c r="G68" i="8"/>
  <c r="I68" i="8"/>
  <c r="G64" i="8"/>
  <c r="H64" i="8"/>
  <c r="I64" i="8"/>
  <c r="G60" i="8"/>
  <c r="I60" i="8"/>
  <c r="H56" i="8"/>
  <c r="I56" i="8"/>
  <c r="G52" i="8"/>
  <c r="H52" i="8"/>
  <c r="I52" i="8"/>
  <c r="I44" i="8"/>
  <c r="H44" i="8"/>
  <c r="G40" i="8"/>
  <c r="I40" i="8"/>
  <c r="G36" i="8"/>
  <c r="H24" i="8"/>
  <c r="I24" i="8"/>
  <c r="H16" i="8"/>
  <c r="I16" i="8"/>
  <c r="I77" i="8"/>
  <c r="I55" i="8"/>
  <c r="G55" i="8"/>
  <c r="H55" i="8"/>
  <c r="G45" i="8"/>
  <c r="H45" i="8"/>
  <c r="I45" i="8"/>
  <c r="H34" i="8"/>
  <c r="G34" i="8"/>
  <c r="I34" i="8"/>
  <c r="I23" i="8"/>
  <c r="H23" i="8"/>
  <c r="G23" i="8"/>
  <c r="H100" i="8"/>
  <c r="G279" i="9"/>
  <c r="H279" i="9"/>
  <c r="F279" i="9"/>
  <c r="H212" i="9"/>
  <c r="H181" i="9"/>
  <c r="F181" i="9"/>
  <c r="G181" i="9"/>
  <c r="H174" i="9"/>
  <c r="F174" i="9"/>
  <c r="G174" i="9"/>
  <c r="H159" i="9"/>
  <c r="F159" i="9"/>
  <c r="G159" i="9"/>
  <c r="H152" i="9"/>
  <c r="F152" i="9"/>
  <c r="G152" i="9"/>
  <c r="H150" i="9"/>
  <c r="G150" i="9"/>
  <c r="F150" i="9"/>
  <c r="F115" i="9"/>
  <c r="G115" i="9"/>
  <c r="H115" i="9"/>
  <c r="F103" i="9"/>
  <c r="G103" i="9"/>
  <c r="H103" i="9"/>
  <c r="H91" i="9"/>
  <c r="F84" i="9"/>
  <c r="G84" i="9"/>
  <c r="H84" i="9"/>
  <c r="H62" i="9"/>
  <c r="G62" i="9"/>
  <c r="F62" i="9"/>
  <c r="F60" i="9"/>
  <c r="G60" i="9"/>
  <c r="H60" i="9"/>
  <c r="F55" i="9"/>
  <c r="G55" i="9"/>
  <c r="H55" i="9"/>
  <c r="F45" i="9"/>
  <c r="G45" i="9"/>
  <c r="H45" i="9"/>
  <c r="G25" i="9"/>
  <c r="H25" i="9"/>
  <c r="F25" i="9"/>
  <c r="H22" i="9"/>
  <c r="F22" i="9"/>
  <c r="G22" i="9"/>
  <c r="F18" i="9"/>
  <c r="G18" i="9"/>
  <c r="H18" i="9"/>
  <c r="F48" i="9"/>
  <c r="G48" i="9"/>
  <c r="H48" i="9"/>
  <c r="F292" i="9"/>
  <c r="G292" i="9"/>
  <c r="F285" i="9"/>
  <c r="G285" i="9"/>
  <c r="H285" i="9"/>
  <c r="H275" i="9"/>
  <c r="G275" i="9"/>
  <c r="G261" i="9"/>
  <c r="H261" i="9"/>
  <c r="G254" i="9"/>
  <c r="F232" i="9"/>
  <c r="G232" i="9"/>
  <c r="H232" i="9"/>
  <c r="H218" i="9"/>
  <c r="G215" i="9"/>
  <c r="F215" i="9"/>
  <c r="H215" i="9"/>
  <c r="G209" i="9"/>
  <c r="F209" i="9"/>
  <c r="H209" i="9"/>
  <c r="F194" i="9"/>
  <c r="G194" i="9"/>
  <c r="H194" i="9"/>
  <c r="F192" i="9"/>
  <c r="G192" i="9"/>
  <c r="F188" i="9"/>
  <c r="F171" i="9"/>
  <c r="G171" i="9"/>
  <c r="H171" i="9"/>
  <c r="F164" i="9"/>
  <c r="G164" i="9"/>
  <c r="H164" i="9"/>
  <c r="H147" i="9"/>
  <c r="G135" i="9"/>
  <c r="H135" i="9"/>
  <c r="F135" i="9"/>
  <c r="G128" i="9"/>
  <c r="H128" i="9"/>
  <c r="F128" i="9"/>
  <c r="H102" i="9"/>
  <c r="F102" i="9"/>
  <c r="G102" i="9"/>
  <c r="H95" i="9"/>
  <c r="F95" i="9"/>
  <c r="G95" i="9"/>
  <c r="G88" i="9"/>
  <c r="H88" i="9"/>
  <c r="F88" i="9"/>
  <c r="G81" i="9"/>
  <c r="F81" i="9"/>
  <c r="H81" i="9"/>
  <c r="F43" i="9"/>
  <c r="G43" i="9"/>
  <c r="H43" i="9"/>
  <c r="F15" i="9"/>
  <c r="G15" i="9"/>
  <c r="H15" i="9"/>
  <c r="F8" i="9"/>
  <c r="G8" i="9"/>
  <c r="H8" i="9"/>
  <c r="G131" i="9"/>
  <c r="F131" i="9"/>
  <c r="H131" i="9"/>
  <c r="G57" i="9"/>
  <c r="H57" i="9"/>
  <c r="F57" i="9"/>
  <c r="H6" i="9"/>
  <c r="F6" i="9"/>
  <c r="G6" i="9"/>
  <c r="F288" i="9"/>
  <c r="G288" i="9"/>
  <c r="H288" i="9"/>
  <c r="E284" i="9"/>
  <c r="G267" i="9"/>
  <c r="F267" i="9"/>
  <c r="H267" i="9"/>
  <c r="E260" i="9"/>
  <c r="E253" i="9"/>
  <c r="H243" i="9"/>
  <c r="E229" i="9"/>
  <c r="H207" i="9"/>
  <c r="G207" i="9"/>
  <c r="F207" i="9"/>
  <c r="E200" i="9"/>
  <c r="H198" i="9"/>
  <c r="F198" i="9"/>
  <c r="G198" i="9"/>
  <c r="G186" i="9"/>
  <c r="H186" i="9"/>
  <c r="F186" i="9"/>
  <c r="G177" i="9"/>
  <c r="F177" i="9"/>
  <c r="G160" i="9"/>
  <c r="F160" i="9"/>
  <c r="F156" i="9"/>
  <c r="H156" i="9"/>
  <c r="G156" i="9"/>
  <c r="G153" i="9"/>
  <c r="H153" i="9"/>
  <c r="F153" i="9"/>
  <c r="F132" i="9"/>
  <c r="G132" i="9"/>
  <c r="H132" i="9"/>
  <c r="F117" i="9"/>
  <c r="H117" i="9"/>
  <c r="F108" i="9"/>
  <c r="G108" i="9"/>
  <c r="H108" i="9"/>
  <c r="H93" i="9"/>
  <c r="G73" i="9"/>
  <c r="F73" i="9"/>
  <c r="H73" i="9"/>
  <c r="H70" i="9"/>
  <c r="F70" i="9"/>
  <c r="G70" i="9"/>
  <c r="F63" i="9"/>
  <c r="G63" i="9"/>
  <c r="H63" i="9"/>
  <c r="H56" i="9"/>
  <c r="F56" i="9"/>
  <c r="G56" i="9"/>
  <c r="G49" i="9"/>
  <c r="H49" i="9"/>
  <c r="F49" i="9"/>
  <c r="G35" i="9"/>
  <c r="H35" i="9"/>
  <c r="F35" i="9"/>
  <c r="F13" i="9"/>
  <c r="G13" i="9"/>
  <c r="H13" i="9"/>
  <c r="H185" i="9"/>
  <c r="H177" i="9"/>
  <c r="F291" i="9"/>
  <c r="G291" i="9"/>
  <c r="H291" i="9"/>
  <c r="E277" i="9"/>
  <c r="E270" i="9"/>
  <c r="E246" i="9"/>
  <c r="F234" i="9"/>
  <c r="G234" i="9"/>
  <c r="E225" i="9"/>
  <c r="F210" i="9"/>
  <c r="G210" i="9"/>
  <c r="H210" i="9"/>
  <c r="H208" i="9"/>
  <c r="G201" i="9"/>
  <c r="F201" i="9"/>
  <c r="H201" i="9"/>
  <c r="H187" i="9"/>
  <c r="F187" i="9"/>
  <c r="G187" i="9"/>
  <c r="H180" i="9"/>
  <c r="E173" i="9"/>
  <c r="G163" i="9"/>
  <c r="F163" i="9"/>
  <c r="H163" i="9"/>
  <c r="H142" i="9"/>
  <c r="F142" i="9"/>
  <c r="G142" i="9"/>
  <c r="H118" i="9"/>
  <c r="F118" i="9"/>
  <c r="G118" i="9"/>
  <c r="G114" i="9"/>
  <c r="F111" i="9"/>
  <c r="G111" i="9"/>
  <c r="H111" i="9"/>
  <c r="H104" i="9"/>
  <c r="F104" i="9"/>
  <c r="G104" i="9"/>
  <c r="G97" i="9"/>
  <c r="F97" i="9"/>
  <c r="H97" i="9"/>
  <c r="G37" i="9"/>
  <c r="H37" i="9"/>
  <c r="F28" i="9"/>
  <c r="G28" i="9"/>
  <c r="H28" i="9"/>
  <c r="F23" i="9"/>
  <c r="G23" i="9"/>
  <c r="H23" i="9"/>
  <c r="F14" i="9"/>
  <c r="E294" i="9"/>
  <c r="E282" i="9"/>
  <c r="E273" i="9"/>
  <c r="E258" i="9"/>
  <c r="E256" i="9"/>
  <c r="E252" i="9"/>
  <c r="E249" i="9"/>
  <c r="F235" i="9"/>
  <c r="G235" i="9"/>
  <c r="H235" i="9"/>
  <c r="E228" i="9"/>
  <c r="E221" i="9"/>
  <c r="F211" i="9"/>
  <c r="G211" i="9"/>
  <c r="H211" i="9"/>
  <c r="E197" i="9"/>
  <c r="H190" i="9"/>
  <c r="F190" i="9"/>
  <c r="G190" i="9"/>
  <c r="H175" i="9"/>
  <c r="F175" i="9"/>
  <c r="G175" i="9"/>
  <c r="E168" i="9"/>
  <c r="H166" i="9"/>
  <c r="G166" i="9"/>
  <c r="F166" i="9"/>
  <c r="G151" i="9"/>
  <c r="H151" i="9"/>
  <c r="F151" i="9"/>
  <c r="F145" i="9"/>
  <c r="H145" i="9"/>
  <c r="H107" i="9"/>
  <c r="G107" i="9"/>
  <c r="H78" i="9"/>
  <c r="F78" i="9"/>
  <c r="G78" i="9"/>
  <c r="F71" i="9"/>
  <c r="G71" i="9"/>
  <c r="F64" i="9"/>
  <c r="G64" i="9"/>
  <c r="H64" i="9"/>
  <c r="F61" i="9"/>
  <c r="G61" i="9"/>
  <c r="H61" i="9"/>
  <c r="H41" i="9"/>
  <c r="F41" i="9"/>
  <c r="H38" i="9"/>
  <c r="F38" i="9"/>
  <c r="G38" i="9"/>
  <c r="F34" i="9"/>
  <c r="G34" i="9"/>
  <c r="H34" i="9"/>
  <c r="H24" i="9"/>
  <c r="F24" i="9"/>
  <c r="G24" i="9"/>
  <c r="G17" i="9"/>
  <c r="H17" i="9"/>
  <c r="F17" i="9"/>
  <c r="G21" i="9"/>
  <c r="H21" i="9"/>
  <c r="F21" i="9"/>
  <c r="F275" i="9"/>
  <c r="H234" i="9"/>
  <c r="H283" i="9"/>
  <c r="F283" i="9"/>
  <c r="F269" i="9"/>
  <c r="G269" i="9"/>
  <c r="H269" i="9"/>
  <c r="G259" i="9"/>
  <c r="H259" i="9"/>
  <c r="F259" i="9"/>
  <c r="F245" i="9"/>
  <c r="G245" i="9"/>
  <c r="H245" i="9"/>
  <c r="H238" i="9"/>
  <c r="F238" i="9"/>
  <c r="G238" i="9"/>
  <c r="H214" i="9"/>
  <c r="G214" i="9"/>
  <c r="F199" i="9"/>
  <c r="G199" i="9"/>
  <c r="H199" i="9"/>
  <c r="G193" i="9"/>
  <c r="H178" i="9"/>
  <c r="G178" i="9"/>
  <c r="F178" i="9"/>
  <c r="H172" i="9"/>
  <c r="G169" i="9"/>
  <c r="H169" i="9"/>
  <c r="F169" i="9"/>
  <c r="H155" i="9"/>
  <c r="F155" i="9"/>
  <c r="G155" i="9"/>
  <c r="F148" i="9"/>
  <c r="G148" i="9"/>
  <c r="H148" i="9"/>
  <c r="F141" i="9"/>
  <c r="F136" i="9"/>
  <c r="G136" i="9"/>
  <c r="H136" i="9"/>
  <c r="F133" i="9"/>
  <c r="G133" i="9"/>
  <c r="H133" i="9"/>
  <c r="E126" i="9"/>
  <c r="G119" i="9"/>
  <c r="F119" i="9"/>
  <c r="H119" i="9"/>
  <c r="F109" i="9"/>
  <c r="H109" i="9"/>
  <c r="G109" i="9"/>
  <c r="G89" i="9"/>
  <c r="H89" i="9"/>
  <c r="F89" i="9"/>
  <c r="H86" i="9"/>
  <c r="G86" i="9"/>
  <c r="F86" i="9"/>
  <c r="G82" i="9"/>
  <c r="H82" i="9"/>
  <c r="F82" i="9"/>
  <c r="G79" i="9"/>
  <c r="H79" i="9"/>
  <c r="F79" i="9"/>
  <c r="F72" i="9"/>
  <c r="G72" i="9"/>
  <c r="H72" i="9"/>
  <c r="G65" i="9"/>
  <c r="H65" i="9"/>
  <c r="F65" i="9"/>
  <c r="F51" i="9"/>
  <c r="G51" i="9"/>
  <c r="H51" i="9"/>
  <c r="F27" i="9"/>
  <c r="G27" i="9"/>
  <c r="H27" i="9"/>
  <c r="F20" i="9"/>
  <c r="G20" i="9"/>
  <c r="H20" i="9"/>
  <c r="F85" i="9"/>
  <c r="F12" i="9"/>
  <c r="G12" i="9"/>
  <c r="H12" i="9"/>
  <c r="E293" i="9"/>
  <c r="E286" i="9"/>
  <c r="E264" i="9"/>
  <c r="E262" i="9"/>
  <c r="E241" i="9"/>
  <c r="E224" i="9"/>
  <c r="E220" i="9"/>
  <c r="G217" i="9"/>
  <c r="F217" i="9"/>
  <c r="H217" i="9"/>
  <c r="F203" i="9"/>
  <c r="E189" i="9"/>
  <c r="E165" i="9"/>
  <c r="H143" i="9"/>
  <c r="F143" i="9"/>
  <c r="G143" i="9"/>
  <c r="F127" i="9"/>
  <c r="G127" i="9"/>
  <c r="H127" i="9"/>
  <c r="F120" i="9"/>
  <c r="G120" i="9"/>
  <c r="H120" i="9"/>
  <c r="G113" i="9"/>
  <c r="F113" i="9"/>
  <c r="H113" i="9"/>
  <c r="F99" i="9"/>
  <c r="G99" i="9"/>
  <c r="H99" i="9"/>
  <c r="G75" i="9"/>
  <c r="H75" i="9"/>
  <c r="F68" i="9"/>
  <c r="G68" i="9"/>
  <c r="H68" i="9"/>
  <c r="G53" i="9"/>
  <c r="H53" i="9"/>
  <c r="F53" i="9"/>
  <c r="H46" i="9"/>
  <c r="F46" i="9"/>
  <c r="G46" i="9"/>
  <c r="F32" i="9"/>
  <c r="G32" i="9"/>
  <c r="H32" i="9"/>
  <c r="F29" i="9"/>
  <c r="G29" i="9"/>
  <c r="H29" i="9"/>
  <c r="E289" i="9"/>
  <c r="F274" i="9"/>
  <c r="G274" i="9"/>
  <c r="H274" i="9"/>
  <c r="E272" i="9"/>
  <c r="E268" i="9"/>
  <c r="E265" i="9"/>
  <c r="F251" i="9"/>
  <c r="H251" i="9"/>
  <c r="E244" i="9"/>
  <c r="E237" i="9"/>
  <c r="G227" i="9"/>
  <c r="F227" i="9"/>
  <c r="H227" i="9"/>
  <c r="H206" i="9"/>
  <c r="F206" i="9"/>
  <c r="G206" i="9"/>
  <c r="F191" i="9"/>
  <c r="G191" i="9"/>
  <c r="H191" i="9"/>
  <c r="H184" i="9"/>
  <c r="F184" i="9"/>
  <c r="G184" i="9"/>
  <c r="H182" i="9"/>
  <c r="G182" i="9"/>
  <c r="F182" i="9"/>
  <c r="G170" i="9"/>
  <c r="H170" i="9"/>
  <c r="F170" i="9"/>
  <c r="G161" i="9"/>
  <c r="H161" i="9"/>
  <c r="F161" i="9"/>
  <c r="H146" i="9"/>
  <c r="G146" i="9"/>
  <c r="F146" i="9"/>
  <c r="E123" i="9"/>
  <c r="F116" i="9"/>
  <c r="G116" i="9"/>
  <c r="H116" i="9"/>
  <c r="F92" i="9"/>
  <c r="H92" i="9"/>
  <c r="G92" i="9"/>
  <c r="H80" i="9"/>
  <c r="G77" i="9"/>
  <c r="H77" i="9"/>
  <c r="F77" i="9"/>
  <c r="H54" i="9"/>
  <c r="F54" i="9"/>
  <c r="G54" i="9"/>
  <c r="G33" i="9"/>
  <c r="H33" i="9"/>
  <c r="F33" i="9"/>
  <c r="F19" i="9"/>
  <c r="G19" i="9"/>
  <c r="H19" i="9"/>
  <c r="F7" i="9"/>
  <c r="G7" i="9"/>
  <c r="H7" i="9"/>
  <c r="H140" i="9"/>
  <c r="G67" i="9"/>
  <c r="H67" i="9"/>
  <c r="F67" i="9"/>
  <c r="H292" i="9"/>
  <c r="F261" i="9"/>
  <c r="E130" i="9"/>
  <c r="E10" i="9"/>
  <c r="G154" i="9"/>
  <c r="F154" i="9"/>
  <c r="H154" i="9"/>
  <c r="F106" i="9"/>
  <c r="G106" i="9"/>
  <c r="H106" i="9"/>
  <c r="F90" i="9"/>
  <c r="G90" i="9"/>
  <c r="H90" i="9"/>
  <c r="G74" i="9"/>
  <c r="H74" i="9"/>
  <c r="F74" i="9"/>
  <c r="H42" i="9"/>
  <c r="F26" i="9"/>
  <c r="G26" i="9"/>
  <c r="H26" i="9"/>
  <c r="E122" i="9"/>
  <c r="E138" i="9"/>
  <c r="G206" i="7"/>
  <c r="H206" i="7"/>
  <c r="I206" i="7"/>
  <c r="G156" i="7"/>
  <c r="H156" i="7"/>
  <c r="I156" i="7"/>
  <c r="G55" i="7"/>
  <c r="I55" i="7"/>
  <c r="I295" i="7"/>
  <c r="H295" i="7"/>
  <c r="G255" i="7"/>
  <c r="H255" i="7"/>
  <c r="G247" i="7"/>
  <c r="I247" i="7"/>
  <c r="G239" i="7"/>
  <c r="H239" i="7"/>
  <c r="I239" i="7"/>
  <c r="G231" i="7"/>
  <c r="H231" i="7"/>
  <c r="I231" i="7"/>
  <c r="H199" i="7"/>
  <c r="I157" i="7"/>
  <c r="G157" i="7"/>
  <c r="H157" i="7"/>
  <c r="I93" i="7"/>
  <c r="G93" i="7"/>
  <c r="H93" i="7"/>
  <c r="G63" i="7"/>
  <c r="H63" i="7"/>
  <c r="I63" i="7"/>
  <c r="H56" i="7"/>
  <c r="I56" i="7"/>
  <c r="G56" i="7"/>
  <c r="H19" i="7"/>
  <c r="I19" i="7"/>
  <c r="I292" i="7"/>
  <c r="G292" i="7"/>
  <c r="H284" i="7"/>
  <c r="G284" i="7"/>
  <c r="I244" i="7"/>
  <c r="G244" i="7"/>
  <c r="G236" i="7"/>
  <c r="G228" i="7"/>
  <c r="G212" i="7"/>
  <c r="I212" i="7"/>
  <c r="G158" i="7"/>
  <c r="I88" i="7"/>
  <c r="G88" i="7"/>
  <c r="G58" i="7"/>
  <c r="H58" i="7"/>
  <c r="I58" i="7"/>
  <c r="G36" i="7"/>
  <c r="G27" i="7"/>
  <c r="H27" i="7"/>
  <c r="I27" i="7"/>
  <c r="I26" i="7"/>
  <c r="G26" i="7"/>
  <c r="I133" i="7"/>
  <c r="G133" i="7"/>
  <c r="I181" i="7"/>
  <c r="G181" i="7"/>
  <c r="H181" i="7"/>
  <c r="I173" i="7"/>
  <c r="G155" i="7"/>
  <c r="I155" i="7"/>
  <c r="G103" i="7"/>
  <c r="I103" i="7"/>
  <c r="H103" i="7"/>
  <c r="G75" i="7"/>
  <c r="G45" i="7"/>
  <c r="G215" i="7"/>
  <c r="H215" i="7"/>
  <c r="I215" i="7"/>
  <c r="G294" i="7"/>
  <c r="H294" i="7"/>
  <c r="I294" i="7"/>
  <c r="H286" i="7"/>
  <c r="I286" i="7"/>
  <c r="G286" i="7"/>
  <c r="H278" i="7"/>
  <c r="G278" i="7"/>
  <c r="I278" i="7"/>
  <c r="H270" i="7"/>
  <c r="G270" i="7"/>
  <c r="G262" i="7"/>
  <c r="H262" i="7"/>
  <c r="I262" i="7"/>
  <c r="I254" i="7"/>
  <c r="G254" i="7"/>
  <c r="H254" i="7"/>
  <c r="G246" i="7"/>
  <c r="H246" i="7"/>
  <c r="I246" i="7"/>
  <c r="G238" i="7"/>
  <c r="H238" i="7"/>
  <c r="I238" i="7"/>
  <c r="G230" i="7"/>
  <c r="I230" i="7"/>
  <c r="H230" i="7"/>
  <c r="G222" i="7"/>
  <c r="G214" i="7"/>
  <c r="H214" i="7"/>
  <c r="I214" i="7"/>
  <c r="G198" i="7"/>
  <c r="H198" i="7"/>
  <c r="I198" i="7"/>
  <c r="G182" i="7"/>
  <c r="H182" i="7"/>
  <c r="I182" i="7"/>
  <c r="G169" i="7"/>
  <c r="H169" i="7"/>
  <c r="I169" i="7"/>
  <c r="I165" i="7"/>
  <c r="G165" i="7"/>
  <c r="H165" i="7"/>
  <c r="I134" i="7"/>
  <c r="I125" i="7"/>
  <c r="H125" i="7"/>
  <c r="G125" i="7"/>
  <c r="G113" i="7"/>
  <c r="G71" i="7"/>
  <c r="H71" i="7"/>
  <c r="I71" i="7"/>
  <c r="G17" i="7"/>
  <c r="H17" i="7"/>
  <c r="I17" i="7"/>
  <c r="I13" i="7"/>
  <c r="G266" i="7"/>
  <c r="H266" i="7"/>
  <c r="I266" i="7"/>
  <c r="G234" i="7"/>
  <c r="H234" i="7"/>
  <c r="I234" i="7"/>
  <c r="G291" i="7"/>
  <c r="H291" i="7"/>
  <c r="I291" i="7"/>
  <c r="G283" i="7"/>
  <c r="H283" i="7"/>
  <c r="I283" i="7"/>
  <c r="I275" i="7"/>
  <c r="G275" i="7"/>
  <c r="H275" i="7"/>
  <c r="G267" i="7"/>
  <c r="H259" i="7"/>
  <c r="I259" i="7"/>
  <c r="G235" i="7"/>
  <c r="I211" i="7"/>
  <c r="H203" i="7"/>
  <c r="I203" i="7"/>
  <c r="H184" i="7"/>
  <c r="I184" i="7"/>
  <c r="G183" i="7"/>
  <c r="H183" i="7"/>
  <c r="I183" i="7"/>
  <c r="G175" i="7"/>
  <c r="I175" i="7"/>
  <c r="H175" i="7"/>
  <c r="I141" i="7"/>
  <c r="G141" i="7"/>
  <c r="H141" i="7"/>
  <c r="G131" i="7"/>
  <c r="H131" i="7"/>
  <c r="I131" i="7"/>
  <c r="G126" i="7"/>
  <c r="H126" i="7"/>
  <c r="I126" i="7"/>
  <c r="G118" i="7"/>
  <c r="H118" i="7"/>
  <c r="I118" i="7"/>
  <c r="I109" i="7"/>
  <c r="G109" i="7"/>
  <c r="H109" i="7"/>
  <c r="I77" i="7"/>
  <c r="G77" i="7"/>
  <c r="H77" i="7"/>
  <c r="H72" i="7"/>
  <c r="I72" i="7"/>
  <c r="G72" i="7"/>
  <c r="G67" i="7"/>
  <c r="H67" i="7"/>
  <c r="I67" i="7"/>
  <c r="G35" i="7"/>
  <c r="H35" i="7"/>
  <c r="I35" i="7"/>
  <c r="I18" i="7"/>
  <c r="H18" i="7"/>
  <c r="G18" i="7"/>
  <c r="G188" i="7"/>
  <c r="H188" i="7"/>
  <c r="I188" i="7"/>
  <c r="G151" i="7"/>
  <c r="H151" i="7"/>
  <c r="I151" i="7"/>
  <c r="I270" i="7"/>
  <c r="G296" i="7"/>
  <c r="H296" i="7"/>
  <c r="I296" i="7"/>
  <c r="I288" i="7"/>
  <c r="G288" i="7"/>
  <c r="H288" i="7"/>
  <c r="H272" i="7"/>
  <c r="I272" i="7"/>
  <c r="G264" i="7"/>
  <c r="I264" i="7"/>
  <c r="G256" i="7"/>
  <c r="H256" i="7"/>
  <c r="I256" i="7"/>
  <c r="G248" i="7"/>
  <c r="H192" i="7"/>
  <c r="I192" i="7"/>
  <c r="G192" i="7"/>
  <c r="H186" i="7"/>
  <c r="I186" i="7"/>
  <c r="H136" i="7"/>
  <c r="I136" i="7"/>
  <c r="G136" i="7"/>
  <c r="I20" i="7"/>
  <c r="H290" i="7"/>
  <c r="G290" i="7"/>
  <c r="I290" i="7"/>
  <c r="G258" i="7"/>
  <c r="I138" i="7"/>
  <c r="G138" i="7"/>
  <c r="I293" i="7"/>
  <c r="G285" i="7"/>
  <c r="I285" i="7"/>
  <c r="G269" i="7"/>
  <c r="H269" i="7"/>
  <c r="I269" i="7"/>
  <c r="G261" i="7"/>
  <c r="H261" i="7"/>
  <c r="I261" i="7"/>
  <c r="G253" i="7"/>
  <c r="I253" i="7"/>
  <c r="H253" i="7"/>
  <c r="G245" i="7"/>
  <c r="I245" i="7"/>
  <c r="H245" i="7"/>
  <c r="G237" i="7"/>
  <c r="I237" i="7"/>
  <c r="H237" i="7"/>
  <c r="I229" i="7"/>
  <c r="G229" i="7"/>
  <c r="H229" i="7"/>
  <c r="H221" i="7"/>
  <c r="G213" i="7"/>
  <c r="H120" i="7"/>
  <c r="I120" i="7"/>
  <c r="G120" i="7"/>
  <c r="I91" i="7"/>
  <c r="G83" i="7"/>
  <c r="H83" i="7"/>
  <c r="I83" i="7"/>
  <c r="I53" i="7"/>
  <c r="H53" i="7"/>
  <c r="I21" i="7"/>
  <c r="G21" i="7"/>
  <c r="H21" i="7"/>
  <c r="H224" i="7"/>
  <c r="I224" i="7"/>
  <c r="G224" i="7"/>
  <c r="G209" i="7"/>
  <c r="H209" i="7"/>
  <c r="I209" i="7"/>
  <c r="G201" i="7"/>
  <c r="H201" i="7"/>
  <c r="I201" i="7"/>
  <c r="G226" i="7"/>
  <c r="H226" i="7"/>
  <c r="I226" i="7"/>
  <c r="H189" i="7"/>
  <c r="G180" i="7"/>
  <c r="H180" i="7"/>
  <c r="G143" i="7"/>
  <c r="H143" i="7"/>
  <c r="I143" i="7"/>
  <c r="G79" i="7"/>
  <c r="H79" i="7"/>
  <c r="I79" i="7"/>
  <c r="I61" i="7"/>
  <c r="H61" i="7"/>
  <c r="G61" i="7"/>
  <c r="G43" i="7"/>
  <c r="I43" i="7"/>
  <c r="H24" i="7"/>
  <c r="I24" i="7"/>
  <c r="H289" i="7"/>
  <c r="H233" i="7"/>
  <c r="H223" i="7"/>
  <c r="G15" i="7"/>
  <c r="H15" i="7"/>
  <c r="I15" i="7"/>
  <c r="H85" i="7"/>
  <c r="G281" i="7"/>
  <c r="H265" i="7"/>
  <c r="G257" i="7"/>
  <c r="G177" i="7"/>
  <c r="H177" i="7"/>
  <c r="I177" i="7"/>
  <c r="G49" i="7"/>
  <c r="H49" i="7"/>
  <c r="I49" i="7"/>
  <c r="G139" i="7"/>
  <c r="H139" i="7"/>
  <c r="I139" i="7"/>
  <c r="G84" i="7"/>
  <c r="H84" i="7"/>
  <c r="I84" i="7"/>
  <c r="H273" i="7"/>
  <c r="G265" i="7"/>
  <c r="I31" i="7"/>
  <c r="I69" i="7"/>
  <c r="G69" i="7"/>
  <c r="H69" i="7"/>
  <c r="G23" i="7"/>
  <c r="H23" i="7"/>
  <c r="G196" i="7"/>
  <c r="H168" i="7"/>
  <c r="I168" i="7"/>
  <c r="G168" i="7"/>
  <c r="G150" i="7"/>
  <c r="H150" i="7"/>
  <c r="I150" i="7"/>
  <c r="G86" i="7"/>
  <c r="H86" i="7"/>
  <c r="I86" i="7"/>
  <c r="G59" i="7"/>
  <c r="H59" i="7"/>
  <c r="I59" i="7"/>
  <c r="G12" i="7"/>
  <c r="H12" i="7"/>
  <c r="I12" i="7"/>
  <c r="G273" i="7"/>
  <c r="G189" i="7"/>
  <c r="H31" i="7"/>
  <c r="H81" i="7"/>
  <c r="G57" i="7"/>
  <c r="H57" i="7"/>
  <c r="I57" i="7"/>
  <c r="I54" i="7"/>
  <c r="H7" i="7"/>
  <c r="G24" i="7"/>
  <c r="G60" i="7"/>
  <c r="H60" i="7"/>
  <c r="H42" i="7"/>
  <c r="I42" i="7"/>
  <c r="G232" i="7"/>
  <c r="H232" i="7"/>
  <c r="G68" i="7"/>
  <c r="H22" i="7"/>
  <c r="H281" i="7"/>
  <c r="H257" i="7"/>
  <c r="I95" i="7"/>
  <c r="H208" i="7"/>
  <c r="I208" i="7"/>
  <c r="G172" i="7"/>
  <c r="H172" i="7"/>
  <c r="I172" i="7"/>
  <c r="G44" i="7"/>
  <c r="H44" i="7"/>
  <c r="I44" i="7"/>
  <c r="I7" i="7"/>
  <c r="I223" i="7"/>
  <c r="I23" i="7"/>
  <c r="D167" i="7"/>
  <c r="F167" i="7" s="1"/>
  <c r="D135" i="7"/>
  <c r="F135" i="7" s="1"/>
  <c r="D107" i="7"/>
  <c r="F107" i="7" s="1"/>
  <c r="D9" i="7"/>
  <c r="F9" i="7" s="1"/>
  <c r="D119" i="7"/>
  <c r="F119" i="7" s="1"/>
  <c r="D191" i="7"/>
  <c r="F191" i="7" s="1"/>
  <c r="D159" i="7"/>
  <c r="F159" i="7" s="1"/>
  <c r="D147" i="7"/>
  <c r="F147" i="7" s="1"/>
  <c r="D142" i="7"/>
  <c r="F142" i="7" s="1"/>
  <c r="D127" i="7"/>
  <c r="F127" i="7" s="1"/>
  <c r="D122" i="7"/>
  <c r="F122" i="7" s="1"/>
  <c r="D117" i="7"/>
  <c r="F117" i="7" s="1"/>
  <c r="D102" i="7"/>
  <c r="F102" i="7" s="1"/>
  <c r="D92" i="7"/>
  <c r="F92" i="7" s="1"/>
  <c r="D76" i="7"/>
  <c r="F76" i="7" s="1"/>
  <c r="D62" i="7"/>
  <c r="F62" i="7" s="1"/>
  <c r="D46" i="7"/>
  <c r="F46" i="7" s="1"/>
  <c r="D30" i="7"/>
  <c r="F30" i="7" s="1"/>
  <c r="D14" i="7"/>
  <c r="F14" i="7" s="1"/>
  <c r="D193" i="7"/>
  <c r="F193" i="7" s="1"/>
  <c r="D179" i="7"/>
  <c r="F179" i="7" s="1"/>
  <c r="D174" i="7"/>
  <c r="F174" i="7" s="1"/>
  <c r="D152" i="7"/>
  <c r="F152" i="7" s="1"/>
  <c r="D99" i="7"/>
  <c r="F99" i="7" s="1"/>
  <c r="D94" i="7"/>
  <c r="F94" i="7" s="1"/>
  <c r="D78" i="7"/>
  <c r="F78" i="7" s="1"/>
  <c r="D64" i="7"/>
  <c r="F64" i="7" s="1"/>
  <c r="D48" i="7"/>
  <c r="F48" i="7" s="1"/>
  <c r="D32" i="7"/>
  <c r="F32" i="7" s="1"/>
  <c r="D16" i="7"/>
  <c r="F16" i="7" s="1"/>
  <c r="D195" i="7"/>
  <c r="F195" i="7" s="1"/>
  <c r="D161" i="7"/>
  <c r="F161" i="7" s="1"/>
  <c r="D154" i="7"/>
  <c r="F154" i="7" s="1"/>
  <c r="D149" i="7"/>
  <c r="F149" i="7" s="1"/>
  <c r="D129" i="7"/>
  <c r="F129" i="7" s="1"/>
  <c r="D124" i="7"/>
  <c r="F124" i="7" s="1"/>
  <c r="D111" i="7"/>
  <c r="F111" i="7" s="1"/>
  <c r="D104" i="7"/>
  <c r="F104" i="7" s="1"/>
  <c r="D66" i="7"/>
  <c r="F66" i="7" s="1"/>
  <c r="D50" i="7"/>
  <c r="F50" i="7" s="1"/>
  <c r="D34" i="7"/>
  <c r="F34" i="7" s="1"/>
  <c r="D121" i="7"/>
  <c r="F121" i="7" s="1"/>
  <c r="D105" i="7"/>
  <c r="F105" i="7" s="1"/>
  <c r="D73" i="7"/>
  <c r="F73" i="7" s="1"/>
  <c r="D171" i="7"/>
  <c r="F171" i="7" s="1"/>
  <c r="D123" i="7"/>
  <c r="F123" i="7" s="1"/>
  <c r="D11" i="7"/>
  <c r="F11" i="7" s="1"/>
  <c r="D176" i="7"/>
  <c r="F176" i="7" s="1"/>
  <c r="D160" i="7"/>
  <c r="F160" i="7" s="1"/>
  <c r="D144" i="7"/>
  <c r="F144" i="7" s="1"/>
  <c r="D128" i="7"/>
  <c r="F128" i="7" s="1"/>
  <c r="D112" i="7"/>
  <c r="F112" i="7" s="1"/>
  <c r="D96" i="7"/>
  <c r="F96" i="7" s="1"/>
  <c r="D178" i="7"/>
  <c r="F178" i="7" s="1"/>
  <c r="D162" i="7"/>
  <c r="F162" i="7" s="1"/>
  <c r="D146" i="7"/>
  <c r="F146" i="7" s="1"/>
  <c r="D130" i="7"/>
  <c r="F130" i="7" s="1"/>
  <c r="D114" i="7"/>
  <c r="F114" i="7" s="1"/>
  <c r="D98" i="7"/>
  <c r="F98" i="7" s="1"/>
  <c r="D164" i="7"/>
  <c r="F164" i="7" s="1"/>
  <c r="D148" i="7"/>
  <c r="F148" i="7" s="1"/>
  <c r="D132" i="7"/>
  <c r="F132" i="7" s="1"/>
  <c r="D116" i="7"/>
  <c r="F116" i="7" s="1"/>
  <c r="D100" i="7"/>
  <c r="F100" i="7" s="1"/>
  <c r="EO153" i="6"/>
  <c r="EP153" i="6"/>
  <c r="EQ153" i="6"/>
  <c r="EO289" i="6"/>
  <c r="EP289" i="6"/>
  <c r="EQ289" i="6"/>
  <c r="EO274" i="6"/>
  <c r="EP274" i="6"/>
  <c r="EQ274" i="6"/>
  <c r="EO154" i="6"/>
  <c r="EP154" i="6"/>
  <c r="EQ154" i="6"/>
  <c r="EO291" i="6"/>
  <c r="EP291" i="6"/>
  <c r="EQ291" i="6"/>
  <c r="EQ157" i="6"/>
  <c r="EO157" i="6"/>
  <c r="EO155" i="6"/>
  <c r="EP155" i="6"/>
  <c r="EQ155" i="6"/>
  <c r="EO283" i="6"/>
  <c r="EP283" i="6"/>
  <c r="EQ283" i="6"/>
  <c r="EO281" i="6"/>
  <c r="EP281" i="6"/>
  <c r="EQ281" i="6"/>
  <c r="EO275" i="6"/>
  <c r="EP275" i="6"/>
  <c r="EQ275" i="6"/>
  <c r="EQ261" i="6"/>
  <c r="EO261" i="6"/>
  <c r="EQ253" i="6"/>
  <c r="EO253" i="6"/>
  <c r="EO152" i="6"/>
  <c r="EP152" i="6"/>
  <c r="EQ152" i="6"/>
  <c r="EO290" i="6"/>
  <c r="EP290" i="6"/>
  <c r="EQ290" i="6"/>
  <c r="EQ285" i="6"/>
  <c r="EO285" i="6"/>
  <c r="EQ277" i="6"/>
  <c r="EO277" i="6"/>
  <c r="EN266" i="6"/>
  <c r="EN258" i="6"/>
  <c r="EN250" i="6"/>
  <c r="EN242" i="6"/>
  <c r="EN234" i="6"/>
  <c r="EN226" i="6"/>
  <c r="EN218" i="6"/>
  <c r="EN210" i="6"/>
  <c r="EN202" i="6"/>
  <c r="EN194" i="6"/>
  <c r="EN186" i="6"/>
  <c r="EN178" i="6"/>
  <c r="EN170" i="6"/>
  <c r="EP168" i="6"/>
  <c r="EQ168" i="6"/>
  <c r="EN162" i="6"/>
  <c r="EP160" i="6"/>
  <c r="EQ160" i="6"/>
  <c r="EP292" i="6"/>
  <c r="EQ292" i="6"/>
  <c r="EN282" i="6"/>
  <c r="EO231" i="6"/>
  <c r="EP231" i="6"/>
  <c r="EQ231" i="6"/>
  <c r="EO215" i="6"/>
  <c r="EP215" i="6"/>
  <c r="EQ215" i="6"/>
  <c r="EO207" i="6"/>
  <c r="EP207" i="6"/>
  <c r="EQ207" i="6"/>
  <c r="EO199" i="6"/>
  <c r="EP199" i="6"/>
  <c r="EQ199" i="6"/>
  <c r="EO191" i="6"/>
  <c r="EP191" i="6"/>
  <c r="EQ191" i="6"/>
  <c r="EO183" i="6"/>
  <c r="EP183" i="6"/>
  <c r="EQ183" i="6"/>
  <c r="EO175" i="6"/>
  <c r="EP175" i="6"/>
  <c r="EQ175" i="6"/>
  <c r="EO167" i="6"/>
  <c r="EP167" i="6"/>
  <c r="EQ167" i="6"/>
  <c r="EO271" i="6"/>
  <c r="EP271" i="6"/>
  <c r="EQ271" i="6"/>
  <c r="EO263" i="6"/>
  <c r="EP263" i="6"/>
  <c r="EQ263" i="6"/>
  <c r="EP261" i="6"/>
  <c r="EO255" i="6"/>
  <c r="EP255" i="6"/>
  <c r="EQ255" i="6"/>
  <c r="EP253" i="6"/>
  <c r="EO247" i="6"/>
  <c r="EP247" i="6"/>
  <c r="EQ247" i="6"/>
  <c r="EO239" i="6"/>
  <c r="EP239" i="6"/>
  <c r="EQ239" i="6"/>
  <c r="EO297" i="6"/>
  <c r="EP297" i="6"/>
  <c r="EQ297" i="6"/>
  <c r="EO295" i="6"/>
  <c r="EP295" i="6"/>
  <c r="EO287" i="6"/>
  <c r="EP287" i="6"/>
  <c r="EQ287" i="6"/>
  <c r="EP285" i="6"/>
  <c r="EO279" i="6"/>
  <c r="EP279" i="6"/>
  <c r="EQ279" i="6"/>
  <c r="EP277" i="6"/>
  <c r="EQ269" i="6"/>
  <c r="EO269" i="6"/>
  <c r="EO267" i="6"/>
  <c r="EP267" i="6"/>
  <c r="EQ267" i="6"/>
  <c r="EO265" i="6"/>
  <c r="EP265" i="6"/>
  <c r="EQ265" i="6"/>
  <c r="EO259" i="6"/>
  <c r="EP259" i="6"/>
  <c r="EQ259" i="6"/>
  <c r="EO257" i="6"/>
  <c r="EP257" i="6"/>
  <c r="EQ257" i="6"/>
  <c r="EO251" i="6"/>
  <c r="EP251" i="6"/>
  <c r="EQ251" i="6"/>
  <c r="EO249" i="6"/>
  <c r="EP249" i="6"/>
  <c r="EQ249" i="6"/>
  <c r="EQ245" i="6"/>
  <c r="EO243" i="6"/>
  <c r="EP243" i="6"/>
  <c r="EQ243" i="6"/>
  <c r="EO241" i="6"/>
  <c r="EP241" i="6"/>
  <c r="EQ241" i="6"/>
  <c r="EQ237" i="6"/>
  <c r="EO237" i="6"/>
  <c r="EO235" i="6"/>
  <c r="EP235" i="6"/>
  <c r="EQ235" i="6"/>
  <c r="EO233" i="6"/>
  <c r="EP233" i="6"/>
  <c r="EQ233" i="6"/>
  <c r="EQ229" i="6"/>
  <c r="EO229" i="6"/>
  <c r="EO227" i="6"/>
  <c r="EP227" i="6"/>
  <c r="EQ227" i="6"/>
  <c r="EO225" i="6"/>
  <c r="EP225" i="6"/>
  <c r="EQ225" i="6"/>
  <c r="EQ221" i="6"/>
  <c r="EO221" i="6"/>
  <c r="EO219" i="6"/>
  <c r="EP219" i="6"/>
  <c r="EQ219" i="6"/>
  <c r="EO217" i="6"/>
  <c r="EP217" i="6"/>
  <c r="EQ217" i="6"/>
  <c r="EQ213" i="6"/>
  <c r="EO213" i="6"/>
  <c r="EO211" i="6"/>
  <c r="EP211" i="6"/>
  <c r="EQ211" i="6"/>
  <c r="EQ205" i="6"/>
  <c r="EO205" i="6"/>
  <c r="EO203" i="6"/>
  <c r="EP203" i="6"/>
  <c r="EQ203" i="6"/>
  <c r="EO201" i="6"/>
  <c r="EP201" i="6"/>
  <c r="EQ201" i="6"/>
  <c r="EQ197" i="6"/>
  <c r="EO197" i="6"/>
  <c r="EO195" i="6"/>
  <c r="EP195" i="6"/>
  <c r="EQ195" i="6"/>
  <c r="EO193" i="6"/>
  <c r="EP193" i="6"/>
  <c r="EQ193" i="6"/>
  <c r="EQ189" i="6"/>
  <c r="EO189" i="6"/>
  <c r="EO187" i="6"/>
  <c r="EP187" i="6"/>
  <c r="EQ187" i="6"/>
  <c r="EO185" i="6"/>
  <c r="EP185" i="6"/>
  <c r="EQ185" i="6"/>
  <c r="EQ181" i="6"/>
  <c r="EO181" i="6"/>
  <c r="EO179" i="6"/>
  <c r="EP179" i="6"/>
  <c r="EQ179" i="6"/>
  <c r="EO177" i="6"/>
  <c r="EP177" i="6"/>
  <c r="EQ177" i="6"/>
  <c r="EQ173" i="6"/>
  <c r="EO173" i="6"/>
  <c r="EO171" i="6"/>
  <c r="EP171" i="6"/>
  <c r="EQ171" i="6"/>
  <c r="EO169" i="6"/>
  <c r="EP169" i="6"/>
  <c r="EQ169" i="6"/>
  <c r="EO163" i="6"/>
  <c r="EP163" i="6"/>
  <c r="EQ163" i="6"/>
  <c r="EL161" i="6"/>
  <c r="EN161" i="6" s="1"/>
  <c r="EQ296" i="6"/>
  <c r="EQ288" i="6"/>
  <c r="EQ280" i="6"/>
  <c r="EQ272" i="6"/>
  <c r="EQ264" i="6"/>
  <c r="EQ256" i="6"/>
  <c r="EQ248" i="6"/>
  <c r="EQ240" i="6"/>
  <c r="EQ232" i="6"/>
  <c r="EQ224" i="6"/>
  <c r="EQ216" i="6"/>
  <c r="EQ200" i="6"/>
  <c r="EQ192" i="6"/>
  <c r="EQ184" i="6"/>
  <c r="EQ176" i="6"/>
  <c r="EQ284" i="6"/>
  <c r="EQ276" i="6"/>
  <c r="EQ268" i="6"/>
  <c r="EQ260" i="6"/>
  <c r="EQ252" i="6"/>
  <c r="EQ244" i="6"/>
  <c r="EQ236" i="6"/>
  <c r="EQ228" i="6"/>
  <c r="EQ220" i="6"/>
  <c r="EQ212" i="6"/>
  <c r="EQ204" i="6"/>
  <c r="EQ196" i="6"/>
  <c r="EQ188" i="6"/>
  <c r="EQ180" i="6"/>
  <c r="EQ172" i="6"/>
  <c r="EQ164" i="6"/>
  <c r="EQ156" i="6"/>
  <c r="EQ150" i="6"/>
  <c r="EP150" i="6"/>
  <c r="DY150" i="6"/>
  <c r="DY149" i="6"/>
  <c r="DY148" i="6"/>
  <c r="CE276" i="6"/>
  <c r="CD276" i="6"/>
  <c r="CC276" i="6"/>
  <c r="CE252" i="6"/>
  <c r="CD252" i="6"/>
  <c r="CC252" i="6"/>
  <c r="CE296" i="6"/>
  <c r="CD296" i="6"/>
  <c r="CC296" i="6"/>
  <c r="CC289" i="6"/>
  <c r="CD289" i="6"/>
  <c r="CE289" i="6"/>
  <c r="CC272" i="6"/>
  <c r="CD272" i="6"/>
  <c r="CE272" i="6"/>
  <c r="CC265" i="6"/>
  <c r="CE265" i="6"/>
  <c r="CD265" i="6"/>
  <c r="CC249" i="6"/>
  <c r="CD249" i="6"/>
  <c r="CE249" i="6"/>
  <c r="CD291" i="6"/>
  <c r="CE291" i="6"/>
  <c r="CC291" i="6"/>
  <c r="CC279" i="6"/>
  <c r="CD279" i="6"/>
  <c r="CE279" i="6"/>
  <c r="CD267" i="6"/>
  <c r="CE267" i="6"/>
  <c r="CC267" i="6"/>
  <c r="CC292" i="6"/>
  <c r="CC271" i="6"/>
  <c r="CD271" i="6"/>
  <c r="CE271" i="6"/>
  <c r="CE268" i="6"/>
  <c r="CD268" i="6"/>
  <c r="CC268" i="6"/>
  <c r="CC295" i="6"/>
  <c r="CD295" i="6"/>
  <c r="CE295" i="6"/>
  <c r="CD288" i="6"/>
  <c r="CC288" i="6"/>
  <c r="CE288" i="6"/>
  <c r="CC281" i="6"/>
  <c r="CD281" i="6"/>
  <c r="CE281" i="6"/>
  <c r="CE275" i="6"/>
  <c r="CC264" i="6"/>
  <c r="CD264" i="6"/>
  <c r="CE264" i="6"/>
  <c r="CC257" i="6"/>
  <c r="CD257" i="6"/>
  <c r="CE257" i="6"/>
  <c r="CE248" i="6"/>
  <c r="CD248" i="6"/>
  <c r="CC248" i="6"/>
  <c r="CD283" i="6"/>
  <c r="CE283" i="6"/>
  <c r="CC283" i="6"/>
  <c r="CD259" i="6"/>
  <c r="CE259" i="6"/>
  <c r="CC259" i="6"/>
  <c r="CC297" i="6"/>
  <c r="CD297" i="6"/>
  <c r="CE297" i="6"/>
  <c r="CE284" i="6"/>
  <c r="CD284" i="6"/>
  <c r="CC284" i="6"/>
  <c r="CC273" i="6"/>
  <c r="CD273" i="6"/>
  <c r="CE273" i="6"/>
  <c r="CC263" i="6"/>
  <c r="CE263" i="6"/>
  <c r="CE260" i="6"/>
  <c r="CD260" i="6"/>
  <c r="CC260" i="6"/>
  <c r="CC287" i="6"/>
  <c r="CD287" i="6"/>
  <c r="CE287" i="6"/>
  <c r="CD280" i="6"/>
  <c r="CC280" i="6"/>
  <c r="CE280" i="6"/>
  <c r="CC256" i="6"/>
  <c r="CD256" i="6"/>
  <c r="CE256" i="6"/>
  <c r="CD251" i="6"/>
  <c r="CE251" i="6"/>
  <c r="CC251" i="6"/>
  <c r="CE294" i="6"/>
  <c r="CD293" i="6"/>
  <c r="CE286" i="6"/>
  <c r="CD285" i="6"/>
  <c r="CE278" i="6"/>
  <c r="CD277" i="6"/>
  <c r="CE270" i="6"/>
  <c r="CD269" i="6"/>
  <c r="CE262" i="6"/>
  <c r="CD261" i="6"/>
  <c r="CE254" i="6"/>
  <c r="CD253" i="6"/>
  <c r="CE246" i="6"/>
  <c r="CE293" i="6"/>
  <c r="CE285" i="6"/>
  <c r="CE277" i="6"/>
  <c r="CE269" i="6"/>
  <c r="CE261" i="6"/>
  <c r="CE253" i="6"/>
  <c r="CE255" i="6"/>
  <c r="CE247" i="6"/>
  <c r="CE290" i="6"/>
  <c r="CE282" i="6"/>
  <c r="CE274" i="6"/>
  <c r="CE266" i="6"/>
  <c r="CE258" i="6"/>
  <c r="CE250" i="6"/>
  <c r="CD290" i="6"/>
  <c r="CD282" i="6"/>
  <c r="CD274" i="6"/>
  <c r="CD266" i="6"/>
  <c r="CD258" i="6"/>
  <c r="CD250" i="6"/>
  <c r="CC202" i="6"/>
  <c r="CD202" i="6"/>
  <c r="CE202" i="6"/>
  <c r="CC161" i="6"/>
  <c r="CD161" i="6"/>
  <c r="CE161" i="6"/>
  <c r="CC242" i="6"/>
  <c r="CD242" i="6"/>
  <c r="CE242" i="6"/>
  <c r="CC209" i="6"/>
  <c r="CD209" i="6"/>
  <c r="CE209" i="6"/>
  <c r="CC189" i="6"/>
  <c r="CD189" i="6"/>
  <c r="CE189" i="6"/>
  <c r="CC181" i="6"/>
  <c r="CD181" i="6"/>
  <c r="CE181" i="6"/>
  <c r="CD173" i="6"/>
  <c r="CC173" i="6"/>
  <c r="CE173" i="6"/>
  <c r="CD237" i="6"/>
  <c r="CC237" i="6"/>
  <c r="CE237" i="6"/>
  <c r="CC221" i="6"/>
  <c r="CD221" i="6"/>
  <c r="CE221" i="6"/>
  <c r="CC213" i="6"/>
  <c r="CD213" i="6"/>
  <c r="CE213" i="6"/>
  <c r="CD197" i="6"/>
  <c r="CC197" i="6"/>
  <c r="CE197" i="6"/>
  <c r="CC168" i="6"/>
  <c r="CD168" i="6"/>
  <c r="CE168" i="6"/>
  <c r="CC160" i="6"/>
  <c r="CD160" i="6"/>
  <c r="CE160" i="6"/>
  <c r="CE152" i="6"/>
  <c r="CC157" i="6"/>
  <c r="CE157" i="6"/>
  <c r="CD157" i="6"/>
  <c r="CC185" i="6"/>
  <c r="CD185" i="6"/>
  <c r="CE185" i="6"/>
  <c r="CD245" i="6"/>
  <c r="CC245" i="6"/>
  <c r="CE245" i="6"/>
  <c r="CC240" i="6"/>
  <c r="CD240" i="6"/>
  <c r="CE240" i="6"/>
  <c r="CD229" i="6"/>
  <c r="CC229" i="6"/>
  <c r="CE229" i="6"/>
  <c r="CC224" i="6"/>
  <c r="CD224" i="6"/>
  <c r="CE224" i="6"/>
  <c r="CC216" i="6"/>
  <c r="CD216" i="6"/>
  <c r="CE216" i="6"/>
  <c r="CD205" i="6"/>
  <c r="CC205" i="6"/>
  <c r="CE205" i="6"/>
  <c r="CC192" i="6"/>
  <c r="CD192" i="6"/>
  <c r="CE192" i="6"/>
  <c r="CC184" i="6"/>
  <c r="CD184" i="6"/>
  <c r="CE184" i="6"/>
  <c r="CC176" i="6"/>
  <c r="CD176" i="6"/>
  <c r="CE176" i="6"/>
  <c r="CC169" i="6"/>
  <c r="CD169" i="6"/>
  <c r="CE169" i="6"/>
  <c r="CC226" i="6"/>
  <c r="CD226" i="6"/>
  <c r="CE226" i="6"/>
  <c r="CC241" i="6"/>
  <c r="CD241" i="6"/>
  <c r="CE241" i="6"/>
  <c r="CC232" i="6"/>
  <c r="CD232" i="6"/>
  <c r="CE232" i="6"/>
  <c r="CC225" i="6"/>
  <c r="CD225" i="6"/>
  <c r="CE225" i="6"/>
  <c r="CC217" i="6"/>
  <c r="CD217" i="6"/>
  <c r="CE217" i="6"/>
  <c r="CC208" i="6"/>
  <c r="CD208" i="6"/>
  <c r="CE208" i="6"/>
  <c r="CC200" i="6"/>
  <c r="CD200" i="6"/>
  <c r="CE200" i="6"/>
  <c r="CC193" i="6"/>
  <c r="CD193" i="6"/>
  <c r="CE193" i="6"/>
  <c r="CC162" i="6"/>
  <c r="CD162" i="6"/>
  <c r="CE162" i="6"/>
  <c r="CC154" i="6"/>
  <c r="CD154" i="6"/>
  <c r="CE154" i="6"/>
  <c r="CC233" i="6"/>
  <c r="CD233" i="6"/>
  <c r="CE233" i="6"/>
  <c r="CC201" i="6"/>
  <c r="CD201" i="6"/>
  <c r="CE201" i="6"/>
  <c r="CC186" i="6"/>
  <c r="CD186" i="6"/>
  <c r="CE186" i="6"/>
  <c r="CC178" i="6"/>
  <c r="CE178" i="6"/>
  <c r="CC170" i="6"/>
  <c r="CD170" i="6"/>
  <c r="CE170" i="6"/>
  <c r="CC153" i="6"/>
  <c r="CD153" i="6"/>
  <c r="CE153" i="6"/>
  <c r="CC177" i="6"/>
  <c r="CD177" i="6"/>
  <c r="CE177" i="6"/>
  <c r="CD165" i="6"/>
  <c r="CC165" i="6"/>
  <c r="CE165" i="6"/>
  <c r="CC234" i="6"/>
  <c r="CD234" i="6"/>
  <c r="CE234" i="6"/>
  <c r="CC218" i="6"/>
  <c r="CD218" i="6"/>
  <c r="CE218" i="6"/>
  <c r="CC210" i="6"/>
  <c r="CD210" i="6"/>
  <c r="CE210" i="6"/>
  <c r="CC194" i="6"/>
  <c r="CD194" i="6"/>
  <c r="CE194" i="6"/>
  <c r="CD244" i="6"/>
  <c r="CC243" i="6"/>
  <c r="CD236" i="6"/>
  <c r="CC235" i="6"/>
  <c r="CD228" i="6"/>
  <c r="CC227" i="6"/>
  <c r="CD220" i="6"/>
  <c r="CC219" i="6"/>
  <c r="CD212" i="6"/>
  <c r="CC211" i="6"/>
  <c r="CD204" i="6"/>
  <c r="CC203" i="6"/>
  <c r="CD196" i="6"/>
  <c r="CC195" i="6"/>
  <c r="CD188" i="6"/>
  <c r="CC187" i="6"/>
  <c r="CD180" i="6"/>
  <c r="CC179" i="6"/>
  <c r="CD172" i="6"/>
  <c r="CC171" i="6"/>
  <c r="CD164" i="6"/>
  <c r="CC163" i="6"/>
  <c r="CD156" i="6"/>
  <c r="CC155" i="6"/>
  <c r="CD151" i="6"/>
  <c r="CE243" i="6"/>
  <c r="CE235" i="6"/>
  <c r="CE227" i="6"/>
  <c r="CE219" i="6"/>
  <c r="CE211" i="6"/>
  <c r="CE203" i="6"/>
  <c r="CE195" i="6"/>
  <c r="CE187" i="6"/>
  <c r="CE179" i="6"/>
  <c r="CE171" i="6"/>
  <c r="CE163" i="6"/>
  <c r="CE155" i="6"/>
  <c r="BK296" i="6"/>
  <c r="BK294" i="6"/>
  <c r="BK292" i="6"/>
  <c r="BK290" i="6"/>
  <c r="BK288" i="6"/>
  <c r="BK286" i="6"/>
  <c r="BK284" i="6"/>
  <c r="BK282" i="6"/>
  <c r="BK280" i="6"/>
  <c r="BK278" i="6"/>
  <c r="BK276" i="6"/>
  <c r="BK274" i="6"/>
  <c r="BK272" i="6"/>
  <c r="BK270" i="6"/>
  <c r="BK268" i="6"/>
  <c r="BK266" i="6"/>
  <c r="BK264" i="6"/>
  <c r="BK262" i="6"/>
  <c r="BK260" i="6"/>
  <c r="BK258" i="6"/>
  <c r="BK256" i="6"/>
  <c r="BK254" i="6"/>
  <c r="BK252" i="6"/>
  <c r="BK250" i="6"/>
  <c r="BK248" i="6"/>
  <c r="BK246" i="6"/>
  <c r="BK242" i="6"/>
  <c r="BK240" i="6"/>
  <c r="BK238" i="6"/>
  <c r="BK236" i="6"/>
  <c r="BK234" i="6"/>
  <c r="BK232" i="6"/>
  <c r="BK230" i="6"/>
  <c r="BK226" i="6"/>
  <c r="BK224" i="6"/>
  <c r="BJ297" i="6"/>
  <c r="BJ295" i="6"/>
  <c r="BJ291" i="6"/>
  <c r="BJ289" i="6"/>
  <c r="BJ287" i="6"/>
  <c r="BJ285" i="6"/>
  <c r="BJ283" i="6"/>
  <c r="BJ281" i="6"/>
  <c r="BJ279" i="6"/>
  <c r="BJ277" i="6"/>
  <c r="BJ275" i="6"/>
  <c r="BJ273" i="6"/>
  <c r="BJ271" i="6"/>
  <c r="BJ267" i="6"/>
  <c r="BJ265" i="6"/>
  <c r="BJ263" i="6"/>
  <c r="BJ259" i="6"/>
  <c r="BJ255" i="6"/>
  <c r="BJ253" i="6"/>
  <c r="BJ251" i="6"/>
  <c r="BJ247" i="6"/>
  <c r="BJ243" i="6"/>
  <c r="BJ241" i="6"/>
  <c r="BJ239" i="6"/>
  <c r="BJ237" i="6"/>
  <c r="BJ235" i="6"/>
  <c r="BJ233" i="6"/>
  <c r="BJ231" i="6"/>
  <c r="BJ229" i="6"/>
  <c r="BJ227" i="6"/>
  <c r="BJ225" i="6"/>
  <c r="BJ223" i="6"/>
  <c r="BJ221" i="6"/>
  <c r="BJ219" i="6"/>
  <c r="BJ215" i="6"/>
  <c r="BJ213" i="6"/>
  <c r="BJ211" i="6"/>
  <c r="BJ209" i="6"/>
  <c r="BJ207" i="6"/>
  <c r="BJ205" i="6"/>
  <c r="BJ203" i="6"/>
  <c r="BJ199" i="6"/>
  <c r="BJ197" i="6"/>
  <c r="BJ195" i="6"/>
  <c r="BJ191" i="6"/>
  <c r="BJ187" i="6"/>
  <c r="BJ185" i="6"/>
  <c r="BJ183" i="6"/>
  <c r="BJ181" i="6"/>
  <c r="BJ179" i="6"/>
  <c r="BJ177" i="6"/>
  <c r="BJ175" i="6"/>
  <c r="BJ173" i="6"/>
  <c r="BJ171" i="6"/>
  <c r="BJ169" i="6"/>
  <c r="BJ167" i="6"/>
  <c r="BJ165" i="6"/>
  <c r="BJ163" i="6"/>
  <c r="BJ161" i="6"/>
  <c r="BJ159" i="6"/>
  <c r="BJ155" i="6"/>
  <c r="BJ151" i="6"/>
  <c r="V298" i="6"/>
  <c r="V288" i="6"/>
  <c r="V270" i="6"/>
  <c r="W266" i="6"/>
  <c r="W250" i="6"/>
  <c r="W234" i="6"/>
  <c r="W218" i="6"/>
  <c r="V206" i="6"/>
  <c r="V184" i="6"/>
  <c r="V180" i="6"/>
  <c r="V164" i="6"/>
  <c r="U298" i="6"/>
  <c r="U288" i="6"/>
  <c r="U270" i="6"/>
  <c r="V266" i="6"/>
  <c r="U262" i="6"/>
  <c r="W258" i="6"/>
  <c r="V250" i="6"/>
  <c r="U246" i="6"/>
  <c r="W242" i="6"/>
  <c r="V234" i="6"/>
  <c r="U230" i="6"/>
  <c r="W226" i="6"/>
  <c r="V218" i="6"/>
  <c r="U214" i="6"/>
  <c r="W210" i="6"/>
  <c r="U206" i="6"/>
  <c r="U184" i="6"/>
  <c r="U180" i="6"/>
  <c r="W176" i="6"/>
  <c r="U164" i="6"/>
  <c r="W160" i="6"/>
  <c r="V258" i="6"/>
  <c r="V242" i="6"/>
  <c r="V226" i="6"/>
  <c r="V176" i="6"/>
  <c r="V160" i="6"/>
  <c r="V280" i="6"/>
  <c r="W276" i="6"/>
  <c r="W186" i="6"/>
  <c r="W172" i="6"/>
  <c r="W156" i="6"/>
  <c r="V296" i="6"/>
  <c r="W292" i="6"/>
  <c r="W282" i="6"/>
  <c r="U268" i="6"/>
  <c r="V264" i="6"/>
  <c r="V260" i="6"/>
  <c r="V252" i="6"/>
  <c r="V248" i="6"/>
  <c r="V244" i="6"/>
  <c r="V236" i="6"/>
  <c r="V232" i="6"/>
  <c r="V228" i="6"/>
  <c r="V220" i="6"/>
  <c r="V216" i="6"/>
  <c r="V212" i="6"/>
  <c r="W190" i="6"/>
  <c r="V178" i="6"/>
  <c r="W168" i="6"/>
  <c r="V162" i="6"/>
  <c r="U296" i="6"/>
  <c r="V292" i="6"/>
  <c r="V282" i="6"/>
  <c r="W202" i="6"/>
  <c r="V190" i="6"/>
  <c r="V168" i="6"/>
  <c r="V202" i="6"/>
  <c r="U198" i="6"/>
  <c r="U299" i="6"/>
  <c r="V299" i="6"/>
  <c r="U265" i="6"/>
  <c r="W265" i="6"/>
  <c r="V265" i="6"/>
  <c r="U255" i="6"/>
  <c r="V255" i="6"/>
  <c r="W255" i="6"/>
  <c r="U252" i="6"/>
  <c r="U239" i="6"/>
  <c r="V239" i="6"/>
  <c r="W239" i="6"/>
  <c r="U236" i="6"/>
  <c r="U223" i="6"/>
  <c r="V223" i="6"/>
  <c r="W223" i="6"/>
  <c r="U220" i="6"/>
  <c r="U207" i="6"/>
  <c r="V207" i="6"/>
  <c r="W207" i="6"/>
  <c r="U204" i="6"/>
  <c r="U191" i="6"/>
  <c r="V191" i="6"/>
  <c r="W191" i="6"/>
  <c r="U188" i="6"/>
  <c r="U175" i="6"/>
  <c r="V175" i="6"/>
  <c r="W175" i="6"/>
  <c r="U293" i="6"/>
  <c r="V293" i="6"/>
  <c r="U235" i="6"/>
  <c r="W235" i="6"/>
  <c r="V235" i="6"/>
  <c r="U219" i="6"/>
  <c r="V219" i="6"/>
  <c r="W219" i="6"/>
  <c r="U171" i="6"/>
  <c r="V171" i="6"/>
  <c r="W171" i="6"/>
  <c r="U301" i="6"/>
  <c r="V301" i="6"/>
  <c r="U277" i="6"/>
  <c r="V277" i="6"/>
  <c r="U197" i="6"/>
  <c r="V197" i="6"/>
  <c r="W197" i="6"/>
  <c r="U257" i="6"/>
  <c r="W257" i="6"/>
  <c r="V257" i="6"/>
  <c r="U241" i="6"/>
  <c r="V241" i="6"/>
  <c r="W241" i="6"/>
  <c r="U225" i="6"/>
  <c r="V225" i="6"/>
  <c r="W225" i="6"/>
  <c r="U209" i="6"/>
  <c r="V209" i="6"/>
  <c r="W209" i="6"/>
  <c r="U193" i="6"/>
  <c r="V193" i="6"/>
  <c r="W193" i="6"/>
  <c r="U177" i="6"/>
  <c r="V177" i="6"/>
  <c r="W177" i="6"/>
  <c r="U161" i="6"/>
  <c r="V161" i="6"/>
  <c r="W161" i="6"/>
  <c r="U249" i="6"/>
  <c r="V249" i="6"/>
  <c r="W249" i="6"/>
  <c r="U165" i="6"/>
  <c r="V165" i="6"/>
  <c r="W165" i="6"/>
  <c r="U279" i="6"/>
  <c r="V279" i="6"/>
  <c r="W256" i="6"/>
  <c r="W224" i="6"/>
  <c r="U167" i="6"/>
  <c r="V167" i="6"/>
  <c r="W167" i="6"/>
  <c r="U291" i="6"/>
  <c r="V291" i="6"/>
  <c r="U271" i="6"/>
  <c r="W271" i="6"/>
  <c r="V271" i="6"/>
  <c r="U261" i="6"/>
  <c r="W261" i="6"/>
  <c r="V261" i="6"/>
  <c r="U245" i="6"/>
  <c r="V245" i="6"/>
  <c r="W245" i="6"/>
  <c r="U181" i="6"/>
  <c r="V181" i="6"/>
  <c r="W181" i="6"/>
  <c r="U267" i="6"/>
  <c r="V267" i="6"/>
  <c r="W267" i="6"/>
  <c r="U251" i="6"/>
  <c r="V251" i="6"/>
  <c r="W251" i="6"/>
  <c r="U187" i="6"/>
  <c r="V187" i="6"/>
  <c r="W187" i="6"/>
  <c r="U287" i="6"/>
  <c r="V287" i="6"/>
  <c r="U273" i="6"/>
  <c r="V273" i="6"/>
  <c r="W273" i="6"/>
  <c r="W294" i="6"/>
  <c r="W278" i="6"/>
  <c r="W272" i="6"/>
  <c r="U247" i="6"/>
  <c r="W247" i="6"/>
  <c r="V247" i="6"/>
  <c r="U215" i="6"/>
  <c r="V215" i="6"/>
  <c r="W215" i="6"/>
  <c r="W208" i="6"/>
  <c r="W192" i="6"/>
  <c r="U297" i="6"/>
  <c r="V297" i="6"/>
  <c r="V294" i="6"/>
  <c r="U289" i="6"/>
  <c r="V289" i="6"/>
  <c r="V286" i="6"/>
  <c r="U281" i="6"/>
  <c r="V281" i="6"/>
  <c r="V278" i="6"/>
  <c r="V272" i="6"/>
  <c r="U269" i="6"/>
  <c r="V269" i="6"/>
  <c r="W269" i="6"/>
  <c r="W262" i="6"/>
  <c r="V256" i="6"/>
  <c r="U253" i="6"/>
  <c r="W253" i="6"/>
  <c r="V253" i="6"/>
  <c r="W246" i="6"/>
  <c r="V240" i="6"/>
  <c r="U237" i="6"/>
  <c r="V237" i="6"/>
  <c r="W237" i="6"/>
  <c r="W230" i="6"/>
  <c r="V224" i="6"/>
  <c r="U221" i="6"/>
  <c r="V221" i="6"/>
  <c r="W221" i="6"/>
  <c r="W214" i="6"/>
  <c r="V208" i="6"/>
  <c r="U205" i="6"/>
  <c r="V205" i="6"/>
  <c r="W205" i="6"/>
  <c r="W198" i="6"/>
  <c r="V192" i="6"/>
  <c r="U189" i="6"/>
  <c r="V189" i="6"/>
  <c r="W189" i="6"/>
  <c r="W182" i="6"/>
  <c r="U173" i="6"/>
  <c r="V173" i="6"/>
  <c r="W173" i="6"/>
  <c r="U283" i="6"/>
  <c r="V283" i="6"/>
  <c r="U285" i="6"/>
  <c r="V285" i="6"/>
  <c r="U229" i="6"/>
  <c r="W229" i="6"/>
  <c r="V229" i="6"/>
  <c r="U213" i="6"/>
  <c r="V213" i="6"/>
  <c r="W213" i="6"/>
  <c r="U203" i="6"/>
  <c r="V203" i="6"/>
  <c r="W203" i="6"/>
  <c r="U295" i="6"/>
  <c r="V295" i="6"/>
  <c r="W286" i="6"/>
  <c r="U263" i="6"/>
  <c r="V263" i="6"/>
  <c r="W263" i="6"/>
  <c r="W240" i="6"/>
  <c r="U231" i="6"/>
  <c r="V231" i="6"/>
  <c r="W231" i="6"/>
  <c r="U199" i="6"/>
  <c r="V199" i="6"/>
  <c r="W199" i="6"/>
  <c r="U183" i="6"/>
  <c r="V183" i="6"/>
  <c r="W183" i="6"/>
  <c r="W299" i="6"/>
  <c r="W291" i="6"/>
  <c r="W283" i="6"/>
  <c r="U275" i="6"/>
  <c r="W275" i="6"/>
  <c r="V275" i="6"/>
  <c r="U259" i="6"/>
  <c r="V259" i="6"/>
  <c r="W259" i="6"/>
  <c r="U243" i="6"/>
  <c r="W243" i="6"/>
  <c r="V243" i="6"/>
  <c r="U227" i="6"/>
  <c r="V227" i="6"/>
  <c r="W227" i="6"/>
  <c r="U211" i="6"/>
  <c r="V211" i="6"/>
  <c r="W211" i="6"/>
  <c r="W204" i="6"/>
  <c r="U195" i="6"/>
  <c r="V195" i="6"/>
  <c r="W195" i="6"/>
  <c r="W188" i="6"/>
  <c r="U179" i="6"/>
  <c r="V179" i="6"/>
  <c r="W179" i="6"/>
  <c r="U163" i="6"/>
  <c r="V163" i="6"/>
  <c r="W163" i="6"/>
  <c r="U233" i="6"/>
  <c r="V233" i="6"/>
  <c r="W233" i="6"/>
  <c r="U217" i="6"/>
  <c r="V217" i="6"/>
  <c r="W217" i="6"/>
  <c r="U201" i="6"/>
  <c r="V201" i="6"/>
  <c r="W201" i="6"/>
  <c r="U185" i="6"/>
  <c r="V185" i="6"/>
  <c r="W185" i="6"/>
  <c r="U169" i="6"/>
  <c r="V169" i="6"/>
  <c r="W169" i="6"/>
  <c r="W159" i="6"/>
  <c r="W157" i="6"/>
  <c r="W155" i="6"/>
  <c r="W153" i="6"/>
  <c r="V159" i="6"/>
  <c r="V157" i="6"/>
  <c r="V155" i="6"/>
  <c r="V153" i="6"/>
  <c r="W152" i="6"/>
  <c r="F44" i="9" l="1"/>
  <c r="H44" i="9"/>
  <c r="H10" i="7"/>
  <c r="G10" i="7"/>
  <c r="G252" i="7"/>
  <c r="H252" i="7"/>
  <c r="H259" i="8"/>
  <c r="I101" i="7"/>
  <c r="G101" i="7"/>
  <c r="H101" i="7"/>
  <c r="G227" i="7"/>
  <c r="I227" i="7"/>
  <c r="BI297" i="6"/>
  <c r="BK297" i="6"/>
  <c r="G66" i="9"/>
  <c r="H66" i="9"/>
  <c r="F149" i="9"/>
  <c r="G149" i="9"/>
  <c r="G21" i="8"/>
  <c r="H21" i="8"/>
  <c r="I21" i="8"/>
  <c r="H200" i="7"/>
  <c r="I200" i="7"/>
  <c r="G200" i="7"/>
  <c r="G144" i="9"/>
  <c r="F144" i="9"/>
  <c r="H144" i="9"/>
  <c r="G195" i="8"/>
  <c r="H195" i="8"/>
  <c r="I195" i="8"/>
  <c r="G231" i="8"/>
  <c r="H231" i="8"/>
  <c r="I231" i="8"/>
  <c r="H267" i="8"/>
  <c r="G267" i="8"/>
  <c r="I267" i="8"/>
  <c r="F243" i="9"/>
  <c r="G243" i="9"/>
  <c r="G13" i="8"/>
  <c r="H13" i="8"/>
  <c r="G61" i="8"/>
  <c r="H61" i="8"/>
  <c r="I61" i="8"/>
  <c r="G145" i="8"/>
  <c r="H145" i="8"/>
  <c r="I181" i="8"/>
  <c r="G181" i="8"/>
  <c r="H181" i="8"/>
  <c r="I217" i="8"/>
  <c r="H217" i="8"/>
  <c r="G217" i="8"/>
  <c r="G253" i="8"/>
  <c r="H253" i="8"/>
  <c r="I253" i="8"/>
  <c r="BK154" i="6"/>
  <c r="BI154" i="6"/>
  <c r="I22" i="7"/>
  <c r="H222" i="7"/>
  <c r="G208" i="9"/>
  <c r="F91" i="9"/>
  <c r="I260" i="7"/>
  <c r="H260" i="7"/>
  <c r="G260" i="7"/>
  <c r="G259" i="8"/>
  <c r="G262" i="8"/>
  <c r="H80" i="7"/>
  <c r="G80" i="7"/>
  <c r="G89" i="7"/>
  <c r="H89" i="7"/>
  <c r="BJ257" i="6"/>
  <c r="BI257" i="6"/>
  <c r="BK257" i="6"/>
  <c r="H117" i="8"/>
  <c r="G117" i="8"/>
  <c r="I117" i="8"/>
  <c r="G218" i="7"/>
  <c r="H218" i="7"/>
  <c r="BJ157" i="6"/>
  <c r="BM149" i="6" s="1"/>
  <c r="BI157" i="6"/>
  <c r="BK157" i="6"/>
  <c r="BI209" i="6"/>
  <c r="BK209" i="6"/>
  <c r="BI261" i="6"/>
  <c r="BK261" i="6"/>
  <c r="G159" i="8"/>
  <c r="H159" i="8"/>
  <c r="H216" i="9"/>
  <c r="G216" i="9"/>
  <c r="H8" i="7"/>
  <c r="I8" i="7"/>
  <c r="G8" i="7"/>
  <c r="F96" i="9"/>
  <c r="G96" i="9"/>
  <c r="H113" i="7"/>
  <c r="I113" i="7"/>
  <c r="G204" i="8"/>
  <c r="H204" i="8"/>
  <c r="I204" i="8"/>
  <c r="G276" i="8"/>
  <c r="H276" i="8"/>
  <c r="I276" i="8"/>
  <c r="H158" i="9"/>
  <c r="F158" i="9"/>
  <c r="G28" i="8"/>
  <c r="H28" i="8"/>
  <c r="I28" i="8"/>
  <c r="G76" i="8"/>
  <c r="I76" i="8"/>
  <c r="H76" i="8"/>
  <c r="H154" i="8"/>
  <c r="I154" i="8"/>
  <c r="G154" i="8"/>
  <c r="I226" i="8"/>
  <c r="G226" i="8"/>
  <c r="H226" i="8"/>
  <c r="BI166" i="6"/>
  <c r="BJ166" i="6"/>
  <c r="BK166" i="6"/>
  <c r="H243" i="7"/>
  <c r="I190" i="7"/>
  <c r="I271" i="7"/>
  <c r="G101" i="9"/>
  <c r="G44" i="9"/>
  <c r="G158" i="9"/>
  <c r="H187" i="8"/>
  <c r="H201" i="8"/>
  <c r="I118" i="8"/>
  <c r="G190" i="8"/>
  <c r="G240" i="8"/>
  <c r="G87" i="7"/>
  <c r="I87" i="7"/>
  <c r="BK162" i="6"/>
  <c r="BM150" i="6" s="1"/>
  <c r="BI162" i="6"/>
  <c r="BJ162" i="6"/>
  <c r="BI153" i="6"/>
  <c r="BJ153" i="6"/>
  <c r="BK153" i="6"/>
  <c r="G216" i="7"/>
  <c r="I216" i="7"/>
  <c r="G202" i="9"/>
  <c r="H202" i="9"/>
  <c r="I151" i="8"/>
  <c r="H151" i="8"/>
  <c r="G151" i="8"/>
  <c r="H271" i="7"/>
  <c r="G187" i="8"/>
  <c r="G118" i="8"/>
  <c r="I190" i="8"/>
  <c r="G54" i="7"/>
  <c r="H54" i="7"/>
  <c r="BI228" i="6"/>
  <c r="BJ228" i="6"/>
  <c r="BK228" i="6"/>
  <c r="G145" i="7"/>
  <c r="G85" i="7"/>
  <c r="H216" i="7"/>
  <c r="I251" i="7"/>
  <c r="H39" i="7"/>
  <c r="G190" i="7"/>
  <c r="H101" i="9"/>
  <c r="F216" i="9"/>
  <c r="G93" i="9"/>
  <c r="I29" i="8"/>
  <c r="G110" i="7"/>
  <c r="I110" i="7"/>
  <c r="H110" i="7"/>
  <c r="H109" i="8"/>
  <c r="G95" i="7"/>
  <c r="H95" i="7"/>
  <c r="G293" i="7"/>
  <c r="H293" i="7"/>
  <c r="I37" i="7"/>
  <c r="G37" i="7"/>
  <c r="H37" i="7"/>
  <c r="G95" i="8"/>
  <c r="I95" i="8"/>
  <c r="H95" i="8"/>
  <c r="I278" i="8"/>
  <c r="H278" i="8"/>
  <c r="G187" i="7"/>
  <c r="H187" i="7"/>
  <c r="I187" i="7"/>
  <c r="G69" i="9"/>
  <c r="F69" i="9"/>
  <c r="H69" i="9"/>
  <c r="H185" i="7"/>
  <c r="G185" i="7"/>
  <c r="I185" i="7"/>
  <c r="I268" i="7"/>
  <c r="G268" i="7"/>
  <c r="F205" i="9"/>
  <c r="H205" i="9"/>
  <c r="G97" i="7"/>
  <c r="H97" i="7"/>
  <c r="I97" i="7"/>
  <c r="H85" i="9"/>
  <c r="H254" i="9"/>
  <c r="F254" i="9"/>
  <c r="I145" i="7"/>
  <c r="BJ193" i="6"/>
  <c r="G251" i="7"/>
  <c r="I39" i="7"/>
  <c r="I252" i="7"/>
  <c r="F134" i="9"/>
  <c r="G134" i="9"/>
  <c r="G31" i="9"/>
  <c r="H31" i="9"/>
  <c r="G89" i="8"/>
  <c r="I89" i="8"/>
  <c r="F100" i="9"/>
  <c r="H100" i="9"/>
  <c r="I162" i="8"/>
  <c r="H162" i="8"/>
  <c r="G41" i="7"/>
  <c r="H41" i="7"/>
  <c r="I41" i="7"/>
  <c r="G149" i="8"/>
  <c r="H149" i="8"/>
  <c r="I149" i="8"/>
  <c r="I281" i="8"/>
  <c r="G281" i="8"/>
  <c r="BI201" i="6"/>
  <c r="BJ201" i="6"/>
  <c r="BK201" i="6"/>
  <c r="G243" i="7"/>
  <c r="H82" i="7"/>
  <c r="I82" i="7"/>
  <c r="G82" i="7"/>
  <c r="I10" i="7"/>
  <c r="H268" i="7"/>
  <c r="H179" i="9"/>
  <c r="H96" i="9"/>
  <c r="I13" i="8"/>
  <c r="H29" i="8"/>
  <c r="I237" i="8"/>
  <c r="I223" i="8"/>
  <c r="I22" i="8"/>
  <c r="H22" i="8"/>
  <c r="G22" i="8"/>
  <c r="BJ249" i="6"/>
  <c r="G210" i="7"/>
  <c r="H210" i="7"/>
  <c r="I137" i="7"/>
  <c r="I70" i="7"/>
  <c r="G274" i="7"/>
  <c r="I276" i="7"/>
  <c r="F179" i="9"/>
  <c r="H248" i="9"/>
  <c r="G237" i="8"/>
  <c r="I273" i="8"/>
  <c r="H149" i="9"/>
  <c r="G223" i="8"/>
  <c r="BJ154" i="6"/>
  <c r="F196" i="9"/>
  <c r="G196" i="9"/>
  <c r="H196" i="9"/>
  <c r="F139" i="9"/>
  <c r="G139" i="9"/>
  <c r="H139" i="9"/>
  <c r="G83" i="9"/>
  <c r="H83" i="9"/>
  <c r="F83" i="9"/>
  <c r="G32" i="8"/>
  <c r="H32" i="8"/>
  <c r="I32" i="8"/>
  <c r="G173" i="8"/>
  <c r="H173" i="8"/>
  <c r="I173" i="8"/>
  <c r="F11" i="9"/>
  <c r="G11" i="9"/>
  <c r="H11" i="9"/>
  <c r="H193" i="9"/>
  <c r="F193" i="9"/>
  <c r="G125" i="9"/>
  <c r="F125" i="9"/>
  <c r="H125" i="9"/>
  <c r="I213" i="7"/>
  <c r="H213" i="7"/>
  <c r="G12" i="8"/>
  <c r="I12" i="8"/>
  <c r="H12" i="8"/>
  <c r="H90" i="8"/>
  <c r="I90" i="8"/>
  <c r="G90" i="8"/>
  <c r="H129" i="8"/>
  <c r="I129" i="8"/>
  <c r="I168" i="8"/>
  <c r="G168" i="8"/>
  <c r="F226" i="9"/>
  <c r="G226" i="9"/>
  <c r="H226" i="9"/>
  <c r="H110" i="9"/>
  <c r="F110" i="9"/>
  <c r="G110" i="9"/>
  <c r="G70" i="8"/>
  <c r="H70" i="8"/>
  <c r="I70" i="8"/>
  <c r="G137" i="7"/>
  <c r="I65" i="7"/>
  <c r="H70" i="7"/>
  <c r="H276" i="7"/>
  <c r="G42" i="9"/>
  <c r="G248" i="9"/>
  <c r="F66" i="9"/>
  <c r="I158" i="7"/>
  <c r="H158" i="7"/>
  <c r="G273" i="8"/>
  <c r="F233" i="9"/>
  <c r="I159" i="8"/>
  <c r="F87" i="9"/>
  <c r="G87" i="9"/>
  <c r="H87" i="9"/>
  <c r="G101" i="8"/>
  <c r="H101" i="8"/>
  <c r="I101" i="8"/>
  <c r="I137" i="8"/>
  <c r="G137" i="8"/>
  <c r="H137" i="8"/>
  <c r="G176" i="8"/>
  <c r="I176" i="8"/>
  <c r="H176" i="8"/>
  <c r="G147" i="9"/>
  <c r="F147" i="9"/>
  <c r="F16" i="9"/>
  <c r="G16" i="9"/>
  <c r="H16" i="9"/>
  <c r="H93" i="8"/>
  <c r="I93" i="8"/>
  <c r="H132" i="8"/>
  <c r="G132" i="8"/>
  <c r="G171" i="8"/>
  <c r="H171" i="8"/>
  <c r="I171" i="8"/>
  <c r="G290" i="9"/>
  <c r="H290" i="9"/>
  <c r="G38" i="7"/>
  <c r="H38" i="7"/>
  <c r="I38" i="7"/>
  <c r="G137" i="9"/>
  <c r="H137" i="9"/>
  <c r="F137" i="9"/>
  <c r="H230" i="9"/>
  <c r="G230" i="9"/>
  <c r="F230" i="9"/>
  <c r="H115" i="8"/>
  <c r="I115" i="8"/>
  <c r="F202" i="9"/>
  <c r="I274" i="7"/>
  <c r="G65" i="7"/>
  <c r="G203" i="9"/>
  <c r="G233" i="9"/>
  <c r="H14" i="9"/>
  <c r="G14" i="9"/>
  <c r="G275" i="8"/>
  <c r="H174" i="8"/>
  <c r="BJ149" i="6"/>
  <c r="H211" i="7"/>
  <c r="I163" i="7"/>
  <c r="G80" i="9"/>
  <c r="F218" i="9"/>
  <c r="H219" i="9"/>
  <c r="H77" i="8"/>
  <c r="H33" i="8"/>
  <c r="F222" i="9"/>
  <c r="H157" i="8"/>
  <c r="I265" i="8"/>
  <c r="G245" i="8"/>
  <c r="I54" i="8"/>
  <c r="H110" i="8"/>
  <c r="G126" i="8"/>
  <c r="G186" i="8"/>
  <c r="G224" i="8"/>
  <c r="H256" i="8"/>
  <c r="BK197" i="6"/>
  <c r="I207" i="7"/>
  <c r="I282" i="7"/>
  <c r="G163" i="7"/>
  <c r="I250" i="7"/>
  <c r="G219" i="9"/>
  <c r="G207" i="8"/>
  <c r="G265" i="8"/>
  <c r="I279" i="8"/>
  <c r="H140" i="8"/>
  <c r="H148" i="8"/>
  <c r="H186" i="8"/>
  <c r="G256" i="8"/>
  <c r="BK273" i="6"/>
  <c r="I204" i="7"/>
  <c r="H250" i="7"/>
  <c r="H40" i="9"/>
  <c r="H157" i="9"/>
  <c r="G185" i="8"/>
  <c r="H207" i="8"/>
  <c r="H279" i="8"/>
  <c r="I140" i="8"/>
  <c r="I148" i="8"/>
  <c r="G218" i="8"/>
  <c r="I248" i="8"/>
  <c r="BJ170" i="6"/>
  <c r="BK213" i="6"/>
  <c r="I25" i="7"/>
  <c r="H25" i="7"/>
  <c r="G207" i="7"/>
  <c r="H282" i="7"/>
  <c r="I235" i="7"/>
  <c r="H204" i="7"/>
  <c r="G40" i="9"/>
  <c r="F185" i="9"/>
  <c r="F157" i="9"/>
  <c r="I104" i="8"/>
  <c r="H185" i="8"/>
  <c r="G243" i="8"/>
  <c r="H218" i="8"/>
  <c r="BI170" i="6"/>
  <c r="BM148" i="6" s="1"/>
  <c r="BI269" i="6"/>
  <c r="I75" i="7"/>
  <c r="G172" i="9"/>
  <c r="H36" i="8"/>
  <c r="I89" i="7"/>
  <c r="H267" i="7"/>
  <c r="G263" i="7"/>
  <c r="H114" i="9"/>
  <c r="F281" i="9"/>
  <c r="G188" i="9"/>
  <c r="BK269" i="6"/>
  <c r="BJ217" i="6"/>
  <c r="G221" i="7"/>
  <c r="I80" i="7"/>
  <c r="H134" i="7"/>
  <c r="H58" i="9"/>
  <c r="F140" i="9"/>
  <c r="G180" i="9"/>
  <c r="G212" i="9"/>
  <c r="G48" i="8"/>
  <c r="H257" i="9"/>
  <c r="G143" i="8"/>
  <c r="G138" i="8"/>
  <c r="BK244" i="6"/>
  <c r="I140" i="7"/>
  <c r="G90" i="7"/>
  <c r="G58" i="9"/>
  <c r="H50" i="9"/>
  <c r="F9" i="9"/>
  <c r="G276" i="9"/>
  <c r="I48" i="8"/>
  <c r="H143" i="8"/>
  <c r="I251" i="8"/>
  <c r="BJ244" i="6"/>
  <c r="I138" i="8"/>
  <c r="H140" i="7"/>
  <c r="I108" i="7"/>
  <c r="I90" i="7"/>
  <c r="G50" i="9"/>
  <c r="H9" i="9"/>
  <c r="F276" i="9"/>
  <c r="G266" i="9"/>
  <c r="H251" i="8"/>
  <c r="G241" i="7"/>
  <c r="I106" i="7"/>
  <c r="H108" i="7"/>
  <c r="H112" i="9"/>
  <c r="H266" i="9"/>
  <c r="G177" i="8"/>
  <c r="I221" i="8"/>
  <c r="H106" i="7"/>
  <c r="I28" i="7"/>
  <c r="G112" i="9"/>
  <c r="I177" i="8"/>
  <c r="H221" i="8"/>
  <c r="H290" i="8"/>
  <c r="I280" i="7"/>
  <c r="H28" i="7"/>
  <c r="I242" i="7"/>
  <c r="I189" i="8"/>
  <c r="I50" i="8"/>
  <c r="G290" i="8"/>
  <c r="H280" i="7"/>
  <c r="G242" i="7"/>
  <c r="G98" i="9"/>
  <c r="H189" i="8"/>
  <c r="G50" i="8"/>
  <c r="G182" i="8"/>
  <c r="BK217" i="6"/>
  <c r="H241" i="7"/>
  <c r="H59" i="9"/>
  <c r="F98" i="9"/>
  <c r="I99" i="8"/>
  <c r="I107" i="8"/>
  <c r="H182" i="8"/>
  <c r="H220" i="7"/>
  <c r="G59" i="9"/>
  <c r="H281" i="9"/>
  <c r="H99" i="8"/>
  <c r="H107" i="8"/>
  <c r="BK165" i="6"/>
  <c r="I263" i="7"/>
  <c r="G33" i="7"/>
  <c r="H33" i="7"/>
  <c r="I33" i="7"/>
  <c r="I240" i="7"/>
  <c r="G100" i="9"/>
  <c r="H89" i="8"/>
  <c r="EO230" i="6"/>
  <c r="EP230" i="6"/>
  <c r="EQ230" i="6"/>
  <c r="I8" i="8"/>
  <c r="EO165" i="6"/>
  <c r="EQ223" i="6"/>
  <c r="I51" i="7"/>
  <c r="H91" i="7"/>
  <c r="G240" i="7"/>
  <c r="H219" i="7"/>
  <c r="I170" i="7"/>
  <c r="I236" i="7"/>
  <c r="I279" i="7"/>
  <c r="H124" i="9"/>
  <c r="G141" i="9"/>
  <c r="F31" i="9"/>
  <c r="G162" i="9"/>
  <c r="G8" i="8"/>
  <c r="I84" i="8"/>
  <c r="H165" i="8"/>
  <c r="H248" i="8"/>
  <c r="CE244" i="6"/>
  <c r="CC244" i="6"/>
  <c r="EQ165" i="6"/>
  <c r="EP223" i="6"/>
  <c r="H51" i="7"/>
  <c r="G219" i="7"/>
  <c r="H170" i="7"/>
  <c r="G279" i="7"/>
  <c r="G124" i="9"/>
  <c r="F162" i="9"/>
  <c r="H105" i="9"/>
  <c r="G84" i="8"/>
  <c r="BK293" i="6"/>
  <c r="BK193" i="6"/>
  <c r="CC166" i="6"/>
  <c r="CG148" i="6" s="1"/>
  <c r="CD166" i="6"/>
  <c r="CE166" i="6"/>
  <c r="CG149" i="6"/>
  <c r="EO294" i="6"/>
  <c r="EP294" i="6"/>
  <c r="EQ294" i="6"/>
  <c r="I217" i="7"/>
  <c r="H29" i="7"/>
  <c r="H287" i="7"/>
  <c r="F105" i="9"/>
  <c r="H167" i="8"/>
  <c r="BI293" i="6"/>
  <c r="G170" i="8"/>
  <c r="AR149" i="6"/>
  <c r="CG150" i="6"/>
  <c r="BJ189" i="6"/>
  <c r="CC275" i="6"/>
  <c r="I52" i="7"/>
  <c r="H52" i="7"/>
  <c r="H217" i="7"/>
  <c r="G29" i="7"/>
  <c r="H74" i="7"/>
  <c r="I248" i="7"/>
  <c r="H227" i="7"/>
  <c r="I166" i="7"/>
  <c r="I287" i="7"/>
  <c r="I128" i="8"/>
  <c r="G167" i="8"/>
  <c r="I269" i="8"/>
  <c r="I287" i="8"/>
  <c r="BK245" i="6"/>
  <c r="I170" i="8"/>
  <c r="CD183" i="6"/>
  <c r="CE183" i="6"/>
  <c r="CC222" i="6"/>
  <c r="CD222" i="6"/>
  <c r="CE222" i="6"/>
  <c r="H134" i="9"/>
  <c r="H205" i="7"/>
  <c r="H153" i="7"/>
  <c r="G74" i="7"/>
  <c r="I40" i="7"/>
  <c r="H166" i="7"/>
  <c r="H202" i="7"/>
  <c r="H52" i="9"/>
  <c r="H36" i="9"/>
  <c r="H128" i="8"/>
  <c r="I131" i="8"/>
  <c r="G269" i="8"/>
  <c r="H287" i="8"/>
  <c r="G79" i="8"/>
  <c r="F247" i="9"/>
  <c r="G242" i="8"/>
  <c r="BI245" i="6"/>
  <c r="EP208" i="6"/>
  <c r="Y152" i="6"/>
  <c r="G205" i="7"/>
  <c r="G153" i="7"/>
  <c r="I225" i="7"/>
  <c r="I277" i="7"/>
  <c r="H40" i="7"/>
  <c r="G202" i="7"/>
  <c r="G52" i="9"/>
  <c r="H183" i="9"/>
  <c r="G36" i="9"/>
  <c r="I92" i="8"/>
  <c r="H131" i="8"/>
  <c r="H79" i="8"/>
  <c r="H247" i="9"/>
  <c r="H206" i="8"/>
  <c r="I242" i="8"/>
  <c r="BK249" i="6"/>
  <c r="EO159" i="6"/>
  <c r="ES148" i="6" s="1"/>
  <c r="EP159" i="6"/>
  <c r="ES149" i="6" s="1"/>
  <c r="EQ159" i="6"/>
  <c r="ES150" i="6" s="1"/>
  <c r="CE292" i="6"/>
  <c r="EQ209" i="6"/>
  <c r="H87" i="7"/>
  <c r="I194" i="7"/>
  <c r="H225" i="7"/>
  <c r="H277" i="7"/>
  <c r="H47" i="7"/>
  <c r="H197" i="7"/>
  <c r="F183" i="9"/>
  <c r="H129" i="9"/>
  <c r="I20" i="8"/>
  <c r="G92" i="8"/>
  <c r="I53" i="8"/>
  <c r="I209" i="8"/>
  <c r="G74" i="8"/>
  <c r="G206" i="8"/>
  <c r="I272" i="8"/>
  <c r="CD152" i="6"/>
  <c r="EP209" i="6"/>
  <c r="EP273" i="6"/>
  <c r="I47" i="7"/>
  <c r="G220" i="7"/>
  <c r="G197" i="7"/>
  <c r="H47" i="9"/>
  <c r="H204" i="9"/>
  <c r="F129" i="9"/>
  <c r="H20" i="8"/>
  <c r="H53" i="8"/>
  <c r="G87" i="8"/>
  <c r="K5" i="8" s="1"/>
  <c r="D3" i="10" s="1"/>
  <c r="I123" i="8"/>
  <c r="G209" i="8"/>
  <c r="G236" i="9"/>
  <c r="I74" i="8"/>
  <c r="H272" i="8"/>
  <c r="BK189" i="6"/>
  <c r="EO166" i="6"/>
  <c r="EP166" i="6"/>
  <c r="EQ166" i="6"/>
  <c r="EP284" i="6"/>
  <c r="EO284" i="6"/>
  <c r="EQ273" i="6"/>
  <c r="Y153" i="6"/>
  <c r="EQ208" i="6"/>
  <c r="EO245" i="6"/>
  <c r="I228" i="7"/>
  <c r="G47" i="9"/>
  <c r="G204" i="9"/>
  <c r="H87" i="8"/>
  <c r="H123" i="8"/>
  <c r="H236" i="9"/>
  <c r="G162" i="8"/>
  <c r="H194" i="7"/>
  <c r="CD223" i="6"/>
  <c r="CC223" i="6"/>
  <c r="CE223" i="6"/>
  <c r="I81" i="7"/>
  <c r="I45" i="7"/>
  <c r="I199" i="7"/>
  <c r="F237" i="9"/>
  <c r="G237" i="9"/>
  <c r="H237" i="9"/>
  <c r="F286" i="9"/>
  <c r="G286" i="9"/>
  <c r="H286" i="9"/>
  <c r="F228" i="9"/>
  <c r="H228" i="9"/>
  <c r="G228" i="9"/>
  <c r="F273" i="9"/>
  <c r="G273" i="9"/>
  <c r="H273" i="9"/>
  <c r="G270" i="9"/>
  <c r="F270" i="9"/>
  <c r="H270" i="9"/>
  <c r="F244" i="9"/>
  <c r="G244" i="9"/>
  <c r="H244" i="9"/>
  <c r="F189" i="9"/>
  <c r="G189" i="9"/>
  <c r="H189" i="9"/>
  <c r="F293" i="9"/>
  <c r="H293" i="9"/>
  <c r="G293" i="9"/>
  <c r="F282" i="9"/>
  <c r="G282" i="9"/>
  <c r="H282" i="9"/>
  <c r="F173" i="9"/>
  <c r="H173" i="9"/>
  <c r="G173" i="9"/>
  <c r="G225" i="9"/>
  <c r="F225" i="9"/>
  <c r="H225" i="9"/>
  <c r="F277" i="9"/>
  <c r="G277" i="9"/>
  <c r="H277" i="9"/>
  <c r="F229" i="9"/>
  <c r="G229" i="9"/>
  <c r="H229" i="9"/>
  <c r="F176" i="9"/>
  <c r="G176" i="9"/>
  <c r="H176" i="9"/>
  <c r="I249" i="7"/>
  <c r="G249" i="7"/>
  <c r="I218" i="7"/>
  <c r="I196" i="7"/>
  <c r="F289" i="9"/>
  <c r="G289" i="9"/>
  <c r="H289" i="9"/>
  <c r="H126" i="9"/>
  <c r="F126" i="9"/>
  <c r="G126" i="9"/>
  <c r="F294" i="9"/>
  <c r="G294" i="9"/>
  <c r="H294" i="9"/>
  <c r="F220" i="9"/>
  <c r="G220" i="9"/>
  <c r="H220" i="9"/>
  <c r="H10" i="9"/>
  <c r="F10" i="9"/>
  <c r="G10" i="9"/>
  <c r="F123" i="9"/>
  <c r="G123" i="9"/>
  <c r="H123" i="9"/>
  <c r="G265" i="9"/>
  <c r="H265" i="9"/>
  <c r="F265" i="9"/>
  <c r="G224" i="9"/>
  <c r="F224" i="9"/>
  <c r="H224" i="9"/>
  <c r="F168" i="9"/>
  <c r="G168" i="9"/>
  <c r="H168" i="9"/>
  <c r="G249" i="9"/>
  <c r="F249" i="9"/>
  <c r="H249" i="9"/>
  <c r="H246" i="9"/>
  <c r="F246" i="9"/>
  <c r="G246" i="9"/>
  <c r="F197" i="9"/>
  <c r="G197" i="9"/>
  <c r="H197" i="9"/>
  <c r="G20" i="7"/>
  <c r="H173" i="7"/>
  <c r="F252" i="9"/>
  <c r="G252" i="9"/>
  <c r="H252" i="9"/>
  <c r="F200" i="9"/>
  <c r="H200" i="9"/>
  <c r="G200" i="9"/>
  <c r="G253" i="9"/>
  <c r="H253" i="9"/>
  <c r="F253" i="9"/>
  <c r="G284" i="9"/>
  <c r="H284" i="9"/>
  <c r="F284" i="9"/>
  <c r="I115" i="7"/>
  <c r="I68" i="7"/>
  <c r="I258" i="7"/>
  <c r="H115" i="7"/>
  <c r="H13" i="7"/>
  <c r="I36" i="7"/>
  <c r="G138" i="9"/>
  <c r="H138" i="9"/>
  <c r="F138" i="9"/>
  <c r="F130" i="9"/>
  <c r="G130" i="9"/>
  <c r="H130" i="9"/>
  <c r="F268" i="9"/>
  <c r="H268" i="9"/>
  <c r="G268" i="9"/>
  <c r="F165" i="9"/>
  <c r="H165" i="9"/>
  <c r="G165" i="9"/>
  <c r="G241" i="9"/>
  <c r="F241" i="9"/>
  <c r="H241" i="9"/>
  <c r="H249" i="7"/>
  <c r="G122" i="9"/>
  <c r="H122" i="9"/>
  <c r="F122" i="9"/>
  <c r="F272" i="9"/>
  <c r="G272" i="9"/>
  <c r="H272" i="9"/>
  <c r="H262" i="9"/>
  <c r="G262" i="9"/>
  <c r="F262" i="9"/>
  <c r="G256" i="9"/>
  <c r="H256" i="9"/>
  <c r="F256" i="9"/>
  <c r="F260" i="9"/>
  <c r="G260" i="9"/>
  <c r="H260" i="9"/>
  <c r="I289" i="7"/>
  <c r="G289" i="7"/>
  <c r="G264" i="9"/>
  <c r="F264" i="9"/>
  <c r="H264" i="9"/>
  <c r="G221" i="9"/>
  <c r="H221" i="9"/>
  <c r="F221" i="9"/>
  <c r="G258" i="9"/>
  <c r="F258" i="9"/>
  <c r="H258" i="9"/>
  <c r="I233" i="7"/>
  <c r="G233" i="7"/>
  <c r="G123" i="7"/>
  <c r="H123" i="7"/>
  <c r="I123" i="7"/>
  <c r="H160" i="7"/>
  <c r="I160" i="7"/>
  <c r="G160" i="7"/>
  <c r="G34" i="7"/>
  <c r="H34" i="7"/>
  <c r="I34" i="7"/>
  <c r="G94" i="7"/>
  <c r="H94" i="7"/>
  <c r="I94" i="7"/>
  <c r="G46" i="7"/>
  <c r="H46" i="7"/>
  <c r="I46" i="7"/>
  <c r="G167" i="7"/>
  <c r="I167" i="7"/>
  <c r="H167" i="7"/>
  <c r="G100" i="7"/>
  <c r="H100" i="7"/>
  <c r="I100" i="7"/>
  <c r="I146" i="7"/>
  <c r="H146" i="7"/>
  <c r="G146" i="7"/>
  <c r="H176" i="7"/>
  <c r="I176" i="7"/>
  <c r="G176" i="7"/>
  <c r="G50" i="7"/>
  <c r="H50" i="7"/>
  <c r="I50" i="7"/>
  <c r="G161" i="7"/>
  <c r="H161" i="7"/>
  <c r="I161" i="7"/>
  <c r="G99" i="7"/>
  <c r="H99" i="7"/>
  <c r="I99" i="7"/>
  <c r="G62" i="7"/>
  <c r="H62" i="7"/>
  <c r="I62" i="7"/>
  <c r="G147" i="7"/>
  <c r="H147" i="7"/>
  <c r="I147" i="7"/>
  <c r="G130" i="7"/>
  <c r="H130" i="7"/>
  <c r="I130" i="7"/>
  <c r="H154" i="7"/>
  <c r="I154" i="7"/>
  <c r="G154" i="7"/>
  <c r="G142" i="7"/>
  <c r="H142" i="7"/>
  <c r="I142" i="7"/>
  <c r="G116" i="7"/>
  <c r="H116" i="7"/>
  <c r="I116" i="7"/>
  <c r="G162" i="7"/>
  <c r="H162" i="7"/>
  <c r="I162" i="7"/>
  <c r="G11" i="7"/>
  <c r="H11" i="7"/>
  <c r="I11" i="7"/>
  <c r="G66" i="7"/>
  <c r="I66" i="7"/>
  <c r="H66" i="7"/>
  <c r="G195" i="7"/>
  <c r="H195" i="7"/>
  <c r="I195" i="7"/>
  <c r="H152" i="7"/>
  <c r="I152" i="7"/>
  <c r="G152" i="7"/>
  <c r="G76" i="7"/>
  <c r="H76" i="7"/>
  <c r="I76" i="7"/>
  <c r="G159" i="7"/>
  <c r="H159" i="7"/>
  <c r="I159" i="7"/>
  <c r="G174" i="7"/>
  <c r="H174" i="7"/>
  <c r="I174" i="7"/>
  <c r="G148" i="7"/>
  <c r="H148" i="7"/>
  <c r="I148" i="7"/>
  <c r="H96" i="7"/>
  <c r="I96" i="7"/>
  <c r="G96" i="7"/>
  <c r="G171" i="7"/>
  <c r="H171" i="7"/>
  <c r="I171" i="7"/>
  <c r="G111" i="7"/>
  <c r="I111" i="7"/>
  <c r="H111" i="7"/>
  <c r="H32" i="7"/>
  <c r="I32" i="7"/>
  <c r="G32" i="7"/>
  <c r="G179" i="7"/>
  <c r="H179" i="7"/>
  <c r="I179" i="7"/>
  <c r="G102" i="7"/>
  <c r="H102" i="7"/>
  <c r="I102" i="7"/>
  <c r="G119" i="7"/>
  <c r="H119" i="7"/>
  <c r="I119" i="7"/>
  <c r="H16" i="7"/>
  <c r="I16" i="7"/>
  <c r="G16" i="7"/>
  <c r="H112" i="7"/>
  <c r="I112" i="7"/>
  <c r="G112" i="7"/>
  <c r="G73" i="7"/>
  <c r="H73" i="7"/>
  <c r="I73" i="7"/>
  <c r="G124" i="7"/>
  <c r="H124" i="7"/>
  <c r="I124" i="7"/>
  <c r="G193" i="7"/>
  <c r="H193" i="7"/>
  <c r="I193" i="7"/>
  <c r="I117" i="7"/>
  <c r="H117" i="7"/>
  <c r="G117" i="7"/>
  <c r="G9" i="7"/>
  <c r="H9" i="7"/>
  <c r="I9" i="7"/>
  <c r="G178" i="7"/>
  <c r="H178" i="7"/>
  <c r="I178" i="7"/>
  <c r="G92" i="7"/>
  <c r="H92" i="7"/>
  <c r="I92" i="7"/>
  <c r="G98" i="7"/>
  <c r="H98" i="7"/>
  <c r="I98" i="7"/>
  <c r="G105" i="7"/>
  <c r="H105" i="7"/>
  <c r="I105" i="7"/>
  <c r="G14" i="7"/>
  <c r="H14" i="7"/>
  <c r="I14" i="7"/>
  <c r="G107" i="7"/>
  <c r="H107" i="7"/>
  <c r="I107" i="7"/>
  <c r="G132" i="7"/>
  <c r="H132" i="7"/>
  <c r="I132" i="7"/>
  <c r="H104" i="7"/>
  <c r="I104" i="7"/>
  <c r="G104" i="7"/>
  <c r="G191" i="7"/>
  <c r="H191" i="7"/>
  <c r="I191" i="7"/>
  <c r="G164" i="7"/>
  <c r="H164" i="7"/>
  <c r="I164" i="7"/>
  <c r="H48" i="7"/>
  <c r="I48" i="7"/>
  <c r="G48" i="7"/>
  <c r="H128" i="7"/>
  <c r="I128" i="7"/>
  <c r="G128" i="7"/>
  <c r="G129" i="7"/>
  <c r="H129" i="7"/>
  <c r="I129" i="7"/>
  <c r="H64" i="7"/>
  <c r="I64" i="7"/>
  <c r="G64" i="7"/>
  <c r="G122" i="7"/>
  <c r="H122" i="7"/>
  <c r="I122" i="7"/>
  <c r="G114" i="7"/>
  <c r="H114" i="7"/>
  <c r="I114" i="7"/>
  <c r="H144" i="7"/>
  <c r="I144" i="7"/>
  <c r="G144" i="7"/>
  <c r="G121" i="7"/>
  <c r="H121" i="7"/>
  <c r="I121" i="7"/>
  <c r="I149" i="7"/>
  <c r="G149" i="7"/>
  <c r="H149" i="7"/>
  <c r="G78" i="7"/>
  <c r="H78" i="7"/>
  <c r="I78" i="7"/>
  <c r="G30" i="7"/>
  <c r="H30" i="7"/>
  <c r="I30" i="7"/>
  <c r="G127" i="7"/>
  <c r="H127" i="7"/>
  <c r="I127" i="7"/>
  <c r="G135" i="7"/>
  <c r="H135" i="7"/>
  <c r="I135" i="7"/>
  <c r="EO218" i="6"/>
  <c r="EP218" i="6"/>
  <c r="EQ218" i="6"/>
  <c r="EO210" i="6"/>
  <c r="EP210" i="6"/>
  <c r="EQ210" i="6"/>
  <c r="EO226" i="6"/>
  <c r="EP226" i="6"/>
  <c r="EQ226" i="6"/>
  <c r="EO266" i="6"/>
  <c r="EP266" i="6"/>
  <c r="EQ266" i="6"/>
  <c r="EO162" i="6"/>
  <c r="EP162" i="6"/>
  <c r="EQ162" i="6"/>
  <c r="EO170" i="6"/>
  <c r="EP170" i="6"/>
  <c r="EQ170" i="6"/>
  <c r="EO234" i="6"/>
  <c r="EP234" i="6"/>
  <c r="EQ234" i="6"/>
  <c r="EO282" i="6"/>
  <c r="EP282" i="6"/>
  <c r="EQ282" i="6"/>
  <c r="EO178" i="6"/>
  <c r="EP178" i="6"/>
  <c r="EQ178" i="6"/>
  <c r="EO242" i="6"/>
  <c r="EP242" i="6"/>
  <c r="EQ242" i="6"/>
  <c r="EO202" i="6"/>
  <c r="EP202" i="6"/>
  <c r="EQ202" i="6"/>
  <c r="EO161" i="6"/>
  <c r="EP161" i="6"/>
  <c r="EQ161" i="6"/>
  <c r="EO186" i="6"/>
  <c r="EP186" i="6"/>
  <c r="EQ186" i="6"/>
  <c r="EO250" i="6"/>
  <c r="EP250" i="6"/>
  <c r="EQ250" i="6"/>
  <c r="EO194" i="6"/>
  <c r="EP194" i="6"/>
  <c r="EQ194" i="6"/>
  <c r="EO258" i="6"/>
  <c r="EP258" i="6"/>
  <c r="EQ258" i="6"/>
  <c r="Y154" i="6"/>
  <c r="K6" i="8" l="1"/>
  <c r="E3" i="10" s="1"/>
  <c r="K7" i="8"/>
  <c r="F3" i="10" s="1"/>
  <c r="J5" i="9"/>
  <c r="E4" i="10" s="1"/>
  <c r="J6" i="9"/>
  <c r="F4" i="10" s="1"/>
  <c r="J4" i="9"/>
  <c r="D4" i="10" s="1"/>
  <c r="K5" i="7"/>
  <c r="D5" i="10" s="1"/>
  <c r="K6" i="7"/>
  <c r="E5" i="10" s="1"/>
  <c r="K7" i="7"/>
  <c r="F5" i="10" s="1"/>
  <c r="EN1" i="6"/>
  <c r="EN2" i="6"/>
  <c r="EK2" i="6"/>
  <c r="EK1" i="6"/>
  <c r="EA30" i="6" l="1"/>
  <c r="EA31" i="6"/>
  <c r="DP4" i="6"/>
  <c r="DP147" i="6" s="1"/>
  <c r="CU6" i="6"/>
  <c r="CV6" i="6"/>
  <c r="CU7" i="6"/>
  <c r="CV7" i="6"/>
  <c r="CU8" i="6"/>
  <c r="CV8" i="6"/>
  <c r="CU9" i="6"/>
  <c r="CV9" i="6"/>
  <c r="CU10" i="6"/>
  <c r="CV10" i="6"/>
  <c r="CU11" i="6"/>
  <c r="CV11" i="6"/>
  <c r="CU12" i="6"/>
  <c r="CV12" i="6"/>
  <c r="CU13" i="6"/>
  <c r="CV13" i="6"/>
  <c r="CU14" i="6"/>
  <c r="CV14" i="6"/>
  <c r="CU15" i="6"/>
  <c r="CV15" i="6"/>
  <c r="CU16" i="6"/>
  <c r="CV16" i="6"/>
  <c r="CU17" i="6"/>
  <c r="CV17" i="6"/>
  <c r="CU18" i="6"/>
  <c r="CV18" i="6"/>
  <c r="CU19" i="6"/>
  <c r="CV19" i="6"/>
  <c r="CU20" i="6"/>
  <c r="CV20" i="6"/>
  <c r="CU21" i="6"/>
  <c r="CV21" i="6"/>
  <c r="CU22" i="6"/>
  <c r="CV22" i="6"/>
  <c r="CU23" i="6"/>
  <c r="CV23" i="6"/>
  <c r="CU24" i="6"/>
  <c r="CV24" i="6"/>
  <c r="CU25" i="6"/>
  <c r="CV25" i="6"/>
  <c r="CU26" i="6"/>
  <c r="CV26" i="6"/>
  <c r="CU27" i="6"/>
  <c r="CV27" i="6"/>
  <c r="CU28" i="6"/>
  <c r="CV28" i="6"/>
  <c r="CU29" i="6"/>
  <c r="CV29" i="6"/>
  <c r="CU30" i="6"/>
  <c r="CV30" i="6"/>
  <c r="CU31" i="6"/>
  <c r="CV31" i="6"/>
  <c r="CU32" i="6"/>
  <c r="CV32" i="6"/>
  <c r="CU33" i="6"/>
  <c r="CV33" i="6"/>
  <c r="CU34" i="6"/>
  <c r="CV34" i="6"/>
  <c r="CU35" i="6"/>
  <c r="CV35" i="6"/>
  <c r="CU36" i="6"/>
  <c r="CV36" i="6"/>
  <c r="CU37" i="6"/>
  <c r="CV37" i="6"/>
  <c r="CU38" i="6"/>
  <c r="CV38" i="6"/>
  <c r="CU39" i="6"/>
  <c r="CV39" i="6"/>
  <c r="CU40" i="6"/>
  <c r="CV40" i="6"/>
  <c r="CU41" i="6"/>
  <c r="CV41" i="6"/>
  <c r="CU42" i="6"/>
  <c r="CV42" i="6"/>
  <c r="CU43" i="6"/>
  <c r="CV43" i="6"/>
  <c r="CU44" i="6"/>
  <c r="CV44" i="6"/>
  <c r="CU45" i="6"/>
  <c r="CV45" i="6"/>
  <c r="CU46" i="6"/>
  <c r="CV46" i="6"/>
  <c r="CU47" i="6"/>
  <c r="CV47" i="6"/>
  <c r="CU48" i="6"/>
  <c r="CV48" i="6"/>
  <c r="CU49" i="6"/>
  <c r="CV49" i="6"/>
  <c r="CU50" i="6"/>
  <c r="CV50" i="6"/>
  <c r="CU51" i="6"/>
  <c r="CV51" i="6"/>
  <c r="CU52" i="6"/>
  <c r="CV52" i="6"/>
  <c r="CU53" i="6"/>
  <c r="CV53" i="6"/>
  <c r="CU54" i="6"/>
  <c r="CV54" i="6"/>
  <c r="CU55" i="6"/>
  <c r="CV55" i="6"/>
  <c r="CU56" i="6"/>
  <c r="CV56" i="6"/>
  <c r="CU57" i="6"/>
  <c r="CV57" i="6"/>
  <c r="CU58" i="6"/>
  <c r="CV58" i="6"/>
  <c r="CU59" i="6"/>
  <c r="CV59" i="6"/>
  <c r="CU60" i="6"/>
  <c r="CV60" i="6"/>
  <c r="CU61" i="6"/>
  <c r="CV61" i="6"/>
  <c r="CU62" i="6"/>
  <c r="CV62" i="6"/>
  <c r="CU63" i="6"/>
  <c r="CV63" i="6"/>
  <c r="CU64" i="6"/>
  <c r="CV64" i="6"/>
  <c r="CU65" i="6"/>
  <c r="CV65" i="6"/>
  <c r="CU66" i="6"/>
  <c r="CV66" i="6"/>
  <c r="CU67" i="6"/>
  <c r="CV67" i="6"/>
  <c r="CU68" i="6"/>
  <c r="CV68" i="6"/>
  <c r="CU69" i="6"/>
  <c r="CV69" i="6"/>
  <c r="CU70" i="6"/>
  <c r="CV70" i="6"/>
  <c r="CU71" i="6"/>
  <c r="CV71" i="6"/>
  <c r="CU72" i="6"/>
  <c r="CV72" i="6"/>
  <c r="CU73" i="6"/>
  <c r="CV73" i="6"/>
  <c r="CU74" i="6"/>
  <c r="CV74" i="6"/>
  <c r="CU75" i="6"/>
  <c r="CV75" i="6"/>
  <c r="CU76" i="6"/>
  <c r="CV76" i="6"/>
  <c r="CU77" i="6"/>
  <c r="CV77" i="6"/>
  <c r="CU78" i="6"/>
  <c r="CV78" i="6"/>
  <c r="CU79" i="6"/>
  <c r="CV79" i="6"/>
  <c r="CU80" i="6"/>
  <c r="CV80" i="6"/>
  <c r="CU81" i="6"/>
  <c r="CV81" i="6"/>
  <c r="CU82" i="6"/>
  <c r="CV82" i="6"/>
  <c r="CU83" i="6"/>
  <c r="CV83" i="6"/>
  <c r="CU84" i="6"/>
  <c r="CV84" i="6"/>
  <c r="CU85" i="6"/>
  <c r="CV85" i="6"/>
  <c r="CU86" i="6"/>
  <c r="CV86" i="6"/>
  <c r="CU87" i="6"/>
  <c r="CV87" i="6"/>
  <c r="CU88" i="6"/>
  <c r="CV88" i="6"/>
  <c r="CU89" i="6"/>
  <c r="CV89" i="6"/>
  <c r="CU90" i="6"/>
  <c r="CV90" i="6"/>
  <c r="CU91" i="6"/>
  <c r="CV91" i="6"/>
  <c r="CU92" i="6"/>
  <c r="CV92" i="6"/>
  <c r="CU93" i="6"/>
  <c r="CV93" i="6"/>
  <c r="CU94" i="6"/>
  <c r="CV94" i="6"/>
  <c r="CU95" i="6"/>
  <c r="CV95" i="6"/>
  <c r="CU96" i="6"/>
  <c r="CV96" i="6"/>
  <c r="CU97" i="6"/>
  <c r="CV97" i="6"/>
  <c r="CU98" i="6"/>
  <c r="CV98" i="6"/>
  <c r="CU99" i="6"/>
  <c r="CV99" i="6"/>
  <c r="CU100" i="6"/>
  <c r="CV100" i="6"/>
  <c r="CU101" i="6"/>
  <c r="CV101" i="6"/>
  <c r="CU102" i="6"/>
  <c r="CV102" i="6"/>
  <c r="CU103" i="6"/>
  <c r="CV103" i="6"/>
  <c r="CU104" i="6"/>
  <c r="CV104" i="6"/>
  <c r="CU105" i="6"/>
  <c r="CV105" i="6"/>
  <c r="CU106" i="6"/>
  <c r="CV106" i="6"/>
  <c r="CU107" i="6"/>
  <c r="CV107" i="6"/>
  <c r="CU108" i="6"/>
  <c r="CV108" i="6"/>
  <c r="CU109" i="6"/>
  <c r="CV109" i="6"/>
  <c r="CU110" i="6"/>
  <c r="CV110" i="6"/>
  <c r="CU111" i="6"/>
  <c r="CV111" i="6"/>
  <c r="CU112" i="6"/>
  <c r="CV112" i="6"/>
  <c r="CU113" i="6"/>
  <c r="CV113" i="6"/>
  <c r="CU114" i="6"/>
  <c r="CV114" i="6"/>
  <c r="CU115" i="6"/>
  <c r="CV115" i="6"/>
  <c r="CU116" i="6"/>
  <c r="CV116" i="6"/>
  <c r="CU117" i="6"/>
  <c r="CV117" i="6"/>
  <c r="CU118" i="6"/>
  <c r="CV118" i="6"/>
  <c r="CU119" i="6"/>
  <c r="CV119" i="6"/>
  <c r="CU120" i="6"/>
  <c r="CV120" i="6"/>
  <c r="CU121" i="6"/>
  <c r="CV121" i="6"/>
  <c r="CU122" i="6"/>
  <c r="CV122" i="6"/>
  <c r="CU123" i="6"/>
  <c r="CV123" i="6"/>
  <c r="CU124" i="6"/>
  <c r="CV124" i="6"/>
  <c r="CU125" i="6"/>
  <c r="CV125" i="6"/>
  <c r="CU126" i="6"/>
  <c r="CV126" i="6"/>
  <c r="CU127" i="6"/>
  <c r="CV127" i="6"/>
  <c r="CU128" i="6"/>
  <c r="CV128" i="6"/>
  <c r="CU129" i="6"/>
  <c r="CV129" i="6"/>
  <c r="CU130" i="6"/>
  <c r="CV130" i="6"/>
  <c r="CU131" i="6"/>
  <c r="CV131" i="6"/>
  <c r="CU132" i="6"/>
  <c r="CV132" i="6"/>
  <c r="CU133" i="6"/>
  <c r="CV133" i="6"/>
  <c r="CU134" i="6"/>
  <c r="CV134" i="6"/>
  <c r="CU135" i="6"/>
  <c r="CV135" i="6"/>
  <c r="CU136" i="6"/>
  <c r="CV136" i="6"/>
  <c r="CU137" i="6"/>
  <c r="CV137" i="6"/>
  <c r="CU138" i="6"/>
  <c r="CV138" i="6"/>
  <c r="CU139" i="6"/>
  <c r="CV139" i="6"/>
  <c r="CU140" i="6"/>
  <c r="CV140" i="6"/>
  <c r="CU141" i="6"/>
  <c r="CV141" i="6"/>
  <c r="CU142" i="6"/>
  <c r="CV142" i="6"/>
  <c r="CU143" i="6"/>
  <c r="CV143" i="6"/>
  <c r="CU144" i="6"/>
  <c r="CV144" i="6"/>
  <c r="CU145" i="6"/>
  <c r="CV145" i="6"/>
  <c r="CU146" i="6"/>
  <c r="CV146" i="6"/>
  <c r="CV5" i="6"/>
  <c r="CU5" i="6"/>
  <c r="CW5" i="6" s="1"/>
  <c r="CX5" i="6" s="1"/>
  <c r="DP5" i="6" s="1"/>
  <c r="CB7" i="6"/>
  <c r="CC7" i="6" s="1"/>
  <c r="CB8" i="6"/>
  <c r="CC8" i="6" s="1"/>
  <c r="CB9" i="6"/>
  <c r="CE9" i="6" s="1"/>
  <c r="CB10" i="6"/>
  <c r="CC10" i="6" s="1"/>
  <c r="CB11" i="6"/>
  <c r="CC11" i="6" s="1"/>
  <c r="CB12" i="6"/>
  <c r="CD12" i="6" s="1"/>
  <c r="CB13" i="6"/>
  <c r="CC13" i="6" s="1"/>
  <c r="CB14" i="6"/>
  <c r="CC14" i="6" s="1"/>
  <c r="CB15" i="6"/>
  <c r="CC15" i="6" s="1"/>
  <c r="CB16" i="6"/>
  <c r="CC16" i="6" s="1"/>
  <c r="CB17" i="6"/>
  <c r="CE17" i="6" s="1"/>
  <c r="CB18" i="6"/>
  <c r="CC18" i="6" s="1"/>
  <c r="CB19" i="6"/>
  <c r="CC19" i="6" s="1"/>
  <c r="CB20" i="6"/>
  <c r="CD20" i="6" s="1"/>
  <c r="CB21" i="6"/>
  <c r="CC21" i="6" s="1"/>
  <c r="CB22" i="6"/>
  <c r="CC22" i="6" s="1"/>
  <c r="CB23" i="6"/>
  <c r="CC23" i="6" s="1"/>
  <c r="CB24" i="6"/>
  <c r="CC24" i="6" s="1"/>
  <c r="CB25" i="6"/>
  <c r="CE25" i="6" s="1"/>
  <c r="CB26" i="6"/>
  <c r="CC26" i="6" s="1"/>
  <c r="CB27" i="6"/>
  <c r="CB28" i="6"/>
  <c r="CD28" i="6" s="1"/>
  <c r="CB29" i="6"/>
  <c r="CC29" i="6" s="1"/>
  <c r="CB30" i="6"/>
  <c r="CC30" i="6" s="1"/>
  <c r="CB31" i="6"/>
  <c r="CC31" i="6" s="1"/>
  <c r="CB32" i="6"/>
  <c r="CC32" i="6" s="1"/>
  <c r="CB33" i="6"/>
  <c r="CE33" i="6" s="1"/>
  <c r="CB34" i="6"/>
  <c r="CC34" i="6" s="1"/>
  <c r="CB35" i="6"/>
  <c r="CB36" i="6"/>
  <c r="CD36" i="6" s="1"/>
  <c r="CB37" i="6"/>
  <c r="CC37" i="6" s="1"/>
  <c r="CB38" i="6"/>
  <c r="CC38" i="6" s="1"/>
  <c r="CB39" i="6"/>
  <c r="CC39" i="6" s="1"/>
  <c r="CB40" i="6"/>
  <c r="CC40" i="6" s="1"/>
  <c r="CB41" i="6"/>
  <c r="CE41" i="6" s="1"/>
  <c r="CB42" i="6"/>
  <c r="CC42" i="6" s="1"/>
  <c r="CB43" i="6"/>
  <c r="CC43" i="6" s="1"/>
  <c r="CB44" i="6"/>
  <c r="CD44" i="6" s="1"/>
  <c r="CB45" i="6"/>
  <c r="CC45" i="6" s="1"/>
  <c r="CB46" i="6"/>
  <c r="CC46" i="6" s="1"/>
  <c r="CB47" i="6"/>
  <c r="CC47" i="6" s="1"/>
  <c r="CB48" i="6"/>
  <c r="CC48" i="6" s="1"/>
  <c r="CB49" i="6"/>
  <c r="CE49" i="6" s="1"/>
  <c r="CB50" i="6"/>
  <c r="CC50" i="6" s="1"/>
  <c r="CB51" i="6"/>
  <c r="CB52" i="6"/>
  <c r="CD52" i="6" s="1"/>
  <c r="CB53" i="6"/>
  <c r="CC53" i="6" s="1"/>
  <c r="CB54" i="6"/>
  <c r="CC54" i="6" s="1"/>
  <c r="CB55" i="6"/>
  <c r="CC55" i="6" s="1"/>
  <c r="CB56" i="6"/>
  <c r="CC56" i="6" s="1"/>
  <c r="CB57" i="6"/>
  <c r="CB58" i="6"/>
  <c r="CC58" i="6" s="1"/>
  <c r="CB59" i="6"/>
  <c r="CB60" i="6"/>
  <c r="CD60" i="6" s="1"/>
  <c r="CB61" i="6"/>
  <c r="CC61" i="6" s="1"/>
  <c r="CB62" i="6"/>
  <c r="CC62" i="6" s="1"/>
  <c r="CB63" i="6"/>
  <c r="CC63" i="6" s="1"/>
  <c r="CB64" i="6"/>
  <c r="CC64" i="6" s="1"/>
  <c r="CB65" i="6"/>
  <c r="CE65" i="6" s="1"/>
  <c r="CB66" i="6"/>
  <c r="CC66" i="6" s="1"/>
  <c r="CB67" i="6"/>
  <c r="CB68" i="6"/>
  <c r="CD68" i="6" s="1"/>
  <c r="CB69" i="6"/>
  <c r="CC69" i="6" s="1"/>
  <c r="CB70" i="6"/>
  <c r="CC70" i="6" s="1"/>
  <c r="CB71" i="6"/>
  <c r="CC71" i="6" s="1"/>
  <c r="CB72" i="6"/>
  <c r="CC72" i="6" s="1"/>
  <c r="CB73" i="6"/>
  <c r="CB74" i="6"/>
  <c r="CC74" i="6" s="1"/>
  <c r="CB75" i="6"/>
  <c r="CB76" i="6"/>
  <c r="CD76" i="6" s="1"/>
  <c r="CB77" i="6"/>
  <c r="CC77" i="6" s="1"/>
  <c r="CB78" i="6"/>
  <c r="CC78" i="6" s="1"/>
  <c r="CB79" i="6"/>
  <c r="CC79" i="6" s="1"/>
  <c r="CB80" i="6"/>
  <c r="CC80" i="6" s="1"/>
  <c r="CB81" i="6"/>
  <c r="CB82" i="6"/>
  <c r="CC82" i="6" s="1"/>
  <c r="CB83" i="6"/>
  <c r="CB84" i="6"/>
  <c r="CD84" i="6" s="1"/>
  <c r="CB85" i="6"/>
  <c r="CC85" i="6" s="1"/>
  <c r="CB86" i="6"/>
  <c r="CC86" i="6" s="1"/>
  <c r="CB87" i="6"/>
  <c r="CC87" i="6" s="1"/>
  <c r="CB88" i="6"/>
  <c r="CC88" i="6" s="1"/>
  <c r="CB89" i="6"/>
  <c r="CB90" i="6"/>
  <c r="CC90" i="6" s="1"/>
  <c r="CB91" i="6"/>
  <c r="CB92" i="6"/>
  <c r="CD92" i="6" s="1"/>
  <c r="CB93" i="6"/>
  <c r="CC93" i="6" s="1"/>
  <c r="CB94" i="6"/>
  <c r="CC94" i="6" s="1"/>
  <c r="CB95" i="6"/>
  <c r="CC95" i="6" s="1"/>
  <c r="CB96" i="6"/>
  <c r="CC96" i="6" s="1"/>
  <c r="CB97" i="6"/>
  <c r="CB98" i="6"/>
  <c r="CC98" i="6" s="1"/>
  <c r="CB99" i="6"/>
  <c r="CB100" i="6"/>
  <c r="CD100" i="6" s="1"/>
  <c r="CB101" i="6"/>
  <c r="CC101" i="6" s="1"/>
  <c r="CB102" i="6"/>
  <c r="CC102" i="6" s="1"/>
  <c r="CB103" i="6"/>
  <c r="CC103" i="6" s="1"/>
  <c r="CB104" i="6"/>
  <c r="CC104" i="6" s="1"/>
  <c r="CB105" i="6"/>
  <c r="CB106" i="6"/>
  <c r="CC106" i="6" s="1"/>
  <c r="CB107" i="6"/>
  <c r="CC107" i="6" s="1"/>
  <c r="CB108" i="6"/>
  <c r="CD108" i="6" s="1"/>
  <c r="CB109" i="6"/>
  <c r="CC109" i="6" s="1"/>
  <c r="CB110" i="6"/>
  <c r="CB111" i="6"/>
  <c r="CC111" i="6" s="1"/>
  <c r="CB112" i="6"/>
  <c r="CC112" i="6" s="1"/>
  <c r="CB113" i="6"/>
  <c r="CB114" i="6"/>
  <c r="CC114" i="6" s="1"/>
  <c r="CB115" i="6"/>
  <c r="CB116" i="6"/>
  <c r="CD116" i="6" s="1"/>
  <c r="CB117" i="6"/>
  <c r="CC117" i="6" s="1"/>
  <c r="CB118" i="6"/>
  <c r="CB119" i="6"/>
  <c r="CC119" i="6" s="1"/>
  <c r="CB120" i="6"/>
  <c r="CC120" i="6" s="1"/>
  <c r="CB121" i="6"/>
  <c r="CB122" i="6"/>
  <c r="CC122" i="6" s="1"/>
  <c r="CB123" i="6"/>
  <c r="CB124" i="6"/>
  <c r="CD124" i="6" s="1"/>
  <c r="CB125" i="6"/>
  <c r="CC125" i="6" s="1"/>
  <c r="CB126" i="6"/>
  <c r="CB127" i="6"/>
  <c r="CC127" i="6" s="1"/>
  <c r="CB128" i="6"/>
  <c r="CC128" i="6" s="1"/>
  <c r="CB129" i="6"/>
  <c r="CB130" i="6"/>
  <c r="CC130" i="6" s="1"/>
  <c r="CB131" i="6"/>
  <c r="CB132" i="6"/>
  <c r="CD132" i="6" s="1"/>
  <c r="CB133" i="6"/>
  <c r="CC133" i="6" s="1"/>
  <c r="CB134" i="6"/>
  <c r="CC134" i="6" s="1"/>
  <c r="CB135" i="6"/>
  <c r="CC135" i="6" s="1"/>
  <c r="CB136" i="6"/>
  <c r="CC136" i="6" s="1"/>
  <c r="CB137" i="6"/>
  <c r="CB138" i="6"/>
  <c r="CC138" i="6" s="1"/>
  <c r="CB139" i="6"/>
  <c r="CB140" i="6"/>
  <c r="CD140" i="6" s="1"/>
  <c r="CB141" i="6"/>
  <c r="CC141" i="6" s="1"/>
  <c r="CB142" i="6"/>
  <c r="CB143" i="6"/>
  <c r="CC143" i="6" s="1"/>
  <c r="CB144" i="6"/>
  <c r="CC144" i="6" s="1"/>
  <c r="CB145" i="6"/>
  <c r="CE145" i="6" s="1"/>
  <c r="CB146" i="6"/>
  <c r="CC146" i="6" s="1"/>
  <c r="CW143" i="6" l="1"/>
  <c r="CX143" i="6" s="1"/>
  <c r="CW139" i="6"/>
  <c r="CX139" i="6" s="1"/>
  <c r="CW135" i="6"/>
  <c r="CX135" i="6" s="1"/>
  <c r="CW131" i="6"/>
  <c r="CX131" i="6" s="1"/>
  <c r="CW127" i="6"/>
  <c r="CX127" i="6" s="1"/>
  <c r="CY128" i="6" s="1"/>
  <c r="CZ128" i="6" s="1"/>
  <c r="CW123" i="6"/>
  <c r="CX123" i="6" s="1"/>
  <c r="CW119" i="6"/>
  <c r="CX119" i="6" s="1"/>
  <c r="CY120" i="6" s="1"/>
  <c r="CZ120" i="6" s="1"/>
  <c r="CW115" i="6"/>
  <c r="CX115" i="6" s="1"/>
  <c r="CY116" i="6" s="1"/>
  <c r="CZ116" i="6" s="1"/>
  <c r="CW111" i="6"/>
  <c r="CX111" i="6" s="1"/>
  <c r="CW107" i="6"/>
  <c r="CX107" i="6" s="1"/>
  <c r="CY108" i="6" s="1"/>
  <c r="CZ108" i="6" s="1"/>
  <c r="DA108" i="6" s="1"/>
  <c r="CW103" i="6"/>
  <c r="CX103" i="6" s="1"/>
  <c r="CY104" i="6" s="1"/>
  <c r="CZ104" i="6" s="1"/>
  <c r="CW99" i="6"/>
  <c r="CX99" i="6" s="1"/>
  <c r="CY100" i="6" s="1"/>
  <c r="CZ100" i="6" s="1"/>
  <c r="CW95" i="6"/>
  <c r="CX95" i="6" s="1"/>
  <c r="CY96" i="6" s="1"/>
  <c r="CZ96" i="6" s="1"/>
  <c r="CW91" i="6"/>
  <c r="CX91" i="6" s="1"/>
  <c r="CW87" i="6"/>
  <c r="CX87" i="6" s="1"/>
  <c r="CW83" i="6"/>
  <c r="CX83" i="6" s="1"/>
  <c r="CY84" i="6" s="1"/>
  <c r="CZ84" i="6" s="1"/>
  <c r="CW79" i="6"/>
  <c r="CX79" i="6" s="1"/>
  <c r="CW75" i="6"/>
  <c r="CX75" i="6" s="1"/>
  <c r="CW71" i="6"/>
  <c r="CX71" i="6" s="1"/>
  <c r="CY72" i="6" s="1"/>
  <c r="CZ72" i="6" s="1"/>
  <c r="CW67" i="6"/>
  <c r="CX67" i="6" s="1"/>
  <c r="CY68" i="6" s="1"/>
  <c r="CZ68" i="6" s="1"/>
  <c r="CW63" i="6"/>
  <c r="CX63" i="6" s="1"/>
  <c r="CY64" i="6" s="1"/>
  <c r="CZ64" i="6" s="1"/>
  <c r="CW59" i="6"/>
  <c r="CX59" i="6" s="1"/>
  <c r="CW55" i="6"/>
  <c r="CX55" i="6" s="1"/>
  <c r="CY56" i="6" s="1"/>
  <c r="CZ56" i="6" s="1"/>
  <c r="CW51" i="6"/>
  <c r="CX51" i="6" s="1"/>
  <c r="DP51" i="6" s="1"/>
  <c r="CW47" i="6"/>
  <c r="CX47" i="6" s="1"/>
  <c r="CW43" i="6"/>
  <c r="CX43" i="6" s="1"/>
  <c r="CW39" i="6"/>
  <c r="CX39" i="6" s="1"/>
  <c r="CW35" i="6"/>
  <c r="CX35" i="6" s="1"/>
  <c r="CY36" i="6" s="1"/>
  <c r="CZ36" i="6" s="1"/>
  <c r="CW31" i="6"/>
  <c r="CX31" i="6" s="1"/>
  <c r="CY32" i="6" s="1"/>
  <c r="CZ32" i="6" s="1"/>
  <c r="CW27" i="6"/>
  <c r="CX27" i="6" s="1"/>
  <c r="CY28" i="6" s="1"/>
  <c r="CZ28" i="6" s="1"/>
  <c r="CW23" i="6"/>
  <c r="CX23" i="6" s="1"/>
  <c r="CY24" i="6" s="1"/>
  <c r="CZ24" i="6" s="1"/>
  <c r="CW19" i="6"/>
  <c r="CX19" i="6" s="1"/>
  <c r="CY20" i="6" s="1"/>
  <c r="CZ20" i="6" s="1"/>
  <c r="CW15" i="6"/>
  <c r="CX15" i="6" s="1"/>
  <c r="CY16" i="6" s="1"/>
  <c r="CZ16" i="6" s="1"/>
  <c r="CW11" i="6"/>
  <c r="CX11" i="6" s="1"/>
  <c r="CY12" i="6" s="1"/>
  <c r="CZ12" i="6" s="1"/>
  <c r="CW129" i="6"/>
  <c r="CX129" i="6" s="1"/>
  <c r="CW113" i="6"/>
  <c r="CX113" i="6" s="1"/>
  <c r="CW93" i="6"/>
  <c r="CX93" i="6" s="1"/>
  <c r="CW77" i="6"/>
  <c r="CX77" i="6" s="1"/>
  <c r="CW61" i="6"/>
  <c r="CX61" i="6" s="1"/>
  <c r="CW53" i="6"/>
  <c r="CX53" i="6" s="1"/>
  <c r="CW49" i="6"/>
  <c r="CX49" i="6" s="1"/>
  <c r="CW45" i="6"/>
  <c r="CX45" i="6" s="1"/>
  <c r="CW33" i="6"/>
  <c r="CX33" i="6" s="1"/>
  <c r="CW29" i="6"/>
  <c r="CX29" i="6" s="1"/>
  <c r="CW25" i="6"/>
  <c r="CX25" i="6" s="1"/>
  <c r="CW21" i="6"/>
  <c r="CX21" i="6" s="1"/>
  <c r="CW17" i="6"/>
  <c r="CX17" i="6" s="1"/>
  <c r="CW13" i="6"/>
  <c r="CX13" i="6" s="1"/>
  <c r="CW9" i="6"/>
  <c r="CX9" i="6" s="1"/>
  <c r="CW145" i="6"/>
  <c r="CX145" i="6" s="1"/>
  <c r="CW133" i="6"/>
  <c r="CX133" i="6" s="1"/>
  <c r="CW121" i="6"/>
  <c r="CX121" i="6" s="1"/>
  <c r="CW109" i="6"/>
  <c r="CX109" i="6" s="1"/>
  <c r="CW97" i="6"/>
  <c r="CX97" i="6" s="1"/>
  <c r="CW85" i="6"/>
  <c r="CX85" i="6" s="1"/>
  <c r="CW69" i="6"/>
  <c r="CX69" i="6" s="1"/>
  <c r="CW65" i="6"/>
  <c r="CX65" i="6" s="1"/>
  <c r="CW57" i="6"/>
  <c r="CX57" i="6" s="1"/>
  <c r="CW37" i="6"/>
  <c r="CX37" i="6" s="1"/>
  <c r="CW137" i="6"/>
  <c r="CX137" i="6" s="1"/>
  <c r="CW125" i="6"/>
  <c r="CX125" i="6" s="1"/>
  <c r="CW117" i="6"/>
  <c r="CX117" i="6" s="1"/>
  <c r="CW105" i="6"/>
  <c r="CX105" i="6" s="1"/>
  <c r="CW101" i="6"/>
  <c r="CX101" i="6" s="1"/>
  <c r="CW89" i="6"/>
  <c r="CX89" i="6" s="1"/>
  <c r="CW81" i="6"/>
  <c r="CX81" i="6" s="1"/>
  <c r="CW41" i="6"/>
  <c r="CX41" i="6" s="1"/>
  <c r="CE43" i="6"/>
  <c r="CW144" i="6"/>
  <c r="CX144" i="6" s="1"/>
  <c r="CW140" i="6"/>
  <c r="CX140" i="6" s="1"/>
  <c r="CW136" i="6"/>
  <c r="CX136" i="6" s="1"/>
  <c r="CW132" i="6"/>
  <c r="CX132" i="6" s="1"/>
  <c r="CW128" i="6"/>
  <c r="CX128" i="6" s="1"/>
  <c r="CW124" i="6"/>
  <c r="CX124" i="6" s="1"/>
  <c r="CW141" i="6"/>
  <c r="CX141" i="6" s="1"/>
  <c r="CW73" i="6"/>
  <c r="CX73" i="6" s="1"/>
  <c r="CY144" i="6"/>
  <c r="CZ144" i="6" s="1"/>
  <c r="DP143" i="6"/>
  <c r="CY136" i="6"/>
  <c r="CZ136" i="6" s="1"/>
  <c r="DP135" i="6"/>
  <c r="CY124" i="6"/>
  <c r="CZ124" i="6" s="1"/>
  <c r="DP123" i="6"/>
  <c r="CY112" i="6"/>
  <c r="CZ112" i="6" s="1"/>
  <c r="DP111" i="6"/>
  <c r="CY92" i="6"/>
  <c r="CZ92" i="6" s="1"/>
  <c r="DP91" i="6"/>
  <c r="CY88" i="6"/>
  <c r="CZ88" i="6" s="1"/>
  <c r="DP87" i="6"/>
  <c r="CY80" i="6"/>
  <c r="CZ80" i="6" s="1"/>
  <c r="DP79" i="6"/>
  <c r="CY76" i="6"/>
  <c r="CZ76" i="6" s="1"/>
  <c r="DP75" i="6"/>
  <c r="CY60" i="6"/>
  <c r="CZ60" i="6" s="1"/>
  <c r="DP59" i="6"/>
  <c r="CY48" i="6"/>
  <c r="CZ48" i="6" s="1"/>
  <c r="DP47" i="6"/>
  <c r="CY44" i="6"/>
  <c r="CZ44" i="6" s="1"/>
  <c r="DP43" i="6"/>
  <c r="CY40" i="6"/>
  <c r="CZ40" i="6" s="1"/>
  <c r="DP39" i="6"/>
  <c r="CY132" i="6"/>
  <c r="CZ132" i="6" s="1"/>
  <c r="DP131" i="6"/>
  <c r="CY140" i="6"/>
  <c r="CZ140" i="6" s="1"/>
  <c r="DP139" i="6"/>
  <c r="CW146" i="6"/>
  <c r="CX146" i="6" s="1"/>
  <c r="DP146" i="6" s="1"/>
  <c r="CW142" i="6"/>
  <c r="CX142" i="6" s="1"/>
  <c r="CW138" i="6"/>
  <c r="CX138" i="6" s="1"/>
  <c r="CW134" i="6"/>
  <c r="CX134" i="6" s="1"/>
  <c r="CW130" i="6"/>
  <c r="CX130" i="6" s="1"/>
  <c r="CW126" i="6"/>
  <c r="CX126" i="6" s="1"/>
  <c r="CW122" i="6"/>
  <c r="CX122" i="6" s="1"/>
  <c r="CW118" i="6"/>
  <c r="CX118" i="6" s="1"/>
  <c r="CW114" i="6"/>
  <c r="CX114" i="6" s="1"/>
  <c r="CW110" i="6"/>
  <c r="CX110" i="6" s="1"/>
  <c r="CW106" i="6"/>
  <c r="CX106" i="6" s="1"/>
  <c r="CW102" i="6"/>
  <c r="CX102" i="6" s="1"/>
  <c r="CW94" i="6"/>
  <c r="CX94" i="6" s="1"/>
  <c r="DP27" i="6"/>
  <c r="DP11" i="6"/>
  <c r="CW116" i="6"/>
  <c r="CX116" i="6" s="1"/>
  <c r="CW108" i="6"/>
  <c r="CX108" i="6" s="1"/>
  <c r="CW100" i="6"/>
  <c r="CX100" i="6" s="1"/>
  <c r="CW92" i="6"/>
  <c r="CX92" i="6" s="1"/>
  <c r="CW84" i="6"/>
  <c r="CX84" i="6" s="1"/>
  <c r="CW76" i="6"/>
  <c r="CX76" i="6" s="1"/>
  <c r="CW68" i="6"/>
  <c r="CX68" i="6" s="1"/>
  <c r="CW60" i="6"/>
  <c r="CX60" i="6" s="1"/>
  <c r="CW52" i="6"/>
  <c r="CX52" i="6" s="1"/>
  <c r="CW44" i="6"/>
  <c r="CX44" i="6" s="1"/>
  <c r="CW36" i="6"/>
  <c r="CX36" i="6" s="1"/>
  <c r="CW28" i="6"/>
  <c r="CX28" i="6" s="1"/>
  <c r="CW20" i="6"/>
  <c r="CX20" i="6" s="1"/>
  <c r="CW12" i="6"/>
  <c r="CX12" i="6" s="1"/>
  <c r="CW7" i="6"/>
  <c r="CX7" i="6" s="1"/>
  <c r="DP15" i="6"/>
  <c r="CD86" i="6"/>
  <c r="CD54" i="6"/>
  <c r="CD38" i="6"/>
  <c r="CD22" i="6"/>
  <c r="CE120" i="6"/>
  <c r="CW98" i="6"/>
  <c r="CX98" i="6" s="1"/>
  <c r="CW6" i="6"/>
  <c r="CX6" i="6" s="1"/>
  <c r="CC131" i="6"/>
  <c r="CE131" i="6"/>
  <c r="CC91" i="6"/>
  <c r="CE91" i="6"/>
  <c r="CE137" i="6"/>
  <c r="CC137" i="6"/>
  <c r="CE121" i="6"/>
  <c r="CC121" i="6"/>
  <c r="CE105" i="6"/>
  <c r="CC105" i="6"/>
  <c r="CE81" i="6"/>
  <c r="CC81" i="6"/>
  <c r="CE142" i="6"/>
  <c r="CC142" i="6"/>
  <c r="CD142" i="6"/>
  <c r="CE134" i="6"/>
  <c r="CD134" i="6"/>
  <c r="CE126" i="6"/>
  <c r="CC126" i="6"/>
  <c r="CD126" i="6"/>
  <c r="CE118" i="6"/>
  <c r="CC118" i="6"/>
  <c r="CD118" i="6"/>
  <c r="CE110" i="6"/>
  <c r="CC110" i="6"/>
  <c r="CD110" i="6"/>
  <c r="CC145" i="6"/>
  <c r="CD115" i="6"/>
  <c r="CE115" i="6"/>
  <c r="CC99" i="6"/>
  <c r="CE99" i="6"/>
  <c r="CC75" i="6"/>
  <c r="CE75" i="6"/>
  <c r="CC59" i="6"/>
  <c r="CE59" i="6"/>
  <c r="CC51" i="6"/>
  <c r="CE51" i="6"/>
  <c r="CC35" i="6"/>
  <c r="CE35" i="6"/>
  <c r="CE107" i="6"/>
  <c r="DA140" i="6"/>
  <c r="DA124" i="6"/>
  <c r="CC139" i="6"/>
  <c r="CE139" i="6"/>
  <c r="CC83" i="6"/>
  <c r="CE83" i="6"/>
  <c r="CC67" i="6"/>
  <c r="CE67" i="6"/>
  <c r="CC27" i="6"/>
  <c r="CE27" i="6"/>
  <c r="CC123" i="6"/>
  <c r="CE123" i="6"/>
  <c r="CE129" i="6"/>
  <c r="CC129" i="6"/>
  <c r="CE113" i="6"/>
  <c r="CC113" i="6"/>
  <c r="CE97" i="6"/>
  <c r="CC97" i="6"/>
  <c r="CE89" i="6"/>
  <c r="CC89" i="6"/>
  <c r="CE73" i="6"/>
  <c r="CC73" i="6"/>
  <c r="CE57" i="6"/>
  <c r="CC57" i="6"/>
  <c r="CC65" i="6"/>
  <c r="CW90" i="6"/>
  <c r="CX90" i="6" s="1"/>
  <c r="CW86" i="6"/>
  <c r="CX86" i="6" s="1"/>
  <c r="CW82" i="6"/>
  <c r="CX82" i="6" s="1"/>
  <c r="CW78" i="6"/>
  <c r="CX78" i="6" s="1"/>
  <c r="CW70" i="6"/>
  <c r="CX70" i="6" s="1"/>
  <c r="CW62" i="6"/>
  <c r="CX62" i="6" s="1"/>
  <c r="CW54" i="6"/>
  <c r="CX54" i="6" s="1"/>
  <c r="CW46" i="6"/>
  <c r="CX46" i="6" s="1"/>
  <c r="CW38" i="6"/>
  <c r="CX38" i="6" s="1"/>
  <c r="CW30" i="6"/>
  <c r="CX30" i="6" s="1"/>
  <c r="CW22" i="6"/>
  <c r="CX22" i="6" s="1"/>
  <c r="CW14" i="6"/>
  <c r="CX14" i="6" s="1"/>
  <c r="CE144" i="6"/>
  <c r="CD62" i="6"/>
  <c r="CC41" i="6"/>
  <c r="CE19" i="6"/>
  <c r="CW74" i="6"/>
  <c r="CX74" i="6" s="1"/>
  <c r="CW66" i="6"/>
  <c r="CX66" i="6" s="1"/>
  <c r="CW58" i="6"/>
  <c r="CX58" i="6" s="1"/>
  <c r="CW50" i="6"/>
  <c r="CX50" i="6" s="1"/>
  <c r="CW42" i="6"/>
  <c r="CX42" i="6" s="1"/>
  <c r="CW34" i="6"/>
  <c r="CX34" i="6" s="1"/>
  <c r="CW26" i="6"/>
  <c r="CX26" i="6" s="1"/>
  <c r="CW18" i="6"/>
  <c r="CX18" i="6" s="1"/>
  <c r="CW10" i="6"/>
  <c r="CX10" i="6" s="1"/>
  <c r="CD102" i="6"/>
  <c r="CC17" i="6"/>
  <c r="CE128" i="6"/>
  <c r="CD78" i="6"/>
  <c r="CD14" i="6"/>
  <c r="CC33" i="6"/>
  <c r="CE11" i="6"/>
  <c r="CE112" i="6"/>
  <c r="CD94" i="6"/>
  <c r="CD30" i="6"/>
  <c r="CC9" i="6"/>
  <c r="CW120" i="6"/>
  <c r="CX120" i="6" s="1"/>
  <c r="CW112" i="6"/>
  <c r="CX112" i="6" s="1"/>
  <c r="CW104" i="6"/>
  <c r="CX104" i="6" s="1"/>
  <c r="CW96" i="6"/>
  <c r="CX96" i="6" s="1"/>
  <c r="CW88" i="6"/>
  <c r="CX88" i="6" s="1"/>
  <c r="CW80" i="6"/>
  <c r="CX80" i="6" s="1"/>
  <c r="CW72" i="6"/>
  <c r="CX72" i="6" s="1"/>
  <c r="CW64" i="6"/>
  <c r="CX64" i="6" s="1"/>
  <c r="CW56" i="6"/>
  <c r="CX56" i="6" s="1"/>
  <c r="CW48" i="6"/>
  <c r="CX48" i="6" s="1"/>
  <c r="CW40" i="6"/>
  <c r="CX40" i="6" s="1"/>
  <c r="CW32" i="6"/>
  <c r="CX32" i="6" s="1"/>
  <c r="CW24" i="6"/>
  <c r="CX24" i="6" s="1"/>
  <c r="CW16" i="6"/>
  <c r="CX16" i="6" s="1"/>
  <c r="CW8" i="6"/>
  <c r="CX8" i="6" s="1"/>
  <c r="CE136" i="6"/>
  <c r="CD70" i="6"/>
  <c r="CC49" i="6"/>
  <c r="CD46" i="6"/>
  <c r="CC25" i="6"/>
  <c r="CC6" i="6"/>
  <c r="CD145" i="6"/>
  <c r="CC140" i="6"/>
  <c r="CD137" i="6"/>
  <c r="CC132" i="6"/>
  <c r="CD129" i="6"/>
  <c r="CC124" i="6"/>
  <c r="CD121" i="6"/>
  <c r="CC116" i="6"/>
  <c r="CD113" i="6"/>
  <c r="CC108" i="6"/>
  <c r="CD105" i="6"/>
  <c r="CE102" i="6"/>
  <c r="CC100" i="6"/>
  <c r="CD97" i="6"/>
  <c r="CE94" i="6"/>
  <c r="CC92" i="6"/>
  <c r="CD89" i="6"/>
  <c r="CE86" i="6"/>
  <c r="CC84" i="6"/>
  <c r="CD81" i="6"/>
  <c r="CE78" i="6"/>
  <c r="CC76" i="6"/>
  <c r="CD73" i="6"/>
  <c r="CE70" i="6"/>
  <c r="CC68" i="6"/>
  <c r="CD65" i="6"/>
  <c r="CE62" i="6"/>
  <c r="CC60" i="6"/>
  <c r="CD57" i="6"/>
  <c r="CE54" i="6"/>
  <c r="CC52" i="6"/>
  <c r="CD49" i="6"/>
  <c r="CE46" i="6"/>
  <c r="CC44" i="6"/>
  <c r="CD41" i="6"/>
  <c r="CE38" i="6"/>
  <c r="CC36" i="6"/>
  <c r="CD33" i="6"/>
  <c r="CE30" i="6"/>
  <c r="CC28" i="6"/>
  <c r="CD25" i="6"/>
  <c r="CE22" i="6"/>
  <c r="CC20" i="6"/>
  <c r="CD17" i="6"/>
  <c r="CE14" i="6"/>
  <c r="CC12" i="6"/>
  <c r="CD9" i="6"/>
  <c r="CD139" i="6"/>
  <c r="CD131" i="6"/>
  <c r="CD123" i="6"/>
  <c r="CD107" i="6"/>
  <c r="CE104" i="6"/>
  <c r="CD99" i="6"/>
  <c r="CE96" i="6"/>
  <c r="CD91" i="6"/>
  <c r="CE88" i="6"/>
  <c r="CD83" i="6"/>
  <c r="CE80" i="6"/>
  <c r="CD75" i="6"/>
  <c r="CE72" i="6"/>
  <c r="CD67" i="6"/>
  <c r="CE64" i="6"/>
  <c r="CD59" i="6"/>
  <c r="CE56" i="6"/>
  <c r="CD51" i="6"/>
  <c r="CE48" i="6"/>
  <c r="CD43" i="6"/>
  <c r="CE40" i="6"/>
  <c r="CD35" i="6"/>
  <c r="CE32" i="6"/>
  <c r="CD27" i="6"/>
  <c r="CE24" i="6"/>
  <c r="CD19" i="6"/>
  <c r="CE16" i="6"/>
  <c r="CD11" i="6"/>
  <c r="CE8" i="6"/>
  <c r="CD144" i="6"/>
  <c r="CE141" i="6"/>
  <c r="CD136" i="6"/>
  <c r="CE133" i="6"/>
  <c r="CD128" i="6"/>
  <c r="CE125" i="6"/>
  <c r="CD120" i="6"/>
  <c r="CE117" i="6"/>
  <c r="CC115" i="6"/>
  <c r="CD112" i="6"/>
  <c r="CE109" i="6"/>
  <c r="CD104" i="6"/>
  <c r="CE101" i="6"/>
  <c r="CD96" i="6"/>
  <c r="CE93" i="6"/>
  <c r="CD88" i="6"/>
  <c r="CE85" i="6"/>
  <c r="CD80" i="6"/>
  <c r="CE77" i="6"/>
  <c r="CD72" i="6"/>
  <c r="CE69" i="6"/>
  <c r="CD64" i="6"/>
  <c r="CE61" i="6"/>
  <c r="CD56" i="6"/>
  <c r="CE53" i="6"/>
  <c r="CD48" i="6"/>
  <c r="CE45" i="6"/>
  <c r="CD40" i="6"/>
  <c r="CE37" i="6"/>
  <c r="CD32" i="6"/>
  <c r="CE29" i="6"/>
  <c r="CD24" i="6"/>
  <c r="CE21" i="6"/>
  <c r="CD16" i="6"/>
  <c r="CE13" i="6"/>
  <c r="CD8" i="6"/>
  <c r="CE146" i="6"/>
  <c r="CD141" i="6"/>
  <c r="CE138" i="6"/>
  <c r="CD133" i="6"/>
  <c r="CE130" i="6"/>
  <c r="CD125" i="6"/>
  <c r="CE122" i="6"/>
  <c r="CD117" i="6"/>
  <c r="CE114" i="6"/>
  <c r="CD109" i="6"/>
  <c r="CE106" i="6"/>
  <c r="CD101" i="6"/>
  <c r="CE98" i="6"/>
  <c r="CD93" i="6"/>
  <c r="CE90" i="6"/>
  <c r="CD85" i="6"/>
  <c r="CE82" i="6"/>
  <c r="CD77" i="6"/>
  <c r="CE74" i="6"/>
  <c r="CD69" i="6"/>
  <c r="CE66" i="6"/>
  <c r="CD61" i="6"/>
  <c r="CE58" i="6"/>
  <c r="CD53" i="6"/>
  <c r="CE50" i="6"/>
  <c r="CD45" i="6"/>
  <c r="CE42" i="6"/>
  <c r="CD37" i="6"/>
  <c r="CE34" i="6"/>
  <c r="CD29" i="6"/>
  <c r="CE26" i="6"/>
  <c r="CD21" i="6"/>
  <c r="CE18" i="6"/>
  <c r="CD13" i="6"/>
  <c r="CE10" i="6"/>
  <c r="CD146" i="6"/>
  <c r="CE143" i="6"/>
  <c r="CD138" i="6"/>
  <c r="CE135" i="6"/>
  <c r="CD130" i="6"/>
  <c r="CE127" i="6"/>
  <c r="CD122" i="6"/>
  <c r="CE119" i="6"/>
  <c r="CD114" i="6"/>
  <c r="CE111" i="6"/>
  <c r="CD106" i="6"/>
  <c r="CE103" i="6"/>
  <c r="CD98" i="6"/>
  <c r="CE95" i="6"/>
  <c r="CD90" i="6"/>
  <c r="CE87" i="6"/>
  <c r="CD82" i="6"/>
  <c r="CE79" i="6"/>
  <c r="CD74" i="6"/>
  <c r="CE71" i="6"/>
  <c r="CD66" i="6"/>
  <c r="CE63" i="6"/>
  <c r="CD58" i="6"/>
  <c r="CE55" i="6"/>
  <c r="CD50" i="6"/>
  <c r="CE47" i="6"/>
  <c r="CD42" i="6"/>
  <c r="CE39" i="6"/>
  <c r="CD34" i="6"/>
  <c r="CE31" i="6"/>
  <c r="CD26" i="6"/>
  <c r="CE23" i="6"/>
  <c r="CD18" i="6"/>
  <c r="CE15" i="6"/>
  <c r="CD10" i="6"/>
  <c r="CE7" i="6"/>
  <c r="CD143" i="6"/>
  <c r="CE140" i="6"/>
  <c r="CD135" i="6"/>
  <c r="CE132" i="6"/>
  <c r="CD127" i="6"/>
  <c r="CE124" i="6"/>
  <c r="CD119" i="6"/>
  <c r="CE116" i="6"/>
  <c r="CD111" i="6"/>
  <c r="CE108" i="6"/>
  <c r="CD103" i="6"/>
  <c r="CE100" i="6"/>
  <c r="CD95" i="6"/>
  <c r="CE92" i="6"/>
  <c r="CD87" i="6"/>
  <c r="CE84" i="6"/>
  <c r="CD79" i="6"/>
  <c r="CE76" i="6"/>
  <c r="CD71" i="6"/>
  <c r="CE68" i="6"/>
  <c r="CD63" i="6"/>
  <c r="CE60" i="6"/>
  <c r="CD55" i="6"/>
  <c r="CE52" i="6"/>
  <c r="CD47" i="6"/>
  <c r="CE44" i="6"/>
  <c r="CD39" i="6"/>
  <c r="CE36" i="6"/>
  <c r="CD31" i="6"/>
  <c r="CE28" i="6"/>
  <c r="CD23" i="6"/>
  <c r="CE20" i="6"/>
  <c r="CD15" i="6"/>
  <c r="CE12" i="6"/>
  <c r="CD7" i="6"/>
  <c r="CG7" i="6" l="1"/>
  <c r="DA136" i="6"/>
  <c r="DA144" i="6"/>
  <c r="DA128" i="6"/>
  <c r="DP103" i="6"/>
  <c r="DP71" i="6"/>
  <c r="DP107" i="6"/>
  <c r="DP119" i="6"/>
  <c r="DA20" i="6"/>
  <c r="DP23" i="6"/>
  <c r="DP55" i="6"/>
  <c r="DP127" i="6"/>
  <c r="DA84" i="6"/>
  <c r="DP115" i="6"/>
  <c r="CY52" i="6"/>
  <c r="CZ52" i="6" s="1"/>
  <c r="DA52" i="6" s="1"/>
  <c r="DA76" i="6"/>
  <c r="DA132" i="6"/>
  <c r="DA12" i="6"/>
  <c r="DP83" i="6"/>
  <c r="DA36" i="6"/>
  <c r="DA68" i="6"/>
  <c r="DA100" i="6"/>
  <c r="DP19" i="6"/>
  <c r="DA44" i="6"/>
  <c r="DP63" i="6"/>
  <c r="DP95" i="6"/>
  <c r="DP35" i="6"/>
  <c r="DP67" i="6"/>
  <c r="DP99" i="6"/>
  <c r="DA116" i="6"/>
  <c r="DP31" i="6"/>
  <c r="CY41" i="6"/>
  <c r="CZ41" i="6" s="1"/>
  <c r="DA41" i="6" s="1"/>
  <c r="DP40" i="6"/>
  <c r="CY105" i="6"/>
  <c r="CZ105" i="6" s="1"/>
  <c r="DA105" i="6" s="1"/>
  <c r="DP104" i="6"/>
  <c r="CY27" i="6"/>
  <c r="CZ27" i="6" s="1"/>
  <c r="DA27" i="6" s="1"/>
  <c r="DP26" i="6"/>
  <c r="CY55" i="6"/>
  <c r="CZ55" i="6" s="1"/>
  <c r="DA55" i="6" s="1"/>
  <c r="DP54" i="6"/>
  <c r="CY7" i="6"/>
  <c r="CZ7" i="6" s="1"/>
  <c r="DA7" i="6" s="1"/>
  <c r="DP6" i="6"/>
  <c r="CY13" i="6"/>
  <c r="CZ13" i="6" s="1"/>
  <c r="DA13" i="6" s="1"/>
  <c r="DP12" i="6"/>
  <c r="CY77" i="6"/>
  <c r="CZ77" i="6" s="1"/>
  <c r="DA77" i="6" s="1"/>
  <c r="DP76" i="6"/>
  <c r="CY127" i="6"/>
  <c r="CZ127" i="6" s="1"/>
  <c r="DA127" i="6" s="1"/>
  <c r="DP126" i="6"/>
  <c r="CY125" i="6"/>
  <c r="CZ125" i="6" s="1"/>
  <c r="DA125" i="6" s="1"/>
  <c r="DP124" i="6"/>
  <c r="CY82" i="6"/>
  <c r="CZ82" i="6" s="1"/>
  <c r="DP81" i="6"/>
  <c r="CY58" i="6"/>
  <c r="CZ58" i="6" s="1"/>
  <c r="DA58" i="6" s="1"/>
  <c r="DP57" i="6"/>
  <c r="CY146" i="6"/>
  <c r="CZ146" i="6" s="1"/>
  <c r="DA146" i="6" s="1"/>
  <c r="DP145" i="6"/>
  <c r="CY46" i="6"/>
  <c r="CZ46" i="6" s="1"/>
  <c r="DP45" i="6"/>
  <c r="CY49" i="6"/>
  <c r="CZ49" i="6" s="1"/>
  <c r="DA49" i="6" s="1"/>
  <c r="DP48" i="6"/>
  <c r="CY113" i="6"/>
  <c r="CZ113" i="6" s="1"/>
  <c r="DA113" i="6" s="1"/>
  <c r="DP112" i="6"/>
  <c r="CY35" i="6"/>
  <c r="CZ35" i="6" s="1"/>
  <c r="DA35" i="6" s="1"/>
  <c r="DP34" i="6"/>
  <c r="CY63" i="6"/>
  <c r="CZ63" i="6" s="1"/>
  <c r="DA63" i="6" s="1"/>
  <c r="DP62" i="6"/>
  <c r="CY99" i="6"/>
  <c r="CZ99" i="6" s="1"/>
  <c r="DA99" i="6" s="1"/>
  <c r="DP98" i="6"/>
  <c r="CY21" i="6"/>
  <c r="CZ21" i="6" s="1"/>
  <c r="DA21" i="6" s="1"/>
  <c r="DP20" i="6"/>
  <c r="CY85" i="6"/>
  <c r="CZ85" i="6" s="1"/>
  <c r="DA85" i="6" s="1"/>
  <c r="DP84" i="6"/>
  <c r="CY95" i="6"/>
  <c r="CZ95" i="6" s="1"/>
  <c r="DA95" i="6" s="1"/>
  <c r="DP94" i="6"/>
  <c r="CY131" i="6"/>
  <c r="CZ131" i="6" s="1"/>
  <c r="DA131" i="6" s="1"/>
  <c r="DP130" i="6"/>
  <c r="CY129" i="6"/>
  <c r="CZ129" i="6" s="1"/>
  <c r="DA129" i="6" s="1"/>
  <c r="DP128" i="6"/>
  <c r="CY90" i="6"/>
  <c r="CZ90" i="6" s="1"/>
  <c r="DA90" i="6" s="1"/>
  <c r="DP89" i="6"/>
  <c r="CY66" i="6"/>
  <c r="CZ66" i="6" s="1"/>
  <c r="DP65" i="6"/>
  <c r="CY10" i="6"/>
  <c r="CZ10" i="6" s="1"/>
  <c r="DP9" i="6"/>
  <c r="CY50" i="6"/>
  <c r="CZ50" i="6" s="1"/>
  <c r="DA50" i="6" s="1"/>
  <c r="DP49" i="6"/>
  <c r="CY57" i="6"/>
  <c r="CZ57" i="6" s="1"/>
  <c r="DA57" i="6" s="1"/>
  <c r="DP56" i="6"/>
  <c r="CY121" i="6"/>
  <c r="CZ121" i="6" s="1"/>
  <c r="DA121" i="6" s="1"/>
  <c r="DP120" i="6"/>
  <c r="CY43" i="6"/>
  <c r="CZ43" i="6" s="1"/>
  <c r="DA43" i="6" s="1"/>
  <c r="DP42" i="6"/>
  <c r="CY71" i="6"/>
  <c r="CZ71" i="6" s="1"/>
  <c r="DA71" i="6" s="1"/>
  <c r="DP70" i="6"/>
  <c r="CY29" i="6"/>
  <c r="CZ29" i="6" s="1"/>
  <c r="DA29" i="6" s="1"/>
  <c r="DP28" i="6"/>
  <c r="CY93" i="6"/>
  <c r="CZ93" i="6" s="1"/>
  <c r="DA93" i="6" s="1"/>
  <c r="DP92" i="6"/>
  <c r="CY103" i="6"/>
  <c r="CZ103" i="6" s="1"/>
  <c r="DA103" i="6" s="1"/>
  <c r="DP102" i="6"/>
  <c r="CY135" i="6"/>
  <c r="CZ135" i="6" s="1"/>
  <c r="DA135" i="6" s="1"/>
  <c r="DP134" i="6"/>
  <c r="CY133" i="6"/>
  <c r="CZ133" i="6" s="1"/>
  <c r="DA133" i="6" s="1"/>
  <c r="DP132" i="6"/>
  <c r="CY102" i="6"/>
  <c r="CZ102" i="6" s="1"/>
  <c r="DA102" i="6" s="1"/>
  <c r="DP101" i="6"/>
  <c r="CY70" i="6"/>
  <c r="CZ70" i="6" s="1"/>
  <c r="DP69" i="6"/>
  <c r="CY14" i="6"/>
  <c r="CZ14" i="6" s="1"/>
  <c r="DA14" i="6" s="1"/>
  <c r="DP13" i="6"/>
  <c r="CY54" i="6"/>
  <c r="CZ54" i="6" s="1"/>
  <c r="DA54" i="6" s="1"/>
  <c r="DP53" i="6"/>
  <c r="CY65" i="6"/>
  <c r="CZ65" i="6" s="1"/>
  <c r="DA65" i="6" s="1"/>
  <c r="DP64" i="6"/>
  <c r="CY51" i="6"/>
  <c r="CZ51" i="6" s="1"/>
  <c r="DA51" i="6" s="1"/>
  <c r="DP50" i="6"/>
  <c r="CY15" i="6"/>
  <c r="CZ15" i="6" s="1"/>
  <c r="DA15" i="6" s="1"/>
  <c r="DP14" i="6"/>
  <c r="CY79" i="6"/>
  <c r="CZ79" i="6" s="1"/>
  <c r="DA79" i="6" s="1"/>
  <c r="DP78" i="6"/>
  <c r="CY37" i="6"/>
  <c r="CZ37" i="6" s="1"/>
  <c r="DA37" i="6" s="1"/>
  <c r="DP36" i="6"/>
  <c r="CY101" i="6"/>
  <c r="CZ101" i="6" s="1"/>
  <c r="DA101" i="6" s="1"/>
  <c r="DP100" i="6"/>
  <c r="CY107" i="6"/>
  <c r="CZ107" i="6" s="1"/>
  <c r="DA107" i="6" s="1"/>
  <c r="DP106" i="6"/>
  <c r="CY139" i="6"/>
  <c r="CZ139" i="6" s="1"/>
  <c r="DA139" i="6" s="1"/>
  <c r="DP138" i="6"/>
  <c r="CY137" i="6"/>
  <c r="CZ137" i="6" s="1"/>
  <c r="DA137" i="6" s="1"/>
  <c r="DP136" i="6"/>
  <c r="CY106" i="6"/>
  <c r="CZ106" i="6" s="1"/>
  <c r="DA106" i="6" s="1"/>
  <c r="DP105" i="6"/>
  <c r="CY86" i="6"/>
  <c r="CZ86" i="6" s="1"/>
  <c r="DA86" i="6" s="1"/>
  <c r="DP85" i="6"/>
  <c r="CY18" i="6"/>
  <c r="CZ18" i="6" s="1"/>
  <c r="DA18" i="6" s="1"/>
  <c r="DP17" i="6"/>
  <c r="CY62" i="6"/>
  <c r="CZ62" i="6" s="1"/>
  <c r="DP61" i="6"/>
  <c r="CY9" i="6"/>
  <c r="CZ9" i="6" s="1"/>
  <c r="DA9" i="6" s="1"/>
  <c r="DP8" i="6"/>
  <c r="CY73" i="6"/>
  <c r="CZ73" i="6" s="1"/>
  <c r="DA73" i="6" s="1"/>
  <c r="DP72" i="6"/>
  <c r="CY59" i="6"/>
  <c r="CZ59" i="6" s="1"/>
  <c r="DA59" i="6" s="1"/>
  <c r="DP58" i="6"/>
  <c r="CY23" i="6"/>
  <c r="CZ23" i="6" s="1"/>
  <c r="DA23" i="6" s="1"/>
  <c r="DP22" i="6"/>
  <c r="CY83" i="6"/>
  <c r="CZ83" i="6" s="1"/>
  <c r="DA83" i="6" s="1"/>
  <c r="DP82" i="6"/>
  <c r="CY6" i="6"/>
  <c r="CZ6" i="6" s="1"/>
  <c r="DA6" i="6" s="1"/>
  <c r="CY45" i="6"/>
  <c r="CZ45" i="6" s="1"/>
  <c r="DA45" i="6" s="1"/>
  <c r="DP44" i="6"/>
  <c r="CY109" i="6"/>
  <c r="CZ109" i="6" s="1"/>
  <c r="DA109" i="6" s="1"/>
  <c r="DP108" i="6"/>
  <c r="CY111" i="6"/>
  <c r="CZ111" i="6" s="1"/>
  <c r="DA111" i="6" s="1"/>
  <c r="DP110" i="6"/>
  <c r="CY143" i="6"/>
  <c r="CZ143" i="6" s="1"/>
  <c r="DA143" i="6" s="1"/>
  <c r="DP142" i="6"/>
  <c r="CY141" i="6"/>
  <c r="CZ141" i="6" s="1"/>
  <c r="DA141" i="6" s="1"/>
  <c r="DP140" i="6"/>
  <c r="CY118" i="6"/>
  <c r="CZ118" i="6" s="1"/>
  <c r="DA118" i="6" s="1"/>
  <c r="DP117" i="6"/>
  <c r="CY98" i="6"/>
  <c r="CZ98" i="6" s="1"/>
  <c r="DA98" i="6" s="1"/>
  <c r="DP97" i="6"/>
  <c r="CY22" i="6"/>
  <c r="CZ22" i="6" s="1"/>
  <c r="DA22" i="6" s="1"/>
  <c r="DP21" i="6"/>
  <c r="CY78" i="6"/>
  <c r="CZ78" i="6" s="1"/>
  <c r="DA78" i="6" s="1"/>
  <c r="DP77" i="6"/>
  <c r="CY17" i="6"/>
  <c r="CZ17" i="6" s="1"/>
  <c r="DA17" i="6" s="1"/>
  <c r="DP16" i="6"/>
  <c r="CY81" i="6"/>
  <c r="CZ81" i="6" s="1"/>
  <c r="DA81" i="6" s="1"/>
  <c r="DP80" i="6"/>
  <c r="CY67" i="6"/>
  <c r="CZ67" i="6" s="1"/>
  <c r="DA67" i="6" s="1"/>
  <c r="DP66" i="6"/>
  <c r="CY31" i="6"/>
  <c r="CZ31" i="6" s="1"/>
  <c r="DA31" i="6" s="1"/>
  <c r="DP30" i="6"/>
  <c r="CY87" i="6"/>
  <c r="CZ87" i="6" s="1"/>
  <c r="DA87" i="6" s="1"/>
  <c r="DP86" i="6"/>
  <c r="CY53" i="6"/>
  <c r="CZ53" i="6" s="1"/>
  <c r="DA53" i="6" s="1"/>
  <c r="DP52" i="6"/>
  <c r="CY117" i="6"/>
  <c r="CZ117" i="6" s="1"/>
  <c r="DA117" i="6" s="1"/>
  <c r="DP116" i="6"/>
  <c r="CY115" i="6"/>
  <c r="CZ115" i="6" s="1"/>
  <c r="DA115" i="6" s="1"/>
  <c r="DP114" i="6"/>
  <c r="CY145" i="6"/>
  <c r="CZ145" i="6" s="1"/>
  <c r="DA145" i="6" s="1"/>
  <c r="DP144" i="6"/>
  <c r="CY126" i="6"/>
  <c r="CZ126" i="6" s="1"/>
  <c r="DA126" i="6" s="1"/>
  <c r="DP125" i="6"/>
  <c r="CY110" i="6"/>
  <c r="CZ110" i="6" s="1"/>
  <c r="DA110" i="6" s="1"/>
  <c r="DP109" i="6"/>
  <c r="CY26" i="6"/>
  <c r="CZ26" i="6" s="1"/>
  <c r="DA26" i="6" s="1"/>
  <c r="DP25" i="6"/>
  <c r="CY94" i="6"/>
  <c r="CZ94" i="6" s="1"/>
  <c r="DA94" i="6" s="1"/>
  <c r="DP93" i="6"/>
  <c r="CY25" i="6"/>
  <c r="CZ25" i="6" s="1"/>
  <c r="DA25" i="6" s="1"/>
  <c r="DP24" i="6"/>
  <c r="CY89" i="6"/>
  <c r="CZ89" i="6" s="1"/>
  <c r="DA89" i="6" s="1"/>
  <c r="DP88" i="6"/>
  <c r="CY11" i="6"/>
  <c r="CZ11" i="6" s="1"/>
  <c r="DA11" i="6" s="1"/>
  <c r="DP10" i="6"/>
  <c r="CY75" i="6"/>
  <c r="CZ75" i="6" s="1"/>
  <c r="DA75" i="6" s="1"/>
  <c r="DP74" i="6"/>
  <c r="CY39" i="6"/>
  <c r="CZ39" i="6" s="1"/>
  <c r="DA39" i="6" s="1"/>
  <c r="DP38" i="6"/>
  <c r="CY91" i="6"/>
  <c r="CZ91" i="6" s="1"/>
  <c r="DA91" i="6" s="1"/>
  <c r="DP90" i="6"/>
  <c r="CY8" i="6"/>
  <c r="CZ8" i="6" s="1"/>
  <c r="DA8" i="6" s="1"/>
  <c r="DP7" i="6"/>
  <c r="CY61" i="6"/>
  <c r="CZ61" i="6" s="1"/>
  <c r="DA61" i="6" s="1"/>
  <c r="DP60" i="6"/>
  <c r="CY119" i="6"/>
  <c r="CZ119" i="6" s="1"/>
  <c r="DA119" i="6" s="1"/>
  <c r="DP118" i="6"/>
  <c r="CY74" i="6"/>
  <c r="CZ74" i="6" s="1"/>
  <c r="DA74" i="6" s="1"/>
  <c r="DP73" i="6"/>
  <c r="CY138" i="6"/>
  <c r="CZ138" i="6" s="1"/>
  <c r="DA138" i="6" s="1"/>
  <c r="DP137" i="6"/>
  <c r="CY122" i="6"/>
  <c r="CZ122" i="6" s="1"/>
  <c r="DA122" i="6" s="1"/>
  <c r="DP121" i="6"/>
  <c r="CY30" i="6"/>
  <c r="CZ30" i="6" s="1"/>
  <c r="DA30" i="6" s="1"/>
  <c r="DP29" i="6"/>
  <c r="CY114" i="6"/>
  <c r="CZ114" i="6" s="1"/>
  <c r="DA114" i="6" s="1"/>
  <c r="DP113" i="6"/>
  <c r="CY33" i="6"/>
  <c r="CZ33" i="6" s="1"/>
  <c r="DA33" i="6" s="1"/>
  <c r="DP32" i="6"/>
  <c r="CY97" i="6"/>
  <c r="CZ97" i="6" s="1"/>
  <c r="DA97" i="6" s="1"/>
  <c r="DP96" i="6"/>
  <c r="CY19" i="6"/>
  <c r="CZ19" i="6" s="1"/>
  <c r="DA19" i="6" s="1"/>
  <c r="DP18" i="6"/>
  <c r="CY47" i="6"/>
  <c r="CZ47" i="6" s="1"/>
  <c r="DA47" i="6" s="1"/>
  <c r="DP46" i="6"/>
  <c r="DA104" i="6"/>
  <c r="DA28" i="6"/>
  <c r="CY69" i="6"/>
  <c r="CZ69" i="6" s="1"/>
  <c r="DA69" i="6" s="1"/>
  <c r="DP68" i="6"/>
  <c r="CY123" i="6"/>
  <c r="CZ123" i="6" s="1"/>
  <c r="DA123" i="6" s="1"/>
  <c r="DP122" i="6"/>
  <c r="DA60" i="6"/>
  <c r="DA92" i="6"/>
  <c r="CY142" i="6"/>
  <c r="CZ142" i="6" s="1"/>
  <c r="DA142" i="6" s="1"/>
  <c r="DP141" i="6"/>
  <c r="CY42" i="6"/>
  <c r="CZ42" i="6" s="1"/>
  <c r="DA42" i="6" s="1"/>
  <c r="DP41" i="6"/>
  <c r="CY38" i="6"/>
  <c r="CZ38" i="6" s="1"/>
  <c r="DA38" i="6" s="1"/>
  <c r="DP37" i="6"/>
  <c r="CY134" i="6"/>
  <c r="CZ134" i="6" s="1"/>
  <c r="DA134" i="6" s="1"/>
  <c r="DP133" i="6"/>
  <c r="CY34" i="6"/>
  <c r="CZ34" i="6" s="1"/>
  <c r="DA34" i="6" s="1"/>
  <c r="DP33" i="6"/>
  <c r="CY130" i="6"/>
  <c r="CZ130" i="6" s="1"/>
  <c r="DA130" i="6" s="1"/>
  <c r="DP129" i="6"/>
  <c r="CG6" i="6"/>
  <c r="DA40" i="6"/>
  <c r="DA48" i="6"/>
  <c r="DA112" i="6"/>
  <c r="DA62" i="6"/>
  <c r="DA88" i="6"/>
  <c r="DA82" i="6"/>
  <c r="DA96" i="6"/>
  <c r="DA10" i="6"/>
  <c r="DA16" i="6"/>
  <c r="DA56" i="6"/>
  <c r="DA70" i="6"/>
  <c r="DA64" i="6"/>
  <c r="DA80" i="6"/>
  <c r="DA120" i="6"/>
  <c r="DA24" i="6"/>
  <c r="DA66" i="6"/>
  <c r="DA32" i="6"/>
  <c r="DA72" i="6"/>
  <c r="DA46" i="6"/>
  <c r="CG5" i="6"/>
  <c r="BH6" i="6" l="1"/>
  <c r="BI6" i="6" s="1"/>
  <c r="BH7" i="6"/>
  <c r="BI7" i="6" s="1"/>
  <c r="BH8" i="6"/>
  <c r="BI8" i="6" s="1"/>
  <c r="BH9" i="6"/>
  <c r="BI9" i="6" s="1"/>
  <c r="BH10" i="6"/>
  <c r="BJ10" i="6" s="1"/>
  <c r="BH11" i="6"/>
  <c r="BI11" i="6" s="1"/>
  <c r="BH12" i="6"/>
  <c r="BI12" i="6" s="1"/>
  <c r="BH13" i="6"/>
  <c r="BI13" i="6" s="1"/>
  <c r="BH14" i="6"/>
  <c r="BI14" i="6" s="1"/>
  <c r="BH15" i="6"/>
  <c r="BI15" i="6" s="1"/>
  <c r="BH16" i="6"/>
  <c r="BI16" i="6" s="1"/>
  <c r="BH17" i="6"/>
  <c r="BI17" i="6" s="1"/>
  <c r="BH18" i="6"/>
  <c r="BJ18" i="6" s="1"/>
  <c r="BH19" i="6"/>
  <c r="BI19" i="6" s="1"/>
  <c r="BH20" i="6"/>
  <c r="BI20" i="6" s="1"/>
  <c r="BH21" i="6"/>
  <c r="BI21" i="6" s="1"/>
  <c r="BH22" i="6"/>
  <c r="BI22" i="6" s="1"/>
  <c r="BH23" i="6"/>
  <c r="BI23" i="6" s="1"/>
  <c r="BH24" i="6"/>
  <c r="BI24" i="6" s="1"/>
  <c r="BH25" i="6"/>
  <c r="BI25" i="6" s="1"/>
  <c r="BH26" i="6"/>
  <c r="BJ26" i="6" s="1"/>
  <c r="BH27" i="6"/>
  <c r="BI27" i="6" s="1"/>
  <c r="BH28" i="6"/>
  <c r="BJ28" i="6" s="1"/>
  <c r="BH29" i="6"/>
  <c r="BI29" i="6" s="1"/>
  <c r="BH30" i="6"/>
  <c r="BI30" i="6" s="1"/>
  <c r="BH31" i="6"/>
  <c r="BI31" i="6" s="1"/>
  <c r="BH32" i="6"/>
  <c r="BI32" i="6" s="1"/>
  <c r="BH33" i="6"/>
  <c r="BI33" i="6" s="1"/>
  <c r="BH34" i="6"/>
  <c r="BJ34" i="6" s="1"/>
  <c r="BH35" i="6"/>
  <c r="BI35" i="6" s="1"/>
  <c r="BH36" i="6"/>
  <c r="BI36" i="6" s="1"/>
  <c r="BH37" i="6"/>
  <c r="BI37" i="6" s="1"/>
  <c r="BH38" i="6"/>
  <c r="BI38" i="6" s="1"/>
  <c r="BH39" i="6"/>
  <c r="BI39" i="6" s="1"/>
  <c r="BH40" i="6"/>
  <c r="BI40" i="6" s="1"/>
  <c r="BH41" i="6"/>
  <c r="BI41" i="6" s="1"/>
  <c r="BH42" i="6"/>
  <c r="BJ42" i="6" s="1"/>
  <c r="BH43" i="6"/>
  <c r="BI43" i="6" s="1"/>
  <c r="BH44" i="6"/>
  <c r="BI44" i="6" s="1"/>
  <c r="BH45" i="6"/>
  <c r="BI45" i="6" s="1"/>
  <c r="BH46" i="6"/>
  <c r="BI46" i="6" s="1"/>
  <c r="BH47" i="6"/>
  <c r="BI47" i="6" s="1"/>
  <c r="BH48" i="6"/>
  <c r="BI48" i="6" s="1"/>
  <c r="BH49" i="6"/>
  <c r="BI49" i="6" s="1"/>
  <c r="BH50" i="6"/>
  <c r="BJ50" i="6" s="1"/>
  <c r="BH51" i="6"/>
  <c r="BI51" i="6" s="1"/>
  <c r="BH52" i="6"/>
  <c r="BI52" i="6" s="1"/>
  <c r="BH53" i="6"/>
  <c r="BI53" i="6" s="1"/>
  <c r="BH54" i="6"/>
  <c r="BI54" i="6" s="1"/>
  <c r="BH55" i="6"/>
  <c r="BI55" i="6" s="1"/>
  <c r="BH56" i="6"/>
  <c r="BI56" i="6" s="1"/>
  <c r="BH57" i="6"/>
  <c r="BI57" i="6" s="1"/>
  <c r="BH58" i="6"/>
  <c r="BJ58" i="6" s="1"/>
  <c r="BH59" i="6"/>
  <c r="BI59" i="6" s="1"/>
  <c r="BH60" i="6"/>
  <c r="BJ60" i="6" s="1"/>
  <c r="BH61" i="6"/>
  <c r="BI61" i="6" s="1"/>
  <c r="BH62" i="6"/>
  <c r="BK62" i="6" s="1"/>
  <c r="BH63" i="6"/>
  <c r="BI63" i="6" s="1"/>
  <c r="BH64" i="6"/>
  <c r="BI64" i="6" s="1"/>
  <c r="BH65" i="6"/>
  <c r="BI65" i="6" s="1"/>
  <c r="BH66" i="6"/>
  <c r="BJ66" i="6" s="1"/>
  <c r="BH67" i="6"/>
  <c r="BI67" i="6" s="1"/>
  <c r="BH68" i="6"/>
  <c r="BI68" i="6" s="1"/>
  <c r="BH69" i="6"/>
  <c r="BI69" i="6" s="1"/>
  <c r="BH70" i="6"/>
  <c r="BI70" i="6" s="1"/>
  <c r="BH71" i="6"/>
  <c r="BI71" i="6" s="1"/>
  <c r="BH72" i="6"/>
  <c r="BI72" i="6" s="1"/>
  <c r="BH73" i="6"/>
  <c r="BI73" i="6" s="1"/>
  <c r="BH74" i="6"/>
  <c r="BJ74" i="6" s="1"/>
  <c r="BH75" i="6"/>
  <c r="BI75" i="6" s="1"/>
  <c r="BH76" i="6"/>
  <c r="BI76" i="6" s="1"/>
  <c r="BH77" i="6"/>
  <c r="BI77" i="6" s="1"/>
  <c r="BH78" i="6"/>
  <c r="BI78" i="6" s="1"/>
  <c r="BH79" i="6"/>
  <c r="BI79" i="6" s="1"/>
  <c r="BH80" i="6"/>
  <c r="BI80" i="6" s="1"/>
  <c r="BH81" i="6"/>
  <c r="BI81" i="6" s="1"/>
  <c r="BH82" i="6"/>
  <c r="BJ82" i="6" s="1"/>
  <c r="BH83" i="6"/>
  <c r="BI83" i="6" s="1"/>
  <c r="BH84" i="6"/>
  <c r="BI84" i="6" s="1"/>
  <c r="BH85" i="6"/>
  <c r="BI85" i="6" s="1"/>
  <c r="BH86" i="6"/>
  <c r="BK86" i="6" s="1"/>
  <c r="BH87" i="6"/>
  <c r="BI87" i="6" s="1"/>
  <c r="BH88" i="6"/>
  <c r="BI88" i="6" s="1"/>
  <c r="BH89" i="6"/>
  <c r="BI89" i="6" s="1"/>
  <c r="BH90" i="6"/>
  <c r="BJ90" i="6" s="1"/>
  <c r="BH91" i="6"/>
  <c r="BI91" i="6" s="1"/>
  <c r="BH92" i="6"/>
  <c r="BJ92" i="6" s="1"/>
  <c r="BH93" i="6"/>
  <c r="BI93" i="6" s="1"/>
  <c r="BH94" i="6"/>
  <c r="BI94" i="6" s="1"/>
  <c r="BH95" i="6"/>
  <c r="BI95" i="6" s="1"/>
  <c r="BH96" i="6"/>
  <c r="BI96" i="6" s="1"/>
  <c r="BH97" i="6"/>
  <c r="BI97" i="6" s="1"/>
  <c r="BH98" i="6"/>
  <c r="BJ98" i="6" s="1"/>
  <c r="BH99" i="6"/>
  <c r="BI99" i="6" s="1"/>
  <c r="BH100" i="6"/>
  <c r="BI100" i="6" s="1"/>
  <c r="BH101" i="6"/>
  <c r="BI101" i="6" s="1"/>
  <c r="BH102" i="6"/>
  <c r="BI102" i="6" s="1"/>
  <c r="BH103" i="6"/>
  <c r="BI103" i="6" s="1"/>
  <c r="BH104" i="6"/>
  <c r="BI104" i="6" s="1"/>
  <c r="BH105" i="6"/>
  <c r="BI105" i="6" s="1"/>
  <c r="BH106" i="6"/>
  <c r="BJ106" i="6" s="1"/>
  <c r="BH107" i="6"/>
  <c r="BI107" i="6" s="1"/>
  <c r="BH108" i="6"/>
  <c r="BI108" i="6" s="1"/>
  <c r="BH109" i="6"/>
  <c r="BI109" i="6" s="1"/>
  <c r="BH110" i="6"/>
  <c r="BK110" i="6" s="1"/>
  <c r="BH111" i="6"/>
  <c r="BI111" i="6" s="1"/>
  <c r="BH112" i="6"/>
  <c r="BI112" i="6" s="1"/>
  <c r="BH113" i="6"/>
  <c r="BI113" i="6" s="1"/>
  <c r="BH114" i="6"/>
  <c r="BJ114" i="6" s="1"/>
  <c r="BH115" i="6"/>
  <c r="BI115" i="6" s="1"/>
  <c r="BH116" i="6"/>
  <c r="BI116" i="6" s="1"/>
  <c r="BH117" i="6"/>
  <c r="BI117" i="6" s="1"/>
  <c r="BH118" i="6"/>
  <c r="BK118" i="6" s="1"/>
  <c r="BH119" i="6"/>
  <c r="BI119" i="6" s="1"/>
  <c r="BH120" i="6"/>
  <c r="BI120" i="6" s="1"/>
  <c r="BH121" i="6"/>
  <c r="BI121" i="6" s="1"/>
  <c r="BH122" i="6"/>
  <c r="BJ122" i="6" s="1"/>
  <c r="BH123" i="6"/>
  <c r="BI123" i="6" s="1"/>
  <c r="BH124" i="6"/>
  <c r="BJ124" i="6" s="1"/>
  <c r="BH125" i="6"/>
  <c r="BI125" i="6" s="1"/>
  <c r="BH126" i="6"/>
  <c r="BK126" i="6" s="1"/>
  <c r="BH127" i="6"/>
  <c r="BI127" i="6" s="1"/>
  <c r="BH128" i="6"/>
  <c r="BI128" i="6" s="1"/>
  <c r="BH129" i="6"/>
  <c r="BI129" i="6" s="1"/>
  <c r="BH130" i="6"/>
  <c r="BJ130" i="6" s="1"/>
  <c r="BH131" i="6"/>
  <c r="BI131" i="6" s="1"/>
  <c r="BH132" i="6"/>
  <c r="BI132" i="6" s="1"/>
  <c r="BH133" i="6"/>
  <c r="BI133" i="6" s="1"/>
  <c r="BH134" i="6"/>
  <c r="BI134" i="6" s="1"/>
  <c r="BH135" i="6"/>
  <c r="BI135" i="6" s="1"/>
  <c r="BH136" i="6"/>
  <c r="BI136" i="6" s="1"/>
  <c r="BH137" i="6"/>
  <c r="BI137" i="6" s="1"/>
  <c r="BH138" i="6"/>
  <c r="BJ138" i="6" s="1"/>
  <c r="BH139" i="6"/>
  <c r="BI139" i="6" s="1"/>
  <c r="BH140" i="6"/>
  <c r="BI140" i="6" s="1"/>
  <c r="BH141" i="6"/>
  <c r="BI141" i="6" s="1"/>
  <c r="BH142" i="6"/>
  <c r="BK142" i="6" s="1"/>
  <c r="BH143" i="6"/>
  <c r="BJ143" i="6" s="1"/>
  <c r="BH144" i="6"/>
  <c r="BI144" i="6" s="1"/>
  <c r="BH145" i="6"/>
  <c r="BI145" i="6" s="1"/>
  <c r="BH146" i="6"/>
  <c r="BJ146" i="6" s="1"/>
  <c r="AM6" i="6"/>
  <c r="AP6" i="6" s="1"/>
  <c r="AM7" i="6"/>
  <c r="AP7" i="6" s="1"/>
  <c r="AM8" i="6"/>
  <c r="AN8" i="6" s="1"/>
  <c r="AM9" i="6"/>
  <c r="AN9" i="6" s="1"/>
  <c r="AM10" i="6"/>
  <c r="AN10" i="6" s="1"/>
  <c r="AM11" i="6"/>
  <c r="AN11" i="6" s="1"/>
  <c r="AM12" i="6"/>
  <c r="AN12" i="6" s="1"/>
  <c r="AM13" i="6"/>
  <c r="AN13" i="6" s="1"/>
  <c r="AM14" i="6"/>
  <c r="AP14" i="6" s="1"/>
  <c r="AM15" i="6"/>
  <c r="AP15" i="6" s="1"/>
  <c r="AM16" i="6"/>
  <c r="AN16" i="6" s="1"/>
  <c r="AM17" i="6"/>
  <c r="AN17" i="6" s="1"/>
  <c r="AM18" i="6"/>
  <c r="AN18" i="6" s="1"/>
  <c r="AM19" i="6"/>
  <c r="AN19" i="6" s="1"/>
  <c r="AM20" i="6"/>
  <c r="AN20" i="6" s="1"/>
  <c r="AM21" i="6"/>
  <c r="AN21" i="6" s="1"/>
  <c r="AM22" i="6"/>
  <c r="AP22" i="6" s="1"/>
  <c r="AM23" i="6"/>
  <c r="AP23" i="6" s="1"/>
  <c r="AM24" i="6"/>
  <c r="AN24" i="6" s="1"/>
  <c r="AM25" i="6"/>
  <c r="AN25" i="6" s="1"/>
  <c r="AM26" i="6"/>
  <c r="AN26" i="6" s="1"/>
  <c r="AM27" i="6"/>
  <c r="AN27" i="6" s="1"/>
  <c r="AM28" i="6"/>
  <c r="AN28" i="6" s="1"/>
  <c r="AM29" i="6"/>
  <c r="AN29" i="6" s="1"/>
  <c r="AM30" i="6"/>
  <c r="AP30" i="6" s="1"/>
  <c r="AM31" i="6"/>
  <c r="AP31" i="6" s="1"/>
  <c r="AM32" i="6"/>
  <c r="AN32" i="6" s="1"/>
  <c r="AM33" i="6"/>
  <c r="AN33" i="6" s="1"/>
  <c r="AM34" i="6"/>
  <c r="AN34" i="6" s="1"/>
  <c r="AM35" i="6"/>
  <c r="AN35" i="6" s="1"/>
  <c r="AM36" i="6"/>
  <c r="AN36" i="6" s="1"/>
  <c r="AM37" i="6"/>
  <c r="AN37" i="6" s="1"/>
  <c r="AM38" i="6"/>
  <c r="AP38" i="6" s="1"/>
  <c r="AM39" i="6"/>
  <c r="AP39" i="6" s="1"/>
  <c r="AM40" i="6"/>
  <c r="AN40" i="6" s="1"/>
  <c r="AM41" i="6"/>
  <c r="AN41" i="6" s="1"/>
  <c r="AM42" i="6"/>
  <c r="AN42" i="6" s="1"/>
  <c r="AM43" i="6"/>
  <c r="AN43" i="6" s="1"/>
  <c r="AM44" i="6"/>
  <c r="AN44" i="6" s="1"/>
  <c r="AM45" i="6"/>
  <c r="AN45" i="6" s="1"/>
  <c r="AM46" i="6"/>
  <c r="AP46" i="6" s="1"/>
  <c r="AM47" i="6"/>
  <c r="AP47" i="6" s="1"/>
  <c r="AM48" i="6"/>
  <c r="AN48" i="6" s="1"/>
  <c r="AM49" i="6"/>
  <c r="AN49" i="6" s="1"/>
  <c r="AM50" i="6"/>
  <c r="AN50" i="6" s="1"/>
  <c r="AM51" i="6"/>
  <c r="AN51" i="6" s="1"/>
  <c r="AM52" i="6"/>
  <c r="AN52" i="6" s="1"/>
  <c r="AM53" i="6"/>
  <c r="AN53" i="6" s="1"/>
  <c r="AM54" i="6"/>
  <c r="AP54" i="6" s="1"/>
  <c r="AM55" i="6"/>
  <c r="AP55" i="6" s="1"/>
  <c r="AM56" i="6"/>
  <c r="AN56" i="6" s="1"/>
  <c r="AM57" i="6"/>
  <c r="AN57" i="6" s="1"/>
  <c r="AM58" i="6"/>
  <c r="AN58" i="6" s="1"/>
  <c r="AM59" i="6"/>
  <c r="AN59" i="6" s="1"/>
  <c r="AM60" i="6"/>
  <c r="AN60" i="6" s="1"/>
  <c r="AM61" i="6"/>
  <c r="AN61" i="6" s="1"/>
  <c r="AM62" i="6"/>
  <c r="AP62" i="6" s="1"/>
  <c r="AM63" i="6"/>
  <c r="AP63" i="6" s="1"/>
  <c r="AM64" i="6"/>
  <c r="AN64" i="6" s="1"/>
  <c r="AM65" i="6"/>
  <c r="AN65" i="6" s="1"/>
  <c r="AM66" i="6"/>
  <c r="AN66" i="6" s="1"/>
  <c r="AM67" i="6"/>
  <c r="AN67" i="6" s="1"/>
  <c r="AM68" i="6"/>
  <c r="AN68" i="6" s="1"/>
  <c r="AM69" i="6"/>
  <c r="AN69" i="6" s="1"/>
  <c r="AM70" i="6"/>
  <c r="AP70" i="6" s="1"/>
  <c r="AM71" i="6"/>
  <c r="AP71" i="6" s="1"/>
  <c r="AM72" i="6"/>
  <c r="AN72" i="6" s="1"/>
  <c r="AM73" i="6"/>
  <c r="AN73" i="6" s="1"/>
  <c r="AM74" i="6"/>
  <c r="AN74" i="6" s="1"/>
  <c r="AM75" i="6"/>
  <c r="AN75" i="6" s="1"/>
  <c r="AM76" i="6"/>
  <c r="AN76" i="6" s="1"/>
  <c r="AM77" i="6"/>
  <c r="AN77" i="6" s="1"/>
  <c r="AM78" i="6"/>
  <c r="AP78" i="6" s="1"/>
  <c r="AM79" i="6"/>
  <c r="AP79" i="6" s="1"/>
  <c r="AM80" i="6"/>
  <c r="AN80" i="6" s="1"/>
  <c r="AM81" i="6"/>
  <c r="AN81" i="6" s="1"/>
  <c r="AM82" i="6"/>
  <c r="AN82" i="6" s="1"/>
  <c r="AM83" i="6"/>
  <c r="AN83" i="6" s="1"/>
  <c r="AM84" i="6"/>
  <c r="AN84" i="6" s="1"/>
  <c r="AM85" i="6"/>
  <c r="AN85" i="6" s="1"/>
  <c r="AM86" i="6"/>
  <c r="AP86" i="6" s="1"/>
  <c r="AM87" i="6"/>
  <c r="AP87" i="6" s="1"/>
  <c r="AM88" i="6"/>
  <c r="AN88" i="6" s="1"/>
  <c r="AM89" i="6"/>
  <c r="AN89" i="6" s="1"/>
  <c r="AM90" i="6"/>
  <c r="AN90" i="6" s="1"/>
  <c r="AM91" i="6"/>
  <c r="AN91" i="6" s="1"/>
  <c r="AM92" i="6"/>
  <c r="AN92" i="6" s="1"/>
  <c r="AM93" i="6"/>
  <c r="AN93" i="6" s="1"/>
  <c r="AM94" i="6"/>
  <c r="AP94" i="6" s="1"/>
  <c r="AM95" i="6"/>
  <c r="AP95" i="6" s="1"/>
  <c r="AM96" i="6"/>
  <c r="AN96" i="6" s="1"/>
  <c r="AM97" i="6"/>
  <c r="AN97" i="6" s="1"/>
  <c r="AM98" i="6"/>
  <c r="AN98" i="6" s="1"/>
  <c r="AM99" i="6"/>
  <c r="AN99" i="6" s="1"/>
  <c r="AM100" i="6"/>
  <c r="AN100" i="6" s="1"/>
  <c r="AM101" i="6"/>
  <c r="AN101" i="6" s="1"/>
  <c r="AM102" i="6"/>
  <c r="AP102" i="6" s="1"/>
  <c r="AM103" i="6"/>
  <c r="AP103" i="6" s="1"/>
  <c r="AM104" i="6"/>
  <c r="AN104" i="6" s="1"/>
  <c r="AM105" i="6"/>
  <c r="AN105" i="6" s="1"/>
  <c r="AM106" i="6"/>
  <c r="AN106" i="6" s="1"/>
  <c r="AM107" i="6"/>
  <c r="AN107" i="6" s="1"/>
  <c r="AM108" i="6"/>
  <c r="AN108" i="6" s="1"/>
  <c r="AM109" i="6"/>
  <c r="AN109" i="6" s="1"/>
  <c r="AM110" i="6"/>
  <c r="AP110" i="6" s="1"/>
  <c r="AM111" i="6"/>
  <c r="AP111" i="6" s="1"/>
  <c r="AM112" i="6"/>
  <c r="AN112" i="6" s="1"/>
  <c r="AM113" i="6"/>
  <c r="AN113" i="6" s="1"/>
  <c r="AM114" i="6"/>
  <c r="AN114" i="6" s="1"/>
  <c r="AM115" i="6"/>
  <c r="AN115" i="6" s="1"/>
  <c r="AM116" i="6"/>
  <c r="AN116" i="6" s="1"/>
  <c r="AM117" i="6"/>
  <c r="AN117" i="6" s="1"/>
  <c r="AM118" i="6"/>
  <c r="AP118" i="6" s="1"/>
  <c r="AM119" i="6"/>
  <c r="AP119" i="6" s="1"/>
  <c r="AM120" i="6"/>
  <c r="AN120" i="6" s="1"/>
  <c r="AM121" i="6"/>
  <c r="AN121" i="6" s="1"/>
  <c r="AM122" i="6"/>
  <c r="AN122" i="6" s="1"/>
  <c r="AM123" i="6"/>
  <c r="AN123" i="6" s="1"/>
  <c r="AM124" i="6"/>
  <c r="AN124" i="6" s="1"/>
  <c r="AM125" i="6"/>
  <c r="AN125" i="6" s="1"/>
  <c r="AM126" i="6"/>
  <c r="AP126" i="6" s="1"/>
  <c r="AM127" i="6"/>
  <c r="AP127" i="6" s="1"/>
  <c r="AM128" i="6"/>
  <c r="AN128" i="6" s="1"/>
  <c r="AM129" i="6"/>
  <c r="AN129" i="6" s="1"/>
  <c r="AM130" i="6"/>
  <c r="AN130" i="6" s="1"/>
  <c r="AM131" i="6"/>
  <c r="AN131" i="6" s="1"/>
  <c r="AM132" i="6"/>
  <c r="AN132" i="6" s="1"/>
  <c r="AM133" i="6"/>
  <c r="AN133" i="6" s="1"/>
  <c r="AM134" i="6"/>
  <c r="AP134" i="6" s="1"/>
  <c r="AM135" i="6"/>
  <c r="AP135" i="6" s="1"/>
  <c r="AM136" i="6"/>
  <c r="AN136" i="6" s="1"/>
  <c r="AM137" i="6"/>
  <c r="AN137" i="6" s="1"/>
  <c r="AM138" i="6"/>
  <c r="AN138" i="6" s="1"/>
  <c r="AM139" i="6"/>
  <c r="AN139" i="6" s="1"/>
  <c r="AM140" i="6"/>
  <c r="AN140" i="6" s="1"/>
  <c r="AM141" i="6"/>
  <c r="AN141" i="6" s="1"/>
  <c r="AM142" i="6"/>
  <c r="AP142" i="6" s="1"/>
  <c r="AM143" i="6"/>
  <c r="AP143" i="6" s="1"/>
  <c r="AM144" i="6"/>
  <c r="AN144" i="6" s="1"/>
  <c r="AM145" i="6"/>
  <c r="AN145" i="6" s="1"/>
  <c r="AM146" i="6"/>
  <c r="AN146" i="6" s="1"/>
  <c r="AM5" i="6"/>
  <c r="AP5" i="6" s="1"/>
  <c r="BI90" i="6" l="1"/>
  <c r="BJ81" i="6"/>
  <c r="BJ68" i="6"/>
  <c r="AO85" i="6"/>
  <c r="BJ145" i="6"/>
  <c r="BI58" i="6"/>
  <c r="AO77" i="6"/>
  <c r="BJ132" i="6"/>
  <c r="BJ49" i="6"/>
  <c r="BK5" i="6"/>
  <c r="BJ5" i="6"/>
  <c r="BI122" i="6"/>
  <c r="BJ36" i="6"/>
  <c r="BJ113" i="6"/>
  <c r="BI26" i="6"/>
  <c r="BJ100" i="6"/>
  <c r="BJ17" i="6"/>
  <c r="AO109" i="6"/>
  <c r="AP29" i="6"/>
  <c r="BK145" i="6"/>
  <c r="BK132" i="6"/>
  <c r="BI124" i="6"/>
  <c r="BK113" i="6"/>
  <c r="BK100" i="6"/>
  <c r="BI92" i="6"/>
  <c r="BK81" i="6"/>
  <c r="BK68" i="6"/>
  <c r="BI60" i="6"/>
  <c r="BK49" i="6"/>
  <c r="BK36" i="6"/>
  <c r="BI28" i="6"/>
  <c r="BK17" i="6"/>
  <c r="BK140" i="6"/>
  <c r="BK121" i="6"/>
  <c r="BK108" i="6"/>
  <c r="BK89" i="6"/>
  <c r="BK76" i="6"/>
  <c r="BK57" i="6"/>
  <c r="BK44" i="6"/>
  <c r="BK25" i="6"/>
  <c r="BK12" i="6"/>
  <c r="AO13" i="6"/>
  <c r="BJ140" i="6"/>
  <c r="BI130" i="6"/>
  <c r="BJ121" i="6"/>
  <c r="BJ108" i="6"/>
  <c r="BI98" i="6"/>
  <c r="BJ89" i="6"/>
  <c r="BJ76" i="6"/>
  <c r="BI66" i="6"/>
  <c r="BJ57" i="6"/>
  <c r="BJ44" i="6"/>
  <c r="BI34" i="6"/>
  <c r="BJ25" i="6"/>
  <c r="BJ12" i="6"/>
  <c r="AP141" i="6"/>
  <c r="BK129" i="6"/>
  <c r="BK116" i="6"/>
  <c r="BK97" i="6"/>
  <c r="BK84" i="6"/>
  <c r="BK65" i="6"/>
  <c r="BK52" i="6"/>
  <c r="BK33" i="6"/>
  <c r="BK20" i="6"/>
  <c r="AP133" i="6"/>
  <c r="BI138" i="6"/>
  <c r="BJ129" i="6"/>
  <c r="BJ116" i="6"/>
  <c r="BI106" i="6"/>
  <c r="BJ97" i="6"/>
  <c r="BJ84" i="6"/>
  <c r="BI74" i="6"/>
  <c r="BJ65" i="6"/>
  <c r="BJ52" i="6"/>
  <c r="BI42" i="6"/>
  <c r="BJ33" i="6"/>
  <c r="BJ20" i="6"/>
  <c r="BI10" i="6"/>
  <c r="AP61" i="6"/>
  <c r="BK137" i="6"/>
  <c r="BK124" i="6"/>
  <c r="BK105" i="6"/>
  <c r="BK92" i="6"/>
  <c r="BK73" i="6"/>
  <c r="BK60" i="6"/>
  <c r="BK41" i="6"/>
  <c r="BK28" i="6"/>
  <c r="BK9" i="6"/>
  <c r="AN55" i="6"/>
  <c r="AP53" i="6"/>
  <c r="BI146" i="6"/>
  <c r="BJ137" i="6"/>
  <c r="BI114" i="6"/>
  <c r="BJ105" i="6"/>
  <c r="BI82" i="6"/>
  <c r="BJ73" i="6"/>
  <c r="BI50" i="6"/>
  <c r="BJ41" i="6"/>
  <c r="BI18" i="6"/>
  <c r="BJ9" i="6"/>
  <c r="AN47" i="6"/>
  <c r="BK134" i="6"/>
  <c r="BK102" i="6"/>
  <c r="BK94" i="6"/>
  <c r="BK70" i="6"/>
  <c r="BK54" i="6"/>
  <c r="BK46" i="6"/>
  <c r="BK38" i="6"/>
  <c r="BK30" i="6"/>
  <c r="BK22" i="6"/>
  <c r="BK14" i="6"/>
  <c r="BK6" i="6"/>
  <c r="AN39" i="6"/>
  <c r="AO69" i="6"/>
  <c r="AP125" i="6"/>
  <c r="AP21" i="6"/>
  <c r="BI5" i="6"/>
  <c r="BJ142" i="6"/>
  <c r="BK139" i="6"/>
  <c r="BJ134" i="6"/>
  <c r="BK131" i="6"/>
  <c r="BJ126" i="6"/>
  <c r="BK123" i="6"/>
  <c r="BJ118" i="6"/>
  <c r="BK115" i="6"/>
  <c r="BJ110" i="6"/>
  <c r="BK107" i="6"/>
  <c r="BJ102" i="6"/>
  <c r="BK99" i="6"/>
  <c r="BJ94" i="6"/>
  <c r="BK91" i="6"/>
  <c r="BJ86" i="6"/>
  <c r="BK83" i="6"/>
  <c r="BJ78" i="6"/>
  <c r="BK75" i="6"/>
  <c r="BJ70" i="6"/>
  <c r="BK67" i="6"/>
  <c r="BJ62" i="6"/>
  <c r="BK59" i="6"/>
  <c r="BJ54" i="6"/>
  <c r="BK51" i="6"/>
  <c r="BJ46" i="6"/>
  <c r="BK43" i="6"/>
  <c r="BJ38" i="6"/>
  <c r="BK35" i="6"/>
  <c r="BJ30" i="6"/>
  <c r="BK27" i="6"/>
  <c r="BJ22" i="6"/>
  <c r="BK19" i="6"/>
  <c r="BJ14" i="6"/>
  <c r="BK11" i="6"/>
  <c r="BJ6" i="6"/>
  <c r="BK78" i="6"/>
  <c r="AN127" i="6"/>
  <c r="AO141" i="6"/>
  <c r="AO61" i="6"/>
  <c r="AP117" i="6"/>
  <c r="AP13" i="6"/>
  <c r="BK144" i="6"/>
  <c r="BI142" i="6"/>
  <c r="BJ139" i="6"/>
  <c r="BK136" i="6"/>
  <c r="BJ131" i="6"/>
  <c r="BK128" i="6"/>
  <c r="BI126" i="6"/>
  <c r="BJ123" i="6"/>
  <c r="BK120" i="6"/>
  <c r="BI118" i="6"/>
  <c r="BJ115" i="6"/>
  <c r="BK112" i="6"/>
  <c r="BI110" i="6"/>
  <c r="BJ107" i="6"/>
  <c r="BK104" i="6"/>
  <c r="BJ99" i="6"/>
  <c r="BK96" i="6"/>
  <c r="BJ91" i="6"/>
  <c r="BK88" i="6"/>
  <c r="BI86" i="6"/>
  <c r="BJ83" i="6"/>
  <c r="BK80" i="6"/>
  <c r="BJ75" i="6"/>
  <c r="BK72" i="6"/>
  <c r="BJ67" i="6"/>
  <c r="BK64" i="6"/>
  <c r="BI62" i="6"/>
  <c r="BJ59" i="6"/>
  <c r="BK56" i="6"/>
  <c r="BJ51" i="6"/>
  <c r="BK48" i="6"/>
  <c r="BJ43" i="6"/>
  <c r="BK40" i="6"/>
  <c r="BJ35" i="6"/>
  <c r="BK32" i="6"/>
  <c r="BJ27" i="6"/>
  <c r="BK24" i="6"/>
  <c r="BJ19" i="6"/>
  <c r="BK16" i="6"/>
  <c r="BJ11" i="6"/>
  <c r="BK8" i="6"/>
  <c r="AN119" i="6"/>
  <c r="AO133" i="6"/>
  <c r="AO53" i="6"/>
  <c r="AP85" i="6"/>
  <c r="BJ144" i="6"/>
  <c r="BK141" i="6"/>
  <c r="BJ136" i="6"/>
  <c r="BK133" i="6"/>
  <c r="BJ128" i="6"/>
  <c r="BK125" i="6"/>
  <c r="BJ120" i="6"/>
  <c r="BK117" i="6"/>
  <c r="BJ112" i="6"/>
  <c r="BK109" i="6"/>
  <c r="BJ104" i="6"/>
  <c r="BK101" i="6"/>
  <c r="BJ96" i="6"/>
  <c r="BK93" i="6"/>
  <c r="BJ88" i="6"/>
  <c r="BK85" i="6"/>
  <c r="BJ80" i="6"/>
  <c r="BK77" i="6"/>
  <c r="BJ72" i="6"/>
  <c r="BK69" i="6"/>
  <c r="BJ64" i="6"/>
  <c r="BK61" i="6"/>
  <c r="BJ56" i="6"/>
  <c r="BK53" i="6"/>
  <c r="BJ48" i="6"/>
  <c r="BK45" i="6"/>
  <c r="BJ40" i="6"/>
  <c r="BK37" i="6"/>
  <c r="BJ32" i="6"/>
  <c r="BK29" i="6"/>
  <c r="BJ24" i="6"/>
  <c r="BK21" i="6"/>
  <c r="BJ16" i="6"/>
  <c r="BK13" i="6"/>
  <c r="BJ8" i="6"/>
  <c r="BI143" i="6"/>
  <c r="AN111" i="6"/>
  <c r="AO125" i="6"/>
  <c r="AO45" i="6"/>
  <c r="AP77" i="6"/>
  <c r="BK146" i="6"/>
  <c r="BJ141" i="6"/>
  <c r="BK138" i="6"/>
  <c r="BJ133" i="6"/>
  <c r="BK130" i="6"/>
  <c r="BJ125" i="6"/>
  <c r="BK122" i="6"/>
  <c r="BJ117" i="6"/>
  <c r="BK114" i="6"/>
  <c r="BJ109" i="6"/>
  <c r="BK106" i="6"/>
  <c r="BJ101" i="6"/>
  <c r="BK98" i="6"/>
  <c r="BJ93" i="6"/>
  <c r="BK90" i="6"/>
  <c r="BJ85" i="6"/>
  <c r="BK82" i="6"/>
  <c r="BJ77" i="6"/>
  <c r="BK74" i="6"/>
  <c r="BJ69" i="6"/>
  <c r="BK66" i="6"/>
  <c r="BJ61" i="6"/>
  <c r="BK58" i="6"/>
  <c r="BJ53" i="6"/>
  <c r="BK50" i="6"/>
  <c r="BJ45" i="6"/>
  <c r="BK42" i="6"/>
  <c r="BJ37" i="6"/>
  <c r="BK34" i="6"/>
  <c r="BJ29" i="6"/>
  <c r="BK26" i="6"/>
  <c r="BJ21" i="6"/>
  <c r="BK18" i="6"/>
  <c r="BJ13" i="6"/>
  <c r="BK10" i="6"/>
  <c r="AN103" i="6"/>
  <c r="AO117" i="6"/>
  <c r="AO21" i="6"/>
  <c r="AP69" i="6"/>
  <c r="BK143" i="6"/>
  <c r="BK135" i="6"/>
  <c r="BK127" i="6"/>
  <c r="BK119" i="6"/>
  <c r="BK111" i="6"/>
  <c r="BK103" i="6"/>
  <c r="BK95" i="6"/>
  <c r="BK87" i="6"/>
  <c r="BK79" i="6"/>
  <c r="BK71" i="6"/>
  <c r="BK63" i="6"/>
  <c r="BK55" i="6"/>
  <c r="BK47" i="6"/>
  <c r="BK39" i="6"/>
  <c r="BK31" i="6"/>
  <c r="BK23" i="6"/>
  <c r="BK15" i="6"/>
  <c r="BK7" i="6"/>
  <c r="AN63" i="6"/>
  <c r="BJ135" i="6"/>
  <c r="BJ127" i="6"/>
  <c r="BJ119" i="6"/>
  <c r="BJ111" i="6"/>
  <c r="BJ103" i="6"/>
  <c r="BJ95" i="6"/>
  <c r="BJ87" i="6"/>
  <c r="BJ79" i="6"/>
  <c r="BJ71" i="6"/>
  <c r="BJ63" i="6"/>
  <c r="BJ55" i="6"/>
  <c r="BJ47" i="6"/>
  <c r="BJ39" i="6"/>
  <c r="BJ31" i="6"/>
  <c r="BJ23" i="6"/>
  <c r="BJ15" i="6"/>
  <c r="BJ7" i="6"/>
  <c r="AN5" i="6"/>
  <c r="AO5" i="6"/>
  <c r="AN31" i="6"/>
  <c r="AN87" i="6"/>
  <c r="AN23" i="6"/>
  <c r="AO101" i="6"/>
  <c r="AO37" i="6"/>
  <c r="AP109" i="6"/>
  <c r="AP45" i="6"/>
  <c r="AN95" i="6"/>
  <c r="AN143" i="6"/>
  <c r="AN79" i="6"/>
  <c r="AN15" i="6"/>
  <c r="AO93" i="6"/>
  <c r="AO29" i="6"/>
  <c r="AP101" i="6"/>
  <c r="AP37" i="6"/>
  <c r="AN135" i="6"/>
  <c r="AN71" i="6"/>
  <c r="AN7" i="6"/>
  <c r="AP93" i="6"/>
  <c r="AN142" i="6"/>
  <c r="AN134" i="6"/>
  <c r="AN126" i="6"/>
  <c r="AN118" i="6"/>
  <c r="AN110" i="6"/>
  <c r="AN102" i="6"/>
  <c r="AN94" i="6"/>
  <c r="AN86" i="6"/>
  <c r="AN78" i="6"/>
  <c r="AN70" i="6"/>
  <c r="AN62" i="6"/>
  <c r="AN54" i="6"/>
  <c r="AN46" i="6"/>
  <c r="AN38" i="6"/>
  <c r="AN30" i="6"/>
  <c r="AN22" i="6"/>
  <c r="AN14" i="6"/>
  <c r="AN6" i="6"/>
  <c r="AO140" i="6"/>
  <c r="AO132" i="6"/>
  <c r="AO124" i="6"/>
  <c r="AO116" i="6"/>
  <c r="AO108" i="6"/>
  <c r="AO100" i="6"/>
  <c r="AO92" i="6"/>
  <c r="AO84" i="6"/>
  <c r="AO76" i="6"/>
  <c r="AO68" i="6"/>
  <c r="AO60" i="6"/>
  <c r="AO52" i="6"/>
  <c r="AO44" i="6"/>
  <c r="AO36" i="6"/>
  <c r="AO28" i="6"/>
  <c r="AO20" i="6"/>
  <c r="AO12" i="6"/>
  <c r="AP140" i="6"/>
  <c r="AP132" i="6"/>
  <c r="AP124" i="6"/>
  <c r="AP116" i="6"/>
  <c r="AP108" i="6"/>
  <c r="AP100" i="6"/>
  <c r="AP92" i="6"/>
  <c r="AP84" i="6"/>
  <c r="AP76" i="6"/>
  <c r="AP68" i="6"/>
  <c r="AP60" i="6"/>
  <c r="AP52" i="6"/>
  <c r="AP44" i="6"/>
  <c r="AP36" i="6"/>
  <c r="AP28" i="6"/>
  <c r="AP20" i="6"/>
  <c r="AP12" i="6"/>
  <c r="AO139" i="6"/>
  <c r="AO131" i="6"/>
  <c r="AO123" i="6"/>
  <c r="AO115" i="6"/>
  <c r="AO107" i="6"/>
  <c r="AO99" i="6"/>
  <c r="AO91" i="6"/>
  <c r="AO83" i="6"/>
  <c r="AO75" i="6"/>
  <c r="AO67" i="6"/>
  <c r="AO59" i="6"/>
  <c r="AO51" i="6"/>
  <c r="AO43" i="6"/>
  <c r="AO35" i="6"/>
  <c r="AO27" i="6"/>
  <c r="AO19" i="6"/>
  <c r="AO11" i="6"/>
  <c r="AP139" i="6"/>
  <c r="AP131" i="6"/>
  <c r="AP123" i="6"/>
  <c r="AP115" i="6"/>
  <c r="AP107" i="6"/>
  <c r="AP99" i="6"/>
  <c r="AP91" i="6"/>
  <c r="AP83" i="6"/>
  <c r="AP75" i="6"/>
  <c r="AP67" i="6"/>
  <c r="AP59" i="6"/>
  <c r="AP51" i="6"/>
  <c r="AP43" i="6"/>
  <c r="AP35" i="6"/>
  <c r="AP27" i="6"/>
  <c r="AP19" i="6"/>
  <c r="AP11" i="6"/>
  <c r="AO146" i="6"/>
  <c r="AO138" i="6"/>
  <c r="AO130" i="6"/>
  <c r="AO122" i="6"/>
  <c r="AO114" i="6"/>
  <c r="AO106" i="6"/>
  <c r="AO98" i="6"/>
  <c r="AO90" i="6"/>
  <c r="AO82" i="6"/>
  <c r="AO74" i="6"/>
  <c r="AO66" i="6"/>
  <c r="AO58" i="6"/>
  <c r="AO50" i="6"/>
  <c r="AO42" i="6"/>
  <c r="AO34" i="6"/>
  <c r="AO26" i="6"/>
  <c r="AO18" i="6"/>
  <c r="AO10" i="6"/>
  <c r="AP146" i="6"/>
  <c r="AP138" i="6"/>
  <c r="AP130" i="6"/>
  <c r="AP122" i="6"/>
  <c r="AP114" i="6"/>
  <c r="AP106" i="6"/>
  <c r="AP98" i="6"/>
  <c r="AP90" i="6"/>
  <c r="AP82" i="6"/>
  <c r="AP74" i="6"/>
  <c r="AP66" i="6"/>
  <c r="AP58" i="6"/>
  <c r="AP50" i="6"/>
  <c r="AP42" i="6"/>
  <c r="AP34" i="6"/>
  <c r="AP26" i="6"/>
  <c r="AP18" i="6"/>
  <c r="AP10" i="6"/>
  <c r="AO145" i="6"/>
  <c r="AO137" i="6"/>
  <c r="AO129" i="6"/>
  <c r="AO121" i="6"/>
  <c r="AO113" i="6"/>
  <c r="AO105" i="6"/>
  <c r="AO97" i="6"/>
  <c r="AO89" i="6"/>
  <c r="AO81" i="6"/>
  <c r="AO73" i="6"/>
  <c r="AO65" i="6"/>
  <c r="AO57" i="6"/>
  <c r="AO49" i="6"/>
  <c r="AO41" i="6"/>
  <c r="AO33" i="6"/>
  <c r="AO25" i="6"/>
  <c r="AO17" i="6"/>
  <c r="AO9" i="6"/>
  <c r="AP145" i="6"/>
  <c r="AP137" i="6"/>
  <c r="AP129" i="6"/>
  <c r="AP121" i="6"/>
  <c r="AP113" i="6"/>
  <c r="AP105" i="6"/>
  <c r="AP97" i="6"/>
  <c r="AP89" i="6"/>
  <c r="AP81" i="6"/>
  <c r="AP73" i="6"/>
  <c r="AP65" i="6"/>
  <c r="AP57" i="6"/>
  <c r="AP49" i="6"/>
  <c r="AP41" i="6"/>
  <c r="AP33" i="6"/>
  <c r="AP25" i="6"/>
  <c r="AP17" i="6"/>
  <c r="AP9" i="6"/>
  <c r="AO144" i="6"/>
  <c r="AO136" i="6"/>
  <c r="AO128" i="6"/>
  <c r="AO120" i="6"/>
  <c r="AO112" i="6"/>
  <c r="AO104" i="6"/>
  <c r="AO96" i="6"/>
  <c r="AO88" i="6"/>
  <c r="AO80" i="6"/>
  <c r="AO72" i="6"/>
  <c r="AO64" i="6"/>
  <c r="AO56" i="6"/>
  <c r="AO48" i="6"/>
  <c r="AO40" i="6"/>
  <c r="AO32" i="6"/>
  <c r="AO24" i="6"/>
  <c r="AO16" i="6"/>
  <c r="AO8" i="6"/>
  <c r="AP144" i="6"/>
  <c r="AP136" i="6"/>
  <c r="AP128" i="6"/>
  <c r="AP120" i="6"/>
  <c r="AP112" i="6"/>
  <c r="AP104" i="6"/>
  <c r="AP96" i="6"/>
  <c r="AP88" i="6"/>
  <c r="AP80" i="6"/>
  <c r="AP72" i="6"/>
  <c r="AP64" i="6"/>
  <c r="AP56" i="6"/>
  <c r="AP48" i="6"/>
  <c r="AP40" i="6"/>
  <c r="AP32" i="6"/>
  <c r="AP24" i="6"/>
  <c r="AP16" i="6"/>
  <c r="AP8" i="6"/>
  <c r="AO143" i="6"/>
  <c r="AO135" i="6"/>
  <c r="AO127" i="6"/>
  <c r="AO119" i="6"/>
  <c r="AO111" i="6"/>
  <c r="AO103" i="6"/>
  <c r="AO95" i="6"/>
  <c r="AO87" i="6"/>
  <c r="AO79" i="6"/>
  <c r="AO71" i="6"/>
  <c r="AO63" i="6"/>
  <c r="AO55" i="6"/>
  <c r="AO47" i="6"/>
  <c r="AO39" i="6"/>
  <c r="AO31" i="6"/>
  <c r="AO23" i="6"/>
  <c r="AO15" i="6"/>
  <c r="AO7" i="6"/>
  <c r="AO142" i="6"/>
  <c r="AO134" i="6"/>
  <c r="AO126" i="6"/>
  <c r="AO118" i="6"/>
  <c r="AO110" i="6"/>
  <c r="AO102" i="6"/>
  <c r="AO94" i="6"/>
  <c r="AO86" i="6"/>
  <c r="AO78" i="6"/>
  <c r="AO70" i="6"/>
  <c r="AO62" i="6"/>
  <c r="AO54" i="6"/>
  <c r="AO46" i="6"/>
  <c r="AO38" i="6"/>
  <c r="AO30" i="6"/>
  <c r="AO22" i="6"/>
  <c r="AO14" i="6"/>
  <c r="AO6" i="6"/>
  <c r="BM7" i="6" l="1"/>
  <c r="BM6" i="6"/>
  <c r="AR5" i="6"/>
  <c r="BM5" i="6"/>
  <c r="AR6" i="6"/>
  <c r="AR7" i="6"/>
  <c r="W5" i="6" l="1"/>
  <c r="V5" i="6"/>
  <c r="U5" i="6"/>
  <c r="T6" i="6"/>
  <c r="U6" i="6" s="1"/>
  <c r="T7" i="6"/>
  <c r="U7" i="6" s="1"/>
  <c r="T8" i="6"/>
  <c r="U8" i="6" s="1"/>
  <c r="T9" i="6"/>
  <c r="U9" i="6" s="1"/>
  <c r="T10" i="6"/>
  <c r="U10" i="6" s="1"/>
  <c r="T11" i="6"/>
  <c r="U11" i="6" s="1"/>
  <c r="T12" i="6"/>
  <c r="U12" i="6" s="1"/>
  <c r="T13" i="6"/>
  <c r="W13" i="6" s="1"/>
  <c r="T14" i="6"/>
  <c r="U14" i="6" s="1"/>
  <c r="T15" i="6"/>
  <c r="U15" i="6" s="1"/>
  <c r="T16" i="6"/>
  <c r="V16" i="6" s="1"/>
  <c r="T17" i="6"/>
  <c r="U17" i="6" s="1"/>
  <c r="T18" i="6"/>
  <c r="U18" i="6" s="1"/>
  <c r="T19" i="6"/>
  <c r="U19" i="6" s="1"/>
  <c r="T20" i="6"/>
  <c r="U20" i="6" s="1"/>
  <c r="T21" i="6"/>
  <c r="W21" i="6" s="1"/>
  <c r="T22" i="6"/>
  <c r="U22" i="6" s="1"/>
  <c r="T23" i="6"/>
  <c r="U23" i="6" s="1"/>
  <c r="T24" i="6"/>
  <c r="V24" i="6" s="1"/>
  <c r="T25" i="6"/>
  <c r="V25" i="6" s="1"/>
  <c r="T26" i="6"/>
  <c r="U26" i="6" s="1"/>
  <c r="T27" i="6"/>
  <c r="U27" i="6" s="1"/>
  <c r="T28" i="6"/>
  <c r="U28" i="6" s="1"/>
  <c r="T29" i="6"/>
  <c r="W29" i="6" s="1"/>
  <c r="T30" i="6"/>
  <c r="U30" i="6" s="1"/>
  <c r="T31" i="6"/>
  <c r="U31" i="6" s="1"/>
  <c r="T32" i="6"/>
  <c r="V32" i="6" s="1"/>
  <c r="T33" i="6"/>
  <c r="U33" i="6" s="1"/>
  <c r="T34" i="6"/>
  <c r="U34" i="6" s="1"/>
  <c r="T35" i="6"/>
  <c r="U35" i="6" s="1"/>
  <c r="T36" i="6"/>
  <c r="U36" i="6" s="1"/>
  <c r="T37" i="6"/>
  <c r="W37" i="6" s="1"/>
  <c r="T38" i="6"/>
  <c r="U38" i="6" s="1"/>
  <c r="T39" i="6"/>
  <c r="U39" i="6" s="1"/>
  <c r="T40" i="6"/>
  <c r="V40" i="6" s="1"/>
  <c r="T41" i="6"/>
  <c r="V41" i="6" s="1"/>
  <c r="T42" i="6"/>
  <c r="U42" i="6" s="1"/>
  <c r="T43" i="6"/>
  <c r="U43" i="6" s="1"/>
  <c r="T44" i="6"/>
  <c r="U44" i="6" s="1"/>
  <c r="T45" i="6"/>
  <c r="W45" i="6" s="1"/>
  <c r="T46" i="6"/>
  <c r="U46" i="6" s="1"/>
  <c r="T47" i="6"/>
  <c r="U47" i="6" s="1"/>
  <c r="T48" i="6"/>
  <c r="V48" i="6" s="1"/>
  <c r="T49" i="6"/>
  <c r="U49" i="6" s="1"/>
  <c r="T50" i="6"/>
  <c r="U50" i="6" s="1"/>
  <c r="T51" i="6"/>
  <c r="U51" i="6" s="1"/>
  <c r="T52" i="6"/>
  <c r="U52" i="6" s="1"/>
  <c r="T53" i="6"/>
  <c r="W53" i="6" s="1"/>
  <c r="T54" i="6"/>
  <c r="U54" i="6" s="1"/>
  <c r="T55" i="6"/>
  <c r="U55" i="6" s="1"/>
  <c r="T56" i="6"/>
  <c r="V56" i="6" s="1"/>
  <c r="T57" i="6"/>
  <c r="V57" i="6" s="1"/>
  <c r="T58" i="6"/>
  <c r="U58" i="6" s="1"/>
  <c r="T59" i="6"/>
  <c r="U59" i="6" s="1"/>
  <c r="T60" i="6"/>
  <c r="U60" i="6" s="1"/>
  <c r="T61" i="6"/>
  <c r="W61" i="6" s="1"/>
  <c r="T62" i="6"/>
  <c r="U62" i="6" s="1"/>
  <c r="T63" i="6"/>
  <c r="U63" i="6" s="1"/>
  <c r="T64" i="6"/>
  <c r="V64" i="6" s="1"/>
  <c r="T65" i="6"/>
  <c r="U65" i="6" s="1"/>
  <c r="T66" i="6"/>
  <c r="U66" i="6" s="1"/>
  <c r="T67" i="6"/>
  <c r="U67" i="6" s="1"/>
  <c r="T68" i="6"/>
  <c r="U68" i="6" s="1"/>
  <c r="T69" i="6"/>
  <c r="W69" i="6" s="1"/>
  <c r="T70" i="6"/>
  <c r="U70" i="6" s="1"/>
  <c r="T71" i="6"/>
  <c r="U71" i="6" s="1"/>
  <c r="T72" i="6"/>
  <c r="V72" i="6" s="1"/>
  <c r="T73" i="6"/>
  <c r="V73" i="6" s="1"/>
  <c r="T74" i="6"/>
  <c r="U74" i="6" s="1"/>
  <c r="T75" i="6"/>
  <c r="U75" i="6" s="1"/>
  <c r="T76" i="6"/>
  <c r="U76" i="6" s="1"/>
  <c r="T77" i="6"/>
  <c r="W77" i="6" s="1"/>
  <c r="T78" i="6"/>
  <c r="U78" i="6" s="1"/>
  <c r="T79" i="6"/>
  <c r="U79" i="6" s="1"/>
  <c r="T80" i="6"/>
  <c r="V80" i="6" s="1"/>
  <c r="T81" i="6"/>
  <c r="U81" i="6" s="1"/>
  <c r="T82" i="6"/>
  <c r="U82" i="6" s="1"/>
  <c r="T83" i="6"/>
  <c r="U83" i="6" s="1"/>
  <c r="T84" i="6"/>
  <c r="U84" i="6" s="1"/>
  <c r="T85" i="6"/>
  <c r="W85" i="6" s="1"/>
  <c r="T86" i="6"/>
  <c r="U86" i="6" s="1"/>
  <c r="T87" i="6"/>
  <c r="U87" i="6" s="1"/>
  <c r="T88" i="6"/>
  <c r="V88" i="6" s="1"/>
  <c r="T89" i="6"/>
  <c r="V89" i="6" s="1"/>
  <c r="T90" i="6"/>
  <c r="U90" i="6" s="1"/>
  <c r="T91" i="6"/>
  <c r="U91" i="6" s="1"/>
  <c r="T92" i="6"/>
  <c r="U92" i="6" s="1"/>
  <c r="T93" i="6"/>
  <c r="W93" i="6" s="1"/>
  <c r="T94" i="6"/>
  <c r="U94" i="6" s="1"/>
  <c r="T95" i="6"/>
  <c r="U95" i="6" s="1"/>
  <c r="T96" i="6"/>
  <c r="V96" i="6" s="1"/>
  <c r="T97" i="6"/>
  <c r="U97" i="6" s="1"/>
  <c r="T98" i="6"/>
  <c r="U98" i="6" s="1"/>
  <c r="T99" i="6"/>
  <c r="U99" i="6" s="1"/>
  <c r="T100" i="6"/>
  <c r="U100" i="6" s="1"/>
  <c r="T101" i="6"/>
  <c r="W101" i="6" s="1"/>
  <c r="T102" i="6"/>
  <c r="U102" i="6" s="1"/>
  <c r="T103" i="6"/>
  <c r="U103" i="6" s="1"/>
  <c r="T104" i="6"/>
  <c r="V104" i="6" s="1"/>
  <c r="T105" i="6"/>
  <c r="V105" i="6" s="1"/>
  <c r="T106" i="6"/>
  <c r="U106" i="6" s="1"/>
  <c r="T107" i="6"/>
  <c r="U107" i="6" s="1"/>
  <c r="T108" i="6"/>
  <c r="U108" i="6" s="1"/>
  <c r="T109" i="6"/>
  <c r="W109" i="6" s="1"/>
  <c r="T110" i="6"/>
  <c r="U110" i="6" s="1"/>
  <c r="T111" i="6"/>
  <c r="U111" i="6" s="1"/>
  <c r="T112" i="6"/>
  <c r="V112" i="6" s="1"/>
  <c r="T113" i="6"/>
  <c r="U113" i="6" s="1"/>
  <c r="T114" i="6"/>
  <c r="U114" i="6" s="1"/>
  <c r="T115" i="6"/>
  <c r="U115" i="6" s="1"/>
  <c r="T116" i="6"/>
  <c r="U116" i="6" s="1"/>
  <c r="T117" i="6"/>
  <c r="W117" i="6" s="1"/>
  <c r="T118" i="6"/>
  <c r="U118" i="6" s="1"/>
  <c r="T119" i="6"/>
  <c r="U119" i="6" s="1"/>
  <c r="T120" i="6"/>
  <c r="V120" i="6" s="1"/>
  <c r="T121" i="6"/>
  <c r="V121" i="6" s="1"/>
  <c r="T122" i="6"/>
  <c r="U122" i="6" s="1"/>
  <c r="T123" i="6"/>
  <c r="U123" i="6" s="1"/>
  <c r="T124" i="6"/>
  <c r="U124" i="6" s="1"/>
  <c r="T125" i="6"/>
  <c r="W125" i="6" s="1"/>
  <c r="T126" i="6"/>
  <c r="U126" i="6" s="1"/>
  <c r="T127" i="6"/>
  <c r="U127" i="6" s="1"/>
  <c r="T128" i="6"/>
  <c r="V128" i="6" s="1"/>
  <c r="T129" i="6"/>
  <c r="U129" i="6" s="1"/>
  <c r="T130" i="6"/>
  <c r="U130" i="6" s="1"/>
  <c r="T131" i="6"/>
  <c r="U131" i="6" s="1"/>
  <c r="T132" i="6"/>
  <c r="U132" i="6" s="1"/>
  <c r="T133" i="6"/>
  <c r="W133" i="6" s="1"/>
  <c r="T134" i="6"/>
  <c r="U134" i="6" s="1"/>
  <c r="T135" i="6"/>
  <c r="U135" i="6" s="1"/>
  <c r="T136" i="6"/>
  <c r="V136" i="6" s="1"/>
  <c r="T137" i="6"/>
  <c r="V137" i="6" s="1"/>
  <c r="T138" i="6"/>
  <c r="U138" i="6" s="1"/>
  <c r="T139" i="6"/>
  <c r="U139" i="6" s="1"/>
  <c r="T140" i="6"/>
  <c r="U140" i="6" s="1"/>
  <c r="T141" i="6"/>
  <c r="W141" i="6" s="1"/>
  <c r="T142" i="6"/>
  <c r="U142" i="6" s="1"/>
  <c r="T143" i="6"/>
  <c r="U143" i="6" s="1"/>
  <c r="T144" i="6"/>
  <c r="V144" i="6" s="1"/>
  <c r="T145" i="6"/>
  <c r="U145" i="6" s="1"/>
  <c r="T146" i="6"/>
  <c r="U146" i="6" s="1"/>
  <c r="U32" i="6" l="1"/>
  <c r="U16" i="6"/>
  <c r="U96" i="6"/>
  <c r="V108" i="6"/>
  <c r="V44" i="6"/>
  <c r="U93" i="6"/>
  <c r="U29" i="6"/>
  <c r="V100" i="6"/>
  <c r="V36" i="6"/>
  <c r="U144" i="6"/>
  <c r="U80" i="6"/>
  <c r="V92" i="6"/>
  <c r="V28" i="6"/>
  <c r="U141" i="6"/>
  <c r="U77" i="6"/>
  <c r="U13" i="6"/>
  <c r="V84" i="6"/>
  <c r="V20" i="6"/>
  <c r="U128" i="6"/>
  <c r="U64" i="6"/>
  <c r="V140" i="6"/>
  <c r="V76" i="6"/>
  <c r="V12" i="6"/>
  <c r="U125" i="6"/>
  <c r="U61" i="6"/>
  <c r="V132" i="6"/>
  <c r="V68" i="6"/>
  <c r="U112" i="6"/>
  <c r="U48" i="6"/>
  <c r="V124" i="6"/>
  <c r="V60" i="6"/>
  <c r="U109" i="6"/>
  <c r="U45" i="6"/>
  <c r="V116" i="6"/>
  <c r="V52" i="6"/>
  <c r="V141" i="6"/>
  <c r="V133" i="6"/>
  <c r="V125" i="6"/>
  <c r="V117" i="6"/>
  <c r="V109" i="6"/>
  <c r="V101" i="6"/>
  <c r="V93" i="6"/>
  <c r="V85" i="6"/>
  <c r="V77" i="6"/>
  <c r="V69" i="6"/>
  <c r="V61" i="6"/>
  <c r="V53" i="6"/>
  <c r="V45" i="6"/>
  <c r="V37" i="6"/>
  <c r="V29" i="6"/>
  <c r="V21" i="6"/>
  <c r="V13" i="6"/>
  <c r="W140" i="6"/>
  <c r="W132" i="6"/>
  <c r="W124" i="6"/>
  <c r="W116" i="6"/>
  <c r="W108" i="6"/>
  <c r="W100" i="6"/>
  <c r="W92" i="6"/>
  <c r="W84" i="6"/>
  <c r="W76" i="6"/>
  <c r="W68" i="6"/>
  <c r="W60" i="6"/>
  <c r="W52" i="6"/>
  <c r="W44" i="6"/>
  <c r="W36" i="6"/>
  <c r="W28" i="6"/>
  <c r="W20" i="6"/>
  <c r="W12" i="6"/>
  <c r="W107" i="6"/>
  <c r="W75" i="6"/>
  <c r="W43" i="6"/>
  <c r="W11" i="6"/>
  <c r="V139" i="6"/>
  <c r="V131" i="6"/>
  <c r="V123" i="6"/>
  <c r="V115" i="6"/>
  <c r="V107" i="6"/>
  <c r="V99" i="6"/>
  <c r="V91" i="6"/>
  <c r="V83" i="6"/>
  <c r="V75" i="6"/>
  <c r="V67" i="6"/>
  <c r="V59" i="6"/>
  <c r="V51" i="6"/>
  <c r="V43" i="6"/>
  <c r="V35" i="6"/>
  <c r="V27" i="6"/>
  <c r="V19" i="6"/>
  <c r="V11" i="6"/>
  <c r="W146" i="6"/>
  <c r="W138" i="6"/>
  <c r="W130" i="6"/>
  <c r="W122" i="6"/>
  <c r="W114" i="6"/>
  <c r="W106" i="6"/>
  <c r="W98" i="6"/>
  <c r="W90" i="6"/>
  <c r="W82" i="6"/>
  <c r="W74" i="6"/>
  <c r="W66" i="6"/>
  <c r="W58" i="6"/>
  <c r="W50" i="6"/>
  <c r="W42" i="6"/>
  <c r="W34" i="6"/>
  <c r="W26" i="6"/>
  <c r="W18" i="6"/>
  <c r="W10" i="6"/>
  <c r="W131" i="6"/>
  <c r="W115" i="6"/>
  <c r="W99" i="6"/>
  <c r="W83" i="6"/>
  <c r="W59" i="6"/>
  <c r="W35" i="6"/>
  <c r="W27" i="6"/>
  <c r="U137" i="6"/>
  <c r="U121" i="6"/>
  <c r="U105" i="6"/>
  <c r="U89" i="6"/>
  <c r="U73" i="6"/>
  <c r="U57" i="6"/>
  <c r="U41" i="6"/>
  <c r="U25" i="6"/>
  <c r="V146" i="6"/>
  <c r="V138" i="6"/>
  <c r="V130" i="6"/>
  <c r="V122" i="6"/>
  <c r="V114" i="6"/>
  <c r="V106" i="6"/>
  <c r="V98" i="6"/>
  <c r="V90" i="6"/>
  <c r="V82" i="6"/>
  <c r="V74" i="6"/>
  <c r="V66" i="6"/>
  <c r="V58" i="6"/>
  <c r="V50" i="6"/>
  <c r="V42" i="6"/>
  <c r="V34" i="6"/>
  <c r="V26" i="6"/>
  <c r="V18" i="6"/>
  <c r="V10" i="6"/>
  <c r="W145" i="6"/>
  <c r="W137" i="6"/>
  <c r="W129" i="6"/>
  <c r="W121" i="6"/>
  <c r="W113" i="6"/>
  <c r="W105" i="6"/>
  <c r="W97" i="6"/>
  <c r="W89" i="6"/>
  <c r="W81" i="6"/>
  <c r="W73" i="6"/>
  <c r="W65" i="6"/>
  <c r="W57" i="6"/>
  <c r="W49" i="6"/>
  <c r="W41" i="6"/>
  <c r="W33" i="6"/>
  <c r="W25" i="6"/>
  <c r="W17" i="6"/>
  <c r="W9" i="6"/>
  <c r="W123" i="6"/>
  <c r="W91" i="6"/>
  <c r="W51" i="6"/>
  <c r="W19" i="6"/>
  <c r="U136" i="6"/>
  <c r="U120" i="6"/>
  <c r="U104" i="6"/>
  <c r="U88" i="6"/>
  <c r="U72" i="6"/>
  <c r="U56" i="6"/>
  <c r="U40" i="6"/>
  <c r="U24" i="6"/>
  <c r="V145" i="6"/>
  <c r="V129" i="6"/>
  <c r="V113" i="6"/>
  <c r="V97" i="6"/>
  <c r="V81" i="6"/>
  <c r="V65" i="6"/>
  <c r="V49" i="6"/>
  <c r="V33" i="6"/>
  <c r="V17" i="6"/>
  <c r="V9" i="6"/>
  <c r="W144" i="6"/>
  <c r="W136" i="6"/>
  <c r="W128" i="6"/>
  <c r="W120" i="6"/>
  <c r="W112" i="6"/>
  <c r="W104" i="6"/>
  <c r="W96" i="6"/>
  <c r="W88" i="6"/>
  <c r="W80" i="6"/>
  <c r="W72" i="6"/>
  <c r="W64" i="6"/>
  <c r="W56" i="6"/>
  <c r="W48" i="6"/>
  <c r="W40" i="6"/>
  <c r="W32" i="6"/>
  <c r="W24" i="6"/>
  <c r="W16" i="6"/>
  <c r="W8" i="6"/>
  <c r="W67" i="6"/>
  <c r="U133" i="6"/>
  <c r="U117" i="6"/>
  <c r="U101" i="6"/>
  <c r="U85" i="6"/>
  <c r="U69" i="6"/>
  <c r="U53" i="6"/>
  <c r="U37" i="6"/>
  <c r="U21" i="6"/>
  <c r="V8" i="6"/>
  <c r="W143" i="6"/>
  <c r="W135" i="6"/>
  <c r="W127" i="6"/>
  <c r="W119" i="6"/>
  <c r="W111" i="6"/>
  <c r="W103" i="6"/>
  <c r="W95" i="6"/>
  <c r="W87" i="6"/>
  <c r="W79" i="6"/>
  <c r="W71" i="6"/>
  <c r="W63" i="6"/>
  <c r="W55" i="6"/>
  <c r="W47" i="6"/>
  <c r="W39" i="6"/>
  <c r="W31" i="6"/>
  <c r="W23" i="6"/>
  <c r="W15" i="6"/>
  <c r="W7" i="6"/>
  <c r="V143" i="6"/>
  <c r="V135" i="6"/>
  <c r="V127" i="6"/>
  <c r="V119" i="6"/>
  <c r="V111" i="6"/>
  <c r="V103" i="6"/>
  <c r="V95" i="6"/>
  <c r="V87" i="6"/>
  <c r="V79" i="6"/>
  <c r="V71" i="6"/>
  <c r="V63" i="6"/>
  <c r="V55" i="6"/>
  <c r="V47" i="6"/>
  <c r="V39" i="6"/>
  <c r="V31" i="6"/>
  <c r="V23" i="6"/>
  <c r="V15" i="6"/>
  <c r="V7" i="6"/>
  <c r="W142" i="6"/>
  <c r="W134" i="6"/>
  <c r="W126" i="6"/>
  <c r="W118" i="6"/>
  <c r="W110" i="6"/>
  <c r="W102" i="6"/>
  <c r="W94" i="6"/>
  <c r="W86" i="6"/>
  <c r="W78" i="6"/>
  <c r="W70" i="6"/>
  <c r="W62" i="6"/>
  <c r="W54" i="6"/>
  <c r="W46" i="6"/>
  <c r="W38" i="6"/>
  <c r="W30" i="6"/>
  <c r="W22" i="6"/>
  <c r="W14" i="6"/>
  <c r="W6" i="6"/>
  <c r="W139" i="6"/>
  <c r="V142" i="6"/>
  <c r="V134" i="6"/>
  <c r="V126" i="6"/>
  <c r="V118" i="6"/>
  <c r="V110" i="6"/>
  <c r="V102" i="6"/>
  <c r="V94" i="6"/>
  <c r="V86" i="6"/>
  <c r="V78" i="6"/>
  <c r="V70" i="6"/>
  <c r="V62" i="6"/>
  <c r="V54" i="6"/>
  <c r="V46" i="6"/>
  <c r="V38" i="6"/>
  <c r="V30" i="6"/>
  <c r="V22" i="6"/>
  <c r="V14" i="6"/>
  <c r="V6" i="6"/>
  <c r="Y6" i="6" l="1"/>
  <c r="Y5" i="6"/>
  <c r="Y7" i="6"/>
  <c r="W3" i="6"/>
  <c r="Q153" i="6"/>
  <c r="Q152" i="6"/>
  <c r="P153" i="6"/>
  <c r="P152" i="6"/>
  <c r="Q6" i="6"/>
  <c r="Q301" i="6"/>
  <c r="P301" i="6"/>
  <c r="O301" i="6"/>
  <c r="N301" i="6"/>
  <c r="M301" i="6"/>
  <c r="L301" i="6"/>
  <c r="K301" i="6"/>
  <c r="J301" i="6"/>
  <c r="I301" i="6"/>
  <c r="H301" i="6"/>
  <c r="G301" i="6"/>
  <c r="Q300" i="6"/>
  <c r="P300" i="6"/>
  <c r="O300" i="6"/>
  <c r="N300" i="6"/>
  <c r="M300" i="6"/>
  <c r="L300" i="6"/>
  <c r="K300" i="6"/>
  <c r="J300" i="6"/>
  <c r="I300" i="6"/>
  <c r="H300" i="6"/>
  <c r="G300" i="6"/>
  <c r="Q299" i="6"/>
  <c r="P299" i="6"/>
  <c r="O299" i="6"/>
  <c r="N299" i="6"/>
  <c r="M299" i="6"/>
  <c r="L299" i="6"/>
  <c r="K299" i="6"/>
  <c r="J299" i="6"/>
  <c r="I299" i="6"/>
  <c r="H299" i="6"/>
  <c r="G299" i="6"/>
  <c r="Q298" i="6"/>
  <c r="P298" i="6"/>
  <c r="O298" i="6"/>
  <c r="N298" i="6"/>
  <c r="M298" i="6"/>
  <c r="L298" i="6"/>
  <c r="K298" i="6"/>
  <c r="J298" i="6"/>
  <c r="I298" i="6"/>
  <c r="H298" i="6"/>
  <c r="G298" i="6"/>
  <c r="Q297" i="6"/>
  <c r="P297" i="6"/>
  <c r="O297" i="6"/>
  <c r="N297" i="6"/>
  <c r="M297" i="6"/>
  <c r="L297" i="6"/>
  <c r="K297" i="6"/>
  <c r="J297" i="6"/>
  <c r="I297" i="6"/>
  <c r="H297" i="6"/>
  <c r="G297" i="6"/>
  <c r="Q296" i="6"/>
  <c r="P296" i="6"/>
  <c r="O296" i="6"/>
  <c r="N296" i="6"/>
  <c r="M296" i="6"/>
  <c r="L296" i="6"/>
  <c r="K296" i="6"/>
  <c r="J296" i="6"/>
  <c r="I296" i="6"/>
  <c r="H296" i="6"/>
  <c r="G296" i="6"/>
  <c r="Q295" i="6"/>
  <c r="P295" i="6"/>
  <c r="O295" i="6"/>
  <c r="N295" i="6"/>
  <c r="M295" i="6"/>
  <c r="L295" i="6"/>
  <c r="K295" i="6"/>
  <c r="J295" i="6"/>
  <c r="I295" i="6"/>
  <c r="H295" i="6"/>
  <c r="G295" i="6"/>
  <c r="Q294" i="6"/>
  <c r="P294" i="6"/>
  <c r="O294" i="6"/>
  <c r="N294" i="6"/>
  <c r="M294" i="6"/>
  <c r="L294" i="6"/>
  <c r="K294" i="6"/>
  <c r="J294" i="6"/>
  <c r="I294" i="6"/>
  <c r="H294" i="6"/>
  <c r="G294" i="6"/>
  <c r="Q293" i="6"/>
  <c r="P293" i="6"/>
  <c r="O293" i="6"/>
  <c r="N293" i="6"/>
  <c r="M293" i="6"/>
  <c r="L293" i="6"/>
  <c r="K293" i="6"/>
  <c r="J293" i="6"/>
  <c r="I293" i="6"/>
  <c r="H293" i="6"/>
  <c r="G293" i="6"/>
  <c r="Q292" i="6"/>
  <c r="P292" i="6"/>
  <c r="O292" i="6"/>
  <c r="N292" i="6"/>
  <c r="M292" i="6"/>
  <c r="L292" i="6"/>
  <c r="K292" i="6"/>
  <c r="J292" i="6"/>
  <c r="I292" i="6"/>
  <c r="H292" i="6"/>
  <c r="G292" i="6"/>
  <c r="Q291" i="6"/>
  <c r="P291" i="6"/>
  <c r="O291" i="6"/>
  <c r="N291" i="6"/>
  <c r="M291" i="6"/>
  <c r="L291" i="6"/>
  <c r="K291" i="6"/>
  <c r="J291" i="6"/>
  <c r="I291" i="6"/>
  <c r="H291" i="6"/>
  <c r="G291" i="6"/>
  <c r="Q290" i="6"/>
  <c r="P290" i="6"/>
  <c r="O290" i="6"/>
  <c r="N290" i="6"/>
  <c r="M290" i="6"/>
  <c r="L290" i="6"/>
  <c r="K290" i="6"/>
  <c r="J290" i="6"/>
  <c r="I290" i="6"/>
  <c r="H290" i="6"/>
  <c r="G290" i="6"/>
  <c r="Q289" i="6"/>
  <c r="P289" i="6"/>
  <c r="O289" i="6"/>
  <c r="N289" i="6"/>
  <c r="M289" i="6"/>
  <c r="L289" i="6"/>
  <c r="K289" i="6"/>
  <c r="J289" i="6"/>
  <c r="I289" i="6"/>
  <c r="H289" i="6"/>
  <c r="G289" i="6"/>
  <c r="Q288" i="6"/>
  <c r="P288" i="6"/>
  <c r="O288" i="6"/>
  <c r="N288" i="6"/>
  <c r="M288" i="6"/>
  <c r="L288" i="6"/>
  <c r="K288" i="6"/>
  <c r="J288" i="6"/>
  <c r="I288" i="6"/>
  <c r="H288" i="6"/>
  <c r="G288" i="6"/>
  <c r="Q287" i="6"/>
  <c r="P287" i="6"/>
  <c r="O287" i="6"/>
  <c r="N287" i="6"/>
  <c r="M287" i="6"/>
  <c r="L287" i="6"/>
  <c r="K287" i="6"/>
  <c r="J287" i="6"/>
  <c r="I287" i="6"/>
  <c r="H287" i="6"/>
  <c r="G287" i="6"/>
  <c r="Q286" i="6"/>
  <c r="P286" i="6"/>
  <c r="O286" i="6"/>
  <c r="N286" i="6"/>
  <c r="M286" i="6"/>
  <c r="L286" i="6"/>
  <c r="K286" i="6"/>
  <c r="J286" i="6"/>
  <c r="I286" i="6"/>
  <c r="H286" i="6"/>
  <c r="G286" i="6"/>
  <c r="Q285" i="6"/>
  <c r="P285" i="6"/>
  <c r="O285" i="6"/>
  <c r="N285" i="6"/>
  <c r="M285" i="6"/>
  <c r="L285" i="6"/>
  <c r="K285" i="6"/>
  <c r="J285" i="6"/>
  <c r="I285" i="6"/>
  <c r="H285" i="6"/>
  <c r="G285" i="6"/>
  <c r="Q284" i="6"/>
  <c r="P284" i="6"/>
  <c r="O284" i="6"/>
  <c r="N284" i="6"/>
  <c r="M284" i="6"/>
  <c r="L284" i="6"/>
  <c r="K284" i="6"/>
  <c r="J284" i="6"/>
  <c r="I284" i="6"/>
  <c r="H284" i="6"/>
  <c r="G284" i="6"/>
  <c r="Q283" i="6"/>
  <c r="P283" i="6"/>
  <c r="O283" i="6"/>
  <c r="N283" i="6"/>
  <c r="M283" i="6"/>
  <c r="L283" i="6"/>
  <c r="K283" i="6"/>
  <c r="J283" i="6"/>
  <c r="I283" i="6"/>
  <c r="H283" i="6"/>
  <c r="G283" i="6"/>
  <c r="Q282" i="6"/>
  <c r="P282" i="6"/>
  <c r="O282" i="6"/>
  <c r="N282" i="6"/>
  <c r="M282" i="6"/>
  <c r="L282" i="6"/>
  <c r="K282" i="6"/>
  <c r="J282" i="6"/>
  <c r="I282" i="6"/>
  <c r="H282" i="6"/>
  <c r="G282" i="6"/>
  <c r="Q281" i="6"/>
  <c r="P281" i="6"/>
  <c r="O281" i="6"/>
  <c r="N281" i="6"/>
  <c r="M281" i="6"/>
  <c r="L281" i="6"/>
  <c r="K281" i="6"/>
  <c r="J281" i="6"/>
  <c r="I281" i="6"/>
  <c r="H281" i="6"/>
  <c r="G281" i="6"/>
  <c r="Q280" i="6"/>
  <c r="P280" i="6"/>
  <c r="O280" i="6"/>
  <c r="N280" i="6"/>
  <c r="M280" i="6"/>
  <c r="L280" i="6"/>
  <c r="K280" i="6"/>
  <c r="J280" i="6"/>
  <c r="I280" i="6"/>
  <c r="H280" i="6"/>
  <c r="G280" i="6"/>
  <c r="Q279" i="6"/>
  <c r="P279" i="6"/>
  <c r="O279" i="6"/>
  <c r="N279" i="6"/>
  <c r="M279" i="6"/>
  <c r="L279" i="6"/>
  <c r="K279" i="6"/>
  <c r="J279" i="6"/>
  <c r="I279" i="6"/>
  <c r="H279" i="6"/>
  <c r="G279" i="6"/>
  <c r="Q278" i="6"/>
  <c r="P278" i="6"/>
  <c r="O278" i="6"/>
  <c r="N278" i="6"/>
  <c r="M278" i="6"/>
  <c r="L278" i="6"/>
  <c r="K278" i="6"/>
  <c r="J278" i="6"/>
  <c r="I278" i="6"/>
  <c r="H278" i="6"/>
  <c r="G278" i="6"/>
  <c r="Q277" i="6"/>
  <c r="P277" i="6"/>
  <c r="O277" i="6"/>
  <c r="N277" i="6"/>
  <c r="M277" i="6"/>
  <c r="L277" i="6"/>
  <c r="K277" i="6"/>
  <c r="J277" i="6"/>
  <c r="I277" i="6"/>
  <c r="H277" i="6"/>
  <c r="G277" i="6"/>
  <c r="Q276" i="6"/>
  <c r="P276" i="6"/>
  <c r="O276" i="6"/>
  <c r="N276" i="6"/>
  <c r="M276" i="6"/>
  <c r="L276" i="6"/>
  <c r="K276" i="6"/>
  <c r="J276" i="6"/>
  <c r="I276" i="6"/>
  <c r="H276" i="6"/>
  <c r="G276" i="6"/>
  <c r="Q275" i="6"/>
  <c r="P275" i="6"/>
  <c r="O275" i="6"/>
  <c r="N275" i="6"/>
  <c r="M275" i="6"/>
  <c r="L275" i="6"/>
  <c r="K275" i="6"/>
  <c r="J275" i="6"/>
  <c r="I275" i="6"/>
  <c r="H275" i="6"/>
  <c r="G275" i="6"/>
  <c r="Q274" i="6"/>
  <c r="P274" i="6"/>
  <c r="O274" i="6"/>
  <c r="N274" i="6"/>
  <c r="M274" i="6"/>
  <c r="L274" i="6"/>
  <c r="K274" i="6"/>
  <c r="J274" i="6"/>
  <c r="I274" i="6"/>
  <c r="H274" i="6"/>
  <c r="G274" i="6"/>
  <c r="Q273" i="6"/>
  <c r="P273" i="6"/>
  <c r="O273" i="6"/>
  <c r="N273" i="6"/>
  <c r="M273" i="6"/>
  <c r="L273" i="6"/>
  <c r="K273" i="6"/>
  <c r="J273" i="6"/>
  <c r="I273" i="6"/>
  <c r="H273" i="6"/>
  <c r="G273" i="6"/>
  <c r="Q272" i="6"/>
  <c r="P272" i="6"/>
  <c r="O272" i="6"/>
  <c r="N272" i="6"/>
  <c r="M272" i="6"/>
  <c r="L272" i="6"/>
  <c r="K272" i="6"/>
  <c r="J272" i="6"/>
  <c r="I272" i="6"/>
  <c r="H272" i="6"/>
  <c r="G272" i="6"/>
  <c r="Q271" i="6"/>
  <c r="P271" i="6"/>
  <c r="O271" i="6"/>
  <c r="N271" i="6"/>
  <c r="M271" i="6"/>
  <c r="L271" i="6"/>
  <c r="K271" i="6"/>
  <c r="J271" i="6"/>
  <c r="I271" i="6"/>
  <c r="H271" i="6"/>
  <c r="G271" i="6"/>
  <c r="Q270" i="6"/>
  <c r="P270" i="6"/>
  <c r="O270" i="6"/>
  <c r="N270" i="6"/>
  <c r="M270" i="6"/>
  <c r="L270" i="6"/>
  <c r="K270" i="6"/>
  <c r="J270" i="6"/>
  <c r="I270" i="6"/>
  <c r="H270" i="6"/>
  <c r="G270" i="6"/>
  <c r="Q269" i="6"/>
  <c r="P269" i="6"/>
  <c r="O269" i="6"/>
  <c r="N269" i="6"/>
  <c r="M269" i="6"/>
  <c r="L269" i="6"/>
  <c r="K269" i="6"/>
  <c r="J269" i="6"/>
  <c r="I269" i="6"/>
  <c r="H269" i="6"/>
  <c r="G269" i="6"/>
  <c r="Q268" i="6"/>
  <c r="P268" i="6"/>
  <c r="O268" i="6"/>
  <c r="N268" i="6"/>
  <c r="M268" i="6"/>
  <c r="L268" i="6"/>
  <c r="K268" i="6"/>
  <c r="J268" i="6"/>
  <c r="I268" i="6"/>
  <c r="H268" i="6"/>
  <c r="G268" i="6"/>
  <c r="Q267" i="6"/>
  <c r="P267" i="6"/>
  <c r="O267" i="6"/>
  <c r="N267" i="6"/>
  <c r="M267" i="6"/>
  <c r="L267" i="6"/>
  <c r="K267" i="6"/>
  <c r="J267" i="6"/>
  <c r="I267" i="6"/>
  <c r="H267" i="6"/>
  <c r="G267" i="6"/>
  <c r="Q266" i="6"/>
  <c r="P266" i="6"/>
  <c r="O266" i="6"/>
  <c r="N266" i="6"/>
  <c r="M266" i="6"/>
  <c r="L266" i="6"/>
  <c r="K266" i="6"/>
  <c r="J266" i="6"/>
  <c r="I266" i="6"/>
  <c r="H266" i="6"/>
  <c r="G266" i="6"/>
  <c r="Q265" i="6"/>
  <c r="P265" i="6"/>
  <c r="O265" i="6"/>
  <c r="N265" i="6"/>
  <c r="M265" i="6"/>
  <c r="L265" i="6"/>
  <c r="K265" i="6"/>
  <c r="J265" i="6"/>
  <c r="I265" i="6"/>
  <c r="H265" i="6"/>
  <c r="G265" i="6"/>
  <c r="Q264" i="6"/>
  <c r="P264" i="6"/>
  <c r="O264" i="6"/>
  <c r="N264" i="6"/>
  <c r="M264" i="6"/>
  <c r="L264" i="6"/>
  <c r="K264" i="6"/>
  <c r="J264" i="6"/>
  <c r="I264" i="6"/>
  <c r="H264" i="6"/>
  <c r="G264" i="6"/>
  <c r="Q263" i="6"/>
  <c r="P263" i="6"/>
  <c r="O263" i="6"/>
  <c r="N263" i="6"/>
  <c r="M263" i="6"/>
  <c r="L263" i="6"/>
  <c r="K263" i="6"/>
  <c r="J263" i="6"/>
  <c r="I263" i="6"/>
  <c r="H263" i="6"/>
  <c r="G263" i="6"/>
  <c r="Q262" i="6"/>
  <c r="P262" i="6"/>
  <c r="O262" i="6"/>
  <c r="N262" i="6"/>
  <c r="M262" i="6"/>
  <c r="L262" i="6"/>
  <c r="K262" i="6"/>
  <c r="J262" i="6"/>
  <c r="I262" i="6"/>
  <c r="H262" i="6"/>
  <c r="G262" i="6"/>
  <c r="Q261" i="6"/>
  <c r="P261" i="6"/>
  <c r="O261" i="6"/>
  <c r="N261" i="6"/>
  <c r="M261" i="6"/>
  <c r="L261" i="6"/>
  <c r="K261" i="6"/>
  <c r="J261" i="6"/>
  <c r="I261" i="6"/>
  <c r="H261" i="6"/>
  <c r="G261" i="6"/>
  <c r="Q260" i="6"/>
  <c r="P260" i="6"/>
  <c r="O260" i="6"/>
  <c r="N260" i="6"/>
  <c r="M260" i="6"/>
  <c r="L260" i="6"/>
  <c r="K260" i="6"/>
  <c r="J260" i="6"/>
  <c r="I260" i="6"/>
  <c r="H260" i="6"/>
  <c r="G260" i="6"/>
  <c r="Q259" i="6"/>
  <c r="P259" i="6"/>
  <c r="O259" i="6"/>
  <c r="N259" i="6"/>
  <c r="M259" i="6"/>
  <c r="L259" i="6"/>
  <c r="K259" i="6"/>
  <c r="J259" i="6"/>
  <c r="I259" i="6"/>
  <c r="H259" i="6"/>
  <c r="G259" i="6"/>
  <c r="Q258" i="6"/>
  <c r="P258" i="6"/>
  <c r="O258" i="6"/>
  <c r="N258" i="6"/>
  <c r="M258" i="6"/>
  <c r="L258" i="6"/>
  <c r="K258" i="6"/>
  <c r="J258" i="6"/>
  <c r="I258" i="6"/>
  <c r="H258" i="6"/>
  <c r="G258" i="6"/>
  <c r="Q257" i="6"/>
  <c r="P257" i="6"/>
  <c r="O257" i="6"/>
  <c r="N257" i="6"/>
  <c r="M257" i="6"/>
  <c r="L257" i="6"/>
  <c r="K257" i="6"/>
  <c r="J257" i="6"/>
  <c r="I257" i="6"/>
  <c r="H257" i="6"/>
  <c r="G257" i="6"/>
  <c r="Q256" i="6"/>
  <c r="P256" i="6"/>
  <c r="O256" i="6"/>
  <c r="N256" i="6"/>
  <c r="M256" i="6"/>
  <c r="L256" i="6"/>
  <c r="K256" i="6"/>
  <c r="J256" i="6"/>
  <c r="I256" i="6"/>
  <c r="H256" i="6"/>
  <c r="G256" i="6"/>
  <c r="Q255" i="6"/>
  <c r="P255" i="6"/>
  <c r="O255" i="6"/>
  <c r="N255" i="6"/>
  <c r="M255" i="6"/>
  <c r="L255" i="6"/>
  <c r="K255" i="6"/>
  <c r="J255" i="6"/>
  <c r="I255" i="6"/>
  <c r="H255" i="6"/>
  <c r="G255" i="6"/>
  <c r="Q254" i="6"/>
  <c r="P254" i="6"/>
  <c r="O254" i="6"/>
  <c r="N254" i="6"/>
  <c r="M254" i="6"/>
  <c r="L254" i="6"/>
  <c r="K254" i="6"/>
  <c r="J254" i="6"/>
  <c r="I254" i="6"/>
  <c r="H254" i="6"/>
  <c r="G254" i="6"/>
  <c r="Q253" i="6"/>
  <c r="P253" i="6"/>
  <c r="O253" i="6"/>
  <c r="N253" i="6"/>
  <c r="M253" i="6"/>
  <c r="L253" i="6"/>
  <c r="K253" i="6"/>
  <c r="J253" i="6"/>
  <c r="I253" i="6"/>
  <c r="H253" i="6"/>
  <c r="G253" i="6"/>
  <c r="Q252" i="6"/>
  <c r="P252" i="6"/>
  <c r="O252" i="6"/>
  <c r="N252" i="6"/>
  <c r="M252" i="6"/>
  <c r="L252" i="6"/>
  <c r="K252" i="6"/>
  <c r="J252" i="6"/>
  <c r="I252" i="6"/>
  <c r="H252" i="6"/>
  <c r="G252" i="6"/>
  <c r="Q251" i="6"/>
  <c r="P251" i="6"/>
  <c r="O251" i="6"/>
  <c r="N251" i="6"/>
  <c r="M251" i="6"/>
  <c r="L251" i="6"/>
  <c r="K251" i="6"/>
  <c r="J251" i="6"/>
  <c r="I251" i="6"/>
  <c r="H251" i="6"/>
  <c r="G251" i="6"/>
  <c r="Q250" i="6"/>
  <c r="P250" i="6"/>
  <c r="O250" i="6"/>
  <c r="N250" i="6"/>
  <c r="M250" i="6"/>
  <c r="L250" i="6"/>
  <c r="K250" i="6"/>
  <c r="J250" i="6"/>
  <c r="I250" i="6"/>
  <c r="H250" i="6"/>
  <c r="G250" i="6"/>
  <c r="Q249" i="6"/>
  <c r="P249" i="6"/>
  <c r="O249" i="6"/>
  <c r="N249" i="6"/>
  <c r="M249" i="6"/>
  <c r="L249" i="6"/>
  <c r="K249" i="6"/>
  <c r="J249" i="6"/>
  <c r="I249" i="6"/>
  <c r="H249" i="6"/>
  <c r="G249" i="6"/>
  <c r="Q248" i="6"/>
  <c r="P248" i="6"/>
  <c r="O248" i="6"/>
  <c r="N248" i="6"/>
  <c r="M248" i="6"/>
  <c r="L248" i="6"/>
  <c r="K248" i="6"/>
  <c r="J248" i="6"/>
  <c r="I248" i="6"/>
  <c r="H248" i="6"/>
  <c r="G248" i="6"/>
  <c r="Q247" i="6"/>
  <c r="P247" i="6"/>
  <c r="O247" i="6"/>
  <c r="N247" i="6"/>
  <c r="M247" i="6"/>
  <c r="L247" i="6"/>
  <c r="K247" i="6"/>
  <c r="J247" i="6"/>
  <c r="I247" i="6"/>
  <c r="H247" i="6"/>
  <c r="G247" i="6"/>
  <c r="Q246" i="6"/>
  <c r="P246" i="6"/>
  <c r="O246" i="6"/>
  <c r="N246" i="6"/>
  <c r="M246" i="6"/>
  <c r="L246" i="6"/>
  <c r="K246" i="6"/>
  <c r="J246" i="6"/>
  <c r="I246" i="6"/>
  <c r="H246" i="6"/>
  <c r="G246" i="6"/>
  <c r="Q245" i="6"/>
  <c r="P245" i="6"/>
  <c r="O245" i="6"/>
  <c r="N245" i="6"/>
  <c r="M245" i="6"/>
  <c r="L245" i="6"/>
  <c r="K245" i="6"/>
  <c r="J245" i="6"/>
  <c r="I245" i="6"/>
  <c r="H245" i="6"/>
  <c r="G245" i="6"/>
  <c r="Q244" i="6"/>
  <c r="P244" i="6"/>
  <c r="O244" i="6"/>
  <c r="N244" i="6"/>
  <c r="M244" i="6"/>
  <c r="L244" i="6"/>
  <c r="K244" i="6"/>
  <c r="J244" i="6"/>
  <c r="I244" i="6"/>
  <c r="H244" i="6"/>
  <c r="G244" i="6"/>
  <c r="Q243" i="6"/>
  <c r="P243" i="6"/>
  <c r="O243" i="6"/>
  <c r="N243" i="6"/>
  <c r="M243" i="6"/>
  <c r="L243" i="6"/>
  <c r="K243" i="6"/>
  <c r="J243" i="6"/>
  <c r="I243" i="6"/>
  <c r="H243" i="6"/>
  <c r="G243" i="6"/>
  <c r="Q242" i="6"/>
  <c r="P242" i="6"/>
  <c r="O242" i="6"/>
  <c r="N242" i="6"/>
  <c r="M242" i="6"/>
  <c r="L242" i="6"/>
  <c r="K242" i="6"/>
  <c r="J242" i="6"/>
  <c r="I242" i="6"/>
  <c r="H242" i="6"/>
  <c r="G242" i="6"/>
  <c r="Q241" i="6"/>
  <c r="P241" i="6"/>
  <c r="O241" i="6"/>
  <c r="N241" i="6"/>
  <c r="M241" i="6"/>
  <c r="L241" i="6"/>
  <c r="K241" i="6"/>
  <c r="J241" i="6"/>
  <c r="I241" i="6"/>
  <c r="H241" i="6"/>
  <c r="G241" i="6"/>
  <c r="Q240" i="6"/>
  <c r="P240" i="6"/>
  <c r="O240" i="6"/>
  <c r="N240" i="6"/>
  <c r="M240" i="6"/>
  <c r="L240" i="6"/>
  <c r="K240" i="6"/>
  <c r="J240" i="6"/>
  <c r="I240" i="6"/>
  <c r="H240" i="6"/>
  <c r="G240" i="6"/>
  <c r="Q239" i="6"/>
  <c r="P239" i="6"/>
  <c r="O239" i="6"/>
  <c r="N239" i="6"/>
  <c r="M239" i="6"/>
  <c r="L239" i="6"/>
  <c r="K239" i="6"/>
  <c r="J239" i="6"/>
  <c r="I239" i="6"/>
  <c r="H239" i="6"/>
  <c r="G239" i="6"/>
  <c r="Q238" i="6"/>
  <c r="P238" i="6"/>
  <c r="O238" i="6"/>
  <c r="N238" i="6"/>
  <c r="M238" i="6"/>
  <c r="L238" i="6"/>
  <c r="K238" i="6"/>
  <c r="J238" i="6"/>
  <c r="I238" i="6"/>
  <c r="H238" i="6"/>
  <c r="G238" i="6"/>
  <c r="Q237" i="6"/>
  <c r="P237" i="6"/>
  <c r="O237" i="6"/>
  <c r="N237" i="6"/>
  <c r="M237" i="6"/>
  <c r="L237" i="6"/>
  <c r="K237" i="6"/>
  <c r="J237" i="6"/>
  <c r="I237" i="6"/>
  <c r="H237" i="6"/>
  <c r="G237" i="6"/>
  <c r="Q236" i="6"/>
  <c r="P236" i="6"/>
  <c r="O236" i="6"/>
  <c r="N236" i="6"/>
  <c r="M236" i="6"/>
  <c r="L236" i="6"/>
  <c r="K236" i="6"/>
  <c r="J236" i="6"/>
  <c r="I236" i="6"/>
  <c r="H236" i="6"/>
  <c r="G236" i="6"/>
  <c r="Q235" i="6"/>
  <c r="P235" i="6"/>
  <c r="O235" i="6"/>
  <c r="N235" i="6"/>
  <c r="M235" i="6"/>
  <c r="L235" i="6"/>
  <c r="K235" i="6"/>
  <c r="J235" i="6"/>
  <c r="I235" i="6"/>
  <c r="H235" i="6"/>
  <c r="G235" i="6"/>
  <c r="Q234" i="6"/>
  <c r="P234" i="6"/>
  <c r="O234" i="6"/>
  <c r="N234" i="6"/>
  <c r="M234" i="6"/>
  <c r="L234" i="6"/>
  <c r="K234" i="6"/>
  <c r="J234" i="6"/>
  <c r="I234" i="6"/>
  <c r="H234" i="6"/>
  <c r="G234" i="6"/>
  <c r="Q233" i="6"/>
  <c r="P233" i="6"/>
  <c r="O233" i="6"/>
  <c r="N233" i="6"/>
  <c r="M233" i="6"/>
  <c r="L233" i="6"/>
  <c r="K233" i="6"/>
  <c r="J233" i="6"/>
  <c r="I233" i="6"/>
  <c r="H233" i="6"/>
  <c r="G233" i="6"/>
  <c r="Q232" i="6"/>
  <c r="P232" i="6"/>
  <c r="O232" i="6"/>
  <c r="N232" i="6"/>
  <c r="M232" i="6"/>
  <c r="L232" i="6"/>
  <c r="K232" i="6"/>
  <c r="J232" i="6"/>
  <c r="I232" i="6"/>
  <c r="H232" i="6"/>
  <c r="G232" i="6"/>
  <c r="Q231" i="6"/>
  <c r="P231" i="6"/>
  <c r="O231" i="6"/>
  <c r="N231" i="6"/>
  <c r="M231" i="6"/>
  <c r="L231" i="6"/>
  <c r="K231" i="6"/>
  <c r="J231" i="6"/>
  <c r="I231" i="6"/>
  <c r="H231" i="6"/>
  <c r="G231" i="6"/>
  <c r="Q230" i="6"/>
  <c r="P230" i="6"/>
  <c r="O230" i="6"/>
  <c r="N230" i="6"/>
  <c r="M230" i="6"/>
  <c r="L230" i="6"/>
  <c r="K230" i="6"/>
  <c r="J230" i="6"/>
  <c r="I230" i="6"/>
  <c r="H230" i="6"/>
  <c r="G230" i="6"/>
  <c r="Q229" i="6"/>
  <c r="P229" i="6"/>
  <c r="O229" i="6"/>
  <c r="N229" i="6"/>
  <c r="M229" i="6"/>
  <c r="L229" i="6"/>
  <c r="K229" i="6"/>
  <c r="J229" i="6"/>
  <c r="I229" i="6"/>
  <c r="H229" i="6"/>
  <c r="G229" i="6"/>
  <c r="Q228" i="6"/>
  <c r="P228" i="6"/>
  <c r="O228" i="6"/>
  <c r="N228" i="6"/>
  <c r="M228" i="6"/>
  <c r="L228" i="6"/>
  <c r="K228" i="6"/>
  <c r="J228" i="6"/>
  <c r="I228" i="6"/>
  <c r="H228" i="6"/>
  <c r="G228" i="6"/>
  <c r="Q227" i="6"/>
  <c r="P227" i="6"/>
  <c r="O227" i="6"/>
  <c r="N227" i="6"/>
  <c r="M227" i="6"/>
  <c r="L227" i="6"/>
  <c r="K227" i="6"/>
  <c r="J227" i="6"/>
  <c r="I227" i="6"/>
  <c r="H227" i="6"/>
  <c r="G227" i="6"/>
  <c r="Q226" i="6"/>
  <c r="P226" i="6"/>
  <c r="O226" i="6"/>
  <c r="N226" i="6"/>
  <c r="M226" i="6"/>
  <c r="L226" i="6"/>
  <c r="K226" i="6"/>
  <c r="J226" i="6"/>
  <c r="I226" i="6"/>
  <c r="H226" i="6"/>
  <c r="G226" i="6"/>
  <c r="Q225" i="6"/>
  <c r="P225" i="6"/>
  <c r="O225" i="6"/>
  <c r="N225" i="6"/>
  <c r="M225" i="6"/>
  <c r="L225" i="6"/>
  <c r="K225" i="6"/>
  <c r="J225" i="6"/>
  <c r="I225" i="6"/>
  <c r="H225" i="6"/>
  <c r="G225" i="6"/>
  <c r="Q224" i="6"/>
  <c r="P224" i="6"/>
  <c r="O224" i="6"/>
  <c r="N224" i="6"/>
  <c r="M224" i="6"/>
  <c r="L224" i="6"/>
  <c r="K224" i="6"/>
  <c r="J224" i="6"/>
  <c r="I224" i="6"/>
  <c r="H224" i="6"/>
  <c r="G224" i="6"/>
  <c r="Q223" i="6"/>
  <c r="P223" i="6"/>
  <c r="O223" i="6"/>
  <c r="N223" i="6"/>
  <c r="M223" i="6"/>
  <c r="L223" i="6"/>
  <c r="K223" i="6"/>
  <c r="J223" i="6"/>
  <c r="I223" i="6"/>
  <c r="H223" i="6"/>
  <c r="G223" i="6"/>
  <c r="Q222" i="6"/>
  <c r="P222" i="6"/>
  <c r="O222" i="6"/>
  <c r="N222" i="6"/>
  <c r="M222" i="6"/>
  <c r="L222" i="6"/>
  <c r="K222" i="6"/>
  <c r="J222" i="6"/>
  <c r="I222" i="6"/>
  <c r="H222" i="6"/>
  <c r="G222" i="6"/>
  <c r="Q221" i="6"/>
  <c r="P221" i="6"/>
  <c r="O221" i="6"/>
  <c r="N221" i="6"/>
  <c r="M221" i="6"/>
  <c r="L221" i="6"/>
  <c r="K221" i="6"/>
  <c r="J221" i="6"/>
  <c r="I221" i="6"/>
  <c r="H221" i="6"/>
  <c r="G221" i="6"/>
  <c r="Q220" i="6"/>
  <c r="P220" i="6"/>
  <c r="O220" i="6"/>
  <c r="N220" i="6"/>
  <c r="M220" i="6"/>
  <c r="L220" i="6"/>
  <c r="K220" i="6"/>
  <c r="J220" i="6"/>
  <c r="I220" i="6"/>
  <c r="H220" i="6"/>
  <c r="G220" i="6"/>
  <c r="Q219" i="6"/>
  <c r="P219" i="6"/>
  <c r="O219" i="6"/>
  <c r="N219" i="6"/>
  <c r="M219" i="6"/>
  <c r="L219" i="6"/>
  <c r="K219" i="6"/>
  <c r="J219" i="6"/>
  <c r="I219" i="6"/>
  <c r="H219" i="6"/>
  <c r="G219" i="6"/>
  <c r="Q218" i="6"/>
  <c r="P218" i="6"/>
  <c r="O218" i="6"/>
  <c r="N218" i="6"/>
  <c r="M218" i="6"/>
  <c r="L218" i="6"/>
  <c r="K218" i="6"/>
  <c r="J218" i="6"/>
  <c r="I218" i="6"/>
  <c r="H218" i="6"/>
  <c r="G218" i="6"/>
  <c r="Q217" i="6"/>
  <c r="P217" i="6"/>
  <c r="O217" i="6"/>
  <c r="N217" i="6"/>
  <c r="M217" i="6"/>
  <c r="L217" i="6"/>
  <c r="K217" i="6"/>
  <c r="J217" i="6"/>
  <c r="I217" i="6"/>
  <c r="H217" i="6"/>
  <c r="G217" i="6"/>
  <c r="Q216" i="6"/>
  <c r="P216" i="6"/>
  <c r="O216" i="6"/>
  <c r="N216" i="6"/>
  <c r="M216" i="6"/>
  <c r="L216" i="6"/>
  <c r="K216" i="6"/>
  <c r="J216" i="6"/>
  <c r="I216" i="6"/>
  <c r="H216" i="6"/>
  <c r="G216" i="6"/>
  <c r="Q215" i="6"/>
  <c r="P215" i="6"/>
  <c r="O215" i="6"/>
  <c r="N215" i="6"/>
  <c r="M215" i="6"/>
  <c r="L215" i="6"/>
  <c r="K215" i="6"/>
  <c r="J215" i="6"/>
  <c r="I215" i="6"/>
  <c r="H215" i="6"/>
  <c r="G215" i="6"/>
  <c r="Q214" i="6"/>
  <c r="P214" i="6"/>
  <c r="O214" i="6"/>
  <c r="N214" i="6"/>
  <c r="M214" i="6"/>
  <c r="L214" i="6"/>
  <c r="K214" i="6"/>
  <c r="J214" i="6"/>
  <c r="I214" i="6"/>
  <c r="H214" i="6"/>
  <c r="G214" i="6"/>
  <c r="Q213" i="6"/>
  <c r="P213" i="6"/>
  <c r="O213" i="6"/>
  <c r="N213" i="6"/>
  <c r="M213" i="6"/>
  <c r="L213" i="6"/>
  <c r="K213" i="6"/>
  <c r="J213" i="6"/>
  <c r="I213" i="6"/>
  <c r="H213" i="6"/>
  <c r="G213" i="6"/>
  <c r="Q212" i="6"/>
  <c r="P212" i="6"/>
  <c r="O212" i="6"/>
  <c r="N212" i="6"/>
  <c r="M212" i="6"/>
  <c r="L212" i="6"/>
  <c r="K212" i="6"/>
  <c r="J212" i="6"/>
  <c r="I212" i="6"/>
  <c r="H212" i="6"/>
  <c r="G212" i="6"/>
  <c r="Q211" i="6"/>
  <c r="P211" i="6"/>
  <c r="O211" i="6"/>
  <c r="N211" i="6"/>
  <c r="M211" i="6"/>
  <c r="L211" i="6"/>
  <c r="K211" i="6"/>
  <c r="J211" i="6"/>
  <c r="I211" i="6"/>
  <c r="H211" i="6"/>
  <c r="G211" i="6"/>
  <c r="Q210" i="6"/>
  <c r="P210" i="6"/>
  <c r="O210" i="6"/>
  <c r="N210" i="6"/>
  <c r="M210" i="6"/>
  <c r="L210" i="6"/>
  <c r="K210" i="6"/>
  <c r="J210" i="6"/>
  <c r="I210" i="6"/>
  <c r="H210" i="6"/>
  <c r="G210" i="6"/>
  <c r="Q209" i="6"/>
  <c r="P209" i="6"/>
  <c r="O209" i="6"/>
  <c r="N209" i="6"/>
  <c r="M209" i="6"/>
  <c r="L209" i="6"/>
  <c r="K209" i="6"/>
  <c r="J209" i="6"/>
  <c r="I209" i="6"/>
  <c r="H209" i="6"/>
  <c r="G209" i="6"/>
  <c r="Q208" i="6"/>
  <c r="P208" i="6"/>
  <c r="O208" i="6"/>
  <c r="N208" i="6"/>
  <c r="M208" i="6"/>
  <c r="L208" i="6"/>
  <c r="K208" i="6"/>
  <c r="J208" i="6"/>
  <c r="I208" i="6"/>
  <c r="H208" i="6"/>
  <c r="G208" i="6"/>
  <c r="Q207" i="6"/>
  <c r="P207" i="6"/>
  <c r="O207" i="6"/>
  <c r="N207" i="6"/>
  <c r="M207" i="6"/>
  <c r="L207" i="6"/>
  <c r="K207" i="6"/>
  <c r="J207" i="6"/>
  <c r="I207" i="6"/>
  <c r="H207" i="6"/>
  <c r="G207" i="6"/>
  <c r="Q206" i="6"/>
  <c r="P206" i="6"/>
  <c r="O206" i="6"/>
  <c r="N206" i="6"/>
  <c r="M206" i="6"/>
  <c r="L206" i="6"/>
  <c r="K206" i="6"/>
  <c r="J206" i="6"/>
  <c r="I206" i="6"/>
  <c r="H206" i="6"/>
  <c r="G206" i="6"/>
  <c r="Q205" i="6"/>
  <c r="P205" i="6"/>
  <c r="O205" i="6"/>
  <c r="N205" i="6"/>
  <c r="M205" i="6"/>
  <c r="L205" i="6"/>
  <c r="K205" i="6"/>
  <c r="J205" i="6"/>
  <c r="I205" i="6"/>
  <c r="H205" i="6"/>
  <c r="G205" i="6"/>
  <c r="Q204" i="6"/>
  <c r="P204" i="6"/>
  <c r="O204" i="6"/>
  <c r="N204" i="6"/>
  <c r="M204" i="6"/>
  <c r="L204" i="6"/>
  <c r="K204" i="6"/>
  <c r="J204" i="6"/>
  <c r="I204" i="6"/>
  <c r="H204" i="6"/>
  <c r="G204" i="6"/>
  <c r="Q203" i="6"/>
  <c r="P203" i="6"/>
  <c r="O203" i="6"/>
  <c r="N203" i="6"/>
  <c r="M203" i="6"/>
  <c r="L203" i="6"/>
  <c r="K203" i="6"/>
  <c r="J203" i="6"/>
  <c r="I203" i="6"/>
  <c r="H203" i="6"/>
  <c r="G203" i="6"/>
  <c r="Q202" i="6"/>
  <c r="P202" i="6"/>
  <c r="O202" i="6"/>
  <c r="N202" i="6"/>
  <c r="M202" i="6"/>
  <c r="L202" i="6"/>
  <c r="K202" i="6"/>
  <c r="J202" i="6"/>
  <c r="I202" i="6"/>
  <c r="H202" i="6"/>
  <c r="G202" i="6"/>
  <c r="Q201" i="6"/>
  <c r="P201" i="6"/>
  <c r="O201" i="6"/>
  <c r="N201" i="6"/>
  <c r="M201" i="6"/>
  <c r="L201" i="6"/>
  <c r="K201" i="6"/>
  <c r="J201" i="6"/>
  <c r="I201" i="6"/>
  <c r="H201" i="6"/>
  <c r="G201" i="6"/>
  <c r="Q200" i="6"/>
  <c r="P200" i="6"/>
  <c r="O200" i="6"/>
  <c r="N200" i="6"/>
  <c r="M200" i="6"/>
  <c r="L200" i="6"/>
  <c r="K200" i="6"/>
  <c r="J200" i="6"/>
  <c r="I200" i="6"/>
  <c r="H200" i="6"/>
  <c r="G200" i="6"/>
  <c r="Q199" i="6"/>
  <c r="P199" i="6"/>
  <c r="O199" i="6"/>
  <c r="N199" i="6"/>
  <c r="M199" i="6"/>
  <c r="L199" i="6"/>
  <c r="K199" i="6"/>
  <c r="J199" i="6"/>
  <c r="I199" i="6"/>
  <c r="H199" i="6"/>
  <c r="G199" i="6"/>
  <c r="Q198" i="6"/>
  <c r="P198" i="6"/>
  <c r="O198" i="6"/>
  <c r="N198" i="6"/>
  <c r="M198" i="6"/>
  <c r="L198" i="6"/>
  <c r="K198" i="6"/>
  <c r="J198" i="6"/>
  <c r="I198" i="6"/>
  <c r="H198" i="6"/>
  <c r="G198" i="6"/>
  <c r="Q197" i="6"/>
  <c r="P197" i="6"/>
  <c r="O197" i="6"/>
  <c r="N197" i="6"/>
  <c r="M197" i="6"/>
  <c r="L197" i="6"/>
  <c r="K197" i="6"/>
  <c r="J197" i="6"/>
  <c r="I197" i="6"/>
  <c r="H197" i="6"/>
  <c r="G197" i="6"/>
  <c r="Q196" i="6"/>
  <c r="P196" i="6"/>
  <c r="O196" i="6"/>
  <c r="N196" i="6"/>
  <c r="M196" i="6"/>
  <c r="L196" i="6"/>
  <c r="K196" i="6"/>
  <c r="J196" i="6"/>
  <c r="I196" i="6"/>
  <c r="H196" i="6"/>
  <c r="G196" i="6"/>
  <c r="Q195" i="6"/>
  <c r="P195" i="6"/>
  <c r="O195" i="6"/>
  <c r="N195" i="6"/>
  <c r="M195" i="6"/>
  <c r="L195" i="6"/>
  <c r="K195" i="6"/>
  <c r="J195" i="6"/>
  <c r="I195" i="6"/>
  <c r="H195" i="6"/>
  <c r="G195" i="6"/>
  <c r="Q194" i="6"/>
  <c r="P194" i="6"/>
  <c r="O194" i="6"/>
  <c r="N194" i="6"/>
  <c r="M194" i="6"/>
  <c r="L194" i="6"/>
  <c r="K194" i="6"/>
  <c r="J194" i="6"/>
  <c r="I194" i="6"/>
  <c r="H194" i="6"/>
  <c r="G194" i="6"/>
  <c r="Q193" i="6"/>
  <c r="P193" i="6"/>
  <c r="O193" i="6"/>
  <c r="N193" i="6"/>
  <c r="M193" i="6"/>
  <c r="L193" i="6"/>
  <c r="K193" i="6"/>
  <c r="J193" i="6"/>
  <c r="I193" i="6"/>
  <c r="H193" i="6"/>
  <c r="G193" i="6"/>
  <c r="Q192" i="6"/>
  <c r="P192" i="6"/>
  <c r="O192" i="6"/>
  <c r="N192" i="6"/>
  <c r="M192" i="6"/>
  <c r="L192" i="6"/>
  <c r="K192" i="6"/>
  <c r="J192" i="6"/>
  <c r="I192" i="6"/>
  <c r="H192" i="6"/>
  <c r="G192" i="6"/>
  <c r="Q191" i="6"/>
  <c r="P191" i="6"/>
  <c r="O191" i="6"/>
  <c r="N191" i="6"/>
  <c r="M191" i="6"/>
  <c r="L191" i="6"/>
  <c r="K191" i="6"/>
  <c r="J191" i="6"/>
  <c r="I191" i="6"/>
  <c r="H191" i="6"/>
  <c r="G191" i="6"/>
  <c r="Q190" i="6"/>
  <c r="P190" i="6"/>
  <c r="O190" i="6"/>
  <c r="N190" i="6"/>
  <c r="M190" i="6"/>
  <c r="L190" i="6"/>
  <c r="K190" i="6"/>
  <c r="J190" i="6"/>
  <c r="I190" i="6"/>
  <c r="H190" i="6"/>
  <c r="G190" i="6"/>
  <c r="Q189" i="6"/>
  <c r="P189" i="6"/>
  <c r="O189" i="6"/>
  <c r="N189" i="6"/>
  <c r="M189" i="6"/>
  <c r="L189" i="6"/>
  <c r="K189" i="6"/>
  <c r="J189" i="6"/>
  <c r="I189" i="6"/>
  <c r="H189" i="6"/>
  <c r="G189" i="6"/>
  <c r="Q188" i="6"/>
  <c r="P188" i="6"/>
  <c r="O188" i="6"/>
  <c r="N188" i="6"/>
  <c r="M188" i="6"/>
  <c r="L188" i="6"/>
  <c r="K188" i="6"/>
  <c r="J188" i="6"/>
  <c r="I188" i="6"/>
  <c r="H188" i="6"/>
  <c r="G188" i="6"/>
  <c r="Q187" i="6"/>
  <c r="P187" i="6"/>
  <c r="O187" i="6"/>
  <c r="N187" i="6"/>
  <c r="M187" i="6"/>
  <c r="L187" i="6"/>
  <c r="K187" i="6"/>
  <c r="J187" i="6"/>
  <c r="I187" i="6"/>
  <c r="H187" i="6"/>
  <c r="G187" i="6"/>
  <c r="Q186" i="6"/>
  <c r="P186" i="6"/>
  <c r="O186" i="6"/>
  <c r="N186" i="6"/>
  <c r="M186" i="6"/>
  <c r="L186" i="6"/>
  <c r="K186" i="6"/>
  <c r="J186" i="6"/>
  <c r="I186" i="6"/>
  <c r="H186" i="6"/>
  <c r="G186" i="6"/>
  <c r="Q185" i="6"/>
  <c r="P185" i="6"/>
  <c r="O185" i="6"/>
  <c r="N185" i="6"/>
  <c r="M185" i="6"/>
  <c r="L185" i="6"/>
  <c r="K185" i="6"/>
  <c r="J185" i="6"/>
  <c r="I185" i="6"/>
  <c r="H185" i="6"/>
  <c r="G185" i="6"/>
  <c r="Q184" i="6"/>
  <c r="P184" i="6"/>
  <c r="O184" i="6"/>
  <c r="N184" i="6"/>
  <c r="M184" i="6"/>
  <c r="L184" i="6"/>
  <c r="K184" i="6"/>
  <c r="J184" i="6"/>
  <c r="I184" i="6"/>
  <c r="H184" i="6"/>
  <c r="G184" i="6"/>
  <c r="Q183" i="6"/>
  <c r="P183" i="6"/>
  <c r="O183" i="6"/>
  <c r="N183" i="6"/>
  <c r="M183" i="6"/>
  <c r="L183" i="6"/>
  <c r="K183" i="6"/>
  <c r="J183" i="6"/>
  <c r="I183" i="6"/>
  <c r="H183" i="6"/>
  <c r="G183" i="6"/>
  <c r="Q182" i="6"/>
  <c r="P182" i="6"/>
  <c r="O182" i="6"/>
  <c r="N182" i="6"/>
  <c r="M182" i="6"/>
  <c r="L182" i="6"/>
  <c r="K182" i="6"/>
  <c r="J182" i="6"/>
  <c r="I182" i="6"/>
  <c r="H182" i="6"/>
  <c r="G182" i="6"/>
  <c r="Q181" i="6"/>
  <c r="P181" i="6"/>
  <c r="O181" i="6"/>
  <c r="N181" i="6"/>
  <c r="M181" i="6"/>
  <c r="L181" i="6"/>
  <c r="K181" i="6"/>
  <c r="J181" i="6"/>
  <c r="I181" i="6"/>
  <c r="H181" i="6"/>
  <c r="G181" i="6"/>
  <c r="Q180" i="6"/>
  <c r="P180" i="6"/>
  <c r="O180" i="6"/>
  <c r="N180" i="6"/>
  <c r="M180" i="6"/>
  <c r="L180" i="6"/>
  <c r="K180" i="6"/>
  <c r="J180" i="6"/>
  <c r="I180" i="6"/>
  <c r="H180" i="6"/>
  <c r="G180" i="6"/>
  <c r="Q179" i="6"/>
  <c r="P179" i="6"/>
  <c r="O179" i="6"/>
  <c r="N179" i="6"/>
  <c r="M179" i="6"/>
  <c r="L179" i="6"/>
  <c r="K179" i="6"/>
  <c r="J179" i="6"/>
  <c r="I179" i="6"/>
  <c r="H179" i="6"/>
  <c r="G179" i="6"/>
  <c r="Q178" i="6"/>
  <c r="P178" i="6"/>
  <c r="O178" i="6"/>
  <c r="N178" i="6"/>
  <c r="M178" i="6"/>
  <c r="L178" i="6"/>
  <c r="K178" i="6"/>
  <c r="J178" i="6"/>
  <c r="I178" i="6"/>
  <c r="H178" i="6"/>
  <c r="G178" i="6"/>
  <c r="Q177" i="6"/>
  <c r="P177" i="6"/>
  <c r="O177" i="6"/>
  <c r="N177" i="6"/>
  <c r="M177" i="6"/>
  <c r="L177" i="6"/>
  <c r="K177" i="6"/>
  <c r="J177" i="6"/>
  <c r="I177" i="6"/>
  <c r="H177" i="6"/>
  <c r="G177" i="6"/>
  <c r="Q176" i="6"/>
  <c r="P176" i="6"/>
  <c r="O176" i="6"/>
  <c r="N176" i="6"/>
  <c r="M176" i="6"/>
  <c r="L176" i="6"/>
  <c r="K176" i="6"/>
  <c r="J176" i="6"/>
  <c r="I176" i="6"/>
  <c r="H176" i="6"/>
  <c r="G176" i="6"/>
  <c r="Q175" i="6"/>
  <c r="P175" i="6"/>
  <c r="O175" i="6"/>
  <c r="N175" i="6"/>
  <c r="M175" i="6"/>
  <c r="L175" i="6"/>
  <c r="K175" i="6"/>
  <c r="J175" i="6"/>
  <c r="I175" i="6"/>
  <c r="H175" i="6"/>
  <c r="G175" i="6"/>
  <c r="Q174" i="6"/>
  <c r="P174" i="6"/>
  <c r="O174" i="6"/>
  <c r="N174" i="6"/>
  <c r="M174" i="6"/>
  <c r="L174" i="6"/>
  <c r="K174" i="6"/>
  <c r="J174" i="6"/>
  <c r="I174" i="6"/>
  <c r="H174" i="6"/>
  <c r="G174" i="6"/>
  <c r="Q173" i="6"/>
  <c r="P173" i="6"/>
  <c r="O173" i="6"/>
  <c r="N173" i="6"/>
  <c r="M173" i="6"/>
  <c r="L173" i="6"/>
  <c r="K173" i="6"/>
  <c r="J173" i="6"/>
  <c r="I173" i="6"/>
  <c r="H173" i="6"/>
  <c r="G173" i="6"/>
  <c r="Q172" i="6"/>
  <c r="P172" i="6"/>
  <c r="O172" i="6"/>
  <c r="N172" i="6"/>
  <c r="M172" i="6"/>
  <c r="L172" i="6"/>
  <c r="K172" i="6"/>
  <c r="J172" i="6"/>
  <c r="I172" i="6"/>
  <c r="H172" i="6"/>
  <c r="G172" i="6"/>
  <c r="Q171" i="6"/>
  <c r="P171" i="6"/>
  <c r="O171" i="6"/>
  <c r="N171" i="6"/>
  <c r="M171" i="6"/>
  <c r="L171" i="6"/>
  <c r="K171" i="6"/>
  <c r="J171" i="6"/>
  <c r="I171" i="6"/>
  <c r="H171" i="6"/>
  <c r="G171" i="6"/>
  <c r="Q170" i="6"/>
  <c r="P170" i="6"/>
  <c r="O170" i="6"/>
  <c r="N170" i="6"/>
  <c r="M170" i="6"/>
  <c r="L170" i="6"/>
  <c r="K170" i="6"/>
  <c r="J170" i="6"/>
  <c r="I170" i="6"/>
  <c r="H170" i="6"/>
  <c r="G170" i="6"/>
  <c r="Q169" i="6"/>
  <c r="P169" i="6"/>
  <c r="O169" i="6"/>
  <c r="N169" i="6"/>
  <c r="M169" i="6"/>
  <c r="L169" i="6"/>
  <c r="K169" i="6"/>
  <c r="J169" i="6"/>
  <c r="I169" i="6"/>
  <c r="H169" i="6"/>
  <c r="G169" i="6"/>
  <c r="Q168" i="6"/>
  <c r="P168" i="6"/>
  <c r="O168" i="6"/>
  <c r="N168" i="6"/>
  <c r="M168" i="6"/>
  <c r="L168" i="6"/>
  <c r="K168" i="6"/>
  <c r="J168" i="6"/>
  <c r="I168" i="6"/>
  <c r="H168" i="6"/>
  <c r="G168" i="6"/>
  <c r="Q167" i="6"/>
  <c r="P167" i="6"/>
  <c r="O167" i="6"/>
  <c r="N167" i="6"/>
  <c r="M167" i="6"/>
  <c r="L167" i="6"/>
  <c r="K167" i="6"/>
  <c r="J167" i="6"/>
  <c r="I167" i="6"/>
  <c r="H167" i="6"/>
  <c r="G167" i="6"/>
  <c r="Q166" i="6"/>
  <c r="P166" i="6"/>
  <c r="O166" i="6"/>
  <c r="N166" i="6"/>
  <c r="M166" i="6"/>
  <c r="L166" i="6"/>
  <c r="K166" i="6"/>
  <c r="J166" i="6"/>
  <c r="I166" i="6"/>
  <c r="H166" i="6"/>
  <c r="G166" i="6"/>
  <c r="Q165" i="6"/>
  <c r="P165" i="6"/>
  <c r="O165" i="6"/>
  <c r="N165" i="6"/>
  <c r="M165" i="6"/>
  <c r="L165" i="6"/>
  <c r="K165" i="6"/>
  <c r="J165" i="6"/>
  <c r="I165" i="6"/>
  <c r="H165" i="6"/>
  <c r="G165" i="6"/>
  <c r="Q164" i="6"/>
  <c r="P164" i="6"/>
  <c r="O164" i="6"/>
  <c r="N164" i="6"/>
  <c r="M164" i="6"/>
  <c r="L164" i="6"/>
  <c r="K164" i="6"/>
  <c r="J164" i="6"/>
  <c r="I164" i="6"/>
  <c r="H164" i="6"/>
  <c r="G164" i="6"/>
  <c r="Q163" i="6"/>
  <c r="P163" i="6"/>
  <c r="O163" i="6"/>
  <c r="N163" i="6"/>
  <c r="M163" i="6"/>
  <c r="L163" i="6"/>
  <c r="K163" i="6"/>
  <c r="J163" i="6"/>
  <c r="I163" i="6"/>
  <c r="H163" i="6"/>
  <c r="G163" i="6"/>
  <c r="Q162" i="6"/>
  <c r="P162" i="6"/>
  <c r="O162" i="6"/>
  <c r="N162" i="6"/>
  <c r="M162" i="6"/>
  <c r="L162" i="6"/>
  <c r="K162" i="6"/>
  <c r="J162" i="6"/>
  <c r="I162" i="6"/>
  <c r="H162" i="6"/>
  <c r="G162" i="6"/>
  <c r="Q161" i="6"/>
  <c r="P161" i="6"/>
  <c r="O161" i="6"/>
  <c r="N161" i="6"/>
  <c r="M161" i="6"/>
  <c r="L161" i="6"/>
  <c r="K161" i="6"/>
  <c r="J161" i="6"/>
  <c r="I161" i="6"/>
  <c r="H161" i="6"/>
  <c r="G161" i="6"/>
  <c r="Q160" i="6"/>
  <c r="P160" i="6"/>
  <c r="O160" i="6"/>
  <c r="N160" i="6"/>
  <c r="M160" i="6"/>
  <c r="L160" i="6"/>
  <c r="K160" i="6"/>
  <c r="J160" i="6"/>
  <c r="I160" i="6"/>
  <c r="H160" i="6"/>
  <c r="G160" i="6"/>
  <c r="Q159" i="6"/>
  <c r="P159" i="6"/>
  <c r="O159" i="6"/>
  <c r="N159" i="6"/>
  <c r="M159" i="6"/>
  <c r="L159" i="6"/>
  <c r="K159" i="6"/>
  <c r="J159" i="6"/>
  <c r="I159" i="6"/>
  <c r="H159" i="6"/>
  <c r="G159" i="6"/>
  <c r="Q158" i="6"/>
  <c r="P158" i="6"/>
  <c r="O158" i="6"/>
  <c r="N158" i="6"/>
  <c r="M158" i="6"/>
  <c r="L158" i="6"/>
  <c r="K158" i="6"/>
  <c r="J158" i="6"/>
  <c r="I158" i="6"/>
  <c r="H158" i="6"/>
  <c r="G158" i="6"/>
  <c r="Q157" i="6"/>
  <c r="P157" i="6"/>
  <c r="O157" i="6"/>
  <c r="N157" i="6"/>
  <c r="M157" i="6"/>
  <c r="L157" i="6"/>
  <c r="K157" i="6"/>
  <c r="J157" i="6"/>
  <c r="I157" i="6"/>
  <c r="H157" i="6"/>
  <c r="G157" i="6"/>
  <c r="Q156" i="6"/>
  <c r="P156" i="6"/>
  <c r="O156" i="6"/>
  <c r="N156" i="6"/>
  <c r="M156" i="6"/>
  <c r="L156" i="6"/>
  <c r="K156" i="6"/>
  <c r="J156" i="6"/>
  <c r="I156" i="6"/>
  <c r="H156" i="6"/>
  <c r="G156" i="6"/>
  <c r="Q155" i="6"/>
  <c r="P155" i="6"/>
  <c r="O155" i="6"/>
  <c r="N155" i="6"/>
  <c r="M155" i="6"/>
  <c r="L155" i="6"/>
  <c r="K155" i="6"/>
  <c r="J155" i="6"/>
  <c r="I155" i="6"/>
  <c r="H155" i="6"/>
  <c r="G155" i="6"/>
  <c r="P154" i="6"/>
  <c r="O154" i="6"/>
  <c r="N154" i="6"/>
  <c r="M154" i="6"/>
  <c r="L154" i="6"/>
  <c r="K154" i="6"/>
  <c r="J154" i="6"/>
  <c r="I154" i="6"/>
  <c r="H154" i="6"/>
  <c r="G154" i="6"/>
  <c r="O153" i="6"/>
  <c r="N153" i="6"/>
  <c r="M153" i="6"/>
  <c r="L153" i="6"/>
  <c r="K153" i="6"/>
  <c r="J153" i="6"/>
  <c r="I153" i="6"/>
  <c r="H153" i="6"/>
  <c r="G153" i="6"/>
  <c r="O152" i="6"/>
  <c r="N152" i="6"/>
  <c r="M152" i="6"/>
  <c r="L152" i="6"/>
  <c r="K152" i="6"/>
  <c r="J152" i="6"/>
  <c r="I152" i="6"/>
  <c r="H152" i="6"/>
  <c r="G152" i="6"/>
  <c r="Q146" i="6"/>
  <c r="P146" i="6"/>
  <c r="O146" i="6"/>
  <c r="N146" i="6"/>
  <c r="M146" i="6"/>
  <c r="L146" i="6"/>
  <c r="K146" i="6"/>
  <c r="J146" i="6"/>
  <c r="I146" i="6"/>
  <c r="H146" i="6"/>
  <c r="G146" i="6"/>
  <c r="Q145" i="6"/>
  <c r="P145" i="6"/>
  <c r="O145" i="6"/>
  <c r="N145" i="6"/>
  <c r="M145" i="6"/>
  <c r="L145" i="6"/>
  <c r="K145" i="6"/>
  <c r="J145" i="6"/>
  <c r="I145" i="6"/>
  <c r="H145" i="6"/>
  <c r="G145" i="6"/>
  <c r="Q144" i="6"/>
  <c r="P144" i="6"/>
  <c r="O144" i="6"/>
  <c r="N144" i="6"/>
  <c r="M144" i="6"/>
  <c r="L144" i="6"/>
  <c r="K144" i="6"/>
  <c r="J144" i="6"/>
  <c r="I144" i="6"/>
  <c r="H144" i="6"/>
  <c r="G144" i="6"/>
  <c r="Q143" i="6"/>
  <c r="P143" i="6"/>
  <c r="O143" i="6"/>
  <c r="N143" i="6"/>
  <c r="M143" i="6"/>
  <c r="L143" i="6"/>
  <c r="K143" i="6"/>
  <c r="J143" i="6"/>
  <c r="I143" i="6"/>
  <c r="H143" i="6"/>
  <c r="G143" i="6"/>
  <c r="Q142" i="6"/>
  <c r="P142" i="6"/>
  <c r="O142" i="6"/>
  <c r="N142" i="6"/>
  <c r="M142" i="6"/>
  <c r="L142" i="6"/>
  <c r="K142" i="6"/>
  <c r="J142" i="6"/>
  <c r="I142" i="6"/>
  <c r="H142" i="6"/>
  <c r="G142" i="6"/>
  <c r="Q141" i="6"/>
  <c r="P141" i="6"/>
  <c r="O141" i="6"/>
  <c r="N141" i="6"/>
  <c r="M141" i="6"/>
  <c r="L141" i="6"/>
  <c r="K141" i="6"/>
  <c r="J141" i="6"/>
  <c r="I141" i="6"/>
  <c r="H141" i="6"/>
  <c r="G141" i="6"/>
  <c r="Q140" i="6"/>
  <c r="P140" i="6"/>
  <c r="O140" i="6"/>
  <c r="N140" i="6"/>
  <c r="M140" i="6"/>
  <c r="L140" i="6"/>
  <c r="K140" i="6"/>
  <c r="J140" i="6"/>
  <c r="I140" i="6"/>
  <c r="H140" i="6"/>
  <c r="G140" i="6"/>
  <c r="Q139" i="6"/>
  <c r="P139" i="6"/>
  <c r="O139" i="6"/>
  <c r="N139" i="6"/>
  <c r="M139" i="6"/>
  <c r="L139" i="6"/>
  <c r="K139" i="6"/>
  <c r="J139" i="6"/>
  <c r="I139" i="6"/>
  <c r="H139" i="6"/>
  <c r="G139" i="6"/>
  <c r="Q138" i="6"/>
  <c r="P138" i="6"/>
  <c r="O138" i="6"/>
  <c r="N138" i="6"/>
  <c r="M138" i="6"/>
  <c r="L138" i="6"/>
  <c r="K138" i="6"/>
  <c r="J138" i="6"/>
  <c r="I138" i="6"/>
  <c r="H138" i="6"/>
  <c r="G138" i="6"/>
  <c r="Q137" i="6"/>
  <c r="P137" i="6"/>
  <c r="O137" i="6"/>
  <c r="N137" i="6"/>
  <c r="M137" i="6"/>
  <c r="L137" i="6"/>
  <c r="K137" i="6"/>
  <c r="J137" i="6"/>
  <c r="I137" i="6"/>
  <c r="H137" i="6"/>
  <c r="G137" i="6"/>
  <c r="Q136" i="6"/>
  <c r="P136" i="6"/>
  <c r="O136" i="6"/>
  <c r="N136" i="6"/>
  <c r="M136" i="6"/>
  <c r="L136" i="6"/>
  <c r="K136" i="6"/>
  <c r="J136" i="6"/>
  <c r="I136" i="6"/>
  <c r="H136" i="6"/>
  <c r="G136" i="6"/>
  <c r="Q135" i="6"/>
  <c r="P135" i="6"/>
  <c r="O135" i="6"/>
  <c r="N135" i="6"/>
  <c r="M135" i="6"/>
  <c r="L135" i="6"/>
  <c r="K135" i="6"/>
  <c r="J135" i="6"/>
  <c r="I135" i="6"/>
  <c r="H135" i="6"/>
  <c r="G135" i="6"/>
  <c r="Q134" i="6"/>
  <c r="P134" i="6"/>
  <c r="O134" i="6"/>
  <c r="N134" i="6"/>
  <c r="M134" i="6"/>
  <c r="L134" i="6"/>
  <c r="K134" i="6"/>
  <c r="J134" i="6"/>
  <c r="I134" i="6"/>
  <c r="H134" i="6"/>
  <c r="G134" i="6"/>
  <c r="Q133" i="6"/>
  <c r="P133" i="6"/>
  <c r="O133" i="6"/>
  <c r="N133" i="6"/>
  <c r="M133" i="6"/>
  <c r="L133" i="6"/>
  <c r="K133" i="6"/>
  <c r="J133" i="6"/>
  <c r="I133" i="6"/>
  <c r="H133" i="6"/>
  <c r="G133" i="6"/>
  <c r="Q132" i="6"/>
  <c r="P132" i="6"/>
  <c r="O132" i="6"/>
  <c r="N132" i="6"/>
  <c r="M132" i="6"/>
  <c r="L132" i="6"/>
  <c r="K132" i="6"/>
  <c r="J132" i="6"/>
  <c r="I132" i="6"/>
  <c r="H132" i="6"/>
  <c r="G132" i="6"/>
  <c r="Q131" i="6"/>
  <c r="P131" i="6"/>
  <c r="O131" i="6"/>
  <c r="N131" i="6"/>
  <c r="M131" i="6"/>
  <c r="L131" i="6"/>
  <c r="K131" i="6"/>
  <c r="J131" i="6"/>
  <c r="I131" i="6"/>
  <c r="H131" i="6"/>
  <c r="G131" i="6"/>
  <c r="Q130" i="6"/>
  <c r="P130" i="6"/>
  <c r="O130" i="6"/>
  <c r="N130" i="6"/>
  <c r="M130" i="6"/>
  <c r="L130" i="6"/>
  <c r="K130" i="6"/>
  <c r="J130" i="6"/>
  <c r="I130" i="6"/>
  <c r="H130" i="6"/>
  <c r="G130" i="6"/>
  <c r="Q129" i="6"/>
  <c r="P129" i="6"/>
  <c r="O129" i="6"/>
  <c r="N129" i="6"/>
  <c r="M129" i="6"/>
  <c r="L129" i="6"/>
  <c r="K129" i="6"/>
  <c r="J129" i="6"/>
  <c r="I129" i="6"/>
  <c r="H129" i="6"/>
  <c r="G129" i="6"/>
  <c r="Q128" i="6"/>
  <c r="P128" i="6"/>
  <c r="O128" i="6"/>
  <c r="N128" i="6"/>
  <c r="M128" i="6"/>
  <c r="L128" i="6"/>
  <c r="K128" i="6"/>
  <c r="J128" i="6"/>
  <c r="I128" i="6"/>
  <c r="H128" i="6"/>
  <c r="G128" i="6"/>
  <c r="Q127" i="6"/>
  <c r="P127" i="6"/>
  <c r="O127" i="6"/>
  <c r="N127" i="6"/>
  <c r="M127" i="6"/>
  <c r="L127" i="6"/>
  <c r="K127" i="6"/>
  <c r="J127" i="6"/>
  <c r="I127" i="6"/>
  <c r="H127" i="6"/>
  <c r="G127" i="6"/>
  <c r="Q126" i="6"/>
  <c r="P126" i="6"/>
  <c r="O126" i="6"/>
  <c r="N126" i="6"/>
  <c r="M126" i="6"/>
  <c r="L126" i="6"/>
  <c r="K126" i="6"/>
  <c r="J126" i="6"/>
  <c r="I126" i="6"/>
  <c r="H126" i="6"/>
  <c r="G126" i="6"/>
  <c r="Q125" i="6"/>
  <c r="P125" i="6"/>
  <c r="O125" i="6"/>
  <c r="N125" i="6"/>
  <c r="M125" i="6"/>
  <c r="L125" i="6"/>
  <c r="K125" i="6"/>
  <c r="J125" i="6"/>
  <c r="I125" i="6"/>
  <c r="H125" i="6"/>
  <c r="G125" i="6"/>
  <c r="Q124" i="6"/>
  <c r="P124" i="6"/>
  <c r="O124" i="6"/>
  <c r="N124" i="6"/>
  <c r="M124" i="6"/>
  <c r="L124" i="6"/>
  <c r="K124" i="6"/>
  <c r="J124" i="6"/>
  <c r="I124" i="6"/>
  <c r="H124" i="6"/>
  <c r="G124" i="6"/>
  <c r="Q123" i="6"/>
  <c r="P123" i="6"/>
  <c r="O123" i="6"/>
  <c r="N123" i="6"/>
  <c r="M123" i="6"/>
  <c r="L123" i="6"/>
  <c r="K123" i="6"/>
  <c r="J123" i="6"/>
  <c r="I123" i="6"/>
  <c r="H123" i="6"/>
  <c r="G123" i="6"/>
  <c r="Q122" i="6"/>
  <c r="P122" i="6"/>
  <c r="O122" i="6"/>
  <c r="N122" i="6"/>
  <c r="M122" i="6"/>
  <c r="L122" i="6"/>
  <c r="K122" i="6"/>
  <c r="J122" i="6"/>
  <c r="I122" i="6"/>
  <c r="H122" i="6"/>
  <c r="G122" i="6"/>
  <c r="Q121" i="6"/>
  <c r="P121" i="6"/>
  <c r="O121" i="6"/>
  <c r="N121" i="6"/>
  <c r="M121" i="6"/>
  <c r="L121" i="6"/>
  <c r="K121" i="6"/>
  <c r="J121" i="6"/>
  <c r="I121" i="6"/>
  <c r="H121" i="6"/>
  <c r="G121" i="6"/>
  <c r="Q120" i="6"/>
  <c r="P120" i="6"/>
  <c r="O120" i="6"/>
  <c r="N120" i="6"/>
  <c r="M120" i="6"/>
  <c r="L120" i="6"/>
  <c r="K120" i="6"/>
  <c r="J120" i="6"/>
  <c r="I120" i="6"/>
  <c r="H120" i="6"/>
  <c r="G120" i="6"/>
  <c r="Q119" i="6"/>
  <c r="P119" i="6"/>
  <c r="O119" i="6"/>
  <c r="N119" i="6"/>
  <c r="M119" i="6"/>
  <c r="L119" i="6"/>
  <c r="K119" i="6"/>
  <c r="J119" i="6"/>
  <c r="I119" i="6"/>
  <c r="H119" i="6"/>
  <c r="G119" i="6"/>
  <c r="Q118" i="6"/>
  <c r="P118" i="6"/>
  <c r="O118" i="6"/>
  <c r="N118" i="6"/>
  <c r="M118" i="6"/>
  <c r="L118" i="6"/>
  <c r="K118" i="6"/>
  <c r="J118" i="6"/>
  <c r="I118" i="6"/>
  <c r="H118" i="6"/>
  <c r="G118" i="6"/>
  <c r="Q117" i="6"/>
  <c r="P117" i="6"/>
  <c r="O117" i="6"/>
  <c r="N117" i="6"/>
  <c r="M117" i="6"/>
  <c r="L117" i="6"/>
  <c r="K117" i="6"/>
  <c r="J117" i="6"/>
  <c r="I117" i="6"/>
  <c r="H117" i="6"/>
  <c r="G117" i="6"/>
  <c r="Q116" i="6"/>
  <c r="P116" i="6"/>
  <c r="O116" i="6"/>
  <c r="N116" i="6"/>
  <c r="M116" i="6"/>
  <c r="L116" i="6"/>
  <c r="K116" i="6"/>
  <c r="J116" i="6"/>
  <c r="I116" i="6"/>
  <c r="H116" i="6"/>
  <c r="G116" i="6"/>
  <c r="Q115" i="6"/>
  <c r="P115" i="6"/>
  <c r="O115" i="6"/>
  <c r="N115" i="6"/>
  <c r="M115" i="6"/>
  <c r="L115" i="6"/>
  <c r="K115" i="6"/>
  <c r="J115" i="6"/>
  <c r="I115" i="6"/>
  <c r="H115" i="6"/>
  <c r="G115" i="6"/>
  <c r="Q114" i="6"/>
  <c r="P114" i="6"/>
  <c r="O114" i="6"/>
  <c r="N114" i="6"/>
  <c r="M114" i="6"/>
  <c r="L114" i="6"/>
  <c r="K114" i="6"/>
  <c r="J114" i="6"/>
  <c r="I114" i="6"/>
  <c r="H114" i="6"/>
  <c r="G114" i="6"/>
  <c r="Q113" i="6"/>
  <c r="P113" i="6"/>
  <c r="O113" i="6"/>
  <c r="N113" i="6"/>
  <c r="M113" i="6"/>
  <c r="L113" i="6"/>
  <c r="K113" i="6"/>
  <c r="J113" i="6"/>
  <c r="I113" i="6"/>
  <c r="H113" i="6"/>
  <c r="G113" i="6"/>
  <c r="Q112" i="6"/>
  <c r="P112" i="6"/>
  <c r="O112" i="6"/>
  <c r="N112" i="6"/>
  <c r="M112" i="6"/>
  <c r="L112" i="6"/>
  <c r="K112" i="6"/>
  <c r="J112" i="6"/>
  <c r="I112" i="6"/>
  <c r="H112" i="6"/>
  <c r="G112" i="6"/>
  <c r="Q111" i="6"/>
  <c r="P111" i="6"/>
  <c r="O111" i="6"/>
  <c r="N111" i="6"/>
  <c r="M111" i="6"/>
  <c r="L111" i="6"/>
  <c r="K111" i="6"/>
  <c r="J111" i="6"/>
  <c r="I111" i="6"/>
  <c r="H111" i="6"/>
  <c r="G111" i="6"/>
  <c r="Q110" i="6"/>
  <c r="P110" i="6"/>
  <c r="O110" i="6"/>
  <c r="N110" i="6"/>
  <c r="M110" i="6"/>
  <c r="L110" i="6"/>
  <c r="K110" i="6"/>
  <c r="J110" i="6"/>
  <c r="I110" i="6"/>
  <c r="H110" i="6"/>
  <c r="G110" i="6"/>
  <c r="Q109" i="6"/>
  <c r="P109" i="6"/>
  <c r="O109" i="6"/>
  <c r="N109" i="6"/>
  <c r="M109" i="6"/>
  <c r="L109" i="6"/>
  <c r="K109" i="6"/>
  <c r="J109" i="6"/>
  <c r="I109" i="6"/>
  <c r="H109" i="6"/>
  <c r="G109" i="6"/>
  <c r="Q108" i="6"/>
  <c r="P108" i="6"/>
  <c r="O108" i="6"/>
  <c r="N108" i="6"/>
  <c r="M108" i="6"/>
  <c r="L108" i="6"/>
  <c r="K108" i="6"/>
  <c r="J108" i="6"/>
  <c r="I108" i="6"/>
  <c r="H108" i="6"/>
  <c r="G108" i="6"/>
  <c r="Q107" i="6"/>
  <c r="P107" i="6"/>
  <c r="O107" i="6"/>
  <c r="N107" i="6"/>
  <c r="M107" i="6"/>
  <c r="L107" i="6"/>
  <c r="K107" i="6"/>
  <c r="J107" i="6"/>
  <c r="I107" i="6"/>
  <c r="H107" i="6"/>
  <c r="G107" i="6"/>
  <c r="Q106" i="6"/>
  <c r="P106" i="6"/>
  <c r="O106" i="6"/>
  <c r="N106" i="6"/>
  <c r="M106" i="6"/>
  <c r="L106" i="6"/>
  <c r="K106" i="6"/>
  <c r="J106" i="6"/>
  <c r="I106" i="6"/>
  <c r="H106" i="6"/>
  <c r="G106" i="6"/>
  <c r="Q105" i="6"/>
  <c r="P105" i="6"/>
  <c r="O105" i="6"/>
  <c r="N105" i="6"/>
  <c r="M105" i="6"/>
  <c r="L105" i="6"/>
  <c r="K105" i="6"/>
  <c r="J105" i="6"/>
  <c r="I105" i="6"/>
  <c r="H105" i="6"/>
  <c r="G105" i="6"/>
  <c r="Q104" i="6"/>
  <c r="P104" i="6"/>
  <c r="O104" i="6"/>
  <c r="N104" i="6"/>
  <c r="M104" i="6"/>
  <c r="L104" i="6"/>
  <c r="K104" i="6"/>
  <c r="J104" i="6"/>
  <c r="I104" i="6"/>
  <c r="H104" i="6"/>
  <c r="G104" i="6"/>
  <c r="Q103" i="6"/>
  <c r="P103" i="6"/>
  <c r="O103" i="6"/>
  <c r="N103" i="6"/>
  <c r="M103" i="6"/>
  <c r="L103" i="6"/>
  <c r="K103" i="6"/>
  <c r="J103" i="6"/>
  <c r="I103" i="6"/>
  <c r="H103" i="6"/>
  <c r="G103" i="6"/>
  <c r="Q102" i="6"/>
  <c r="P102" i="6"/>
  <c r="O102" i="6"/>
  <c r="N102" i="6"/>
  <c r="M102" i="6"/>
  <c r="L102" i="6"/>
  <c r="K102" i="6"/>
  <c r="J102" i="6"/>
  <c r="I102" i="6"/>
  <c r="H102" i="6"/>
  <c r="G102" i="6"/>
  <c r="Q101" i="6"/>
  <c r="P101" i="6"/>
  <c r="O101" i="6"/>
  <c r="N101" i="6"/>
  <c r="M101" i="6"/>
  <c r="L101" i="6"/>
  <c r="K101" i="6"/>
  <c r="J101" i="6"/>
  <c r="I101" i="6"/>
  <c r="H101" i="6"/>
  <c r="G101" i="6"/>
  <c r="Q100" i="6"/>
  <c r="P100" i="6"/>
  <c r="O100" i="6"/>
  <c r="N100" i="6"/>
  <c r="M100" i="6"/>
  <c r="L100" i="6"/>
  <c r="K100" i="6"/>
  <c r="J100" i="6"/>
  <c r="I100" i="6"/>
  <c r="H100" i="6"/>
  <c r="G100" i="6"/>
  <c r="Q99" i="6"/>
  <c r="P99" i="6"/>
  <c r="O99" i="6"/>
  <c r="N99" i="6"/>
  <c r="M99" i="6"/>
  <c r="L99" i="6"/>
  <c r="K99" i="6"/>
  <c r="J99" i="6"/>
  <c r="I99" i="6"/>
  <c r="H99" i="6"/>
  <c r="G99" i="6"/>
  <c r="Q98" i="6"/>
  <c r="P98" i="6"/>
  <c r="O98" i="6"/>
  <c r="N98" i="6"/>
  <c r="M98" i="6"/>
  <c r="L98" i="6"/>
  <c r="K98" i="6"/>
  <c r="J98" i="6"/>
  <c r="I98" i="6"/>
  <c r="H98" i="6"/>
  <c r="G98" i="6"/>
  <c r="Q97" i="6"/>
  <c r="P97" i="6"/>
  <c r="O97" i="6"/>
  <c r="N97" i="6"/>
  <c r="M97" i="6"/>
  <c r="L97" i="6"/>
  <c r="K97" i="6"/>
  <c r="J97" i="6"/>
  <c r="I97" i="6"/>
  <c r="H97" i="6"/>
  <c r="G97" i="6"/>
  <c r="Q96" i="6"/>
  <c r="P96" i="6"/>
  <c r="O96" i="6"/>
  <c r="N96" i="6"/>
  <c r="M96" i="6"/>
  <c r="L96" i="6"/>
  <c r="K96" i="6"/>
  <c r="J96" i="6"/>
  <c r="I96" i="6"/>
  <c r="H96" i="6"/>
  <c r="G96" i="6"/>
  <c r="Q95" i="6"/>
  <c r="P95" i="6"/>
  <c r="O95" i="6"/>
  <c r="N95" i="6"/>
  <c r="M95" i="6"/>
  <c r="L95" i="6"/>
  <c r="K95" i="6"/>
  <c r="J95" i="6"/>
  <c r="I95" i="6"/>
  <c r="H95" i="6"/>
  <c r="G95" i="6"/>
  <c r="Q94" i="6"/>
  <c r="P94" i="6"/>
  <c r="O94" i="6"/>
  <c r="N94" i="6"/>
  <c r="M94" i="6"/>
  <c r="L94" i="6"/>
  <c r="K94" i="6"/>
  <c r="J94" i="6"/>
  <c r="I94" i="6"/>
  <c r="H94" i="6"/>
  <c r="G94" i="6"/>
  <c r="Q93" i="6"/>
  <c r="P93" i="6"/>
  <c r="O93" i="6"/>
  <c r="N93" i="6"/>
  <c r="M93" i="6"/>
  <c r="L93" i="6"/>
  <c r="K93" i="6"/>
  <c r="J93" i="6"/>
  <c r="I93" i="6"/>
  <c r="H93" i="6"/>
  <c r="G93" i="6"/>
  <c r="Q92" i="6"/>
  <c r="P92" i="6"/>
  <c r="O92" i="6"/>
  <c r="N92" i="6"/>
  <c r="M92" i="6"/>
  <c r="L92" i="6"/>
  <c r="K92" i="6"/>
  <c r="J92" i="6"/>
  <c r="I92" i="6"/>
  <c r="H92" i="6"/>
  <c r="G92" i="6"/>
  <c r="Q91" i="6"/>
  <c r="P91" i="6"/>
  <c r="O91" i="6"/>
  <c r="N91" i="6"/>
  <c r="M91" i="6"/>
  <c r="L91" i="6"/>
  <c r="K91" i="6"/>
  <c r="J91" i="6"/>
  <c r="I91" i="6"/>
  <c r="H91" i="6"/>
  <c r="G91" i="6"/>
  <c r="Q90" i="6"/>
  <c r="P90" i="6"/>
  <c r="O90" i="6"/>
  <c r="N90" i="6"/>
  <c r="M90" i="6"/>
  <c r="L90" i="6"/>
  <c r="K90" i="6"/>
  <c r="J90" i="6"/>
  <c r="I90" i="6"/>
  <c r="H90" i="6"/>
  <c r="G90" i="6"/>
  <c r="Q89" i="6"/>
  <c r="P89" i="6"/>
  <c r="O89" i="6"/>
  <c r="N89" i="6"/>
  <c r="M89" i="6"/>
  <c r="L89" i="6"/>
  <c r="K89" i="6"/>
  <c r="J89" i="6"/>
  <c r="I89" i="6"/>
  <c r="H89" i="6"/>
  <c r="G89" i="6"/>
  <c r="Q88" i="6"/>
  <c r="P88" i="6"/>
  <c r="O88" i="6"/>
  <c r="N88" i="6"/>
  <c r="M88" i="6"/>
  <c r="L88" i="6"/>
  <c r="K88" i="6"/>
  <c r="J88" i="6"/>
  <c r="I88" i="6"/>
  <c r="H88" i="6"/>
  <c r="G88" i="6"/>
  <c r="Q87" i="6"/>
  <c r="P87" i="6"/>
  <c r="O87" i="6"/>
  <c r="N87" i="6"/>
  <c r="M87" i="6"/>
  <c r="L87" i="6"/>
  <c r="K87" i="6"/>
  <c r="J87" i="6"/>
  <c r="I87" i="6"/>
  <c r="H87" i="6"/>
  <c r="G87" i="6"/>
  <c r="Q86" i="6"/>
  <c r="P86" i="6"/>
  <c r="O86" i="6"/>
  <c r="N86" i="6"/>
  <c r="M86" i="6"/>
  <c r="L86" i="6"/>
  <c r="K86" i="6"/>
  <c r="J86" i="6"/>
  <c r="I86" i="6"/>
  <c r="H86" i="6"/>
  <c r="G86" i="6"/>
  <c r="Q85" i="6"/>
  <c r="P85" i="6"/>
  <c r="O85" i="6"/>
  <c r="N85" i="6"/>
  <c r="M85" i="6"/>
  <c r="L85" i="6"/>
  <c r="K85" i="6"/>
  <c r="J85" i="6"/>
  <c r="I85" i="6"/>
  <c r="H85" i="6"/>
  <c r="G85" i="6"/>
  <c r="Q84" i="6"/>
  <c r="P84" i="6"/>
  <c r="O84" i="6"/>
  <c r="N84" i="6"/>
  <c r="M84" i="6"/>
  <c r="L84" i="6"/>
  <c r="K84" i="6"/>
  <c r="J84" i="6"/>
  <c r="I84" i="6"/>
  <c r="H84" i="6"/>
  <c r="G84" i="6"/>
  <c r="Q83" i="6"/>
  <c r="P83" i="6"/>
  <c r="O83" i="6"/>
  <c r="N83" i="6"/>
  <c r="M83" i="6"/>
  <c r="L83" i="6"/>
  <c r="K83" i="6"/>
  <c r="J83" i="6"/>
  <c r="I83" i="6"/>
  <c r="H83" i="6"/>
  <c r="G83" i="6"/>
  <c r="Q82" i="6"/>
  <c r="P82" i="6"/>
  <c r="O82" i="6"/>
  <c r="N82" i="6"/>
  <c r="M82" i="6"/>
  <c r="L82" i="6"/>
  <c r="K82" i="6"/>
  <c r="J82" i="6"/>
  <c r="I82" i="6"/>
  <c r="H82" i="6"/>
  <c r="G82" i="6"/>
  <c r="Q81" i="6"/>
  <c r="P81" i="6"/>
  <c r="O81" i="6"/>
  <c r="N81" i="6"/>
  <c r="M81" i="6"/>
  <c r="L81" i="6"/>
  <c r="K81" i="6"/>
  <c r="J81" i="6"/>
  <c r="I81" i="6"/>
  <c r="H81" i="6"/>
  <c r="G81" i="6"/>
  <c r="Q80" i="6"/>
  <c r="P80" i="6"/>
  <c r="O80" i="6"/>
  <c r="N80" i="6"/>
  <c r="M80" i="6"/>
  <c r="L80" i="6"/>
  <c r="K80" i="6"/>
  <c r="J80" i="6"/>
  <c r="I80" i="6"/>
  <c r="H80" i="6"/>
  <c r="G80" i="6"/>
  <c r="Q79" i="6"/>
  <c r="P79" i="6"/>
  <c r="O79" i="6"/>
  <c r="N79" i="6"/>
  <c r="M79" i="6"/>
  <c r="L79" i="6"/>
  <c r="K79" i="6"/>
  <c r="J79" i="6"/>
  <c r="I79" i="6"/>
  <c r="H79" i="6"/>
  <c r="G79" i="6"/>
  <c r="Q78" i="6"/>
  <c r="P78" i="6"/>
  <c r="O78" i="6"/>
  <c r="N78" i="6"/>
  <c r="M78" i="6"/>
  <c r="L78" i="6"/>
  <c r="K78" i="6"/>
  <c r="J78" i="6"/>
  <c r="I78" i="6"/>
  <c r="H78" i="6"/>
  <c r="G78" i="6"/>
  <c r="Q77" i="6"/>
  <c r="P77" i="6"/>
  <c r="O77" i="6"/>
  <c r="N77" i="6"/>
  <c r="M77" i="6"/>
  <c r="L77" i="6"/>
  <c r="K77" i="6"/>
  <c r="J77" i="6"/>
  <c r="I77" i="6"/>
  <c r="H77" i="6"/>
  <c r="G77" i="6"/>
  <c r="Q76" i="6"/>
  <c r="P76" i="6"/>
  <c r="O76" i="6"/>
  <c r="N76" i="6"/>
  <c r="M76" i="6"/>
  <c r="L76" i="6"/>
  <c r="K76" i="6"/>
  <c r="J76" i="6"/>
  <c r="I76" i="6"/>
  <c r="H76" i="6"/>
  <c r="G76" i="6"/>
  <c r="Q75" i="6"/>
  <c r="P75" i="6"/>
  <c r="O75" i="6"/>
  <c r="N75" i="6"/>
  <c r="M75" i="6"/>
  <c r="L75" i="6"/>
  <c r="K75" i="6"/>
  <c r="J75" i="6"/>
  <c r="I75" i="6"/>
  <c r="H75" i="6"/>
  <c r="G75" i="6"/>
  <c r="Q74" i="6"/>
  <c r="P74" i="6"/>
  <c r="O74" i="6"/>
  <c r="N74" i="6"/>
  <c r="M74" i="6"/>
  <c r="L74" i="6"/>
  <c r="K74" i="6"/>
  <c r="J74" i="6"/>
  <c r="I74" i="6"/>
  <c r="H74" i="6"/>
  <c r="G74" i="6"/>
  <c r="Q73" i="6"/>
  <c r="P73" i="6"/>
  <c r="O73" i="6"/>
  <c r="N73" i="6"/>
  <c r="M73" i="6"/>
  <c r="L73" i="6"/>
  <c r="K73" i="6"/>
  <c r="J73" i="6"/>
  <c r="I73" i="6"/>
  <c r="H73" i="6"/>
  <c r="G73" i="6"/>
  <c r="Q72" i="6"/>
  <c r="P72" i="6"/>
  <c r="O72" i="6"/>
  <c r="N72" i="6"/>
  <c r="M72" i="6"/>
  <c r="L72" i="6"/>
  <c r="K72" i="6"/>
  <c r="J72" i="6"/>
  <c r="I72" i="6"/>
  <c r="H72" i="6"/>
  <c r="G72" i="6"/>
  <c r="Q71" i="6"/>
  <c r="P71" i="6"/>
  <c r="O71" i="6"/>
  <c r="N71" i="6"/>
  <c r="M71" i="6"/>
  <c r="L71" i="6"/>
  <c r="K71" i="6"/>
  <c r="J71" i="6"/>
  <c r="I71" i="6"/>
  <c r="H71" i="6"/>
  <c r="G71" i="6"/>
  <c r="Q70" i="6"/>
  <c r="P70" i="6"/>
  <c r="O70" i="6"/>
  <c r="N70" i="6"/>
  <c r="M70" i="6"/>
  <c r="L70" i="6"/>
  <c r="K70" i="6"/>
  <c r="J70" i="6"/>
  <c r="I70" i="6"/>
  <c r="H70" i="6"/>
  <c r="G70" i="6"/>
  <c r="Q69" i="6"/>
  <c r="P69" i="6"/>
  <c r="O69" i="6"/>
  <c r="N69" i="6"/>
  <c r="M69" i="6"/>
  <c r="L69" i="6"/>
  <c r="K69" i="6"/>
  <c r="J69" i="6"/>
  <c r="I69" i="6"/>
  <c r="H69" i="6"/>
  <c r="G69" i="6"/>
  <c r="Q68" i="6"/>
  <c r="P68" i="6"/>
  <c r="O68" i="6"/>
  <c r="N68" i="6"/>
  <c r="M68" i="6"/>
  <c r="L68" i="6"/>
  <c r="K68" i="6"/>
  <c r="J68" i="6"/>
  <c r="I68" i="6"/>
  <c r="H68" i="6"/>
  <c r="G68" i="6"/>
  <c r="Q67" i="6"/>
  <c r="P67" i="6"/>
  <c r="O67" i="6"/>
  <c r="N67" i="6"/>
  <c r="M67" i="6"/>
  <c r="L67" i="6"/>
  <c r="K67" i="6"/>
  <c r="J67" i="6"/>
  <c r="I67" i="6"/>
  <c r="H67" i="6"/>
  <c r="G67" i="6"/>
  <c r="Q66" i="6"/>
  <c r="P66" i="6"/>
  <c r="O66" i="6"/>
  <c r="N66" i="6"/>
  <c r="M66" i="6"/>
  <c r="L66" i="6"/>
  <c r="K66" i="6"/>
  <c r="J66" i="6"/>
  <c r="I66" i="6"/>
  <c r="H66" i="6"/>
  <c r="G66" i="6"/>
  <c r="Q65" i="6"/>
  <c r="P65" i="6"/>
  <c r="O65" i="6"/>
  <c r="N65" i="6"/>
  <c r="M65" i="6"/>
  <c r="L65" i="6"/>
  <c r="K65" i="6"/>
  <c r="J65" i="6"/>
  <c r="I65" i="6"/>
  <c r="H65" i="6"/>
  <c r="G65" i="6"/>
  <c r="Q64" i="6"/>
  <c r="P64" i="6"/>
  <c r="O64" i="6"/>
  <c r="N64" i="6"/>
  <c r="M64" i="6"/>
  <c r="L64" i="6"/>
  <c r="K64" i="6"/>
  <c r="J64" i="6"/>
  <c r="I64" i="6"/>
  <c r="H64" i="6"/>
  <c r="G64" i="6"/>
  <c r="Q63" i="6"/>
  <c r="P63" i="6"/>
  <c r="O63" i="6"/>
  <c r="N63" i="6"/>
  <c r="M63" i="6"/>
  <c r="L63" i="6"/>
  <c r="K63" i="6"/>
  <c r="J63" i="6"/>
  <c r="I63" i="6"/>
  <c r="H63" i="6"/>
  <c r="G63" i="6"/>
  <c r="Q62" i="6"/>
  <c r="P62" i="6"/>
  <c r="O62" i="6"/>
  <c r="N62" i="6"/>
  <c r="M62" i="6"/>
  <c r="L62" i="6"/>
  <c r="K62" i="6"/>
  <c r="J62" i="6"/>
  <c r="I62" i="6"/>
  <c r="H62" i="6"/>
  <c r="G62" i="6"/>
  <c r="Q61" i="6"/>
  <c r="P61" i="6"/>
  <c r="O61" i="6"/>
  <c r="N61" i="6"/>
  <c r="M61" i="6"/>
  <c r="L61" i="6"/>
  <c r="K61" i="6"/>
  <c r="J61" i="6"/>
  <c r="I61" i="6"/>
  <c r="H61" i="6"/>
  <c r="G61" i="6"/>
  <c r="Q60" i="6"/>
  <c r="P60" i="6"/>
  <c r="O60" i="6"/>
  <c r="N60" i="6"/>
  <c r="M60" i="6"/>
  <c r="L60" i="6"/>
  <c r="K60" i="6"/>
  <c r="J60" i="6"/>
  <c r="I60" i="6"/>
  <c r="H60" i="6"/>
  <c r="G60" i="6"/>
  <c r="Q59" i="6"/>
  <c r="P59" i="6"/>
  <c r="O59" i="6"/>
  <c r="N59" i="6"/>
  <c r="M59" i="6"/>
  <c r="L59" i="6"/>
  <c r="K59" i="6"/>
  <c r="J59" i="6"/>
  <c r="I59" i="6"/>
  <c r="H59" i="6"/>
  <c r="G59" i="6"/>
  <c r="Q58" i="6"/>
  <c r="P58" i="6"/>
  <c r="O58" i="6"/>
  <c r="N58" i="6"/>
  <c r="M58" i="6"/>
  <c r="L58" i="6"/>
  <c r="K58" i="6"/>
  <c r="J58" i="6"/>
  <c r="I58" i="6"/>
  <c r="H58" i="6"/>
  <c r="G58" i="6"/>
  <c r="Q57" i="6"/>
  <c r="P57" i="6"/>
  <c r="O57" i="6"/>
  <c r="N57" i="6"/>
  <c r="M57" i="6"/>
  <c r="L57" i="6"/>
  <c r="K57" i="6"/>
  <c r="J57" i="6"/>
  <c r="I57" i="6"/>
  <c r="H57" i="6"/>
  <c r="G57" i="6"/>
  <c r="Q56" i="6"/>
  <c r="P56" i="6"/>
  <c r="O56" i="6"/>
  <c r="N56" i="6"/>
  <c r="M56" i="6"/>
  <c r="L56" i="6"/>
  <c r="K56" i="6"/>
  <c r="J56" i="6"/>
  <c r="I56" i="6"/>
  <c r="H56" i="6"/>
  <c r="G56" i="6"/>
  <c r="Q55" i="6"/>
  <c r="P55" i="6"/>
  <c r="O55" i="6"/>
  <c r="N55" i="6"/>
  <c r="M55" i="6"/>
  <c r="L55" i="6"/>
  <c r="K55" i="6"/>
  <c r="J55" i="6"/>
  <c r="I55" i="6"/>
  <c r="H55" i="6"/>
  <c r="G55" i="6"/>
  <c r="Q54" i="6"/>
  <c r="P54" i="6"/>
  <c r="O54" i="6"/>
  <c r="N54" i="6"/>
  <c r="M54" i="6"/>
  <c r="L54" i="6"/>
  <c r="K54" i="6"/>
  <c r="J54" i="6"/>
  <c r="I54" i="6"/>
  <c r="H54" i="6"/>
  <c r="G54" i="6"/>
  <c r="Q53" i="6"/>
  <c r="P53" i="6"/>
  <c r="O53" i="6"/>
  <c r="N53" i="6"/>
  <c r="M53" i="6"/>
  <c r="L53" i="6"/>
  <c r="K53" i="6"/>
  <c r="J53" i="6"/>
  <c r="I53" i="6"/>
  <c r="H53" i="6"/>
  <c r="G53" i="6"/>
  <c r="Q52" i="6"/>
  <c r="P52" i="6"/>
  <c r="O52" i="6"/>
  <c r="N52" i="6"/>
  <c r="M52" i="6"/>
  <c r="L52" i="6"/>
  <c r="K52" i="6"/>
  <c r="J52" i="6"/>
  <c r="I52" i="6"/>
  <c r="H52" i="6"/>
  <c r="G52" i="6"/>
  <c r="Q51" i="6"/>
  <c r="P51" i="6"/>
  <c r="O51" i="6"/>
  <c r="N51" i="6"/>
  <c r="M51" i="6"/>
  <c r="L51" i="6"/>
  <c r="K51" i="6"/>
  <c r="J51" i="6"/>
  <c r="I51" i="6"/>
  <c r="H51" i="6"/>
  <c r="G51" i="6"/>
  <c r="Q50" i="6"/>
  <c r="P50" i="6"/>
  <c r="O50" i="6"/>
  <c r="N50" i="6"/>
  <c r="M50" i="6"/>
  <c r="L50" i="6"/>
  <c r="K50" i="6"/>
  <c r="J50" i="6"/>
  <c r="I50" i="6"/>
  <c r="H50" i="6"/>
  <c r="G50" i="6"/>
  <c r="Q49" i="6"/>
  <c r="P49" i="6"/>
  <c r="O49" i="6"/>
  <c r="N49" i="6"/>
  <c r="M49" i="6"/>
  <c r="L49" i="6"/>
  <c r="K49" i="6"/>
  <c r="J49" i="6"/>
  <c r="I49" i="6"/>
  <c r="H49" i="6"/>
  <c r="G49" i="6"/>
  <c r="Q48" i="6"/>
  <c r="P48" i="6"/>
  <c r="O48" i="6"/>
  <c r="N48" i="6"/>
  <c r="M48" i="6"/>
  <c r="L48" i="6"/>
  <c r="K48" i="6"/>
  <c r="J48" i="6"/>
  <c r="I48" i="6"/>
  <c r="H48" i="6"/>
  <c r="G48" i="6"/>
  <c r="Q47" i="6"/>
  <c r="P47" i="6"/>
  <c r="O47" i="6"/>
  <c r="N47" i="6"/>
  <c r="M47" i="6"/>
  <c r="L47" i="6"/>
  <c r="K47" i="6"/>
  <c r="J47" i="6"/>
  <c r="I47" i="6"/>
  <c r="H47" i="6"/>
  <c r="G47" i="6"/>
  <c r="Q46" i="6"/>
  <c r="P46" i="6"/>
  <c r="O46" i="6"/>
  <c r="N46" i="6"/>
  <c r="M46" i="6"/>
  <c r="L46" i="6"/>
  <c r="K46" i="6"/>
  <c r="J46" i="6"/>
  <c r="I46" i="6"/>
  <c r="H46" i="6"/>
  <c r="G46" i="6"/>
  <c r="Q45" i="6"/>
  <c r="P45" i="6"/>
  <c r="O45" i="6"/>
  <c r="N45" i="6"/>
  <c r="M45" i="6"/>
  <c r="L45" i="6"/>
  <c r="K45" i="6"/>
  <c r="J45" i="6"/>
  <c r="I45" i="6"/>
  <c r="H45" i="6"/>
  <c r="G45" i="6"/>
  <c r="Q44" i="6"/>
  <c r="P44" i="6"/>
  <c r="O44" i="6"/>
  <c r="N44" i="6"/>
  <c r="M44" i="6"/>
  <c r="L44" i="6"/>
  <c r="K44" i="6"/>
  <c r="J44" i="6"/>
  <c r="I44" i="6"/>
  <c r="H44" i="6"/>
  <c r="G44" i="6"/>
  <c r="Q43" i="6"/>
  <c r="P43" i="6"/>
  <c r="O43" i="6"/>
  <c r="N43" i="6"/>
  <c r="M43" i="6"/>
  <c r="L43" i="6"/>
  <c r="K43" i="6"/>
  <c r="J43" i="6"/>
  <c r="I43" i="6"/>
  <c r="H43" i="6"/>
  <c r="G43" i="6"/>
  <c r="Q42" i="6"/>
  <c r="P42" i="6"/>
  <c r="O42" i="6"/>
  <c r="N42" i="6"/>
  <c r="M42" i="6"/>
  <c r="L42" i="6"/>
  <c r="K42" i="6"/>
  <c r="J42" i="6"/>
  <c r="I42" i="6"/>
  <c r="H42" i="6"/>
  <c r="G42" i="6"/>
  <c r="Q41" i="6"/>
  <c r="P41" i="6"/>
  <c r="O41" i="6"/>
  <c r="N41" i="6"/>
  <c r="M41" i="6"/>
  <c r="L41" i="6"/>
  <c r="K41" i="6"/>
  <c r="J41" i="6"/>
  <c r="I41" i="6"/>
  <c r="H41" i="6"/>
  <c r="G41" i="6"/>
  <c r="Q40" i="6"/>
  <c r="P40" i="6"/>
  <c r="O40" i="6"/>
  <c r="N40" i="6"/>
  <c r="M40" i="6"/>
  <c r="L40" i="6"/>
  <c r="K40" i="6"/>
  <c r="J40" i="6"/>
  <c r="I40" i="6"/>
  <c r="H40" i="6"/>
  <c r="G40" i="6"/>
  <c r="Q39" i="6"/>
  <c r="P39" i="6"/>
  <c r="O39" i="6"/>
  <c r="N39" i="6"/>
  <c r="M39" i="6"/>
  <c r="L39" i="6"/>
  <c r="K39" i="6"/>
  <c r="J39" i="6"/>
  <c r="I39" i="6"/>
  <c r="H39" i="6"/>
  <c r="G39" i="6"/>
  <c r="Q38" i="6"/>
  <c r="P38" i="6"/>
  <c r="O38" i="6"/>
  <c r="N38" i="6"/>
  <c r="M38" i="6"/>
  <c r="L38" i="6"/>
  <c r="K38" i="6"/>
  <c r="J38" i="6"/>
  <c r="I38" i="6"/>
  <c r="H38" i="6"/>
  <c r="G38" i="6"/>
  <c r="Q37" i="6"/>
  <c r="P37" i="6"/>
  <c r="O37" i="6"/>
  <c r="N37" i="6"/>
  <c r="M37" i="6"/>
  <c r="L37" i="6"/>
  <c r="K37" i="6"/>
  <c r="J37" i="6"/>
  <c r="I37" i="6"/>
  <c r="H37" i="6"/>
  <c r="G37" i="6"/>
  <c r="Q36" i="6"/>
  <c r="P36" i="6"/>
  <c r="O36" i="6"/>
  <c r="N36" i="6"/>
  <c r="M36" i="6"/>
  <c r="L36" i="6"/>
  <c r="K36" i="6"/>
  <c r="J36" i="6"/>
  <c r="I36" i="6"/>
  <c r="H36" i="6"/>
  <c r="G36" i="6"/>
  <c r="Q35" i="6"/>
  <c r="P35" i="6"/>
  <c r="O35" i="6"/>
  <c r="N35" i="6"/>
  <c r="M35" i="6"/>
  <c r="L35" i="6"/>
  <c r="K35" i="6"/>
  <c r="J35" i="6"/>
  <c r="I35" i="6"/>
  <c r="H35" i="6"/>
  <c r="G35" i="6"/>
  <c r="Q34" i="6"/>
  <c r="P34" i="6"/>
  <c r="O34" i="6"/>
  <c r="N34" i="6"/>
  <c r="M34" i="6"/>
  <c r="L34" i="6"/>
  <c r="K34" i="6"/>
  <c r="J34" i="6"/>
  <c r="I34" i="6"/>
  <c r="H34" i="6"/>
  <c r="G34" i="6"/>
  <c r="Q33" i="6"/>
  <c r="P33" i="6"/>
  <c r="O33" i="6"/>
  <c r="N33" i="6"/>
  <c r="M33" i="6"/>
  <c r="L33" i="6"/>
  <c r="K33" i="6"/>
  <c r="J33" i="6"/>
  <c r="I33" i="6"/>
  <c r="H33" i="6"/>
  <c r="G33" i="6"/>
  <c r="Q32" i="6"/>
  <c r="P32" i="6"/>
  <c r="O32" i="6"/>
  <c r="N32" i="6"/>
  <c r="M32" i="6"/>
  <c r="L32" i="6"/>
  <c r="K32" i="6"/>
  <c r="J32" i="6"/>
  <c r="I32" i="6"/>
  <c r="H32" i="6"/>
  <c r="G32" i="6"/>
  <c r="Q31" i="6"/>
  <c r="P31" i="6"/>
  <c r="O31" i="6"/>
  <c r="N31" i="6"/>
  <c r="M31" i="6"/>
  <c r="L31" i="6"/>
  <c r="K31" i="6"/>
  <c r="J31" i="6"/>
  <c r="I31" i="6"/>
  <c r="H31" i="6"/>
  <c r="G31" i="6"/>
  <c r="Q30" i="6"/>
  <c r="P30" i="6"/>
  <c r="O30" i="6"/>
  <c r="N30" i="6"/>
  <c r="M30" i="6"/>
  <c r="L30" i="6"/>
  <c r="K30" i="6"/>
  <c r="J30" i="6"/>
  <c r="I30" i="6"/>
  <c r="H30" i="6"/>
  <c r="G30" i="6"/>
  <c r="Q29" i="6"/>
  <c r="P29" i="6"/>
  <c r="O29" i="6"/>
  <c r="N29" i="6"/>
  <c r="M29" i="6"/>
  <c r="L29" i="6"/>
  <c r="K29" i="6"/>
  <c r="J29" i="6"/>
  <c r="I29" i="6"/>
  <c r="H29" i="6"/>
  <c r="G29" i="6"/>
  <c r="Q28" i="6"/>
  <c r="P28" i="6"/>
  <c r="O28" i="6"/>
  <c r="N28" i="6"/>
  <c r="M28" i="6"/>
  <c r="L28" i="6"/>
  <c r="K28" i="6"/>
  <c r="J28" i="6"/>
  <c r="I28" i="6"/>
  <c r="H28" i="6"/>
  <c r="G28" i="6"/>
  <c r="Q27" i="6"/>
  <c r="P27" i="6"/>
  <c r="O27" i="6"/>
  <c r="N27" i="6"/>
  <c r="M27" i="6"/>
  <c r="L27" i="6"/>
  <c r="K27" i="6"/>
  <c r="J27" i="6"/>
  <c r="I27" i="6"/>
  <c r="H27" i="6"/>
  <c r="G27" i="6"/>
  <c r="Q26" i="6"/>
  <c r="P26" i="6"/>
  <c r="O26" i="6"/>
  <c r="N26" i="6"/>
  <c r="M26" i="6"/>
  <c r="L26" i="6"/>
  <c r="K26" i="6"/>
  <c r="J26" i="6"/>
  <c r="I26" i="6"/>
  <c r="H26" i="6"/>
  <c r="G26" i="6"/>
  <c r="Q25" i="6"/>
  <c r="P25" i="6"/>
  <c r="O25" i="6"/>
  <c r="N25" i="6"/>
  <c r="M25" i="6"/>
  <c r="L25" i="6"/>
  <c r="K25" i="6"/>
  <c r="J25" i="6"/>
  <c r="I25" i="6"/>
  <c r="H25" i="6"/>
  <c r="G25" i="6"/>
  <c r="Q24" i="6"/>
  <c r="P24" i="6"/>
  <c r="O24" i="6"/>
  <c r="N24" i="6"/>
  <c r="M24" i="6"/>
  <c r="L24" i="6"/>
  <c r="K24" i="6"/>
  <c r="J24" i="6"/>
  <c r="I24" i="6"/>
  <c r="H24" i="6"/>
  <c r="G24" i="6"/>
  <c r="Q23" i="6"/>
  <c r="P23" i="6"/>
  <c r="O23" i="6"/>
  <c r="N23" i="6"/>
  <c r="M23" i="6"/>
  <c r="L23" i="6"/>
  <c r="K23" i="6"/>
  <c r="J23" i="6"/>
  <c r="I23" i="6"/>
  <c r="H23" i="6"/>
  <c r="G23" i="6"/>
  <c r="Q22" i="6"/>
  <c r="P22" i="6"/>
  <c r="O22" i="6"/>
  <c r="N22" i="6"/>
  <c r="M22" i="6"/>
  <c r="L22" i="6"/>
  <c r="K22" i="6"/>
  <c r="J22" i="6"/>
  <c r="I22" i="6"/>
  <c r="H22" i="6"/>
  <c r="G22" i="6"/>
  <c r="Q21" i="6"/>
  <c r="P21" i="6"/>
  <c r="O21" i="6"/>
  <c r="N21" i="6"/>
  <c r="M21" i="6"/>
  <c r="L21" i="6"/>
  <c r="K21" i="6"/>
  <c r="J21" i="6"/>
  <c r="I21" i="6"/>
  <c r="H21" i="6"/>
  <c r="G21" i="6"/>
  <c r="Q20" i="6"/>
  <c r="P20" i="6"/>
  <c r="O20" i="6"/>
  <c r="N20" i="6"/>
  <c r="M20" i="6"/>
  <c r="L20" i="6"/>
  <c r="K20" i="6"/>
  <c r="J20" i="6"/>
  <c r="I20" i="6"/>
  <c r="H20" i="6"/>
  <c r="G20" i="6"/>
  <c r="Q19" i="6"/>
  <c r="P19" i="6"/>
  <c r="O19" i="6"/>
  <c r="N19" i="6"/>
  <c r="M19" i="6"/>
  <c r="L19" i="6"/>
  <c r="K19" i="6"/>
  <c r="J19" i="6"/>
  <c r="I19" i="6"/>
  <c r="H19" i="6"/>
  <c r="G19" i="6"/>
  <c r="Q18" i="6"/>
  <c r="P18" i="6"/>
  <c r="O18" i="6"/>
  <c r="N18" i="6"/>
  <c r="M18" i="6"/>
  <c r="L18" i="6"/>
  <c r="K18" i="6"/>
  <c r="J18" i="6"/>
  <c r="I18" i="6"/>
  <c r="H18" i="6"/>
  <c r="G18" i="6"/>
  <c r="Q17" i="6"/>
  <c r="P17" i="6"/>
  <c r="O17" i="6"/>
  <c r="N17" i="6"/>
  <c r="M17" i="6"/>
  <c r="L17" i="6"/>
  <c r="K17" i="6"/>
  <c r="J17" i="6"/>
  <c r="I17" i="6"/>
  <c r="H17" i="6"/>
  <c r="G17" i="6"/>
  <c r="Q16" i="6"/>
  <c r="P16" i="6"/>
  <c r="O16" i="6"/>
  <c r="N16" i="6"/>
  <c r="M16" i="6"/>
  <c r="L16" i="6"/>
  <c r="K16" i="6"/>
  <c r="J16" i="6"/>
  <c r="I16" i="6"/>
  <c r="H16" i="6"/>
  <c r="G16" i="6"/>
  <c r="Q15" i="6"/>
  <c r="P15" i="6"/>
  <c r="O15" i="6"/>
  <c r="N15" i="6"/>
  <c r="M15" i="6"/>
  <c r="L15" i="6"/>
  <c r="K15" i="6"/>
  <c r="J15" i="6"/>
  <c r="I15" i="6"/>
  <c r="H15" i="6"/>
  <c r="G15" i="6"/>
  <c r="Q14" i="6"/>
  <c r="P14" i="6"/>
  <c r="O14" i="6"/>
  <c r="N14" i="6"/>
  <c r="M14" i="6"/>
  <c r="L14" i="6"/>
  <c r="K14" i="6"/>
  <c r="J14" i="6"/>
  <c r="I14" i="6"/>
  <c r="H14" i="6"/>
  <c r="G14" i="6"/>
  <c r="Q13" i="6"/>
  <c r="P13" i="6"/>
  <c r="O13" i="6"/>
  <c r="N13" i="6"/>
  <c r="M13" i="6"/>
  <c r="L13" i="6"/>
  <c r="K13" i="6"/>
  <c r="J13" i="6"/>
  <c r="I13" i="6"/>
  <c r="H13" i="6"/>
  <c r="G13" i="6"/>
  <c r="Q12" i="6"/>
  <c r="P12" i="6"/>
  <c r="O12" i="6"/>
  <c r="N12" i="6"/>
  <c r="M12" i="6"/>
  <c r="L12" i="6"/>
  <c r="K12" i="6"/>
  <c r="J12" i="6"/>
  <c r="I12" i="6"/>
  <c r="H12" i="6"/>
  <c r="G12" i="6"/>
  <c r="Q11" i="6"/>
  <c r="P11" i="6"/>
  <c r="O11" i="6"/>
  <c r="N11" i="6"/>
  <c r="M11" i="6"/>
  <c r="L11" i="6"/>
  <c r="K11" i="6"/>
  <c r="J11" i="6"/>
  <c r="I11" i="6"/>
  <c r="H11" i="6"/>
  <c r="G11" i="6"/>
  <c r="Q10" i="6"/>
  <c r="P10" i="6"/>
  <c r="O10" i="6"/>
  <c r="N10" i="6"/>
  <c r="M10" i="6"/>
  <c r="L10" i="6"/>
  <c r="K10" i="6"/>
  <c r="J10" i="6"/>
  <c r="I10" i="6"/>
  <c r="H10" i="6"/>
  <c r="G10" i="6"/>
  <c r="Q9" i="6"/>
  <c r="P9" i="6"/>
  <c r="N9" i="6"/>
  <c r="M9" i="6"/>
  <c r="L9" i="6"/>
  <c r="K9" i="6"/>
  <c r="J9" i="6"/>
  <c r="I9" i="6"/>
  <c r="H9" i="6"/>
  <c r="G9" i="6"/>
  <c r="Q8" i="6"/>
  <c r="P8" i="6"/>
  <c r="M8" i="6"/>
  <c r="L8" i="6"/>
  <c r="K8" i="6"/>
  <c r="I8" i="6"/>
  <c r="H8" i="6"/>
  <c r="G8" i="6"/>
  <c r="Q7" i="6"/>
  <c r="P7" i="6"/>
  <c r="L7" i="6"/>
  <c r="K7" i="6"/>
  <c r="H7" i="6"/>
  <c r="G7" i="6"/>
  <c r="K6" i="6"/>
  <c r="G6" i="6"/>
  <c r="R150" i="6" l="1"/>
  <c r="J3" i="6"/>
  <c r="AA150" i="6"/>
  <c r="J150" i="6"/>
  <c r="S150" i="6"/>
  <c r="K150" i="6"/>
  <c r="T150" i="6"/>
  <c r="L150" i="6"/>
  <c r="M150" i="6"/>
  <c r="X150" i="6"/>
  <c r="Y150" i="6"/>
  <c r="P150" i="6"/>
  <c r="Z150" i="6"/>
  <c r="Q150" i="6"/>
  <c r="P3" i="6"/>
  <c r="Y3" i="6"/>
  <c r="Z3" i="6"/>
  <c r="AA3" i="6"/>
  <c r="Q5" i="6"/>
  <c r="X3" i="6"/>
  <c r="L3" i="6"/>
  <c r="T3" i="6"/>
  <c r="K3" i="6"/>
  <c r="M3" i="6"/>
  <c r="S3" i="6"/>
  <c r="R3" i="6"/>
  <c r="Q3" i="6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P6" i="3"/>
  <c r="O6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M10" i="3"/>
  <c r="L9" i="3"/>
  <c r="L10" i="3"/>
  <c r="K8" i="3"/>
  <c r="K9" i="3"/>
  <c r="K10" i="3"/>
  <c r="J7" i="3"/>
  <c r="J8" i="3"/>
  <c r="J9" i="3"/>
  <c r="J10" i="3"/>
  <c r="M9" i="3"/>
  <c r="L8" i="3"/>
  <c r="K7" i="3"/>
  <c r="J6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9" i="3"/>
  <c r="L3" i="3" s="1"/>
  <c r="G1" i="3"/>
  <c r="H1" i="3" s="1"/>
  <c r="H9" i="3"/>
  <c r="H10" i="3"/>
  <c r="H11" i="3"/>
  <c r="K3" i="3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7" i="3"/>
  <c r="J3" i="3" s="1"/>
  <c r="DP2" i="6" s="1"/>
  <c r="EL2" i="6" s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6" i="3"/>
  <c r="I3" i="3" l="1"/>
  <c r="DP1" i="6" s="1"/>
  <c r="DS2" i="6" s="1"/>
  <c r="EO2" i="6" s="1"/>
  <c r="P5" i="3"/>
  <c r="S3" i="3"/>
  <c r="O3" i="3"/>
  <c r="W3" i="3"/>
  <c r="Z3" i="3"/>
  <c r="Y3" i="3"/>
  <c r="X3" i="3"/>
  <c r="P3" i="3"/>
  <c r="Q3" i="3"/>
  <c r="R3" i="3"/>
  <c r="EL1" i="6" l="1"/>
  <c r="DS1" i="6"/>
  <c r="DQ60" i="6"/>
  <c r="DR60" i="6" s="1"/>
  <c r="DT60" i="6" s="1"/>
  <c r="DQ51" i="6"/>
  <c r="DR51" i="6" s="1"/>
  <c r="DT51" i="6" s="1"/>
  <c r="DQ66" i="6"/>
  <c r="DR66" i="6" s="1"/>
  <c r="DT66" i="6" s="1"/>
  <c r="DQ84" i="6"/>
  <c r="DR84" i="6" s="1"/>
  <c r="DT84" i="6" s="1"/>
  <c r="DQ32" i="6"/>
  <c r="DR32" i="6" s="1"/>
  <c r="DT32" i="6" s="1"/>
  <c r="DQ108" i="6"/>
  <c r="DR108" i="6" s="1"/>
  <c r="DT108" i="6" s="1"/>
  <c r="DQ145" i="6"/>
  <c r="DR145" i="6" s="1"/>
  <c r="DT145" i="6" s="1"/>
  <c r="DQ81" i="6"/>
  <c r="DR81" i="6" s="1"/>
  <c r="DT81" i="6" s="1"/>
  <c r="DQ96" i="6"/>
  <c r="DR96" i="6" s="1"/>
  <c r="DT96" i="6" s="1"/>
  <c r="DQ76" i="6"/>
  <c r="DR76" i="6" s="1"/>
  <c r="DT76" i="6" s="1"/>
  <c r="DQ111" i="6"/>
  <c r="DR111" i="6" s="1"/>
  <c r="DT111" i="6" s="1"/>
  <c r="DQ130" i="6"/>
  <c r="DR130" i="6" s="1"/>
  <c r="DT130" i="6" s="1"/>
  <c r="DQ47" i="6"/>
  <c r="DR47" i="6" s="1"/>
  <c r="DT47" i="6" s="1"/>
  <c r="DQ106" i="6"/>
  <c r="DR106" i="6" s="1"/>
  <c r="DT106" i="6" s="1"/>
  <c r="DQ118" i="6"/>
  <c r="DR118" i="6" s="1"/>
  <c r="DT118" i="6" s="1"/>
  <c r="DQ54" i="6"/>
  <c r="DR54" i="6" s="1"/>
  <c r="DT54" i="6" s="1"/>
  <c r="DQ115" i="6"/>
  <c r="DR115" i="6" s="1"/>
  <c r="DT115" i="6" s="1"/>
  <c r="DQ133" i="6"/>
  <c r="DR133" i="6" s="1"/>
  <c r="DT133" i="6" s="1"/>
  <c r="DQ13" i="6"/>
  <c r="DR13" i="6" s="1"/>
  <c r="DT13" i="6" s="1"/>
  <c r="DQ91" i="6"/>
  <c r="DR91" i="6" s="1"/>
  <c r="DT91" i="6" s="1"/>
  <c r="DQ17" i="6"/>
  <c r="DR17" i="6" s="1"/>
  <c r="DT17" i="6" s="1"/>
  <c r="DQ20" i="6"/>
  <c r="DR20" i="6" s="1"/>
  <c r="DT20" i="6" s="1"/>
  <c r="DQ116" i="6"/>
  <c r="DR116" i="6" s="1"/>
  <c r="DT116" i="6" s="1"/>
  <c r="DQ107" i="6"/>
  <c r="DR107" i="6" s="1"/>
  <c r="DT107" i="6" s="1"/>
  <c r="DQ43" i="6"/>
  <c r="DR43" i="6" s="1"/>
  <c r="DT43" i="6" s="1"/>
  <c r="DQ122" i="6"/>
  <c r="DR122" i="6" s="1"/>
  <c r="DT122" i="6" s="1"/>
  <c r="DQ58" i="6"/>
  <c r="DR58" i="6" s="1"/>
  <c r="DT58" i="6" s="1"/>
  <c r="DQ137" i="6"/>
  <c r="DR137" i="6" s="1"/>
  <c r="DT137" i="6" s="1"/>
  <c r="DQ73" i="6"/>
  <c r="DR73" i="6" s="1"/>
  <c r="DT73" i="6" s="1"/>
  <c r="DQ9" i="6"/>
  <c r="DR9" i="6" s="1"/>
  <c r="DT9" i="6" s="1"/>
  <c r="DQ88" i="6"/>
  <c r="DR88" i="6" s="1"/>
  <c r="DT88" i="6" s="1"/>
  <c r="DQ24" i="6"/>
  <c r="DR24" i="6" s="1"/>
  <c r="DT24" i="6" s="1"/>
  <c r="DQ39" i="6"/>
  <c r="DR39" i="6" s="1"/>
  <c r="DT39" i="6" s="1"/>
  <c r="DQ110" i="6"/>
  <c r="DR110" i="6" s="1"/>
  <c r="DT110" i="6" s="1"/>
  <c r="DQ46" i="6"/>
  <c r="DR46" i="6" s="1"/>
  <c r="DT46" i="6" s="1"/>
  <c r="DQ125" i="6"/>
  <c r="DR125" i="6" s="1"/>
  <c r="DT125" i="6" s="1"/>
  <c r="DQ61" i="6"/>
  <c r="DR61" i="6" s="1"/>
  <c r="DT61" i="6" s="1"/>
  <c r="DQ140" i="6"/>
  <c r="DR140" i="6" s="1"/>
  <c r="DT140" i="6" s="1"/>
  <c r="DQ52" i="6"/>
  <c r="DR52" i="6" s="1"/>
  <c r="DT52" i="6" s="1"/>
  <c r="DQ99" i="6"/>
  <c r="DR99" i="6" s="1"/>
  <c r="DT99" i="6" s="1"/>
  <c r="DQ35" i="6"/>
  <c r="DR35" i="6" s="1"/>
  <c r="DT35" i="6" s="1"/>
  <c r="DQ114" i="6"/>
  <c r="DR114" i="6" s="1"/>
  <c r="DT114" i="6" s="1"/>
  <c r="DQ50" i="6"/>
  <c r="DR50" i="6" s="1"/>
  <c r="DT50" i="6" s="1"/>
  <c r="DQ65" i="6"/>
  <c r="DR65" i="6" s="1"/>
  <c r="DT65" i="6" s="1"/>
  <c r="DQ144" i="6"/>
  <c r="DR144" i="6" s="1"/>
  <c r="DT144" i="6" s="1"/>
  <c r="DQ80" i="6"/>
  <c r="DR80" i="6" s="1"/>
  <c r="DT80" i="6" s="1"/>
  <c r="DQ16" i="6"/>
  <c r="DR16" i="6" s="1"/>
  <c r="DT16" i="6" s="1"/>
  <c r="DQ95" i="6"/>
  <c r="DR95" i="6" s="1"/>
  <c r="DT95" i="6" s="1"/>
  <c r="DQ31" i="6"/>
  <c r="DR31" i="6" s="1"/>
  <c r="DT31" i="6" s="1"/>
  <c r="DQ102" i="6"/>
  <c r="DR102" i="6" s="1"/>
  <c r="DT102" i="6" s="1"/>
  <c r="DQ38" i="6"/>
  <c r="DR38" i="6" s="1"/>
  <c r="DT38" i="6" s="1"/>
  <c r="DQ117" i="6"/>
  <c r="DR117" i="6" s="1"/>
  <c r="DT117" i="6" s="1"/>
  <c r="DQ53" i="6"/>
  <c r="DR53" i="6" s="1"/>
  <c r="DT53" i="6" s="1"/>
  <c r="DQ42" i="6"/>
  <c r="DR42" i="6" s="1"/>
  <c r="DT42" i="6" s="1"/>
  <c r="DQ121" i="6"/>
  <c r="DR121" i="6" s="1"/>
  <c r="DT121" i="6" s="1"/>
  <c r="DQ57" i="6"/>
  <c r="DR57" i="6" s="1"/>
  <c r="DT57" i="6" s="1"/>
  <c r="DQ136" i="6"/>
  <c r="DR136" i="6" s="1"/>
  <c r="DT136" i="6" s="1"/>
  <c r="DQ72" i="6"/>
  <c r="DR72" i="6" s="1"/>
  <c r="DT72" i="6" s="1"/>
  <c r="DQ8" i="6"/>
  <c r="DR8" i="6" s="1"/>
  <c r="DT8" i="6" s="1"/>
  <c r="DQ87" i="6"/>
  <c r="DR87" i="6" s="1"/>
  <c r="DT87" i="6" s="1"/>
  <c r="DQ23" i="6"/>
  <c r="DR23" i="6" s="1"/>
  <c r="DT23" i="6" s="1"/>
  <c r="DQ94" i="6"/>
  <c r="DR94" i="6" s="1"/>
  <c r="DT94" i="6" s="1"/>
  <c r="DQ30" i="6"/>
  <c r="DR30" i="6" s="1"/>
  <c r="DT30" i="6" s="1"/>
  <c r="DQ109" i="6"/>
  <c r="DR109" i="6" s="1"/>
  <c r="DT109" i="6" s="1"/>
  <c r="DQ45" i="6"/>
  <c r="DR45" i="6" s="1"/>
  <c r="DT45" i="6" s="1"/>
  <c r="DQ100" i="6"/>
  <c r="DR100" i="6" s="1"/>
  <c r="DT100" i="6" s="1"/>
  <c r="DQ12" i="6"/>
  <c r="DR12" i="6" s="1"/>
  <c r="DT12" i="6" s="1"/>
  <c r="DQ44" i="6"/>
  <c r="DR44" i="6" s="1"/>
  <c r="DT44" i="6" s="1"/>
  <c r="DQ83" i="6"/>
  <c r="DR83" i="6" s="1"/>
  <c r="DT83" i="6" s="1"/>
  <c r="DQ19" i="6"/>
  <c r="DR19" i="6" s="1"/>
  <c r="DT19" i="6" s="1"/>
  <c r="DQ98" i="6"/>
  <c r="DR98" i="6" s="1"/>
  <c r="DT98" i="6" s="1"/>
  <c r="DQ34" i="6"/>
  <c r="DR34" i="6" s="1"/>
  <c r="DT34" i="6" s="1"/>
  <c r="DQ113" i="6"/>
  <c r="DR113" i="6" s="1"/>
  <c r="DT113" i="6" s="1"/>
  <c r="DQ49" i="6"/>
  <c r="DR49" i="6" s="1"/>
  <c r="DT49" i="6" s="1"/>
  <c r="DQ128" i="6"/>
  <c r="DR128" i="6" s="1"/>
  <c r="DT128" i="6" s="1"/>
  <c r="DQ64" i="6"/>
  <c r="DR64" i="6" s="1"/>
  <c r="DT64" i="6" s="1"/>
  <c r="DQ143" i="6"/>
  <c r="DR143" i="6" s="1"/>
  <c r="DT143" i="6" s="1"/>
  <c r="DQ79" i="6"/>
  <c r="DR79" i="6" s="1"/>
  <c r="DT79" i="6" s="1"/>
  <c r="DQ15" i="6"/>
  <c r="DR15" i="6" s="1"/>
  <c r="DT15" i="6" s="1"/>
  <c r="DQ86" i="6"/>
  <c r="DR86" i="6" s="1"/>
  <c r="DT86" i="6" s="1"/>
  <c r="DQ22" i="6"/>
  <c r="DR22" i="6" s="1"/>
  <c r="DT22" i="6" s="1"/>
  <c r="DQ101" i="6"/>
  <c r="DR101" i="6" s="1"/>
  <c r="DT101" i="6" s="1"/>
  <c r="DQ37" i="6"/>
  <c r="DR37" i="6" s="1"/>
  <c r="DT37" i="6" s="1"/>
  <c r="DQ92" i="6"/>
  <c r="DR92" i="6" s="1"/>
  <c r="DT92" i="6" s="1"/>
  <c r="DQ132" i="6"/>
  <c r="DR132" i="6" s="1"/>
  <c r="DT132" i="6" s="1"/>
  <c r="DQ139" i="6"/>
  <c r="DR139" i="6" s="1"/>
  <c r="DT139" i="6" s="1"/>
  <c r="DQ75" i="6"/>
  <c r="DR75" i="6" s="1"/>
  <c r="DT75" i="6" s="1"/>
  <c r="DQ11" i="6"/>
  <c r="DR11" i="6" s="1"/>
  <c r="DT11" i="6" s="1"/>
  <c r="DQ90" i="6"/>
  <c r="DR90" i="6" s="1"/>
  <c r="DT90" i="6" s="1"/>
  <c r="DQ26" i="6"/>
  <c r="DR26" i="6" s="1"/>
  <c r="DT26" i="6" s="1"/>
  <c r="DQ105" i="6"/>
  <c r="DR105" i="6" s="1"/>
  <c r="DT105" i="6" s="1"/>
  <c r="DQ41" i="6"/>
  <c r="DR41" i="6" s="1"/>
  <c r="DT41" i="6" s="1"/>
  <c r="DQ120" i="6"/>
  <c r="DR120" i="6" s="1"/>
  <c r="DT120" i="6" s="1"/>
  <c r="DQ56" i="6"/>
  <c r="DR56" i="6" s="1"/>
  <c r="DT56" i="6" s="1"/>
  <c r="DQ135" i="6"/>
  <c r="DR135" i="6" s="1"/>
  <c r="DT135" i="6" s="1"/>
  <c r="DQ71" i="6"/>
  <c r="DR71" i="6" s="1"/>
  <c r="DT71" i="6" s="1"/>
  <c r="DQ142" i="6"/>
  <c r="DR142" i="6" s="1"/>
  <c r="DT142" i="6" s="1"/>
  <c r="DQ78" i="6"/>
  <c r="DR78" i="6" s="1"/>
  <c r="DT78" i="6" s="1"/>
  <c r="DQ14" i="6"/>
  <c r="DR14" i="6" s="1"/>
  <c r="DT14" i="6" s="1"/>
  <c r="DQ93" i="6"/>
  <c r="DR93" i="6" s="1"/>
  <c r="DT93" i="6" s="1"/>
  <c r="DQ29" i="6"/>
  <c r="DR29" i="6" s="1"/>
  <c r="DT29" i="6" s="1"/>
  <c r="DQ28" i="6"/>
  <c r="DR28" i="6" s="1"/>
  <c r="DT28" i="6" s="1"/>
  <c r="DQ68" i="6"/>
  <c r="DR68" i="6" s="1"/>
  <c r="DT68" i="6" s="1"/>
  <c r="DQ131" i="6"/>
  <c r="DR131" i="6" s="1"/>
  <c r="DT131" i="6" s="1"/>
  <c r="DQ67" i="6"/>
  <c r="DR67" i="6" s="1"/>
  <c r="DT67" i="6" s="1"/>
  <c r="DQ146" i="6"/>
  <c r="DR146" i="6" s="1"/>
  <c r="DT146" i="6" s="1"/>
  <c r="DQ82" i="6"/>
  <c r="DR82" i="6" s="1"/>
  <c r="DT82" i="6" s="1"/>
  <c r="DQ18" i="6"/>
  <c r="DR18" i="6" s="1"/>
  <c r="DT18" i="6" s="1"/>
  <c r="DQ97" i="6"/>
  <c r="DR97" i="6" s="1"/>
  <c r="DT97" i="6" s="1"/>
  <c r="DQ33" i="6"/>
  <c r="DR33" i="6" s="1"/>
  <c r="DT33" i="6" s="1"/>
  <c r="DQ112" i="6"/>
  <c r="DR112" i="6" s="1"/>
  <c r="DT112" i="6" s="1"/>
  <c r="DQ48" i="6"/>
  <c r="DR48" i="6" s="1"/>
  <c r="DT48" i="6" s="1"/>
  <c r="DQ127" i="6"/>
  <c r="DR127" i="6" s="1"/>
  <c r="DT127" i="6" s="1"/>
  <c r="DQ63" i="6"/>
  <c r="DR63" i="6" s="1"/>
  <c r="DT63" i="6" s="1"/>
  <c r="DQ134" i="6"/>
  <c r="DR134" i="6" s="1"/>
  <c r="DT134" i="6" s="1"/>
  <c r="DQ70" i="6"/>
  <c r="DR70" i="6" s="1"/>
  <c r="DT70" i="6" s="1"/>
  <c r="DQ85" i="6"/>
  <c r="DR85" i="6" s="1"/>
  <c r="DT85" i="6" s="1"/>
  <c r="DQ21" i="6"/>
  <c r="DR21" i="6" s="1"/>
  <c r="DT21" i="6" s="1"/>
  <c r="DQ36" i="6"/>
  <c r="DR36" i="6" s="1"/>
  <c r="DT36" i="6" s="1"/>
  <c r="DQ124" i="6"/>
  <c r="DR124" i="6" s="1"/>
  <c r="DT124" i="6" s="1"/>
  <c r="DQ123" i="6"/>
  <c r="DR123" i="6" s="1"/>
  <c r="DT123" i="6" s="1"/>
  <c r="DQ59" i="6"/>
  <c r="DR59" i="6" s="1"/>
  <c r="DT59" i="6" s="1"/>
  <c r="DQ138" i="6"/>
  <c r="DR138" i="6" s="1"/>
  <c r="DT138" i="6" s="1"/>
  <c r="DQ74" i="6"/>
  <c r="DR74" i="6" s="1"/>
  <c r="DT74" i="6" s="1"/>
  <c r="DQ10" i="6"/>
  <c r="DR10" i="6" s="1"/>
  <c r="DT10" i="6" s="1"/>
  <c r="DQ89" i="6"/>
  <c r="DR89" i="6" s="1"/>
  <c r="DT89" i="6" s="1"/>
  <c r="DQ25" i="6"/>
  <c r="DR25" i="6" s="1"/>
  <c r="DT25" i="6" s="1"/>
  <c r="DQ104" i="6"/>
  <c r="DR104" i="6" s="1"/>
  <c r="DT104" i="6" s="1"/>
  <c r="DQ40" i="6"/>
  <c r="DR40" i="6" s="1"/>
  <c r="DT40" i="6" s="1"/>
  <c r="DQ119" i="6"/>
  <c r="DR119" i="6" s="1"/>
  <c r="DT119" i="6" s="1"/>
  <c r="DQ55" i="6"/>
  <c r="DR55" i="6" s="1"/>
  <c r="DT55" i="6" s="1"/>
  <c r="DQ126" i="6"/>
  <c r="DR126" i="6" s="1"/>
  <c r="DT126" i="6" s="1"/>
  <c r="DQ62" i="6"/>
  <c r="DR62" i="6" s="1"/>
  <c r="DT62" i="6" s="1"/>
  <c r="DQ141" i="6"/>
  <c r="DR141" i="6" s="1"/>
  <c r="DT141" i="6" s="1"/>
  <c r="DQ77" i="6"/>
  <c r="DR77" i="6" s="1"/>
  <c r="DT77" i="6" s="1"/>
  <c r="DQ7" i="6" l="1"/>
  <c r="DR7" i="6" s="1"/>
  <c r="DT7" i="6" s="1"/>
  <c r="EO1" i="6"/>
  <c r="DQ129" i="6"/>
  <c r="DR129" i="6" s="1"/>
  <c r="DT129" i="6" s="1"/>
  <c r="DQ103" i="6"/>
  <c r="DR103" i="6" s="1"/>
  <c r="DT103" i="6" s="1"/>
  <c r="DQ69" i="6"/>
  <c r="DR69" i="6" s="1"/>
  <c r="DT69" i="6" s="1"/>
  <c r="DQ27" i="6"/>
  <c r="DR27" i="6" s="1"/>
  <c r="DT27" i="6" s="1"/>
  <c r="DU27" i="6" s="1"/>
  <c r="DU124" i="6"/>
  <c r="DW124" i="6"/>
  <c r="DV124" i="6"/>
  <c r="DU22" i="6"/>
  <c r="DV22" i="6"/>
  <c r="DW22" i="6"/>
  <c r="DW31" i="6"/>
  <c r="DU31" i="6"/>
  <c r="DV31" i="6"/>
  <c r="DU108" i="6"/>
  <c r="DV108" i="6"/>
  <c r="DW108" i="6"/>
  <c r="DU25" i="6"/>
  <c r="DV25" i="6"/>
  <c r="DW25" i="6"/>
  <c r="DU86" i="6"/>
  <c r="DV86" i="6"/>
  <c r="DW86" i="6"/>
  <c r="DU109" i="6"/>
  <c r="DV109" i="6"/>
  <c r="DW109" i="6"/>
  <c r="DU57" i="6"/>
  <c r="DV57" i="6"/>
  <c r="DW57" i="6"/>
  <c r="DW95" i="6"/>
  <c r="DU95" i="6"/>
  <c r="DV95" i="6"/>
  <c r="DU32" i="6"/>
  <c r="DV32" i="6"/>
  <c r="DW32" i="6"/>
  <c r="DU141" i="6"/>
  <c r="DV141" i="6"/>
  <c r="DW141" i="6"/>
  <c r="DU89" i="6"/>
  <c r="DV89" i="6"/>
  <c r="DW89" i="6"/>
  <c r="DU21" i="6"/>
  <c r="DV21" i="6"/>
  <c r="DW21" i="6"/>
  <c r="DU112" i="6"/>
  <c r="DV112" i="6"/>
  <c r="DW112" i="6"/>
  <c r="DU68" i="6"/>
  <c r="DV68" i="6"/>
  <c r="DW68" i="6"/>
  <c r="DW135" i="6"/>
  <c r="DV135" i="6"/>
  <c r="DU135" i="6"/>
  <c r="DU75" i="6"/>
  <c r="DV75" i="6"/>
  <c r="DW75" i="6"/>
  <c r="DW15" i="6"/>
  <c r="DV15" i="6"/>
  <c r="DU15" i="6"/>
  <c r="DV98" i="6"/>
  <c r="DW98" i="6"/>
  <c r="DU98" i="6"/>
  <c r="DU30" i="6"/>
  <c r="DV30" i="6"/>
  <c r="DW30" i="6"/>
  <c r="DU121" i="6"/>
  <c r="DV121" i="6"/>
  <c r="DW121" i="6"/>
  <c r="DU16" i="6"/>
  <c r="DV16" i="6"/>
  <c r="DW16" i="6"/>
  <c r="DU99" i="6"/>
  <c r="DV99" i="6"/>
  <c r="DW99" i="6"/>
  <c r="DW103" i="6"/>
  <c r="DV103" i="6"/>
  <c r="DU103" i="6"/>
  <c r="DU43" i="6"/>
  <c r="DV43" i="6"/>
  <c r="DW43" i="6"/>
  <c r="DU133" i="6"/>
  <c r="DV133" i="6"/>
  <c r="DW133" i="6"/>
  <c r="DW27" i="6"/>
  <c r="DU84" i="6"/>
  <c r="DV84" i="6"/>
  <c r="DW84" i="6"/>
  <c r="DW127" i="6"/>
  <c r="DU127" i="6"/>
  <c r="DV127" i="6"/>
  <c r="DU113" i="6"/>
  <c r="DV113" i="6"/>
  <c r="DW113" i="6"/>
  <c r="DV58" i="6"/>
  <c r="DW58" i="6"/>
  <c r="DU58" i="6"/>
  <c r="DU11" i="6"/>
  <c r="DV11" i="6"/>
  <c r="DW11" i="6"/>
  <c r="DW39" i="6"/>
  <c r="DV39" i="6"/>
  <c r="DU39" i="6"/>
  <c r="DU62" i="6"/>
  <c r="DV62" i="6"/>
  <c r="DW62" i="6"/>
  <c r="DV10" i="6"/>
  <c r="DW10" i="6"/>
  <c r="DU10" i="6"/>
  <c r="DU85" i="6"/>
  <c r="DV85" i="6"/>
  <c r="DW85" i="6"/>
  <c r="DU33" i="6"/>
  <c r="DV33" i="6"/>
  <c r="DW33" i="6"/>
  <c r="DU28" i="6"/>
  <c r="DW28" i="6"/>
  <c r="DV28" i="6"/>
  <c r="DU56" i="6"/>
  <c r="DV56" i="6"/>
  <c r="DW56" i="6"/>
  <c r="DU139" i="6"/>
  <c r="DV139" i="6"/>
  <c r="DW139" i="6"/>
  <c r="DW79" i="6"/>
  <c r="DV79" i="6"/>
  <c r="DU79" i="6"/>
  <c r="DU19" i="6"/>
  <c r="DV19" i="6"/>
  <c r="DW19" i="6"/>
  <c r="DU94" i="6"/>
  <c r="DV94" i="6"/>
  <c r="DW94" i="6"/>
  <c r="DV42" i="6"/>
  <c r="DW42" i="6"/>
  <c r="DU42" i="6"/>
  <c r="DU80" i="6"/>
  <c r="DV80" i="6"/>
  <c r="DW80" i="6"/>
  <c r="DU52" i="6"/>
  <c r="DV52" i="6"/>
  <c r="DW52" i="6"/>
  <c r="DU24" i="6"/>
  <c r="DV24" i="6"/>
  <c r="DW24" i="6"/>
  <c r="DU107" i="6"/>
  <c r="DV107" i="6"/>
  <c r="DW107" i="6"/>
  <c r="DU115" i="6"/>
  <c r="DV115" i="6"/>
  <c r="DW115" i="6"/>
  <c r="DV66" i="6"/>
  <c r="DW66" i="6"/>
  <c r="DU66" i="6"/>
  <c r="DU67" i="6"/>
  <c r="DV67" i="6"/>
  <c r="DW67" i="6"/>
  <c r="DU45" i="6"/>
  <c r="DV45" i="6"/>
  <c r="DW45" i="6"/>
  <c r="DV130" i="6"/>
  <c r="DW130" i="6"/>
  <c r="DU130" i="6"/>
  <c r="DU77" i="6"/>
  <c r="DV77" i="6"/>
  <c r="DW77" i="6"/>
  <c r="DW71" i="6"/>
  <c r="DV71" i="6"/>
  <c r="DU71" i="6"/>
  <c r="DU13" i="6"/>
  <c r="DV13" i="6"/>
  <c r="DW13" i="6"/>
  <c r="DU126" i="6"/>
  <c r="DV126" i="6"/>
  <c r="DW126" i="6"/>
  <c r="DV74" i="6"/>
  <c r="DW74" i="6"/>
  <c r="DU74" i="6"/>
  <c r="DW7" i="6"/>
  <c r="DV7" i="6"/>
  <c r="DU7" i="6"/>
  <c r="DU97" i="6"/>
  <c r="DV97" i="6"/>
  <c r="DW97" i="6"/>
  <c r="DU29" i="6"/>
  <c r="DV29" i="6"/>
  <c r="DW29" i="6"/>
  <c r="DU120" i="6"/>
  <c r="DV120" i="6"/>
  <c r="DW120" i="6"/>
  <c r="DU132" i="6"/>
  <c r="DW132" i="6"/>
  <c r="DV132" i="6"/>
  <c r="DW143" i="6"/>
  <c r="DU143" i="6"/>
  <c r="DV143" i="6"/>
  <c r="DU83" i="6"/>
  <c r="DV83" i="6"/>
  <c r="DW83" i="6"/>
  <c r="DW23" i="6"/>
  <c r="DU23" i="6"/>
  <c r="DV23" i="6"/>
  <c r="DU53" i="6"/>
  <c r="DV53" i="6"/>
  <c r="DW53" i="6"/>
  <c r="DU144" i="6"/>
  <c r="DV144" i="6"/>
  <c r="DW144" i="6"/>
  <c r="DU140" i="6"/>
  <c r="DV140" i="6"/>
  <c r="DW140" i="6"/>
  <c r="DU88" i="6"/>
  <c r="DV88" i="6"/>
  <c r="DW88" i="6"/>
  <c r="DU116" i="6"/>
  <c r="DV116" i="6"/>
  <c r="DW116" i="6"/>
  <c r="DU54" i="6"/>
  <c r="DV54" i="6"/>
  <c r="DW54" i="6"/>
  <c r="DU76" i="6"/>
  <c r="DV76" i="6"/>
  <c r="DW76" i="6"/>
  <c r="DU51" i="6"/>
  <c r="DV51" i="6"/>
  <c r="DW51" i="6"/>
  <c r="DU104" i="6"/>
  <c r="DV104" i="6"/>
  <c r="DW104" i="6"/>
  <c r="DV90" i="6"/>
  <c r="DW90" i="6"/>
  <c r="DU90" i="6"/>
  <c r="DU136" i="6"/>
  <c r="DV136" i="6"/>
  <c r="DW136" i="6"/>
  <c r="DU91" i="6"/>
  <c r="DV91" i="6"/>
  <c r="DW91" i="6"/>
  <c r="DU131" i="6"/>
  <c r="DV131" i="6"/>
  <c r="DW131" i="6"/>
  <c r="DV34" i="6"/>
  <c r="DW34" i="6"/>
  <c r="DU34" i="6"/>
  <c r="DW111" i="6"/>
  <c r="DV111" i="6"/>
  <c r="DU111" i="6"/>
  <c r="DW55" i="6"/>
  <c r="DU55" i="6"/>
  <c r="DV55" i="6"/>
  <c r="DV138" i="6"/>
  <c r="DW138" i="6"/>
  <c r="DU138" i="6"/>
  <c r="DU70" i="6"/>
  <c r="DV70" i="6"/>
  <c r="DW70" i="6"/>
  <c r="DV18" i="6"/>
  <c r="DW18" i="6"/>
  <c r="DU18" i="6"/>
  <c r="DU93" i="6"/>
  <c r="DV93" i="6"/>
  <c r="DW93" i="6"/>
  <c r="DU41" i="6"/>
  <c r="DV41" i="6"/>
  <c r="DW41" i="6"/>
  <c r="DU92" i="6"/>
  <c r="DW92" i="6"/>
  <c r="DV92" i="6"/>
  <c r="DU64" i="6"/>
  <c r="DV64" i="6"/>
  <c r="DW64" i="6"/>
  <c r="DU44" i="6"/>
  <c r="DV44" i="6"/>
  <c r="DW44" i="6"/>
  <c r="DW87" i="6"/>
  <c r="DU87" i="6"/>
  <c r="DV87" i="6"/>
  <c r="DU117" i="6"/>
  <c r="DV117" i="6"/>
  <c r="DW117" i="6"/>
  <c r="DU65" i="6"/>
  <c r="DV65" i="6"/>
  <c r="DW65" i="6"/>
  <c r="DU61" i="6"/>
  <c r="DV61" i="6"/>
  <c r="DW61" i="6"/>
  <c r="DU9" i="6"/>
  <c r="DV9" i="6"/>
  <c r="DW9" i="6"/>
  <c r="DU20" i="6"/>
  <c r="DV20" i="6"/>
  <c r="DW20" i="6"/>
  <c r="DU118" i="6"/>
  <c r="DV118" i="6"/>
  <c r="DW118" i="6"/>
  <c r="DU96" i="6"/>
  <c r="DV96" i="6"/>
  <c r="DW96" i="6"/>
  <c r="DU60" i="6"/>
  <c r="DW60" i="6"/>
  <c r="DV60" i="6"/>
  <c r="DU142" i="6"/>
  <c r="DV142" i="6"/>
  <c r="DW142" i="6"/>
  <c r="DU110" i="6"/>
  <c r="DV110" i="6"/>
  <c r="DW110" i="6"/>
  <c r="DU48" i="6"/>
  <c r="DV48" i="6"/>
  <c r="DW48" i="6"/>
  <c r="DV122" i="6"/>
  <c r="DW122" i="6"/>
  <c r="DU122" i="6"/>
  <c r="DW119" i="6"/>
  <c r="DU119" i="6"/>
  <c r="DV119" i="6"/>
  <c r="DU59" i="6"/>
  <c r="DV59" i="6"/>
  <c r="DW59" i="6"/>
  <c r="DU134" i="6"/>
  <c r="DV134" i="6"/>
  <c r="DW134" i="6"/>
  <c r="DV82" i="6"/>
  <c r="DW82" i="6"/>
  <c r="DU82" i="6"/>
  <c r="DU14" i="6"/>
  <c r="DV14" i="6"/>
  <c r="DW14" i="6"/>
  <c r="DU105" i="6"/>
  <c r="DV105" i="6"/>
  <c r="DW105" i="6"/>
  <c r="DU37" i="6"/>
  <c r="DV37" i="6"/>
  <c r="DW37" i="6"/>
  <c r="DU128" i="6"/>
  <c r="DV128" i="6"/>
  <c r="DW128" i="6"/>
  <c r="DU12" i="6"/>
  <c r="DV12" i="6"/>
  <c r="DW12" i="6"/>
  <c r="DU8" i="6"/>
  <c r="DV8" i="6"/>
  <c r="DW8" i="6"/>
  <c r="DU38" i="6"/>
  <c r="DV38" i="6"/>
  <c r="DW38" i="6"/>
  <c r="DU129" i="6"/>
  <c r="DV129" i="6"/>
  <c r="DW129" i="6"/>
  <c r="DU125" i="6"/>
  <c r="DV125" i="6"/>
  <c r="DW125" i="6"/>
  <c r="DU73" i="6"/>
  <c r="DV73" i="6"/>
  <c r="DW73" i="6"/>
  <c r="DU69" i="6"/>
  <c r="DV69" i="6"/>
  <c r="DW69" i="6"/>
  <c r="DV106" i="6"/>
  <c r="DW106" i="6"/>
  <c r="DU106" i="6"/>
  <c r="DU81" i="6"/>
  <c r="DV81" i="6"/>
  <c r="DW81" i="6"/>
  <c r="DV114" i="6"/>
  <c r="DW114" i="6"/>
  <c r="DU114" i="6"/>
  <c r="DU36" i="6"/>
  <c r="DV36" i="6"/>
  <c r="DW36" i="6"/>
  <c r="DU35" i="6"/>
  <c r="DV35" i="6"/>
  <c r="DW35" i="6"/>
  <c r="DU40" i="6"/>
  <c r="DV40" i="6"/>
  <c r="DW40" i="6"/>
  <c r="DU123" i="6"/>
  <c r="DV123" i="6"/>
  <c r="DW123" i="6"/>
  <c r="DW63" i="6"/>
  <c r="DU63" i="6"/>
  <c r="DV63" i="6"/>
  <c r="DV146" i="6"/>
  <c r="DW146" i="6"/>
  <c r="DU146" i="6"/>
  <c r="DU78" i="6"/>
  <c r="DV78" i="6"/>
  <c r="DW78" i="6"/>
  <c r="DV26" i="6"/>
  <c r="DW26" i="6"/>
  <c r="DU26" i="6"/>
  <c r="DU101" i="6"/>
  <c r="DV101" i="6"/>
  <c r="DW101" i="6"/>
  <c r="DU49" i="6"/>
  <c r="DV49" i="6"/>
  <c r="DW49" i="6"/>
  <c r="DU100" i="6"/>
  <c r="DV100" i="6"/>
  <c r="DW100" i="6"/>
  <c r="DU72" i="6"/>
  <c r="DV72" i="6"/>
  <c r="DW72" i="6"/>
  <c r="DU102" i="6"/>
  <c r="DV102" i="6"/>
  <c r="DW102" i="6"/>
  <c r="DV50" i="6"/>
  <c r="DW50" i="6"/>
  <c r="DU50" i="6"/>
  <c r="DU46" i="6"/>
  <c r="DV46" i="6"/>
  <c r="DW46" i="6"/>
  <c r="DU137" i="6"/>
  <c r="DV137" i="6"/>
  <c r="DW137" i="6"/>
  <c r="DU17" i="6"/>
  <c r="DV17" i="6"/>
  <c r="DW17" i="6"/>
  <c r="DW47" i="6"/>
  <c r="DV47" i="6"/>
  <c r="DU47" i="6"/>
  <c r="DU145" i="6"/>
  <c r="DV145" i="6"/>
  <c r="DW145" i="6"/>
  <c r="EL12" i="6"/>
  <c r="EN12" i="6" s="1"/>
  <c r="EL20" i="6"/>
  <c r="EN20" i="6" s="1"/>
  <c r="EL28" i="6"/>
  <c r="EN28" i="6" s="1"/>
  <c r="EL36" i="6"/>
  <c r="EN36" i="6" s="1"/>
  <c r="EL44" i="6"/>
  <c r="EN44" i="6" s="1"/>
  <c r="EL52" i="6"/>
  <c r="EN52" i="6" s="1"/>
  <c r="EL60" i="6"/>
  <c r="EN60" i="6" s="1"/>
  <c r="EL68" i="6"/>
  <c r="EN68" i="6" s="1"/>
  <c r="EL76" i="6"/>
  <c r="EN76" i="6" s="1"/>
  <c r="EL84" i="6"/>
  <c r="EN84" i="6" s="1"/>
  <c r="EL92" i="6"/>
  <c r="EN92" i="6" s="1"/>
  <c r="EL100" i="6"/>
  <c r="EN100" i="6" s="1"/>
  <c r="EL108" i="6"/>
  <c r="EN108" i="6" s="1"/>
  <c r="EL116" i="6"/>
  <c r="EN116" i="6" s="1"/>
  <c r="EL124" i="6"/>
  <c r="EN124" i="6" s="1"/>
  <c r="EL132" i="6"/>
  <c r="EN132" i="6" s="1"/>
  <c r="EL140" i="6"/>
  <c r="EN140" i="6" s="1"/>
  <c r="EL25" i="6"/>
  <c r="EN25" i="6" s="1"/>
  <c r="EL97" i="6"/>
  <c r="EN97" i="6" s="1"/>
  <c r="EL26" i="6"/>
  <c r="EN26" i="6" s="1"/>
  <c r="EL82" i="6"/>
  <c r="EN82" i="6" s="1"/>
  <c r="EL138" i="6"/>
  <c r="EN138" i="6" s="1"/>
  <c r="EL13" i="6"/>
  <c r="EN13" i="6" s="1"/>
  <c r="EL21" i="6"/>
  <c r="EN21" i="6" s="1"/>
  <c r="EL29" i="6"/>
  <c r="EN29" i="6" s="1"/>
  <c r="EL37" i="6"/>
  <c r="EN37" i="6" s="1"/>
  <c r="EL45" i="6"/>
  <c r="EN45" i="6" s="1"/>
  <c r="EL53" i="6"/>
  <c r="EN53" i="6" s="1"/>
  <c r="EL61" i="6"/>
  <c r="EN61" i="6" s="1"/>
  <c r="EL69" i="6"/>
  <c r="EN69" i="6" s="1"/>
  <c r="EL77" i="6"/>
  <c r="EN77" i="6" s="1"/>
  <c r="EL85" i="6"/>
  <c r="EN85" i="6" s="1"/>
  <c r="EL93" i="6"/>
  <c r="EN93" i="6" s="1"/>
  <c r="EL101" i="6"/>
  <c r="EN101" i="6" s="1"/>
  <c r="EL109" i="6"/>
  <c r="EN109" i="6" s="1"/>
  <c r="EL117" i="6"/>
  <c r="EN117" i="6" s="1"/>
  <c r="EL125" i="6"/>
  <c r="EN125" i="6" s="1"/>
  <c r="EL133" i="6"/>
  <c r="EN133" i="6" s="1"/>
  <c r="EL141" i="6"/>
  <c r="EN141" i="6" s="1"/>
  <c r="EL49" i="6"/>
  <c r="EN49" i="6" s="1"/>
  <c r="EL121" i="6"/>
  <c r="EN121" i="6" s="1"/>
  <c r="EL18" i="6"/>
  <c r="EN18" i="6" s="1"/>
  <c r="EL74" i="6"/>
  <c r="EN74" i="6" s="1"/>
  <c r="EL130" i="6"/>
  <c r="EN130" i="6" s="1"/>
  <c r="EL14" i="6"/>
  <c r="EN14" i="6" s="1"/>
  <c r="EL22" i="6"/>
  <c r="EN22" i="6" s="1"/>
  <c r="EL30" i="6"/>
  <c r="EN30" i="6" s="1"/>
  <c r="EL38" i="6"/>
  <c r="EN38" i="6" s="1"/>
  <c r="EL46" i="6"/>
  <c r="EN46" i="6" s="1"/>
  <c r="EL54" i="6"/>
  <c r="EN54" i="6" s="1"/>
  <c r="EL62" i="6"/>
  <c r="EN62" i="6" s="1"/>
  <c r="EL70" i="6"/>
  <c r="EN70" i="6" s="1"/>
  <c r="EL78" i="6"/>
  <c r="EN78" i="6" s="1"/>
  <c r="EL86" i="6"/>
  <c r="EN86" i="6" s="1"/>
  <c r="EL94" i="6"/>
  <c r="EN94" i="6" s="1"/>
  <c r="EL102" i="6"/>
  <c r="EN102" i="6" s="1"/>
  <c r="EL110" i="6"/>
  <c r="EN110" i="6" s="1"/>
  <c r="EL118" i="6"/>
  <c r="EN118" i="6" s="1"/>
  <c r="EL126" i="6"/>
  <c r="EN126" i="6" s="1"/>
  <c r="EL134" i="6"/>
  <c r="EN134" i="6" s="1"/>
  <c r="EL142" i="6"/>
  <c r="EN142" i="6" s="1"/>
  <c r="EL41" i="6"/>
  <c r="EN41" i="6" s="1"/>
  <c r="EL137" i="6"/>
  <c r="EN137" i="6" s="1"/>
  <c r="EL42" i="6"/>
  <c r="EN42" i="6" s="1"/>
  <c r="EL106" i="6"/>
  <c r="EN106" i="6" s="1"/>
  <c r="EL123" i="6"/>
  <c r="EN123" i="6" s="1"/>
  <c r="EL15" i="6"/>
  <c r="EN15" i="6" s="1"/>
  <c r="EL23" i="6"/>
  <c r="EN23" i="6" s="1"/>
  <c r="EL31" i="6"/>
  <c r="EN31" i="6" s="1"/>
  <c r="EL39" i="6"/>
  <c r="EN39" i="6" s="1"/>
  <c r="EL47" i="6"/>
  <c r="EN47" i="6" s="1"/>
  <c r="EL55" i="6"/>
  <c r="EN55" i="6" s="1"/>
  <c r="EL63" i="6"/>
  <c r="EN63" i="6" s="1"/>
  <c r="EL71" i="6"/>
  <c r="EN71" i="6" s="1"/>
  <c r="EL79" i="6"/>
  <c r="EN79" i="6" s="1"/>
  <c r="EL87" i="6"/>
  <c r="EN87" i="6" s="1"/>
  <c r="EL95" i="6"/>
  <c r="EN95" i="6" s="1"/>
  <c r="EL103" i="6"/>
  <c r="EN103" i="6" s="1"/>
  <c r="EL111" i="6"/>
  <c r="EN111" i="6" s="1"/>
  <c r="EL119" i="6"/>
  <c r="EN119" i="6" s="1"/>
  <c r="EL127" i="6"/>
  <c r="EN127" i="6" s="1"/>
  <c r="EL135" i="6"/>
  <c r="EN135" i="6" s="1"/>
  <c r="EL143" i="6"/>
  <c r="EN143" i="6" s="1"/>
  <c r="EL144" i="6"/>
  <c r="EN144" i="6" s="1"/>
  <c r="EL9" i="6"/>
  <c r="EN9" i="6" s="1"/>
  <c r="EL33" i="6"/>
  <c r="EN33" i="6" s="1"/>
  <c r="EL65" i="6"/>
  <c r="EN65" i="6" s="1"/>
  <c r="EL73" i="6"/>
  <c r="EN73" i="6" s="1"/>
  <c r="EL89" i="6"/>
  <c r="EN89" i="6" s="1"/>
  <c r="EL113" i="6"/>
  <c r="EN113" i="6" s="1"/>
  <c r="EL145" i="6"/>
  <c r="EN145" i="6" s="1"/>
  <c r="EL34" i="6"/>
  <c r="EN34" i="6" s="1"/>
  <c r="EL58" i="6"/>
  <c r="EN58" i="6" s="1"/>
  <c r="EL122" i="6"/>
  <c r="EN122" i="6" s="1"/>
  <c r="EL107" i="6"/>
  <c r="EN107" i="6" s="1"/>
  <c r="EL131" i="6"/>
  <c r="EN131" i="6" s="1"/>
  <c r="EL8" i="6"/>
  <c r="EN8" i="6" s="1"/>
  <c r="EL16" i="6"/>
  <c r="EN16" i="6" s="1"/>
  <c r="EL24" i="6"/>
  <c r="EN24" i="6" s="1"/>
  <c r="EL32" i="6"/>
  <c r="EN32" i="6" s="1"/>
  <c r="EL40" i="6"/>
  <c r="EN40" i="6" s="1"/>
  <c r="EL48" i="6"/>
  <c r="EN48" i="6" s="1"/>
  <c r="EL56" i="6"/>
  <c r="EN56" i="6" s="1"/>
  <c r="EL64" i="6"/>
  <c r="EN64" i="6" s="1"/>
  <c r="EL72" i="6"/>
  <c r="EN72" i="6" s="1"/>
  <c r="EL80" i="6"/>
  <c r="EN80" i="6" s="1"/>
  <c r="EL88" i="6"/>
  <c r="EN88" i="6" s="1"/>
  <c r="EL96" i="6"/>
  <c r="EN96" i="6" s="1"/>
  <c r="EL104" i="6"/>
  <c r="EN104" i="6" s="1"/>
  <c r="EL112" i="6"/>
  <c r="EN112" i="6" s="1"/>
  <c r="EL120" i="6"/>
  <c r="EN120" i="6" s="1"/>
  <c r="EL128" i="6"/>
  <c r="EN128" i="6" s="1"/>
  <c r="EL136" i="6"/>
  <c r="EN136" i="6" s="1"/>
  <c r="EL17" i="6"/>
  <c r="EN17" i="6" s="1"/>
  <c r="EL57" i="6"/>
  <c r="EN57" i="6" s="1"/>
  <c r="EL81" i="6"/>
  <c r="EN81" i="6" s="1"/>
  <c r="EL105" i="6"/>
  <c r="EN105" i="6" s="1"/>
  <c r="EL129" i="6"/>
  <c r="EN129" i="6" s="1"/>
  <c r="EL10" i="6"/>
  <c r="EN10" i="6" s="1"/>
  <c r="EL50" i="6"/>
  <c r="EN50" i="6" s="1"/>
  <c r="EL66" i="6"/>
  <c r="EN66" i="6" s="1"/>
  <c r="EL90" i="6"/>
  <c r="EN90" i="6" s="1"/>
  <c r="EL98" i="6"/>
  <c r="EN98" i="6" s="1"/>
  <c r="EL114" i="6"/>
  <c r="EN114" i="6" s="1"/>
  <c r="EL146" i="6"/>
  <c r="EN146" i="6" s="1"/>
  <c r="EL115" i="6"/>
  <c r="EN115" i="6" s="1"/>
  <c r="EL139" i="6"/>
  <c r="EN139" i="6" s="1"/>
  <c r="EL11" i="6"/>
  <c r="EN11" i="6" s="1"/>
  <c r="EL19" i="6"/>
  <c r="EN19" i="6" s="1"/>
  <c r="EL27" i="6"/>
  <c r="EN27" i="6" s="1"/>
  <c r="EL35" i="6"/>
  <c r="EN35" i="6" s="1"/>
  <c r="EL43" i="6"/>
  <c r="EN43" i="6" s="1"/>
  <c r="EL51" i="6"/>
  <c r="EN51" i="6" s="1"/>
  <c r="EL59" i="6"/>
  <c r="EN59" i="6" s="1"/>
  <c r="EL67" i="6"/>
  <c r="EN67" i="6" s="1"/>
  <c r="EL75" i="6"/>
  <c r="EN75" i="6" s="1"/>
  <c r="EL83" i="6"/>
  <c r="EN83" i="6" s="1"/>
  <c r="EL91" i="6"/>
  <c r="EN91" i="6" s="1"/>
  <c r="EL99" i="6"/>
  <c r="EN99" i="6" s="1"/>
  <c r="EL7" i="6"/>
  <c r="EN7" i="6" s="1"/>
  <c r="DV27" i="6" l="1"/>
  <c r="EP7" i="6"/>
  <c r="EO7" i="6"/>
  <c r="EQ7" i="6"/>
  <c r="EQ43" i="6"/>
  <c r="EO43" i="6"/>
  <c r="EP43" i="6"/>
  <c r="EO114" i="6"/>
  <c r="EP114" i="6"/>
  <c r="EQ114" i="6"/>
  <c r="EO81" i="6"/>
  <c r="EP81" i="6"/>
  <c r="EQ81" i="6"/>
  <c r="EO96" i="6"/>
  <c r="EQ96" i="6"/>
  <c r="EP96" i="6"/>
  <c r="EO32" i="6"/>
  <c r="EP32" i="6"/>
  <c r="EQ32" i="6"/>
  <c r="EO34" i="6"/>
  <c r="EP34" i="6"/>
  <c r="EQ34" i="6"/>
  <c r="EQ144" i="6"/>
  <c r="EO144" i="6"/>
  <c r="EP144" i="6"/>
  <c r="EP87" i="6"/>
  <c r="EO87" i="6"/>
  <c r="EQ87" i="6"/>
  <c r="EO23" i="6"/>
  <c r="EP23" i="6"/>
  <c r="EQ23" i="6"/>
  <c r="EQ134" i="6"/>
  <c r="EO134" i="6"/>
  <c r="EP134" i="6"/>
  <c r="EP70" i="6"/>
  <c r="EQ70" i="6"/>
  <c r="EO70" i="6"/>
  <c r="EO130" i="6"/>
  <c r="EP130" i="6"/>
  <c r="EQ130" i="6"/>
  <c r="EO117" i="6"/>
  <c r="EP117" i="6"/>
  <c r="EQ117" i="6"/>
  <c r="EO53" i="6"/>
  <c r="EP53" i="6"/>
  <c r="EQ53" i="6"/>
  <c r="EO26" i="6"/>
  <c r="EP26" i="6"/>
  <c r="EQ26" i="6"/>
  <c r="EO100" i="6"/>
  <c r="EP100" i="6"/>
  <c r="EQ100" i="6"/>
  <c r="EO36" i="6"/>
  <c r="EP36" i="6"/>
  <c r="EQ36" i="6"/>
  <c r="DY7" i="6"/>
  <c r="DY6" i="6"/>
  <c r="EO57" i="6"/>
  <c r="EP57" i="6"/>
  <c r="EQ57" i="6"/>
  <c r="EO79" i="6"/>
  <c r="EP79" i="6"/>
  <c r="EQ79" i="6"/>
  <c r="EO45" i="6"/>
  <c r="EP45" i="6"/>
  <c r="EQ45" i="6"/>
  <c r="EQ91" i="6"/>
  <c r="EO91" i="6"/>
  <c r="EP91" i="6"/>
  <c r="EQ27" i="6"/>
  <c r="EP27" i="6"/>
  <c r="EO27" i="6"/>
  <c r="EO90" i="6"/>
  <c r="EP90" i="6"/>
  <c r="EQ90" i="6"/>
  <c r="EO17" i="6"/>
  <c r="EP17" i="6"/>
  <c r="EQ17" i="6"/>
  <c r="EO80" i="6"/>
  <c r="EP80" i="6"/>
  <c r="EQ80" i="6"/>
  <c r="EO16" i="6"/>
  <c r="EQ16" i="6"/>
  <c r="EP16" i="6"/>
  <c r="EP113" i="6"/>
  <c r="EQ113" i="6"/>
  <c r="EO113" i="6"/>
  <c r="EO135" i="6"/>
  <c r="EP135" i="6"/>
  <c r="EQ135" i="6"/>
  <c r="EO71" i="6"/>
  <c r="EP71" i="6"/>
  <c r="EQ71" i="6"/>
  <c r="EP123" i="6"/>
  <c r="EQ123" i="6"/>
  <c r="EO123" i="6"/>
  <c r="EQ118" i="6"/>
  <c r="EP118" i="6"/>
  <c r="EO118" i="6"/>
  <c r="EP54" i="6"/>
  <c r="EQ54" i="6"/>
  <c r="EO54" i="6"/>
  <c r="EO18" i="6"/>
  <c r="EP18" i="6"/>
  <c r="EQ18" i="6"/>
  <c r="EO101" i="6"/>
  <c r="EP101" i="6"/>
  <c r="EQ101" i="6"/>
  <c r="EO37" i="6"/>
  <c r="EP37" i="6"/>
  <c r="EQ37" i="6"/>
  <c r="EO25" i="6"/>
  <c r="EP25" i="6"/>
  <c r="EQ25" i="6"/>
  <c r="EO84" i="6"/>
  <c r="EP84" i="6"/>
  <c r="EQ84" i="6"/>
  <c r="EO20" i="6"/>
  <c r="EP20" i="6"/>
  <c r="EQ20" i="6"/>
  <c r="EO98" i="6"/>
  <c r="EP98" i="6"/>
  <c r="EQ98" i="6"/>
  <c r="EO15" i="6"/>
  <c r="EP15" i="6"/>
  <c r="EQ15" i="6"/>
  <c r="EO28" i="6"/>
  <c r="EP28" i="6"/>
  <c r="EQ28" i="6"/>
  <c r="EQ19" i="6"/>
  <c r="EO19" i="6"/>
  <c r="EP19" i="6"/>
  <c r="EP89" i="6"/>
  <c r="EO89" i="6"/>
  <c r="EQ89" i="6"/>
  <c r="EO127" i="6"/>
  <c r="EP127" i="6"/>
  <c r="EQ127" i="6"/>
  <c r="EO63" i="6"/>
  <c r="EP63" i="6"/>
  <c r="EQ63" i="6"/>
  <c r="EO106" i="6"/>
  <c r="EP106" i="6"/>
  <c r="EQ106" i="6"/>
  <c r="EQ110" i="6"/>
  <c r="EO110" i="6"/>
  <c r="EP110" i="6"/>
  <c r="EP46" i="6"/>
  <c r="EQ46" i="6"/>
  <c r="EO46" i="6"/>
  <c r="EP121" i="6"/>
  <c r="EQ121" i="6"/>
  <c r="EO121" i="6"/>
  <c r="EO93" i="6"/>
  <c r="EP93" i="6"/>
  <c r="EQ93" i="6"/>
  <c r="EO29" i="6"/>
  <c r="EP29" i="6"/>
  <c r="EQ29" i="6"/>
  <c r="EO140" i="6"/>
  <c r="EP140" i="6"/>
  <c r="EQ140" i="6"/>
  <c r="EO76" i="6"/>
  <c r="EP76" i="6"/>
  <c r="EQ76" i="6"/>
  <c r="EO12" i="6"/>
  <c r="EP12" i="6"/>
  <c r="EQ12" i="6"/>
  <c r="EP88" i="6"/>
  <c r="EQ88" i="6"/>
  <c r="EO88" i="6"/>
  <c r="EQ126" i="6"/>
  <c r="EP126" i="6"/>
  <c r="EO126" i="6"/>
  <c r="EO92" i="6"/>
  <c r="EP92" i="6"/>
  <c r="EQ92" i="6"/>
  <c r="EQ83" i="6"/>
  <c r="EO83" i="6"/>
  <c r="EP83" i="6"/>
  <c r="EO8" i="6"/>
  <c r="EP8" i="6"/>
  <c r="EQ8" i="6"/>
  <c r="EQ75" i="6"/>
  <c r="EO75" i="6"/>
  <c r="EP75" i="6"/>
  <c r="EQ11" i="6"/>
  <c r="EO11" i="6"/>
  <c r="EP11" i="6"/>
  <c r="EO50" i="6"/>
  <c r="EP50" i="6"/>
  <c r="EQ50" i="6"/>
  <c r="EO128" i="6"/>
  <c r="EQ128" i="6"/>
  <c r="EP128" i="6"/>
  <c r="EO64" i="6"/>
  <c r="EP64" i="6"/>
  <c r="EQ64" i="6"/>
  <c r="EO131" i="6"/>
  <c r="EP131" i="6"/>
  <c r="EQ131" i="6"/>
  <c r="EO73" i="6"/>
  <c r="EP73" i="6"/>
  <c r="EQ73" i="6"/>
  <c r="EO119" i="6"/>
  <c r="EP119" i="6"/>
  <c r="EQ119" i="6"/>
  <c r="EO55" i="6"/>
  <c r="EP55" i="6"/>
  <c r="EQ55" i="6"/>
  <c r="EO42" i="6"/>
  <c r="EP42" i="6"/>
  <c r="EQ42" i="6"/>
  <c r="EQ102" i="6"/>
  <c r="EO102" i="6"/>
  <c r="EP102" i="6"/>
  <c r="EP38" i="6"/>
  <c r="EQ38" i="6"/>
  <c r="EO38" i="6"/>
  <c r="EO49" i="6"/>
  <c r="EP49" i="6"/>
  <c r="EQ49" i="6"/>
  <c r="EO85" i="6"/>
  <c r="EP85" i="6"/>
  <c r="EQ85" i="6"/>
  <c r="EO21" i="6"/>
  <c r="EP21" i="6"/>
  <c r="EQ21" i="6"/>
  <c r="EO132" i="6"/>
  <c r="EP132" i="6"/>
  <c r="EQ132" i="6"/>
  <c r="EO68" i="6"/>
  <c r="EP68" i="6"/>
  <c r="EQ68" i="6"/>
  <c r="EP145" i="6"/>
  <c r="EQ145" i="6"/>
  <c r="EO145" i="6"/>
  <c r="EO109" i="6"/>
  <c r="EP109" i="6"/>
  <c r="EQ109" i="6"/>
  <c r="EO66" i="6"/>
  <c r="EP66" i="6"/>
  <c r="EQ66" i="6"/>
  <c r="EQ139" i="6"/>
  <c r="EP139" i="6"/>
  <c r="EO139" i="6"/>
  <c r="EQ107" i="6"/>
  <c r="EO107" i="6"/>
  <c r="EP107" i="6"/>
  <c r="EO111" i="6"/>
  <c r="EP111" i="6"/>
  <c r="EQ111" i="6"/>
  <c r="EP137" i="6"/>
  <c r="EQ137" i="6"/>
  <c r="EO137" i="6"/>
  <c r="EQ94" i="6"/>
  <c r="EP94" i="6"/>
  <c r="EO94" i="6"/>
  <c r="EP30" i="6"/>
  <c r="EQ30" i="6"/>
  <c r="EO30" i="6"/>
  <c r="EO141" i="6"/>
  <c r="EP141" i="6"/>
  <c r="EQ141" i="6"/>
  <c r="EO77" i="6"/>
  <c r="EP77" i="6"/>
  <c r="EQ77" i="6"/>
  <c r="EO13" i="6"/>
  <c r="EP13" i="6"/>
  <c r="EQ13" i="6"/>
  <c r="EO124" i="6"/>
  <c r="EP124" i="6"/>
  <c r="EQ124" i="6"/>
  <c r="EO60" i="6"/>
  <c r="EP60" i="6"/>
  <c r="EQ60" i="6"/>
  <c r="EQ35" i="6"/>
  <c r="EO35" i="6"/>
  <c r="EP35" i="6"/>
  <c r="EO24" i="6"/>
  <c r="EQ24" i="6"/>
  <c r="EP24" i="6"/>
  <c r="EP62" i="6"/>
  <c r="EQ62" i="6"/>
  <c r="EO62" i="6"/>
  <c r="EP97" i="6"/>
  <c r="EQ97" i="6"/>
  <c r="EO97" i="6"/>
  <c r="EQ136" i="6"/>
  <c r="EO136" i="6"/>
  <c r="EP136" i="6"/>
  <c r="EQ67" i="6"/>
  <c r="EO67" i="6"/>
  <c r="EP67" i="6"/>
  <c r="EO120" i="6"/>
  <c r="EP120" i="6"/>
  <c r="EQ120" i="6"/>
  <c r="EO56" i="6"/>
  <c r="EP56" i="6"/>
  <c r="EQ56" i="6"/>
  <c r="EO65" i="6"/>
  <c r="EP65" i="6"/>
  <c r="EQ65" i="6"/>
  <c r="EO47" i="6"/>
  <c r="EP47" i="6"/>
  <c r="EQ47" i="6"/>
  <c r="EQ59" i="6"/>
  <c r="EP59" i="6"/>
  <c r="EO59" i="6"/>
  <c r="EQ115" i="6"/>
  <c r="EO115" i="6"/>
  <c r="EP115" i="6"/>
  <c r="EP129" i="6"/>
  <c r="EQ129" i="6"/>
  <c r="EO129" i="6"/>
  <c r="EO112" i="6"/>
  <c r="EP112" i="6"/>
  <c r="EQ112" i="6"/>
  <c r="EO48" i="6"/>
  <c r="EQ48" i="6"/>
  <c r="EP48" i="6"/>
  <c r="EO122" i="6"/>
  <c r="EP122" i="6"/>
  <c r="EQ122" i="6"/>
  <c r="EO33" i="6"/>
  <c r="EP33" i="6"/>
  <c r="EQ33" i="6"/>
  <c r="EO103" i="6"/>
  <c r="EP103" i="6"/>
  <c r="EQ103" i="6"/>
  <c r="EO39" i="6"/>
  <c r="EP39" i="6"/>
  <c r="EQ39" i="6"/>
  <c r="EO41" i="6"/>
  <c r="EP41" i="6"/>
  <c r="EQ41" i="6"/>
  <c r="EQ86" i="6"/>
  <c r="EO86" i="6"/>
  <c r="EP86" i="6"/>
  <c r="EP22" i="6"/>
  <c r="EQ22" i="6"/>
  <c r="EO22" i="6"/>
  <c r="EO133" i="6"/>
  <c r="EP133" i="6"/>
  <c r="EQ133" i="6"/>
  <c r="EO69" i="6"/>
  <c r="EP69" i="6"/>
  <c r="EQ69" i="6"/>
  <c r="EO138" i="6"/>
  <c r="EP138" i="6"/>
  <c r="EQ138" i="6"/>
  <c r="EO116" i="6"/>
  <c r="EP116" i="6"/>
  <c r="EQ116" i="6"/>
  <c r="EO52" i="6"/>
  <c r="EP52" i="6"/>
  <c r="EQ52" i="6"/>
  <c r="EO99" i="6"/>
  <c r="EP99" i="6"/>
  <c r="EQ99" i="6"/>
  <c r="EO143" i="6"/>
  <c r="EP143" i="6"/>
  <c r="EQ143" i="6"/>
  <c r="EO74" i="6"/>
  <c r="EP74" i="6"/>
  <c r="EQ74" i="6"/>
  <c r="EO72" i="6"/>
  <c r="EP72" i="6"/>
  <c r="EQ72" i="6"/>
  <c r="EO10" i="6"/>
  <c r="EP10" i="6"/>
  <c r="EQ10" i="6"/>
  <c r="EQ51" i="6"/>
  <c r="EO51" i="6"/>
  <c r="EP51" i="6"/>
  <c r="EO146" i="6"/>
  <c r="EP146" i="6"/>
  <c r="EQ146" i="6"/>
  <c r="EP105" i="6"/>
  <c r="EQ105" i="6"/>
  <c r="EO105" i="6"/>
  <c r="EO104" i="6"/>
  <c r="EP104" i="6"/>
  <c r="EQ104" i="6"/>
  <c r="EO40" i="6"/>
  <c r="EP40" i="6"/>
  <c r="EQ40" i="6"/>
  <c r="EO58" i="6"/>
  <c r="EP58" i="6"/>
  <c r="EQ58" i="6"/>
  <c r="EO9" i="6"/>
  <c r="EP9" i="6"/>
  <c r="EQ9" i="6"/>
  <c r="EO95" i="6"/>
  <c r="EP95" i="6"/>
  <c r="EQ95" i="6"/>
  <c r="EO31" i="6"/>
  <c r="EP31" i="6"/>
  <c r="EQ31" i="6"/>
  <c r="EQ142" i="6"/>
  <c r="EO142" i="6"/>
  <c r="EP142" i="6"/>
  <c r="EP78" i="6"/>
  <c r="EQ78" i="6"/>
  <c r="EO78" i="6"/>
  <c r="EP14" i="6"/>
  <c r="EQ14" i="6"/>
  <c r="EO14" i="6"/>
  <c r="EO125" i="6"/>
  <c r="EP125" i="6"/>
  <c r="EQ125" i="6"/>
  <c r="EO61" i="6"/>
  <c r="EP61" i="6"/>
  <c r="EQ61" i="6"/>
  <c r="EO82" i="6"/>
  <c r="EP82" i="6"/>
  <c r="EQ82" i="6"/>
  <c r="EO108" i="6"/>
  <c r="EP108" i="6"/>
  <c r="EQ108" i="6"/>
  <c r="EO44" i="6"/>
  <c r="EP44" i="6"/>
  <c r="EQ44" i="6"/>
  <c r="DY5" i="6"/>
  <c r="ES7" i="6" l="1"/>
  <c r="ES6" i="6"/>
  <c r="ES5" i="6"/>
</calcChain>
</file>

<file path=xl/sharedStrings.xml><?xml version="1.0" encoding="utf-8"?>
<sst xmlns="http://schemas.openxmlformats.org/spreadsheetml/2006/main" count="3248" uniqueCount="492">
  <si>
    <t>Объем работы, м3</t>
  </si>
  <si>
    <t>Энергопотребление, кВт*ч</t>
  </si>
  <si>
    <t>01.01.2021</t>
  </si>
  <si>
    <t>Сутки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</si>
  <si>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</si>
  <si>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</si>
  <si>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</si>
  <si>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</si>
  <si>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</si>
  <si>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</si>
  <si>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</si>
  <si>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</si>
  <si>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</si>
  <si>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</si>
  <si>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</si>
  <si>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</si>
  <si>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</si>
  <si>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</si>
  <si>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</si>
  <si>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</si>
  <si>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</si>
  <si>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</si>
  <si>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</si>
  <si>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</si>
  <si>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</si>
  <si>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</si>
  <si>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</si>
  <si>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</si>
  <si>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</si>
  <si>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</si>
  <si>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</si>
  <si>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</si>
  <si>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</si>
  <si>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</si>
  <si>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t</t>
  </si>
  <si>
    <t>Xt</t>
  </si>
  <si>
    <t>Yt</t>
  </si>
  <si>
    <t>январь</t>
  </si>
  <si>
    <t>февраль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</si>
  <si>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</si>
  <si>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</si>
  <si>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</si>
  <si>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</si>
  <si>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</si>
  <si>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</si>
  <si>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</si>
  <si>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</si>
  <si>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</si>
  <si>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</si>
  <si>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</si>
  <si>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</si>
  <si>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</si>
  <si>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</si>
  <si>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</si>
  <si>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</si>
  <si>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</si>
  <si>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</si>
  <si>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</si>
  <si>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</si>
  <si>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</si>
  <si>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</si>
  <si>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</si>
  <si>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</si>
  <si>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</si>
  <si>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</si>
  <si>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</si>
  <si>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</si>
  <si>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март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</si>
  <si>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</si>
  <si>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</si>
  <si>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</si>
  <si>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</si>
  <si>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</si>
  <si>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</si>
  <si>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</si>
  <si>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</si>
  <si>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</si>
  <si>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</si>
  <si>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</si>
  <si>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</si>
  <si>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</si>
  <si>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</si>
  <si>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</si>
  <si>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</si>
  <si>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</si>
  <si>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</si>
  <si>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</si>
  <si>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</si>
  <si>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</si>
  <si>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</si>
  <si>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</si>
  <si>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</si>
  <si>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</si>
  <si>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</si>
  <si>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</si>
  <si>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</si>
  <si>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</si>
  <si>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</si>
  <si>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</si>
  <si>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апрель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</si>
  <si>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</si>
  <si>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</si>
  <si>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</si>
  <si>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</si>
  <si>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</si>
  <si>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</si>
  <si>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</si>
  <si>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</si>
  <si>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</si>
  <si>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</si>
  <si>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</si>
  <si>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</si>
  <si>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</si>
  <si>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</si>
  <si>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</si>
  <si>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</si>
  <si>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</si>
  <si>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</si>
  <si>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</si>
  <si>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</si>
  <si>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</si>
  <si>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</si>
  <si>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</si>
  <si>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</si>
  <si>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</si>
  <si>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</si>
  <si>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</si>
  <si>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</si>
  <si>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</si>
  <si>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</si>
  <si>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май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</si>
  <si>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</si>
  <si>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</si>
  <si>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</si>
  <si>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</si>
  <si>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</si>
  <si>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</si>
  <si>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</si>
  <si>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</si>
  <si>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</si>
  <si>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</si>
  <si>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</si>
  <si>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</si>
  <si>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</si>
  <si>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</si>
  <si>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</si>
  <si>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</si>
  <si>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</si>
  <si>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</si>
  <si>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</si>
  <si>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</si>
  <si>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</si>
  <si>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</si>
  <si>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</si>
  <si>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</si>
  <si>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</si>
  <si>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</si>
  <si>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</si>
  <si>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</si>
  <si>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</si>
  <si>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</si>
  <si>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</si>
  <si>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июнь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</si>
  <si>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</si>
  <si>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</si>
  <si>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</si>
  <si>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</si>
  <si>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</si>
  <si>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</si>
  <si>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</si>
  <si>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</si>
  <si>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</si>
  <si>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</si>
  <si>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</si>
  <si>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</si>
  <si>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</si>
  <si>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</si>
  <si>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</si>
  <si>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</si>
  <si>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</si>
  <si>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</si>
  <si>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</si>
  <si>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</si>
  <si>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</si>
  <si>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</si>
  <si>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</si>
  <si>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</si>
  <si>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</si>
  <si>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</si>
  <si>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</si>
  <si>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</si>
  <si>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</si>
  <si>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</si>
  <si>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июль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</si>
  <si>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</si>
  <si>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</si>
  <si>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</si>
  <si>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</si>
  <si>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</si>
  <si>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</si>
  <si>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</si>
  <si>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</si>
  <si>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</si>
  <si>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</si>
  <si>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</si>
  <si>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</si>
  <si>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</si>
  <si>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</si>
  <si>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</si>
  <si>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</si>
  <si>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</si>
  <si>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</si>
  <si>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</si>
  <si>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</si>
  <si>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</si>
  <si>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</si>
  <si>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</si>
  <si>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</si>
  <si>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</si>
  <si>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</si>
  <si>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</si>
  <si>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</si>
  <si>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</si>
  <si>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</si>
  <si>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</si>
  <si>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август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</si>
  <si>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</si>
  <si>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</si>
  <si>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</si>
  <si>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</si>
  <si>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</si>
  <si>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</si>
  <si>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</si>
  <si>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</si>
  <si>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</si>
  <si>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</si>
  <si>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</si>
  <si>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</si>
  <si>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</si>
  <si>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</si>
  <si>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</si>
  <si>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</si>
  <si>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</si>
  <si>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</si>
  <si>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</si>
  <si>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</si>
  <si>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</si>
  <si>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</si>
  <si>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</si>
  <si>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</si>
  <si>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</si>
  <si>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</si>
  <si>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</si>
  <si>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</si>
  <si>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</si>
  <si>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</si>
  <si>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</si>
  <si>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сентябрь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</si>
  <si>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</si>
  <si>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</si>
  <si>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</si>
  <si>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</si>
  <si>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</si>
  <si>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</si>
  <si>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</si>
  <si>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</si>
  <si>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</si>
  <si>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</si>
  <si>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</si>
  <si>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</si>
  <si>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</si>
  <si>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</si>
  <si>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</si>
  <si>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</si>
  <si>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</si>
  <si>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</si>
  <si>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</si>
  <si>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</si>
  <si>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</si>
  <si>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</si>
  <si>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</si>
  <si>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</si>
  <si>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</si>
  <si>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</si>
  <si>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</si>
  <si>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</si>
  <si>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</si>
  <si>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</si>
  <si>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октябрь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</si>
  <si>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</si>
  <si>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</si>
  <si>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</si>
  <si>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</si>
  <si>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</si>
  <si>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</si>
  <si>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</si>
  <si>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</si>
  <si>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</si>
  <si>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</si>
  <si>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</si>
  <si>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</si>
  <si>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</si>
  <si>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</si>
  <si>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</si>
  <si>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</si>
  <si>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</si>
  <si>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</si>
  <si>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</si>
  <si>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</si>
  <si>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</si>
  <si>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</si>
  <si>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</si>
  <si>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</si>
  <si>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</si>
  <si>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</si>
  <si>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</si>
  <si>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</si>
  <si>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</si>
  <si>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</si>
  <si>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</si>
  <si>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ноябрь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</si>
  <si>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</si>
  <si>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</si>
  <si>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</si>
  <si>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</si>
  <si>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</si>
  <si>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</si>
  <si>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</si>
  <si>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</si>
  <si>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</si>
  <si>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</si>
  <si>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</si>
  <si>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</si>
  <si>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</si>
  <si>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</si>
  <si>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</si>
  <si>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</si>
  <si>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</si>
  <si>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</si>
  <si>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</si>
  <si>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</si>
  <si>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</si>
  <si>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</si>
  <si>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</si>
  <si>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</si>
  <si>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</si>
  <si>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</si>
  <si>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</si>
  <si>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</si>
  <si>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</si>
  <si>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</si>
  <si>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декабрь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</si>
  <si>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</si>
  <si>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</si>
  <si>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</si>
  <si>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</si>
  <si>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</si>
  <si>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</si>
  <si>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</si>
  <si>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</si>
  <si>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</si>
  <si>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</si>
  <si>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</si>
  <si>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</si>
  <si>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</si>
  <si>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</si>
  <si>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</si>
  <si>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</si>
  <si>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</si>
  <si>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</si>
  <si>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</si>
  <si>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</si>
  <si>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</si>
  <si>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</si>
  <si>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</si>
  <si>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</si>
  <si>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</si>
  <si>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</si>
  <si>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</si>
  <si>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</si>
  <si>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</si>
  <si>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</si>
  <si>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</si>
  <si>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T</t>
  </si>
  <si>
    <t>Бестранспортная вскрыша</t>
  </si>
  <si>
    <t>ЭШ-20-90№19</t>
  </si>
  <si>
    <t>X1t</t>
  </si>
  <si>
    <t>Y1t</t>
  </si>
  <si>
    <t>ЭШ-20-90№29</t>
  </si>
  <si>
    <t>X2t</t>
  </si>
  <si>
    <t>Y2t</t>
  </si>
  <si>
    <t>коэффициент автокорреляции</t>
  </si>
  <si>
    <t>лаг</t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</si>
  <si>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t-1</t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</si>
  <si>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t-2</t>
    </r>
    <r>
      <rPr>
        <sz val="11"/>
        <color theme="1"/>
        <rFont val="Calibri"/>
        <family val="2"/>
        <charset val="204"/>
        <scheme val="minor"/>
      </rPr>
      <t/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</si>
  <si>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t-3</t>
    </r>
    <r>
      <rPr>
        <sz val="11"/>
        <color theme="1"/>
        <rFont val="Calibri"/>
        <family val="2"/>
        <charset val="204"/>
        <scheme val="minor"/>
      </rPr>
      <t/>
    </r>
  </si>
  <si>
    <r>
      <t>Y</t>
    </r>
    <r>
      <rPr>
        <b/>
        <vertAlign val="subscript"/>
        <sz val="11"/>
        <color theme="1"/>
        <rFont val="Calibri"/>
        <family val="2"/>
        <charset val="204"/>
        <scheme val="minor"/>
      </rPr>
      <t>t-4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</si>
  <si>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t-1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</si>
  <si>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t-2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</si>
  <si>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t-3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</si>
  <si>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t-4</t>
    </r>
    <r>
      <rPr>
        <sz val="11"/>
        <color theme="1"/>
        <rFont val="Calibri"/>
        <family val="2"/>
        <charset val="204"/>
        <scheme val="minor"/>
      </rPr>
      <t/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</si>
  <si>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t-5</t>
    </r>
    <r>
      <rPr>
        <sz val="11"/>
        <color theme="1"/>
        <rFont val="Calibri"/>
        <family val="2"/>
        <charset val="204"/>
        <scheme val="minor"/>
      </rPr>
      <t/>
    </r>
  </si>
  <si>
    <t>Yt на Xt</t>
  </si>
  <si>
    <t>коэффициент кросскорреляции</t>
  </si>
  <si>
    <t>дельта Yt</t>
  </si>
  <si>
    <t>дельта Xt</t>
  </si>
  <si>
    <t>корреляция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</si>
  <si>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</si>
  <si>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</si>
  <si>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</si>
  <si>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</si>
  <si>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</si>
  <si>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</si>
  <si>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</si>
  <si>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</si>
  <si>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</si>
  <si>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</si>
  <si>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</si>
  <si>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</si>
  <si>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</si>
  <si>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</si>
  <si>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</si>
  <si>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</si>
  <si>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</si>
  <si>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</si>
  <si>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</si>
  <si>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</si>
  <si>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</si>
  <si>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</si>
  <si>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</si>
  <si>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</si>
  <si>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</si>
  <si>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</si>
  <si>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Yt</t>
  </si>
  <si>
    <t>Остатки</t>
  </si>
  <si>
    <t>Стандартные остатки</t>
  </si>
  <si>
    <t>ВЫВОД ВЕРОЯТНОСТИ</t>
  </si>
  <si>
    <t>Персентиль</t>
  </si>
  <si>
    <t xml:space="preserve"> </t>
  </si>
  <si>
    <t>Yt(теор)</t>
  </si>
  <si>
    <t>At</t>
  </si>
  <si>
    <t>MAPE=</t>
  </si>
  <si>
    <t>MAEi</t>
  </si>
  <si>
    <t>MAE=</t>
  </si>
  <si>
    <t>RMSEi</t>
  </si>
  <si>
    <t>RMSE=</t>
  </si>
  <si>
    <t xml:space="preserve">Линейная регрессия </t>
  </si>
  <si>
    <t>Трендовая модель</t>
  </si>
  <si>
    <t>Тестовая выборка</t>
  </si>
  <si>
    <t>Множественная регрессия</t>
  </si>
  <si>
    <t>https://help.fsight.ru/ru/mergedProjects/exceladdin/work/timeseries_mode/timeseries_work/methods/forecast/arima.htm</t>
  </si>
  <si>
    <t>ARIMA</t>
  </si>
  <si>
    <t>https://www.youtube.com/watch?v=dZ7qalej1sk</t>
  </si>
  <si>
    <t>http://statsoft.ru/tv/practicum/arima/</t>
  </si>
  <si>
    <t>Input: VAR1 (Spreadsheet1)_x000D_
Transformations: none_x000D_
Model:(1,0,0) MS Residual= 2443E4</t>
  </si>
  <si>
    <t>Constant</t>
  </si>
  <si>
    <t>p(1)</t>
  </si>
  <si>
    <t>Paramet.</t>
  </si>
  <si>
    <t>Yt-1</t>
  </si>
  <si>
    <t>Переменная X 1</t>
  </si>
  <si>
    <t>t2</t>
  </si>
  <si>
    <t>t3</t>
  </si>
  <si>
    <r>
      <t>t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</si>
  <si>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t>t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</si>
  <si>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t>Yt(тренд)</t>
  </si>
  <si>
    <t>Yt-тренд</t>
  </si>
  <si>
    <t>q(1)</t>
  </si>
  <si>
    <t>Input: VAR1 (Spreadsheet1)_x000D_
Transformations: none_x000D_
Model:(1,0,1) MS Residual= 1757E4</t>
  </si>
  <si>
    <t>Input: VAR1 (Spreadsheet1)_x000D_
Transformations: none_x000D_
Model:(1,0,1) MS Residual= 1690E4</t>
  </si>
  <si>
    <t>Yt(модель)</t>
  </si>
  <si>
    <t>Yt(модель)без тренда</t>
  </si>
  <si>
    <t>r1=</t>
  </si>
  <si>
    <t>r2=</t>
  </si>
  <si>
    <t>a1=</t>
  </si>
  <si>
    <t>a2=</t>
  </si>
  <si>
    <t>Yt(1)</t>
  </si>
  <si>
    <t>Yt(2)</t>
  </si>
  <si>
    <t>авторегрессия</t>
  </si>
  <si>
    <t>ADL(1,0)</t>
  </si>
  <si>
    <t>ADL(2,0) 1 вариант</t>
  </si>
  <si>
    <t>ADL(2,0) 2 вариант</t>
  </si>
  <si>
    <t>Весь ряд</t>
  </si>
  <si>
    <t>модель</t>
  </si>
  <si>
    <t>среднее</t>
  </si>
  <si>
    <t>эластичность</t>
  </si>
  <si>
    <t>rxy</t>
  </si>
  <si>
    <t>станддотклон</t>
  </si>
  <si>
    <t>бета-коэфф</t>
  </si>
  <si>
    <t>дельта-коэфф</t>
  </si>
  <si>
    <t>частный коэфф детерминации</t>
  </si>
  <si>
    <t>Переменная X 2</t>
  </si>
  <si>
    <t>Yt-2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</si>
</sst>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name val="Calibri"/>
      <family val="2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1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1" xfId="0" applyBorder="1"/>
    <xf numFmtId="0" fontId="5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  <xf numFmtId="0" fontId="0" fillId="0" borderId="3" xfId="0" applyFill="1" applyBorder="1"/>
    <xf numFmtId="0" fontId="0" fillId="0" borderId="2" xfId="0" applyFill="1" applyBorder="1"/>
    <xf numFmtId="2" fontId="5" fillId="4" borderId="0" xfId="0" applyNumberFormat="1" applyFont="1" applyFill="1"/>
    <xf numFmtId="2" fontId="5" fillId="4" borderId="5" xfId="0" applyNumberFormat="1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164" fontId="5" fillId="4" borderId="0" xfId="0" applyNumberFormat="1" applyFont="1" applyFill="1"/>
    <xf numFmtId="165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2" fillId="0" borderId="1" xfId="0" applyFont="1" applyBorder="1" applyAlignment="1">
      <alignment horizontal="right" wrapText="1"/>
    </xf>
    <xf numFmtId="2" fontId="2" fillId="0" borderId="2" xfId="0" applyNumberFormat="1" applyFont="1" applyBorder="1" applyAlignment="1">
      <alignment horizontal="left"/>
    </xf>
    <xf numFmtId="0" fontId="2" fillId="0" borderId="8" xfId="0" applyFont="1" applyBorder="1" applyAlignment="1">
      <alignment horizontal="right" wrapText="1"/>
    </xf>
    <xf numFmtId="2" fontId="2" fillId="0" borderId="9" xfId="0" applyNumberFormat="1" applyFont="1" applyBorder="1" applyAlignment="1">
      <alignment horizontal="left"/>
    </xf>
    <xf numFmtId="0" fontId="2" fillId="0" borderId="4" xfId="0" applyFont="1" applyBorder="1" applyAlignment="1">
      <alignment horizontal="right" wrapText="1"/>
    </xf>
    <xf numFmtId="2" fontId="2" fillId="0" borderId="6" xfId="0" applyNumberFormat="1" applyFont="1" applyBorder="1" applyAlignment="1">
      <alignment horizontal="left"/>
    </xf>
    <xf numFmtId="2" fontId="0" fillId="0" borderId="0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164" fontId="5" fillId="4" borderId="0" xfId="0" applyNumberFormat="1" applyFont="1" applyFill="1" applyBorder="1"/>
    <xf numFmtId="2" fontId="0" fillId="0" borderId="9" xfId="0" applyNumberFormat="1" applyBorder="1"/>
    <xf numFmtId="0" fontId="2" fillId="0" borderId="3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0" fillId="5" borderId="3" xfId="0" applyFill="1" applyBorder="1"/>
    <xf numFmtId="0" fontId="0" fillId="0" borderId="9" xfId="0" applyBorder="1"/>
    <xf numFmtId="0" fontId="6" fillId="0" borderId="10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6" xfId="0" applyFill="1" applyBorder="1" applyAlignment="1"/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right"/>
    </xf>
    <xf numFmtId="2" fontId="2" fillId="0" borderId="0" xfId="0" applyNumberFormat="1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2" fillId="6" borderId="3" xfId="0" applyFont="1" applyFill="1" applyBorder="1"/>
    <xf numFmtId="0" fontId="0" fillId="6" borderId="3" xfId="0" applyFill="1" applyBorder="1"/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12" fillId="0" borderId="0" xfId="2"/>
    <xf numFmtId="0" fontId="12" fillId="0" borderId="0" xfId="2" applyAlignment="1">
      <alignment vertical="top"/>
    </xf>
    <xf numFmtId="0" fontId="0" fillId="0" borderId="8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2" fillId="5" borderId="3" xfId="0" applyFont="1" applyFill="1" applyBorder="1"/>
    <xf numFmtId="0" fontId="9" fillId="0" borderId="0" xfId="1" applyNumberFormat="1" applyFont="1" applyBorder="1" applyAlignment="1">
      <alignment horizontal="left" vertical="top"/>
    </xf>
    <xf numFmtId="0" fontId="9" fillId="0" borderId="0" xfId="1" applyNumberFormat="1" applyFont="1" applyBorder="1" applyAlignment="1">
      <alignment horizontal="left" vertical="center"/>
    </xf>
    <xf numFmtId="2" fontId="8" fillId="7" borderId="0" xfId="1" applyNumberFormat="1" applyFont="1" applyFill="1" applyBorder="1" applyAlignment="1">
      <alignment horizontal="right" vertical="center"/>
    </xf>
    <xf numFmtId="165" fontId="8" fillId="7" borderId="0" xfId="1" applyNumberFormat="1" applyFont="1" applyFill="1" applyBorder="1" applyAlignment="1">
      <alignment horizontal="right" vertical="center"/>
    </xf>
    <xf numFmtId="166" fontId="8" fillId="7" borderId="0" xfId="1" applyNumberFormat="1" applyFont="1" applyFill="1" applyBorder="1" applyAlignment="1">
      <alignment horizontal="right" vertical="center"/>
    </xf>
    <xf numFmtId="167" fontId="8" fillId="7" borderId="0" xfId="1" applyNumberFormat="1" applyFont="1" applyFill="1" applyBorder="1" applyAlignment="1">
      <alignment horizontal="right" vertical="center"/>
    </xf>
    <xf numFmtId="164" fontId="9" fillId="0" borderId="0" xfId="1" applyNumberFormat="1" applyFont="1" applyBorder="1" applyAlignment="1">
      <alignment horizontal="right" vertical="center"/>
    </xf>
    <xf numFmtId="165" fontId="9" fillId="0" borderId="0" xfId="1" applyNumberFormat="1" applyFont="1" applyBorder="1" applyAlignment="1">
      <alignment horizontal="right" vertical="center"/>
    </xf>
    <xf numFmtId="166" fontId="9" fillId="0" borderId="0" xfId="1" applyNumberFormat="1" applyFont="1" applyBorder="1" applyAlignment="1">
      <alignment horizontal="right" vertical="center"/>
    </xf>
    <xf numFmtId="167" fontId="9" fillId="0" borderId="0" xfId="1" applyNumberFormat="1" applyFont="1" applyBorder="1" applyAlignment="1">
      <alignment horizontal="right" vertical="center"/>
    </xf>
    <xf numFmtId="0" fontId="10" fillId="0" borderId="0" xfId="0" applyFont="1" applyBorder="1"/>
    <xf numFmtId="164" fontId="8" fillId="0" borderId="0" xfId="1" applyNumberFormat="1" applyFont="1" applyBorder="1" applyAlignment="1">
      <alignment horizontal="right" vertical="center"/>
    </xf>
    <xf numFmtId="165" fontId="8" fillId="0" borderId="0" xfId="1" applyNumberFormat="1" applyFont="1" applyBorder="1" applyAlignment="1">
      <alignment horizontal="right" vertical="center"/>
    </xf>
    <xf numFmtId="166" fontId="8" fillId="0" borderId="0" xfId="1" applyNumberFormat="1" applyFont="1" applyBorder="1" applyAlignment="1">
      <alignment horizontal="right" vertical="center"/>
    </xf>
    <xf numFmtId="167" fontId="8" fillId="0" borderId="0" xfId="1" applyNumberFormat="1" applyFont="1" applyBorder="1" applyAlignment="1">
      <alignment horizontal="right" vertical="center"/>
    </xf>
    <xf numFmtId="2" fontId="0" fillId="6" borderId="0" xfId="0" applyNumberFormat="1" applyFill="1" applyBorder="1"/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/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ill="1" applyBorder="1"/>
    <xf numFmtId="0" fontId="0" fillId="4" borderId="0" xfId="0" applyFill="1" applyAlignment="1">
      <alignment horizontal="center" vertical="center" wrapText="1"/>
    </xf>
    <xf numFmtId="165" fontId="0" fillId="0" borderId="0" xfId="0" applyNumberFormat="1"/>
    <xf numFmtId="2" fontId="5" fillId="0" borderId="0" xfId="0" applyNumberFormat="1" applyFont="1" applyAlignment="1">
      <alignment horizontal="center" vertical="center"/>
    </xf>
    <xf numFmtId="0" fontId="0" fillId="4" borderId="0" xfId="0" applyFill="1"/>
    <xf numFmtId="0" fontId="6" fillId="0" borderId="0" xfId="0" applyFont="1" applyFill="1" applyBorder="1" applyAlignment="1">
      <alignment horizontal="centerContinuous"/>
    </xf>
    <xf numFmtId="165" fontId="0" fillId="0" borderId="0" xfId="0" applyNumberFormat="1" applyBorder="1"/>
    <xf numFmtId="2" fontId="5" fillId="0" borderId="0" xfId="0" applyNumberFormat="1" applyFont="1" applyBorder="1" applyAlignment="1">
      <alignment horizontal="center" vertical="center"/>
    </xf>
    <xf numFmtId="2" fontId="0" fillId="0" borderId="5" xfId="0" applyNumberFormat="1" applyFill="1" applyBorder="1" applyAlignment="1"/>
    <xf numFmtId="0" fontId="3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 applyAlignment="1"/>
    <xf numFmtId="0" fontId="0" fillId="8" borderId="5" xfId="0" applyFill="1" applyBorder="1" applyAlignment="1"/>
    <xf numFmtId="0" fontId="2" fillId="8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0" fontId="2" fillId="8" borderId="3" xfId="0" applyFont="1" applyFill="1" applyBorder="1"/>
    <xf numFmtId="0" fontId="0" fillId="8" borderId="2" xfId="0" applyFill="1" applyBorder="1"/>
    <xf numFmtId="0" fontId="0" fillId="8" borderId="8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 wrapText="1"/>
    </xf>
    <xf numFmtId="0" fontId="0" fillId="8" borderId="0" xfId="0" applyFill="1" applyBorder="1"/>
    <xf numFmtId="0" fontId="2" fillId="8" borderId="0" xfId="0" applyFont="1" applyFill="1" applyBorder="1" applyAlignment="1">
      <alignment horizontal="right"/>
    </xf>
    <xf numFmtId="2" fontId="2" fillId="8" borderId="0" xfId="0" applyNumberFormat="1" applyFont="1" applyFill="1" applyBorder="1" applyAlignment="1">
      <alignment horizontal="left"/>
    </xf>
    <xf numFmtId="0" fontId="0" fillId="8" borderId="9" xfId="0" applyFill="1" applyBorder="1"/>
    <xf numFmtId="0" fontId="6" fillId="8" borderId="7" xfId="0" applyFont="1" applyFill="1" applyBorder="1" applyAlignment="1">
      <alignment horizontal="centerContinuous"/>
    </xf>
    <xf numFmtId="0" fontId="6" fillId="8" borderId="7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0" fillId="8" borderId="9" xfId="0" applyFill="1" applyBorder="1" applyAlignment="1"/>
    <xf numFmtId="0" fontId="0" fillId="8" borderId="6" xfId="0" applyFill="1" applyBorder="1" applyAlignment="1"/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6" xfId="0" applyFill="1" applyBorder="1"/>
    <xf numFmtId="0" fontId="13" fillId="8" borderId="0" xfId="0" applyFont="1" applyFill="1" applyBorder="1" applyAlignment="1">
      <alignment horizontal="center" vertical="center"/>
    </xf>
    <xf numFmtId="2" fontId="0" fillId="8" borderId="0" xfId="0" applyNumberFormat="1" applyFill="1" applyBorder="1" applyAlignment="1"/>
    <xf numFmtId="2" fontId="5" fillId="8" borderId="0" xfId="0" applyNumberFormat="1" applyFont="1" applyFill="1" applyBorder="1" applyAlignment="1">
      <alignment horizontal="center" vertical="center"/>
    </xf>
    <xf numFmtId="2" fontId="0" fillId="8" borderId="0" xfId="0" applyNumberFormat="1" applyFill="1" applyBorder="1"/>
    <xf numFmtId="165" fontId="0" fillId="8" borderId="0" xfId="0" applyNumberFormat="1" applyFill="1"/>
    <xf numFmtId="165" fontId="0" fillId="8" borderId="0" xfId="0" applyNumberFormat="1" applyFill="1" applyBorder="1"/>
    <xf numFmtId="0" fontId="2" fillId="9" borderId="3" xfId="0" applyFont="1" applyFill="1" applyBorder="1" applyAlignment="1">
      <alignment horizontal="left" vertical="center"/>
    </xf>
  </cellXfs>
  <cellStyles count="3">
    <cellStyle name="Гиперссылка" xfId="2" builtinId="8"/>
    <cellStyle name="Обычный" xfId="0" builtinId="0"/>
    <cellStyle name="Обычный_Б-т_ов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Бестранспортная вскрыша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'Экскаватор электрический'!$E$2</c:f>
              <c:strCache>
                <c:ptCount val="1"/>
                <c:pt idx="0">
                  <c:v>Объем работы, м3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'Экскаватор электрический'!$E$4:$E$368</c:f>
              <c:numCache>
                <c:formatCode>General</c:formatCode>
                <c:ptCount val="365"/>
                <c:pt idx="0">
                  <c:v>0</c:v>
                </c:pt>
                <c:pt idx="1">
                  <c:v>14400</c:v>
                </c:pt>
                <c:pt idx="2">
                  <c:v>15200</c:v>
                </c:pt>
                <c:pt idx="3">
                  <c:v>30000</c:v>
                </c:pt>
                <c:pt idx="4">
                  <c:v>19600</c:v>
                </c:pt>
                <c:pt idx="5">
                  <c:v>26080</c:v>
                </c:pt>
                <c:pt idx="6">
                  <c:v>28560</c:v>
                </c:pt>
                <c:pt idx="7">
                  <c:v>12800</c:v>
                </c:pt>
                <c:pt idx="8">
                  <c:v>18400</c:v>
                </c:pt>
                <c:pt idx="9">
                  <c:v>19200</c:v>
                </c:pt>
                <c:pt idx="10">
                  <c:v>23200</c:v>
                </c:pt>
                <c:pt idx="11">
                  <c:v>8800</c:v>
                </c:pt>
                <c:pt idx="12">
                  <c:v>21200</c:v>
                </c:pt>
                <c:pt idx="13">
                  <c:v>19200</c:v>
                </c:pt>
                <c:pt idx="14">
                  <c:v>16800</c:v>
                </c:pt>
                <c:pt idx="15">
                  <c:v>30400</c:v>
                </c:pt>
                <c:pt idx="16">
                  <c:v>28000</c:v>
                </c:pt>
                <c:pt idx="17">
                  <c:v>25200</c:v>
                </c:pt>
                <c:pt idx="18">
                  <c:v>17200</c:v>
                </c:pt>
                <c:pt idx="19">
                  <c:v>16000</c:v>
                </c:pt>
                <c:pt idx="20">
                  <c:v>18400</c:v>
                </c:pt>
                <c:pt idx="21">
                  <c:v>11520</c:v>
                </c:pt>
                <c:pt idx="22">
                  <c:v>22720</c:v>
                </c:pt>
                <c:pt idx="23">
                  <c:v>25440</c:v>
                </c:pt>
                <c:pt idx="24">
                  <c:v>14880</c:v>
                </c:pt>
                <c:pt idx="25">
                  <c:v>0</c:v>
                </c:pt>
                <c:pt idx="26">
                  <c:v>19360</c:v>
                </c:pt>
                <c:pt idx="27">
                  <c:v>25280</c:v>
                </c:pt>
                <c:pt idx="28">
                  <c:v>17040</c:v>
                </c:pt>
                <c:pt idx="29">
                  <c:v>16720</c:v>
                </c:pt>
                <c:pt idx="30">
                  <c:v>15208</c:v>
                </c:pt>
                <c:pt idx="31">
                  <c:v>22080</c:v>
                </c:pt>
                <c:pt idx="32">
                  <c:v>20880</c:v>
                </c:pt>
                <c:pt idx="33">
                  <c:v>17120</c:v>
                </c:pt>
                <c:pt idx="34">
                  <c:v>19760</c:v>
                </c:pt>
                <c:pt idx="35">
                  <c:v>23520</c:v>
                </c:pt>
                <c:pt idx="36">
                  <c:v>23440</c:v>
                </c:pt>
                <c:pt idx="37">
                  <c:v>22080</c:v>
                </c:pt>
                <c:pt idx="38">
                  <c:v>19040</c:v>
                </c:pt>
                <c:pt idx="39">
                  <c:v>19680</c:v>
                </c:pt>
                <c:pt idx="40">
                  <c:v>24560</c:v>
                </c:pt>
                <c:pt idx="41">
                  <c:v>22960</c:v>
                </c:pt>
                <c:pt idx="42">
                  <c:v>22960</c:v>
                </c:pt>
                <c:pt idx="43">
                  <c:v>25120</c:v>
                </c:pt>
                <c:pt idx="44">
                  <c:v>25120</c:v>
                </c:pt>
                <c:pt idx="45">
                  <c:v>24080</c:v>
                </c:pt>
                <c:pt idx="46">
                  <c:v>25120</c:v>
                </c:pt>
                <c:pt idx="47">
                  <c:v>23840</c:v>
                </c:pt>
                <c:pt idx="48">
                  <c:v>22400</c:v>
                </c:pt>
                <c:pt idx="49">
                  <c:v>26800</c:v>
                </c:pt>
                <c:pt idx="50">
                  <c:v>16040</c:v>
                </c:pt>
                <c:pt idx="51">
                  <c:v>20000</c:v>
                </c:pt>
                <c:pt idx="52">
                  <c:v>24880</c:v>
                </c:pt>
                <c:pt idx="53">
                  <c:v>26960</c:v>
                </c:pt>
                <c:pt idx="54">
                  <c:v>25160</c:v>
                </c:pt>
                <c:pt idx="55">
                  <c:v>30960</c:v>
                </c:pt>
                <c:pt idx="56">
                  <c:v>30560</c:v>
                </c:pt>
                <c:pt idx="57">
                  <c:v>32000</c:v>
                </c:pt>
                <c:pt idx="58">
                  <c:v>32000</c:v>
                </c:pt>
                <c:pt idx="59">
                  <c:v>26400</c:v>
                </c:pt>
                <c:pt idx="60">
                  <c:v>26480</c:v>
                </c:pt>
                <c:pt idx="61">
                  <c:v>19120</c:v>
                </c:pt>
                <c:pt idx="62">
                  <c:v>18160</c:v>
                </c:pt>
                <c:pt idx="63">
                  <c:v>28320</c:v>
                </c:pt>
                <c:pt idx="64">
                  <c:v>28240</c:v>
                </c:pt>
                <c:pt idx="65">
                  <c:v>18160</c:v>
                </c:pt>
                <c:pt idx="66">
                  <c:v>15920</c:v>
                </c:pt>
                <c:pt idx="67">
                  <c:v>15440</c:v>
                </c:pt>
                <c:pt idx="68">
                  <c:v>5280</c:v>
                </c:pt>
                <c:pt idx="69">
                  <c:v>15200</c:v>
                </c:pt>
                <c:pt idx="70">
                  <c:v>15120</c:v>
                </c:pt>
                <c:pt idx="71">
                  <c:v>29552</c:v>
                </c:pt>
                <c:pt idx="72">
                  <c:v>30480</c:v>
                </c:pt>
                <c:pt idx="73">
                  <c:v>24080</c:v>
                </c:pt>
                <c:pt idx="74">
                  <c:v>16240</c:v>
                </c:pt>
                <c:pt idx="75">
                  <c:v>17040</c:v>
                </c:pt>
                <c:pt idx="76">
                  <c:v>21840</c:v>
                </c:pt>
                <c:pt idx="77">
                  <c:v>13360</c:v>
                </c:pt>
                <c:pt idx="78">
                  <c:v>14880</c:v>
                </c:pt>
                <c:pt idx="79">
                  <c:v>14080</c:v>
                </c:pt>
                <c:pt idx="80">
                  <c:v>20960</c:v>
                </c:pt>
                <c:pt idx="81">
                  <c:v>12720</c:v>
                </c:pt>
                <c:pt idx="82">
                  <c:v>14640</c:v>
                </c:pt>
                <c:pt idx="83">
                  <c:v>25600</c:v>
                </c:pt>
                <c:pt idx="84">
                  <c:v>28800</c:v>
                </c:pt>
                <c:pt idx="85">
                  <c:v>26560</c:v>
                </c:pt>
                <c:pt idx="86">
                  <c:v>28400</c:v>
                </c:pt>
                <c:pt idx="87">
                  <c:v>26640</c:v>
                </c:pt>
                <c:pt idx="88">
                  <c:v>22880</c:v>
                </c:pt>
                <c:pt idx="89">
                  <c:v>27120</c:v>
                </c:pt>
                <c:pt idx="90">
                  <c:v>24720</c:v>
                </c:pt>
                <c:pt idx="91">
                  <c:v>26080</c:v>
                </c:pt>
                <c:pt idx="92">
                  <c:v>32400</c:v>
                </c:pt>
                <c:pt idx="93">
                  <c:v>32000</c:v>
                </c:pt>
                <c:pt idx="94">
                  <c:v>20880</c:v>
                </c:pt>
                <c:pt idx="95">
                  <c:v>28480</c:v>
                </c:pt>
                <c:pt idx="96">
                  <c:v>23680</c:v>
                </c:pt>
                <c:pt idx="97">
                  <c:v>22720</c:v>
                </c:pt>
                <c:pt idx="98">
                  <c:v>29920</c:v>
                </c:pt>
                <c:pt idx="99">
                  <c:v>31440</c:v>
                </c:pt>
                <c:pt idx="100">
                  <c:v>33520</c:v>
                </c:pt>
                <c:pt idx="101">
                  <c:v>26800</c:v>
                </c:pt>
                <c:pt idx="102">
                  <c:v>29360</c:v>
                </c:pt>
                <c:pt idx="103">
                  <c:v>28560</c:v>
                </c:pt>
                <c:pt idx="104">
                  <c:v>26320</c:v>
                </c:pt>
                <c:pt idx="105">
                  <c:v>28880</c:v>
                </c:pt>
                <c:pt idx="106">
                  <c:v>33520</c:v>
                </c:pt>
                <c:pt idx="107">
                  <c:v>29520</c:v>
                </c:pt>
                <c:pt idx="108">
                  <c:v>20160</c:v>
                </c:pt>
                <c:pt idx="109">
                  <c:v>13360</c:v>
                </c:pt>
                <c:pt idx="110">
                  <c:v>23520</c:v>
                </c:pt>
                <c:pt idx="111">
                  <c:v>29600</c:v>
                </c:pt>
                <c:pt idx="112">
                  <c:v>27520</c:v>
                </c:pt>
                <c:pt idx="113">
                  <c:v>31712</c:v>
                </c:pt>
                <c:pt idx="114">
                  <c:v>32160</c:v>
                </c:pt>
                <c:pt idx="115">
                  <c:v>28240</c:v>
                </c:pt>
                <c:pt idx="116">
                  <c:v>28000</c:v>
                </c:pt>
                <c:pt idx="117">
                  <c:v>31200</c:v>
                </c:pt>
                <c:pt idx="118">
                  <c:v>35680</c:v>
                </c:pt>
                <c:pt idx="119">
                  <c:v>30640</c:v>
                </c:pt>
                <c:pt idx="120">
                  <c:v>31120</c:v>
                </c:pt>
                <c:pt idx="121">
                  <c:v>31280</c:v>
                </c:pt>
                <c:pt idx="122">
                  <c:v>30320</c:v>
                </c:pt>
                <c:pt idx="123">
                  <c:v>21920</c:v>
                </c:pt>
                <c:pt idx="124">
                  <c:v>27680</c:v>
                </c:pt>
                <c:pt idx="125">
                  <c:v>18720</c:v>
                </c:pt>
                <c:pt idx="126">
                  <c:v>21200</c:v>
                </c:pt>
                <c:pt idx="127">
                  <c:v>30400</c:v>
                </c:pt>
                <c:pt idx="128">
                  <c:v>29680</c:v>
                </c:pt>
                <c:pt idx="129">
                  <c:v>30400</c:v>
                </c:pt>
                <c:pt idx="130">
                  <c:v>26800</c:v>
                </c:pt>
                <c:pt idx="131">
                  <c:v>27680</c:v>
                </c:pt>
                <c:pt idx="132">
                  <c:v>16640</c:v>
                </c:pt>
                <c:pt idx="133">
                  <c:v>7680</c:v>
                </c:pt>
                <c:pt idx="134">
                  <c:v>18240</c:v>
                </c:pt>
                <c:pt idx="135">
                  <c:v>26320</c:v>
                </c:pt>
                <c:pt idx="136">
                  <c:v>28000</c:v>
                </c:pt>
                <c:pt idx="137">
                  <c:v>24480</c:v>
                </c:pt>
                <c:pt idx="138">
                  <c:v>24720</c:v>
                </c:pt>
                <c:pt idx="139">
                  <c:v>24160</c:v>
                </c:pt>
                <c:pt idx="140">
                  <c:v>28400</c:v>
                </c:pt>
                <c:pt idx="141">
                  <c:v>31040</c:v>
                </c:pt>
                <c:pt idx="142">
                  <c:v>31360</c:v>
                </c:pt>
                <c:pt idx="143">
                  <c:v>27280</c:v>
                </c:pt>
                <c:pt idx="144">
                  <c:v>25120</c:v>
                </c:pt>
                <c:pt idx="145">
                  <c:v>23360</c:v>
                </c:pt>
                <c:pt idx="146">
                  <c:v>26160</c:v>
                </c:pt>
                <c:pt idx="147">
                  <c:v>26320</c:v>
                </c:pt>
                <c:pt idx="148">
                  <c:v>32320</c:v>
                </c:pt>
                <c:pt idx="149">
                  <c:v>27360</c:v>
                </c:pt>
                <c:pt idx="150">
                  <c:v>30960</c:v>
                </c:pt>
                <c:pt idx="151">
                  <c:v>23120</c:v>
                </c:pt>
                <c:pt idx="152">
                  <c:v>15000</c:v>
                </c:pt>
                <c:pt idx="153">
                  <c:v>18000</c:v>
                </c:pt>
                <c:pt idx="154">
                  <c:v>16720</c:v>
                </c:pt>
                <c:pt idx="155">
                  <c:v>26400</c:v>
                </c:pt>
                <c:pt idx="156">
                  <c:v>30480</c:v>
                </c:pt>
                <c:pt idx="157">
                  <c:v>31600</c:v>
                </c:pt>
                <c:pt idx="158">
                  <c:v>9920</c:v>
                </c:pt>
                <c:pt idx="159">
                  <c:v>13200</c:v>
                </c:pt>
                <c:pt idx="160">
                  <c:v>32600</c:v>
                </c:pt>
                <c:pt idx="161">
                  <c:v>40900</c:v>
                </c:pt>
                <c:pt idx="162">
                  <c:v>50300</c:v>
                </c:pt>
                <c:pt idx="163">
                  <c:v>41300</c:v>
                </c:pt>
                <c:pt idx="164">
                  <c:v>44000</c:v>
                </c:pt>
                <c:pt idx="165">
                  <c:v>39500</c:v>
                </c:pt>
                <c:pt idx="166">
                  <c:v>21400</c:v>
                </c:pt>
                <c:pt idx="167">
                  <c:v>30600</c:v>
                </c:pt>
                <c:pt idx="168">
                  <c:v>34900</c:v>
                </c:pt>
                <c:pt idx="169">
                  <c:v>36100</c:v>
                </c:pt>
                <c:pt idx="170">
                  <c:v>35200</c:v>
                </c:pt>
                <c:pt idx="171">
                  <c:v>26800</c:v>
                </c:pt>
                <c:pt idx="172">
                  <c:v>35800</c:v>
                </c:pt>
                <c:pt idx="173">
                  <c:v>37600</c:v>
                </c:pt>
                <c:pt idx="174">
                  <c:v>39200</c:v>
                </c:pt>
                <c:pt idx="175">
                  <c:v>35500</c:v>
                </c:pt>
                <c:pt idx="176">
                  <c:v>39700</c:v>
                </c:pt>
                <c:pt idx="177">
                  <c:v>37200</c:v>
                </c:pt>
                <c:pt idx="178">
                  <c:v>7680</c:v>
                </c:pt>
                <c:pt idx="179">
                  <c:v>16320</c:v>
                </c:pt>
                <c:pt idx="180">
                  <c:v>41800</c:v>
                </c:pt>
                <c:pt idx="181">
                  <c:v>41800</c:v>
                </c:pt>
                <c:pt idx="182">
                  <c:v>21200</c:v>
                </c:pt>
                <c:pt idx="183">
                  <c:v>15600</c:v>
                </c:pt>
                <c:pt idx="184">
                  <c:v>39500</c:v>
                </c:pt>
                <c:pt idx="185">
                  <c:v>0</c:v>
                </c:pt>
                <c:pt idx="186">
                  <c:v>23600</c:v>
                </c:pt>
                <c:pt idx="187">
                  <c:v>23200</c:v>
                </c:pt>
                <c:pt idx="188">
                  <c:v>16800</c:v>
                </c:pt>
                <c:pt idx="189">
                  <c:v>18080</c:v>
                </c:pt>
                <c:pt idx="190">
                  <c:v>24960</c:v>
                </c:pt>
                <c:pt idx="191">
                  <c:v>24160</c:v>
                </c:pt>
                <c:pt idx="192">
                  <c:v>18880</c:v>
                </c:pt>
                <c:pt idx="193">
                  <c:v>39400</c:v>
                </c:pt>
                <c:pt idx="194">
                  <c:v>22160</c:v>
                </c:pt>
                <c:pt idx="195">
                  <c:v>18960</c:v>
                </c:pt>
                <c:pt idx="196">
                  <c:v>16640</c:v>
                </c:pt>
                <c:pt idx="197">
                  <c:v>43400</c:v>
                </c:pt>
                <c:pt idx="198">
                  <c:v>17120</c:v>
                </c:pt>
                <c:pt idx="199">
                  <c:v>20400</c:v>
                </c:pt>
                <c:pt idx="200">
                  <c:v>15840</c:v>
                </c:pt>
                <c:pt idx="201">
                  <c:v>26800</c:v>
                </c:pt>
                <c:pt idx="202">
                  <c:v>10640</c:v>
                </c:pt>
                <c:pt idx="203">
                  <c:v>14880</c:v>
                </c:pt>
                <c:pt idx="204">
                  <c:v>29300</c:v>
                </c:pt>
                <c:pt idx="205">
                  <c:v>18000</c:v>
                </c:pt>
                <c:pt idx="206">
                  <c:v>13680</c:v>
                </c:pt>
                <c:pt idx="207">
                  <c:v>11760</c:v>
                </c:pt>
                <c:pt idx="208">
                  <c:v>8800</c:v>
                </c:pt>
                <c:pt idx="209">
                  <c:v>23040</c:v>
                </c:pt>
                <c:pt idx="210">
                  <c:v>16640</c:v>
                </c:pt>
                <c:pt idx="211">
                  <c:v>18400</c:v>
                </c:pt>
                <c:pt idx="212">
                  <c:v>17840</c:v>
                </c:pt>
                <c:pt idx="213">
                  <c:v>16400</c:v>
                </c:pt>
                <c:pt idx="214">
                  <c:v>9120</c:v>
                </c:pt>
                <c:pt idx="215">
                  <c:v>16640</c:v>
                </c:pt>
                <c:pt idx="216">
                  <c:v>16000</c:v>
                </c:pt>
                <c:pt idx="217">
                  <c:v>9920</c:v>
                </c:pt>
                <c:pt idx="218">
                  <c:v>10960</c:v>
                </c:pt>
                <c:pt idx="219">
                  <c:v>19680</c:v>
                </c:pt>
                <c:pt idx="220">
                  <c:v>16800</c:v>
                </c:pt>
                <c:pt idx="221">
                  <c:v>19920</c:v>
                </c:pt>
                <c:pt idx="222">
                  <c:v>14400</c:v>
                </c:pt>
                <c:pt idx="223">
                  <c:v>19200</c:v>
                </c:pt>
                <c:pt idx="224">
                  <c:v>16880</c:v>
                </c:pt>
                <c:pt idx="225">
                  <c:v>9840</c:v>
                </c:pt>
                <c:pt idx="226">
                  <c:v>15920</c:v>
                </c:pt>
                <c:pt idx="227">
                  <c:v>12560</c:v>
                </c:pt>
                <c:pt idx="228">
                  <c:v>12400</c:v>
                </c:pt>
                <c:pt idx="229">
                  <c:v>6400</c:v>
                </c:pt>
                <c:pt idx="230">
                  <c:v>12800</c:v>
                </c:pt>
                <c:pt idx="231">
                  <c:v>12560</c:v>
                </c:pt>
                <c:pt idx="232">
                  <c:v>19000</c:v>
                </c:pt>
                <c:pt idx="233">
                  <c:v>17040</c:v>
                </c:pt>
                <c:pt idx="234">
                  <c:v>13600</c:v>
                </c:pt>
                <c:pt idx="235">
                  <c:v>15120</c:v>
                </c:pt>
                <c:pt idx="236">
                  <c:v>15600</c:v>
                </c:pt>
                <c:pt idx="237">
                  <c:v>18400</c:v>
                </c:pt>
                <c:pt idx="238">
                  <c:v>14800</c:v>
                </c:pt>
                <c:pt idx="239">
                  <c:v>18240</c:v>
                </c:pt>
                <c:pt idx="240">
                  <c:v>17280</c:v>
                </c:pt>
                <c:pt idx="241">
                  <c:v>8400</c:v>
                </c:pt>
                <c:pt idx="242">
                  <c:v>16000</c:v>
                </c:pt>
                <c:pt idx="243">
                  <c:v>13360</c:v>
                </c:pt>
                <c:pt idx="244">
                  <c:v>13680</c:v>
                </c:pt>
                <c:pt idx="245">
                  <c:v>16864</c:v>
                </c:pt>
                <c:pt idx="246">
                  <c:v>16720</c:v>
                </c:pt>
                <c:pt idx="247">
                  <c:v>16320</c:v>
                </c:pt>
                <c:pt idx="248">
                  <c:v>16000</c:v>
                </c:pt>
                <c:pt idx="249">
                  <c:v>4560</c:v>
                </c:pt>
                <c:pt idx="250">
                  <c:v>4560</c:v>
                </c:pt>
                <c:pt idx="251">
                  <c:v>3800</c:v>
                </c:pt>
                <c:pt idx="252">
                  <c:v>10400</c:v>
                </c:pt>
                <c:pt idx="253">
                  <c:v>15200</c:v>
                </c:pt>
                <c:pt idx="254">
                  <c:v>24480</c:v>
                </c:pt>
                <c:pt idx="255">
                  <c:v>17600</c:v>
                </c:pt>
                <c:pt idx="256">
                  <c:v>23520</c:v>
                </c:pt>
                <c:pt idx="257">
                  <c:v>39300</c:v>
                </c:pt>
                <c:pt idx="258">
                  <c:v>21920</c:v>
                </c:pt>
                <c:pt idx="259">
                  <c:v>12880</c:v>
                </c:pt>
                <c:pt idx="260">
                  <c:v>20400</c:v>
                </c:pt>
                <c:pt idx="261">
                  <c:v>16080</c:v>
                </c:pt>
                <c:pt idx="262">
                  <c:v>20160</c:v>
                </c:pt>
                <c:pt idx="263">
                  <c:v>8640</c:v>
                </c:pt>
                <c:pt idx="264">
                  <c:v>18720</c:v>
                </c:pt>
                <c:pt idx="265">
                  <c:v>17800</c:v>
                </c:pt>
                <c:pt idx="266">
                  <c:v>19840</c:v>
                </c:pt>
                <c:pt idx="267">
                  <c:v>16320</c:v>
                </c:pt>
                <c:pt idx="268">
                  <c:v>20320</c:v>
                </c:pt>
                <c:pt idx="269">
                  <c:v>10320</c:v>
                </c:pt>
                <c:pt idx="270">
                  <c:v>22400</c:v>
                </c:pt>
                <c:pt idx="271">
                  <c:v>25120</c:v>
                </c:pt>
                <c:pt idx="272">
                  <c:v>6640</c:v>
                </c:pt>
                <c:pt idx="273">
                  <c:v>15600</c:v>
                </c:pt>
                <c:pt idx="274">
                  <c:v>40900</c:v>
                </c:pt>
                <c:pt idx="275">
                  <c:v>18480</c:v>
                </c:pt>
                <c:pt idx="276">
                  <c:v>16800</c:v>
                </c:pt>
                <c:pt idx="277">
                  <c:v>14400</c:v>
                </c:pt>
                <c:pt idx="278">
                  <c:v>38700</c:v>
                </c:pt>
                <c:pt idx="279">
                  <c:v>24240</c:v>
                </c:pt>
                <c:pt idx="280">
                  <c:v>19840</c:v>
                </c:pt>
                <c:pt idx="281">
                  <c:v>14400</c:v>
                </c:pt>
                <c:pt idx="282">
                  <c:v>44400</c:v>
                </c:pt>
                <c:pt idx="283">
                  <c:v>15600</c:v>
                </c:pt>
                <c:pt idx="284">
                  <c:v>15040</c:v>
                </c:pt>
                <c:pt idx="285">
                  <c:v>21120</c:v>
                </c:pt>
                <c:pt idx="286">
                  <c:v>20640</c:v>
                </c:pt>
                <c:pt idx="287">
                  <c:v>14400</c:v>
                </c:pt>
                <c:pt idx="288">
                  <c:v>14000</c:v>
                </c:pt>
                <c:pt idx="289">
                  <c:v>17440</c:v>
                </c:pt>
                <c:pt idx="290">
                  <c:v>21600</c:v>
                </c:pt>
                <c:pt idx="291">
                  <c:v>35700</c:v>
                </c:pt>
                <c:pt idx="292">
                  <c:v>34600</c:v>
                </c:pt>
                <c:pt idx="293">
                  <c:v>16000</c:v>
                </c:pt>
                <c:pt idx="294">
                  <c:v>21520</c:v>
                </c:pt>
                <c:pt idx="295">
                  <c:v>35700</c:v>
                </c:pt>
                <c:pt idx="296">
                  <c:v>24400</c:v>
                </c:pt>
                <c:pt idx="297">
                  <c:v>7200</c:v>
                </c:pt>
                <c:pt idx="298">
                  <c:v>17600</c:v>
                </c:pt>
                <c:pt idx="299">
                  <c:v>17840</c:v>
                </c:pt>
                <c:pt idx="300">
                  <c:v>11280</c:v>
                </c:pt>
                <c:pt idx="301">
                  <c:v>18480</c:v>
                </c:pt>
                <c:pt idx="302">
                  <c:v>23440</c:v>
                </c:pt>
                <c:pt idx="303">
                  <c:v>24240</c:v>
                </c:pt>
                <c:pt idx="304">
                  <c:v>19280</c:v>
                </c:pt>
                <c:pt idx="305">
                  <c:v>16080</c:v>
                </c:pt>
                <c:pt idx="306">
                  <c:v>30000</c:v>
                </c:pt>
                <c:pt idx="307">
                  <c:v>35500</c:v>
                </c:pt>
                <c:pt idx="308">
                  <c:v>14880</c:v>
                </c:pt>
                <c:pt idx="309">
                  <c:v>27200</c:v>
                </c:pt>
                <c:pt idx="310">
                  <c:v>30000</c:v>
                </c:pt>
                <c:pt idx="311">
                  <c:v>26700</c:v>
                </c:pt>
                <c:pt idx="312">
                  <c:v>29000</c:v>
                </c:pt>
                <c:pt idx="313">
                  <c:v>31100</c:v>
                </c:pt>
                <c:pt idx="314">
                  <c:v>24800</c:v>
                </c:pt>
                <c:pt idx="315">
                  <c:v>34000</c:v>
                </c:pt>
                <c:pt idx="316">
                  <c:v>32200</c:v>
                </c:pt>
                <c:pt idx="317">
                  <c:v>34200</c:v>
                </c:pt>
                <c:pt idx="318">
                  <c:v>24640</c:v>
                </c:pt>
                <c:pt idx="319">
                  <c:v>32800</c:v>
                </c:pt>
                <c:pt idx="320">
                  <c:v>26500</c:v>
                </c:pt>
                <c:pt idx="321">
                  <c:v>8080</c:v>
                </c:pt>
                <c:pt idx="322">
                  <c:v>26500</c:v>
                </c:pt>
                <c:pt idx="323">
                  <c:v>37000</c:v>
                </c:pt>
                <c:pt idx="324">
                  <c:v>34100</c:v>
                </c:pt>
                <c:pt idx="325">
                  <c:v>6160</c:v>
                </c:pt>
                <c:pt idx="326">
                  <c:v>37600</c:v>
                </c:pt>
                <c:pt idx="327">
                  <c:v>28700</c:v>
                </c:pt>
                <c:pt idx="328">
                  <c:v>17360</c:v>
                </c:pt>
                <c:pt idx="329">
                  <c:v>10000</c:v>
                </c:pt>
                <c:pt idx="330">
                  <c:v>38900</c:v>
                </c:pt>
                <c:pt idx="331">
                  <c:v>38300</c:v>
                </c:pt>
                <c:pt idx="332">
                  <c:v>35000</c:v>
                </c:pt>
                <c:pt idx="333">
                  <c:v>13440</c:v>
                </c:pt>
                <c:pt idx="334">
                  <c:v>34200</c:v>
                </c:pt>
                <c:pt idx="335">
                  <c:v>37000</c:v>
                </c:pt>
                <c:pt idx="336">
                  <c:v>16880</c:v>
                </c:pt>
                <c:pt idx="337">
                  <c:v>13120</c:v>
                </c:pt>
                <c:pt idx="338">
                  <c:v>34000</c:v>
                </c:pt>
                <c:pt idx="339">
                  <c:v>39900</c:v>
                </c:pt>
                <c:pt idx="340">
                  <c:v>15520</c:v>
                </c:pt>
                <c:pt idx="341">
                  <c:v>12160</c:v>
                </c:pt>
                <c:pt idx="342">
                  <c:v>29800</c:v>
                </c:pt>
                <c:pt idx="343">
                  <c:v>30500</c:v>
                </c:pt>
                <c:pt idx="344">
                  <c:v>20800</c:v>
                </c:pt>
                <c:pt idx="345">
                  <c:v>34600</c:v>
                </c:pt>
                <c:pt idx="346">
                  <c:v>39900</c:v>
                </c:pt>
                <c:pt idx="347">
                  <c:v>35000</c:v>
                </c:pt>
                <c:pt idx="348">
                  <c:v>21120</c:v>
                </c:pt>
                <c:pt idx="349">
                  <c:v>33600</c:v>
                </c:pt>
                <c:pt idx="350">
                  <c:v>36900</c:v>
                </c:pt>
                <c:pt idx="351">
                  <c:v>44500</c:v>
                </c:pt>
                <c:pt idx="352">
                  <c:v>41000</c:v>
                </c:pt>
                <c:pt idx="353">
                  <c:v>37300</c:v>
                </c:pt>
                <c:pt idx="354">
                  <c:v>34000</c:v>
                </c:pt>
                <c:pt idx="355">
                  <c:v>34400</c:v>
                </c:pt>
                <c:pt idx="356">
                  <c:v>35400</c:v>
                </c:pt>
                <c:pt idx="357">
                  <c:v>34100</c:v>
                </c:pt>
                <c:pt idx="358">
                  <c:v>41900</c:v>
                </c:pt>
                <c:pt idx="359">
                  <c:v>40200</c:v>
                </c:pt>
                <c:pt idx="360">
                  <c:v>34300</c:v>
                </c:pt>
                <c:pt idx="361">
                  <c:v>22480</c:v>
                </c:pt>
                <c:pt idx="362">
                  <c:v>39400</c:v>
                </c:pt>
                <c:pt idx="363">
                  <c:v>44300</c:v>
                </c:pt>
                <c:pt idx="364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1-4709-932A-A8A4130A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22200"/>
        <c:axId val="475121216"/>
      </c:lineChart>
      <c:lineChart>
        <c:grouping val="standard"/>
        <c:varyColors val="0"/>
        <c:ser>
          <c:idx val="1"/>
          <c:order val="1"/>
          <c:tx>
            <c:strRef>
              <c:f>'Экскаватор электрический'!$F$2</c:f>
              <c:strCache>
                <c:ptCount val="1"/>
                <c:pt idx="0">
                  <c:v>Энергопотребление, кВт*ч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'Экскаватор электрический'!$F$4:$F$368</c:f>
              <c:numCache>
                <c:formatCode>General</c:formatCode>
                <c:ptCount val="365"/>
                <c:pt idx="0">
                  <c:v>9844.4279999999999</c:v>
                </c:pt>
                <c:pt idx="1">
                  <c:v>22447.692000000003</c:v>
                </c:pt>
                <c:pt idx="2">
                  <c:v>29298.671999999999</c:v>
                </c:pt>
                <c:pt idx="3">
                  <c:v>35853.768000000004</c:v>
                </c:pt>
                <c:pt idx="4">
                  <c:v>28742.844000000001</c:v>
                </c:pt>
                <c:pt idx="5">
                  <c:v>33443.460000000006</c:v>
                </c:pt>
                <c:pt idx="6">
                  <c:v>32791.956000000006</c:v>
                </c:pt>
                <c:pt idx="7">
                  <c:v>35807.46</c:v>
                </c:pt>
                <c:pt idx="8">
                  <c:v>22865.484</c:v>
                </c:pt>
                <c:pt idx="9">
                  <c:v>23808.576000000001</c:v>
                </c:pt>
                <c:pt idx="10">
                  <c:v>28037.592000000001</c:v>
                </c:pt>
                <c:pt idx="11">
                  <c:v>28791.815999999999</c:v>
                </c:pt>
                <c:pt idx="12">
                  <c:v>27401.903999999999</c:v>
                </c:pt>
                <c:pt idx="13">
                  <c:v>25005.840000000004</c:v>
                </c:pt>
                <c:pt idx="14">
                  <c:v>24036.552</c:v>
                </c:pt>
                <c:pt idx="15">
                  <c:v>39349.596000000005</c:v>
                </c:pt>
                <c:pt idx="16">
                  <c:v>36734.292000000001</c:v>
                </c:pt>
                <c:pt idx="17">
                  <c:v>30660.756000000001</c:v>
                </c:pt>
                <c:pt idx="18">
                  <c:v>21978.588</c:v>
                </c:pt>
                <c:pt idx="19">
                  <c:v>27552.396000000001</c:v>
                </c:pt>
                <c:pt idx="20">
                  <c:v>34531.824000000001</c:v>
                </c:pt>
                <c:pt idx="21">
                  <c:v>31405.583999999999</c:v>
                </c:pt>
                <c:pt idx="22">
                  <c:v>38347.847999999998</c:v>
                </c:pt>
                <c:pt idx="23">
                  <c:v>41536.944000000003</c:v>
                </c:pt>
                <c:pt idx="24">
                  <c:v>28674.083999999999</c:v>
                </c:pt>
                <c:pt idx="25">
                  <c:v>8464.2119999999995</c:v>
                </c:pt>
                <c:pt idx="26">
                  <c:v>33791.976000000002</c:v>
                </c:pt>
                <c:pt idx="27">
                  <c:v>39558.948000000004</c:v>
                </c:pt>
                <c:pt idx="28">
                  <c:v>29480.256000000001</c:v>
                </c:pt>
                <c:pt idx="29">
                  <c:v>32527.775999999998</c:v>
                </c:pt>
                <c:pt idx="30">
                  <c:v>33939</c:v>
                </c:pt>
                <c:pt idx="31">
                  <c:v>38119.512000000002</c:v>
                </c:pt>
                <c:pt idx="32">
                  <c:v>33725.207999999999</c:v>
                </c:pt>
                <c:pt idx="33">
                  <c:v>32647.871999999999</c:v>
                </c:pt>
                <c:pt idx="34">
                  <c:v>32553.851999999999</c:v>
                </c:pt>
                <c:pt idx="35">
                  <c:v>35723.123999999996</c:v>
                </c:pt>
                <c:pt idx="36">
                  <c:v>39155.555999999997</c:v>
                </c:pt>
                <c:pt idx="37">
                  <c:v>37091.603999999999</c:v>
                </c:pt>
                <c:pt idx="38">
                  <c:v>32413.752</c:v>
                </c:pt>
                <c:pt idx="39">
                  <c:v>31170.408000000003</c:v>
                </c:pt>
                <c:pt idx="40">
                  <c:v>36771.227999999996</c:v>
                </c:pt>
                <c:pt idx="41">
                  <c:v>38389.452000000005</c:v>
                </c:pt>
                <c:pt idx="42">
                  <c:v>38180.951999999997</c:v>
                </c:pt>
                <c:pt idx="43">
                  <c:v>39043.824000000001</c:v>
                </c:pt>
                <c:pt idx="44">
                  <c:v>37379.364000000001</c:v>
                </c:pt>
                <c:pt idx="45">
                  <c:v>34981.932000000001</c:v>
                </c:pt>
                <c:pt idx="46">
                  <c:v>39032.387999999999</c:v>
                </c:pt>
                <c:pt idx="47">
                  <c:v>37323.407999999996</c:v>
                </c:pt>
                <c:pt idx="48">
                  <c:v>34950.504000000001</c:v>
                </c:pt>
                <c:pt idx="49">
                  <c:v>39775.608</c:v>
                </c:pt>
                <c:pt idx="50">
                  <c:v>28407.167999999998</c:v>
                </c:pt>
                <c:pt idx="51">
                  <c:v>33224.46</c:v>
                </c:pt>
                <c:pt idx="52">
                  <c:v>37162.655999999995</c:v>
                </c:pt>
                <c:pt idx="53">
                  <c:v>34823.123999999996</c:v>
                </c:pt>
                <c:pt idx="54">
                  <c:v>38175.372000000003</c:v>
                </c:pt>
                <c:pt idx="55">
                  <c:v>38459.807999999997</c:v>
                </c:pt>
                <c:pt idx="56">
                  <c:v>36940.175999999999</c:v>
                </c:pt>
                <c:pt idx="57">
                  <c:v>34103.58</c:v>
                </c:pt>
                <c:pt idx="58">
                  <c:v>38487.372000000003</c:v>
                </c:pt>
                <c:pt idx="59">
                  <c:v>36460.296000000002</c:v>
                </c:pt>
                <c:pt idx="60">
                  <c:v>35674.127999999997</c:v>
                </c:pt>
                <c:pt idx="61">
                  <c:v>26501.028000000002</c:v>
                </c:pt>
                <c:pt idx="62">
                  <c:v>23296.127999999997</c:v>
                </c:pt>
                <c:pt idx="63">
                  <c:v>38167.236000000004</c:v>
                </c:pt>
                <c:pt idx="64">
                  <c:v>38160.612000000001</c:v>
                </c:pt>
                <c:pt idx="65">
                  <c:v>22060.991999999998</c:v>
                </c:pt>
                <c:pt idx="66">
                  <c:v>23031.84</c:v>
                </c:pt>
                <c:pt idx="67">
                  <c:v>19487.543999999998</c:v>
                </c:pt>
                <c:pt idx="68">
                  <c:v>15037.655999999999</c:v>
                </c:pt>
                <c:pt idx="69">
                  <c:v>19503.887999999999</c:v>
                </c:pt>
                <c:pt idx="70">
                  <c:v>28610.832000000002</c:v>
                </c:pt>
                <c:pt idx="71">
                  <c:v>39918.156000000003</c:v>
                </c:pt>
                <c:pt idx="72">
                  <c:v>40946.484000000004</c:v>
                </c:pt>
                <c:pt idx="73">
                  <c:v>33793.656000000003</c:v>
                </c:pt>
                <c:pt idx="74">
                  <c:v>25254.563999999998</c:v>
                </c:pt>
                <c:pt idx="75">
                  <c:v>28029.312000000002</c:v>
                </c:pt>
                <c:pt idx="76">
                  <c:v>31521.432000000001</c:v>
                </c:pt>
                <c:pt idx="77">
                  <c:v>19845.768</c:v>
                </c:pt>
                <c:pt idx="78">
                  <c:v>22363.572</c:v>
                </c:pt>
                <c:pt idx="79">
                  <c:v>21619.127999999997</c:v>
                </c:pt>
                <c:pt idx="80">
                  <c:v>29866.835999999999</c:v>
                </c:pt>
                <c:pt idx="81">
                  <c:v>20099.64</c:v>
                </c:pt>
                <c:pt idx="82">
                  <c:v>21421.116000000002</c:v>
                </c:pt>
                <c:pt idx="83">
                  <c:v>36565.824000000001</c:v>
                </c:pt>
                <c:pt idx="84">
                  <c:v>38614.896000000001</c:v>
                </c:pt>
                <c:pt idx="85">
                  <c:v>36490.080000000002</c:v>
                </c:pt>
                <c:pt idx="86">
                  <c:v>37307.22</c:v>
                </c:pt>
                <c:pt idx="87">
                  <c:v>38652.54</c:v>
                </c:pt>
                <c:pt idx="88">
                  <c:v>32973.407999999996</c:v>
                </c:pt>
                <c:pt idx="89">
                  <c:v>37207.428</c:v>
                </c:pt>
                <c:pt idx="90">
                  <c:v>35567.64</c:v>
                </c:pt>
                <c:pt idx="91">
                  <c:v>37419.312000000005</c:v>
                </c:pt>
                <c:pt idx="92">
                  <c:v>43133.495999999999</c:v>
                </c:pt>
                <c:pt idx="93">
                  <c:v>40942.403999999995</c:v>
                </c:pt>
                <c:pt idx="94">
                  <c:v>29820.144</c:v>
                </c:pt>
                <c:pt idx="95">
                  <c:v>39027.455999999998</c:v>
                </c:pt>
                <c:pt idx="96">
                  <c:v>31405.608</c:v>
                </c:pt>
                <c:pt idx="97">
                  <c:v>29916.432000000001</c:v>
                </c:pt>
                <c:pt idx="98">
                  <c:v>38368.572</c:v>
                </c:pt>
                <c:pt idx="99">
                  <c:v>40734.912000000004</c:v>
                </c:pt>
                <c:pt idx="100">
                  <c:v>43091.892</c:v>
                </c:pt>
                <c:pt idx="101">
                  <c:v>33422.436000000002</c:v>
                </c:pt>
                <c:pt idx="102">
                  <c:v>36796.307999999997</c:v>
                </c:pt>
                <c:pt idx="103">
                  <c:v>36747.119999999995</c:v>
                </c:pt>
                <c:pt idx="104">
                  <c:v>31827.671999999999</c:v>
                </c:pt>
                <c:pt idx="105">
                  <c:v>30901.98</c:v>
                </c:pt>
                <c:pt idx="106">
                  <c:v>38655.372000000003</c:v>
                </c:pt>
                <c:pt idx="107">
                  <c:v>35070.288</c:v>
                </c:pt>
                <c:pt idx="108">
                  <c:v>24490.656000000003</c:v>
                </c:pt>
                <c:pt idx="109">
                  <c:v>33855.455999999998</c:v>
                </c:pt>
                <c:pt idx="110">
                  <c:v>29903.627999999997</c:v>
                </c:pt>
                <c:pt idx="111">
                  <c:v>38230.847999999998</c:v>
                </c:pt>
                <c:pt idx="112">
                  <c:v>34286.111999999994</c:v>
                </c:pt>
                <c:pt idx="113">
                  <c:v>36965.292000000001</c:v>
                </c:pt>
                <c:pt idx="114">
                  <c:v>41465.520000000004</c:v>
                </c:pt>
                <c:pt idx="115">
                  <c:v>36002.387999999999</c:v>
                </c:pt>
                <c:pt idx="116">
                  <c:v>32684.136000000002</c:v>
                </c:pt>
                <c:pt idx="117">
                  <c:v>33692.268000000004</c:v>
                </c:pt>
                <c:pt idx="118">
                  <c:v>35465.712</c:v>
                </c:pt>
                <c:pt idx="119">
                  <c:v>38380.259999999995</c:v>
                </c:pt>
                <c:pt idx="120">
                  <c:v>38176.536</c:v>
                </c:pt>
                <c:pt idx="121">
                  <c:v>38066.520000000004</c:v>
                </c:pt>
                <c:pt idx="122">
                  <c:v>36993.024000000005</c:v>
                </c:pt>
                <c:pt idx="123">
                  <c:v>29930.160000000003</c:v>
                </c:pt>
                <c:pt idx="124">
                  <c:v>31366.32</c:v>
                </c:pt>
                <c:pt idx="125">
                  <c:v>24888.983999999997</c:v>
                </c:pt>
                <c:pt idx="126">
                  <c:v>26179.5</c:v>
                </c:pt>
                <c:pt idx="127">
                  <c:v>38908.379999999997</c:v>
                </c:pt>
                <c:pt idx="128">
                  <c:v>35887.800000000003</c:v>
                </c:pt>
                <c:pt idx="129">
                  <c:v>35975.051999999996</c:v>
                </c:pt>
                <c:pt idx="130">
                  <c:v>33464.892</c:v>
                </c:pt>
                <c:pt idx="131">
                  <c:v>32498.627999999997</c:v>
                </c:pt>
                <c:pt idx="132">
                  <c:v>25145.484</c:v>
                </c:pt>
                <c:pt idx="133">
                  <c:v>12630.432000000001</c:v>
                </c:pt>
                <c:pt idx="134">
                  <c:v>24779.183999999997</c:v>
                </c:pt>
                <c:pt idx="135">
                  <c:v>35654.567999999999</c:v>
                </c:pt>
                <c:pt idx="136">
                  <c:v>35606.448000000004</c:v>
                </c:pt>
                <c:pt idx="137">
                  <c:v>31026.396000000004</c:v>
                </c:pt>
                <c:pt idx="138">
                  <c:v>32041.08</c:v>
                </c:pt>
                <c:pt idx="139">
                  <c:v>32623.716</c:v>
                </c:pt>
                <c:pt idx="140">
                  <c:v>34596.275999999998</c:v>
                </c:pt>
                <c:pt idx="141">
                  <c:v>39941.292000000001</c:v>
                </c:pt>
                <c:pt idx="142">
                  <c:v>40669.884000000005</c:v>
                </c:pt>
                <c:pt idx="143">
                  <c:v>37340.016000000003</c:v>
                </c:pt>
                <c:pt idx="144">
                  <c:v>31411.692000000003</c:v>
                </c:pt>
                <c:pt idx="145">
                  <c:v>29355.851999999995</c:v>
                </c:pt>
                <c:pt idx="146">
                  <c:v>28555.200000000001</c:v>
                </c:pt>
                <c:pt idx="147">
                  <c:v>33423.288</c:v>
                </c:pt>
                <c:pt idx="148">
                  <c:v>37107.983999999997</c:v>
                </c:pt>
                <c:pt idx="149">
                  <c:v>35762.639999999999</c:v>
                </c:pt>
                <c:pt idx="150">
                  <c:v>36206.832000000002</c:v>
                </c:pt>
                <c:pt idx="151">
                  <c:v>31991.627999999997</c:v>
                </c:pt>
                <c:pt idx="152">
                  <c:v>24903.275999999998</c:v>
                </c:pt>
                <c:pt idx="153">
                  <c:v>35221.284</c:v>
                </c:pt>
                <c:pt idx="154">
                  <c:v>34803.348000000005</c:v>
                </c:pt>
                <c:pt idx="155">
                  <c:v>34743.912000000004</c:v>
                </c:pt>
                <c:pt idx="156">
                  <c:v>38730.563999999998</c:v>
                </c:pt>
                <c:pt idx="157">
                  <c:v>31664.507999999998</c:v>
                </c:pt>
                <c:pt idx="158">
                  <c:v>17044.223999999998</c:v>
                </c:pt>
                <c:pt idx="159">
                  <c:v>14930.315999999999</c:v>
                </c:pt>
                <c:pt idx="160">
                  <c:v>29661.9</c:v>
                </c:pt>
                <c:pt idx="161">
                  <c:v>33462.144</c:v>
                </c:pt>
                <c:pt idx="162">
                  <c:v>37028.303999999996</c:v>
                </c:pt>
                <c:pt idx="163">
                  <c:v>37228.74</c:v>
                </c:pt>
                <c:pt idx="164">
                  <c:v>38451.432000000001</c:v>
                </c:pt>
                <c:pt idx="165">
                  <c:v>34471.764000000003</c:v>
                </c:pt>
                <c:pt idx="166">
                  <c:v>33492.588000000003</c:v>
                </c:pt>
                <c:pt idx="167">
                  <c:v>30120.407999999999</c:v>
                </c:pt>
                <c:pt idx="168">
                  <c:v>32675.183999999997</c:v>
                </c:pt>
                <c:pt idx="169">
                  <c:v>34143.108</c:v>
                </c:pt>
                <c:pt idx="170">
                  <c:v>36365.579999999994</c:v>
                </c:pt>
                <c:pt idx="171">
                  <c:v>26723.508000000002</c:v>
                </c:pt>
                <c:pt idx="172">
                  <c:v>31331.424000000003</c:v>
                </c:pt>
                <c:pt idx="173">
                  <c:v>36289.440000000002</c:v>
                </c:pt>
                <c:pt idx="174">
                  <c:v>41186.063999999998</c:v>
                </c:pt>
                <c:pt idx="175">
                  <c:v>37021.428</c:v>
                </c:pt>
                <c:pt idx="176">
                  <c:v>38435.387999999999</c:v>
                </c:pt>
                <c:pt idx="177">
                  <c:v>37623.06</c:v>
                </c:pt>
                <c:pt idx="178">
                  <c:v>25314.096000000001</c:v>
                </c:pt>
                <c:pt idx="179">
                  <c:v>27721.583999999999</c:v>
                </c:pt>
                <c:pt idx="180">
                  <c:v>33865.236000000004</c:v>
                </c:pt>
                <c:pt idx="181">
                  <c:v>32528.135999999999</c:v>
                </c:pt>
                <c:pt idx="182">
                  <c:v>36535.5</c:v>
                </c:pt>
                <c:pt idx="183">
                  <c:v>42017.232000000004</c:v>
                </c:pt>
                <c:pt idx="184">
                  <c:v>39585.983999999997</c:v>
                </c:pt>
                <c:pt idx="185">
                  <c:v>29542.847999999998</c:v>
                </c:pt>
                <c:pt idx="186">
                  <c:v>39408.084000000003</c:v>
                </c:pt>
                <c:pt idx="187">
                  <c:v>36060.887999999999</c:v>
                </c:pt>
                <c:pt idx="188">
                  <c:v>36974.46</c:v>
                </c:pt>
                <c:pt idx="189">
                  <c:v>34326.240000000005</c:v>
                </c:pt>
                <c:pt idx="190">
                  <c:v>41231.652000000002</c:v>
                </c:pt>
                <c:pt idx="191">
                  <c:v>42411.695999999996</c:v>
                </c:pt>
                <c:pt idx="192">
                  <c:v>34701.803999999996</c:v>
                </c:pt>
                <c:pt idx="193">
                  <c:v>39181.812000000005</c:v>
                </c:pt>
                <c:pt idx="194">
                  <c:v>39578.436000000002</c:v>
                </c:pt>
                <c:pt idx="195">
                  <c:v>33250.199999999997</c:v>
                </c:pt>
                <c:pt idx="196">
                  <c:v>30221.531999999999</c:v>
                </c:pt>
                <c:pt idx="197">
                  <c:v>40409.267999999996</c:v>
                </c:pt>
                <c:pt idx="198">
                  <c:v>39360.084000000003</c:v>
                </c:pt>
                <c:pt idx="199">
                  <c:v>27728.628000000004</c:v>
                </c:pt>
                <c:pt idx="200">
                  <c:v>28022.579999999998</c:v>
                </c:pt>
                <c:pt idx="201">
                  <c:v>25744.248</c:v>
                </c:pt>
                <c:pt idx="202">
                  <c:v>15769.487999999999</c:v>
                </c:pt>
                <c:pt idx="203">
                  <c:v>33741.156000000003</c:v>
                </c:pt>
                <c:pt idx="204">
                  <c:v>29684.004000000001</c:v>
                </c:pt>
                <c:pt idx="205">
                  <c:v>18913.368000000002</c:v>
                </c:pt>
                <c:pt idx="206">
                  <c:v>18819.936000000002</c:v>
                </c:pt>
                <c:pt idx="207">
                  <c:v>14050.584000000001</c:v>
                </c:pt>
                <c:pt idx="208">
                  <c:v>13127.592000000001</c:v>
                </c:pt>
                <c:pt idx="209">
                  <c:v>21478.716</c:v>
                </c:pt>
                <c:pt idx="210">
                  <c:v>18514.055999999997</c:v>
                </c:pt>
                <c:pt idx="211">
                  <c:v>21013.871999999999</c:v>
                </c:pt>
                <c:pt idx="212">
                  <c:v>19343.364000000005</c:v>
                </c:pt>
                <c:pt idx="213">
                  <c:v>17195.543999999998</c:v>
                </c:pt>
                <c:pt idx="214">
                  <c:v>18376.8</c:v>
                </c:pt>
                <c:pt idx="215">
                  <c:v>19281.455999999998</c:v>
                </c:pt>
                <c:pt idx="216">
                  <c:v>18021.347999999998</c:v>
                </c:pt>
                <c:pt idx="217">
                  <c:v>9245.1720000000005</c:v>
                </c:pt>
                <c:pt idx="218">
                  <c:v>12080.291999999999</c:v>
                </c:pt>
                <c:pt idx="219">
                  <c:v>20081.784</c:v>
                </c:pt>
                <c:pt idx="220">
                  <c:v>17907.624</c:v>
                </c:pt>
                <c:pt idx="221">
                  <c:v>17997.263999999999</c:v>
                </c:pt>
                <c:pt idx="222">
                  <c:v>17502.648000000001</c:v>
                </c:pt>
                <c:pt idx="223">
                  <c:v>18318.635999999999</c:v>
                </c:pt>
                <c:pt idx="224">
                  <c:v>16564.067999999999</c:v>
                </c:pt>
                <c:pt idx="225">
                  <c:v>19688.423999999999</c:v>
                </c:pt>
                <c:pt idx="226">
                  <c:v>19720.392</c:v>
                </c:pt>
                <c:pt idx="227">
                  <c:v>19346.112000000001</c:v>
                </c:pt>
                <c:pt idx="228">
                  <c:v>17697.54</c:v>
                </c:pt>
                <c:pt idx="229">
                  <c:v>16986.923999999999</c:v>
                </c:pt>
                <c:pt idx="230">
                  <c:v>18633.024000000001</c:v>
                </c:pt>
                <c:pt idx="231">
                  <c:v>15482.892</c:v>
                </c:pt>
                <c:pt idx="232">
                  <c:v>18377.436000000002</c:v>
                </c:pt>
                <c:pt idx="233">
                  <c:v>17280.216</c:v>
                </c:pt>
                <c:pt idx="234">
                  <c:v>16835.196</c:v>
                </c:pt>
                <c:pt idx="235">
                  <c:v>19048.68</c:v>
                </c:pt>
                <c:pt idx="236">
                  <c:v>19661.004000000001</c:v>
                </c:pt>
                <c:pt idx="237">
                  <c:v>19965.324000000001</c:v>
                </c:pt>
                <c:pt idx="238">
                  <c:v>19435.464</c:v>
                </c:pt>
                <c:pt idx="239">
                  <c:v>21509.256000000001</c:v>
                </c:pt>
                <c:pt idx="240">
                  <c:v>19287.419999999998</c:v>
                </c:pt>
                <c:pt idx="241">
                  <c:v>20016.624</c:v>
                </c:pt>
                <c:pt idx="242">
                  <c:v>20859.216</c:v>
                </c:pt>
                <c:pt idx="243">
                  <c:v>17638.14</c:v>
                </c:pt>
                <c:pt idx="244">
                  <c:v>16556.46</c:v>
                </c:pt>
                <c:pt idx="245">
                  <c:v>18408.323999999997</c:v>
                </c:pt>
                <c:pt idx="246">
                  <c:v>21720.731999999996</c:v>
                </c:pt>
                <c:pt idx="247">
                  <c:v>20229.96</c:v>
                </c:pt>
                <c:pt idx="248">
                  <c:v>19339.367999999999</c:v>
                </c:pt>
                <c:pt idx="249">
                  <c:v>7881.0360000000001</c:v>
                </c:pt>
                <c:pt idx="250">
                  <c:v>13366.404</c:v>
                </c:pt>
                <c:pt idx="251">
                  <c:v>13602.780000000002</c:v>
                </c:pt>
                <c:pt idx="252">
                  <c:v>22283.495999999999</c:v>
                </c:pt>
                <c:pt idx="253">
                  <c:v>36058.415999999997</c:v>
                </c:pt>
                <c:pt idx="254">
                  <c:v>40550.184000000001</c:v>
                </c:pt>
                <c:pt idx="255">
                  <c:v>36136.392</c:v>
                </c:pt>
                <c:pt idx="256">
                  <c:v>34660.103999999999</c:v>
                </c:pt>
                <c:pt idx="257">
                  <c:v>36186.491999999998</c:v>
                </c:pt>
                <c:pt idx="258">
                  <c:v>34772.748</c:v>
                </c:pt>
                <c:pt idx="259">
                  <c:v>30511.008000000002</c:v>
                </c:pt>
                <c:pt idx="260">
                  <c:v>32812.536</c:v>
                </c:pt>
                <c:pt idx="261">
                  <c:v>34241.124000000003</c:v>
                </c:pt>
                <c:pt idx="262">
                  <c:v>25310.976000000002</c:v>
                </c:pt>
                <c:pt idx="263">
                  <c:v>18641.28</c:v>
                </c:pt>
                <c:pt idx="264">
                  <c:v>30274.487999999998</c:v>
                </c:pt>
                <c:pt idx="265">
                  <c:v>26096.052</c:v>
                </c:pt>
                <c:pt idx="266">
                  <c:v>33048.732000000004</c:v>
                </c:pt>
                <c:pt idx="267">
                  <c:v>39914.58</c:v>
                </c:pt>
                <c:pt idx="268">
                  <c:v>35722.235999999997</c:v>
                </c:pt>
                <c:pt idx="269">
                  <c:v>26685.612000000001</c:v>
                </c:pt>
                <c:pt idx="270">
                  <c:v>36837.372000000003</c:v>
                </c:pt>
                <c:pt idx="271">
                  <c:v>41920.332000000002</c:v>
                </c:pt>
                <c:pt idx="272">
                  <c:v>35122.728000000003</c:v>
                </c:pt>
                <c:pt idx="273">
                  <c:v>37979.520000000004</c:v>
                </c:pt>
                <c:pt idx="274">
                  <c:v>39403.067999999999</c:v>
                </c:pt>
                <c:pt idx="275">
                  <c:v>42045.551999999996</c:v>
                </c:pt>
                <c:pt idx="276">
                  <c:v>36071.82</c:v>
                </c:pt>
                <c:pt idx="277">
                  <c:v>35551.188000000002</c:v>
                </c:pt>
                <c:pt idx="278">
                  <c:v>37280.615999999995</c:v>
                </c:pt>
                <c:pt idx="279">
                  <c:v>35051.004000000001</c:v>
                </c:pt>
                <c:pt idx="280">
                  <c:v>32319.984</c:v>
                </c:pt>
                <c:pt idx="281">
                  <c:v>37282.356</c:v>
                </c:pt>
                <c:pt idx="282">
                  <c:v>44075.724000000002</c:v>
                </c:pt>
                <c:pt idx="283">
                  <c:v>38016.191999999995</c:v>
                </c:pt>
                <c:pt idx="284">
                  <c:v>28815.396000000001</c:v>
                </c:pt>
                <c:pt idx="285">
                  <c:v>37074.06</c:v>
                </c:pt>
                <c:pt idx="286">
                  <c:v>37696.271999999997</c:v>
                </c:pt>
                <c:pt idx="287">
                  <c:v>30653.232</c:v>
                </c:pt>
                <c:pt idx="288">
                  <c:v>38397.383999999998</c:v>
                </c:pt>
                <c:pt idx="289">
                  <c:v>40940.027999999998</c:v>
                </c:pt>
                <c:pt idx="290">
                  <c:v>35164.127999999997</c:v>
                </c:pt>
                <c:pt idx="291">
                  <c:v>32817.671999999999</c:v>
                </c:pt>
                <c:pt idx="292">
                  <c:v>32690.28</c:v>
                </c:pt>
                <c:pt idx="293">
                  <c:v>17542.763999999999</c:v>
                </c:pt>
                <c:pt idx="294">
                  <c:v>24464.135999999999</c:v>
                </c:pt>
                <c:pt idx="295">
                  <c:v>35478.648000000001</c:v>
                </c:pt>
                <c:pt idx="296">
                  <c:v>36266.555999999997</c:v>
                </c:pt>
                <c:pt idx="297">
                  <c:v>26625.864000000001</c:v>
                </c:pt>
                <c:pt idx="298">
                  <c:v>29795.987999999998</c:v>
                </c:pt>
                <c:pt idx="299">
                  <c:v>31169.724000000002</c:v>
                </c:pt>
                <c:pt idx="300">
                  <c:v>21935.196</c:v>
                </c:pt>
                <c:pt idx="301">
                  <c:v>23708.868000000002</c:v>
                </c:pt>
                <c:pt idx="302">
                  <c:v>40541.148000000001</c:v>
                </c:pt>
                <c:pt idx="303">
                  <c:v>38441.94</c:v>
                </c:pt>
                <c:pt idx="304">
                  <c:v>31523.531999999999</c:v>
                </c:pt>
                <c:pt idx="305">
                  <c:v>21982.968000000001</c:v>
                </c:pt>
                <c:pt idx="306">
                  <c:v>30343.968000000001</c:v>
                </c:pt>
                <c:pt idx="307">
                  <c:v>36574.667999999998</c:v>
                </c:pt>
                <c:pt idx="308">
                  <c:v>30547.644</c:v>
                </c:pt>
                <c:pt idx="309">
                  <c:v>30129.66</c:v>
                </c:pt>
                <c:pt idx="310">
                  <c:v>33878.976000000002</c:v>
                </c:pt>
                <c:pt idx="311">
                  <c:v>29769.3</c:v>
                </c:pt>
                <c:pt idx="312">
                  <c:v>29965.703999999998</c:v>
                </c:pt>
                <c:pt idx="313">
                  <c:v>30159.648000000001</c:v>
                </c:pt>
                <c:pt idx="314">
                  <c:v>26258.076000000001</c:v>
                </c:pt>
                <c:pt idx="315">
                  <c:v>33464.472000000002</c:v>
                </c:pt>
                <c:pt idx="316">
                  <c:v>33288.695999999996</c:v>
                </c:pt>
                <c:pt idx="317">
                  <c:v>35885.148000000001</c:v>
                </c:pt>
                <c:pt idx="318">
                  <c:v>31483.884000000005</c:v>
                </c:pt>
                <c:pt idx="319">
                  <c:v>34785.275999999998</c:v>
                </c:pt>
                <c:pt idx="320">
                  <c:v>29544.239999999998</c:v>
                </c:pt>
                <c:pt idx="321">
                  <c:v>29467.775999999998</c:v>
                </c:pt>
                <c:pt idx="322">
                  <c:v>32843.759999999995</c:v>
                </c:pt>
                <c:pt idx="323">
                  <c:v>36983.315999999999</c:v>
                </c:pt>
                <c:pt idx="324">
                  <c:v>34105.547999999995</c:v>
                </c:pt>
                <c:pt idx="325">
                  <c:v>28652.579999999998</c:v>
                </c:pt>
                <c:pt idx="326">
                  <c:v>35897.364000000001</c:v>
                </c:pt>
                <c:pt idx="327">
                  <c:v>30536.603999999999</c:v>
                </c:pt>
                <c:pt idx="328">
                  <c:v>25920.792000000001</c:v>
                </c:pt>
                <c:pt idx="329">
                  <c:v>35071.979999999996</c:v>
                </c:pt>
                <c:pt idx="330">
                  <c:v>38183.027999999998</c:v>
                </c:pt>
                <c:pt idx="331">
                  <c:v>39175.896000000001</c:v>
                </c:pt>
                <c:pt idx="332">
                  <c:v>34084.259999999995</c:v>
                </c:pt>
                <c:pt idx="333">
                  <c:v>37839.335999999996</c:v>
                </c:pt>
                <c:pt idx="334">
                  <c:v>37124.94</c:v>
                </c:pt>
                <c:pt idx="335">
                  <c:v>39091.872000000003</c:v>
                </c:pt>
                <c:pt idx="336">
                  <c:v>32404.428</c:v>
                </c:pt>
                <c:pt idx="337">
                  <c:v>38782.488000000005</c:v>
                </c:pt>
                <c:pt idx="338">
                  <c:v>37657.020000000004</c:v>
                </c:pt>
                <c:pt idx="339">
                  <c:v>41685.551999999996</c:v>
                </c:pt>
                <c:pt idx="340">
                  <c:v>32343.095999999998</c:v>
                </c:pt>
                <c:pt idx="341">
                  <c:v>38631.78</c:v>
                </c:pt>
                <c:pt idx="342">
                  <c:v>36122.592000000004</c:v>
                </c:pt>
                <c:pt idx="343">
                  <c:v>34810.835999999996</c:v>
                </c:pt>
                <c:pt idx="344">
                  <c:v>38291.784</c:v>
                </c:pt>
                <c:pt idx="345">
                  <c:v>37142.879999999997</c:v>
                </c:pt>
                <c:pt idx="346">
                  <c:v>41710.32</c:v>
                </c:pt>
                <c:pt idx="347">
                  <c:v>38518.008000000002</c:v>
                </c:pt>
                <c:pt idx="348">
                  <c:v>35557.728000000003</c:v>
                </c:pt>
                <c:pt idx="349">
                  <c:v>37102.212</c:v>
                </c:pt>
                <c:pt idx="350">
                  <c:v>37102.644</c:v>
                </c:pt>
                <c:pt idx="351">
                  <c:v>46524.732000000004</c:v>
                </c:pt>
                <c:pt idx="352">
                  <c:v>40240.115999999995</c:v>
                </c:pt>
                <c:pt idx="353">
                  <c:v>40767.168000000005</c:v>
                </c:pt>
                <c:pt idx="354">
                  <c:v>40196.664000000004</c:v>
                </c:pt>
                <c:pt idx="355">
                  <c:v>39488.315999999999</c:v>
                </c:pt>
                <c:pt idx="356">
                  <c:v>36880.764000000003</c:v>
                </c:pt>
                <c:pt idx="357">
                  <c:v>33377.892</c:v>
                </c:pt>
                <c:pt idx="358">
                  <c:v>41174.207999999999</c:v>
                </c:pt>
                <c:pt idx="359">
                  <c:v>39162.648000000001</c:v>
                </c:pt>
                <c:pt idx="360">
                  <c:v>33897.324000000001</c:v>
                </c:pt>
                <c:pt idx="361">
                  <c:v>25680.227999999999</c:v>
                </c:pt>
                <c:pt idx="362">
                  <c:v>36538.872000000003</c:v>
                </c:pt>
                <c:pt idx="363">
                  <c:v>43258.020000000004</c:v>
                </c:pt>
                <c:pt idx="364">
                  <c:v>24268.056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1-4709-932A-A8A4130A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720"/>
        <c:axId val="528568240"/>
      </c:lineChart>
      <c:catAx>
        <c:axId val="47512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День года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121216"/>
        <c:crosses val="autoZero"/>
        <c:auto val="1"/>
        <c:lblAlgn val="ctr"/>
        <c:lblOffset val="100"/>
        <c:noMultiLvlLbl val="0"/>
      </c:catAx>
      <c:valAx>
        <c:axId val="4751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 работы</a:t>
                </a:r>
              </a:p>
            </c:rich>
          </c:tx>
          <c:layout>
            <c:manualLayout>
              <c:xMode val="edge"/>
              <c:yMode val="edge"/>
              <c:x val="9.725457792901163E-3"/>
              <c:y val="0.18699041504550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122200"/>
        <c:crosses val="autoZero"/>
        <c:crossBetween val="between"/>
      </c:valAx>
      <c:valAx>
        <c:axId val="528568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Энергопотребление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579720"/>
        <c:crosses val="max"/>
        <c:crossBetween val="between"/>
      </c:valAx>
      <c:catAx>
        <c:axId val="528579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8568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35182685928312"/>
          <c:y val="0.86639066740442128"/>
          <c:w val="0.32334725369249118"/>
          <c:h val="7.8428143581095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57020997375327"/>
                  <c:y val="-6.22685185185185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8464566929133351E-3"/>
                  <c:y val="0.35574657334499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415791776027995E-2"/>
                  <c:y val="0.24929024496937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'Б-т_ов'!$E$5:$E$146</c:f>
              <c:numCache>
                <c:formatCode>General</c:formatCode>
                <c:ptCount val="142"/>
                <c:pt idx="0">
                  <c:v>14400</c:v>
                </c:pt>
                <c:pt idx="1">
                  <c:v>15200</c:v>
                </c:pt>
                <c:pt idx="2">
                  <c:v>30000</c:v>
                </c:pt>
                <c:pt idx="3">
                  <c:v>19600</c:v>
                </c:pt>
                <c:pt idx="4">
                  <c:v>26080</c:v>
                </c:pt>
                <c:pt idx="5">
                  <c:v>28560</c:v>
                </c:pt>
                <c:pt idx="6">
                  <c:v>12800</c:v>
                </c:pt>
                <c:pt idx="7">
                  <c:v>19200</c:v>
                </c:pt>
                <c:pt idx="8">
                  <c:v>23200</c:v>
                </c:pt>
                <c:pt idx="9">
                  <c:v>8800</c:v>
                </c:pt>
                <c:pt idx="10">
                  <c:v>21200</c:v>
                </c:pt>
                <c:pt idx="11">
                  <c:v>19200</c:v>
                </c:pt>
                <c:pt idx="12">
                  <c:v>16800</c:v>
                </c:pt>
                <c:pt idx="13">
                  <c:v>30400</c:v>
                </c:pt>
                <c:pt idx="14">
                  <c:v>28000</c:v>
                </c:pt>
                <c:pt idx="15">
                  <c:v>25200</c:v>
                </c:pt>
                <c:pt idx="16">
                  <c:v>17200</c:v>
                </c:pt>
                <c:pt idx="17">
                  <c:v>16000</c:v>
                </c:pt>
                <c:pt idx="18">
                  <c:v>18400</c:v>
                </c:pt>
                <c:pt idx="19">
                  <c:v>11520</c:v>
                </c:pt>
                <c:pt idx="20">
                  <c:v>22720</c:v>
                </c:pt>
                <c:pt idx="21">
                  <c:v>25440</c:v>
                </c:pt>
                <c:pt idx="22">
                  <c:v>14880</c:v>
                </c:pt>
                <c:pt idx="23">
                  <c:v>19360</c:v>
                </c:pt>
                <c:pt idx="24">
                  <c:v>25280</c:v>
                </c:pt>
                <c:pt idx="25">
                  <c:v>17040</c:v>
                </c:pt>
                <c:pt idx="26">
                  <c:v>16720</c:v>
                </c:pt>
                <c:pt idx="27">
                  <c:v>15208</c:v>
                </c:pt>
                <c:pt idx="28">
                  <c:v>22080</c:v>
                </c:pt>
                <c:pt idx="29">
                  <c:v>20880</c:v>
                </c:pt>
                <c:pt idx="30">
                  <c:v>17120</c:v>
                </c:pt>
                <c:pt idx="31">
                  <c:v>19760</c:v>
                </c:pt>
                <c:pt idx="32">
                  <c:v>23520</c:v>
                </c:pt>
                <c:pt idx="33">
                  <c:v>23440</c:v>
                </c:pt>
                <c:pt idx="34">
                  <c:v>22080</c:v>
                </c:pt>
                <c:pt idx="35">
                  <c:v>19040</c:v>
                </c:pt>
                <c:pt idx="36">
                  <c:v>19680</c:v>
                </c:pt>
                <c:pt idx="37">
                  <c:v>24560</c:v>
                </c:pt>
                <c:pt idx="38">
                  <c:v>22960</c:v>
                </c:pt>
                <c:pt idx="39">
                  <c:v>22960</c:v>
                </c:pt>
                <c:pt idx="40">
                  <c:v>25120</c:v>
                </c:pt>
                <c:pt idx="41">
                  <c:v>25120</c:v>
                </c:pt>
                <c:pt idx="42">
                  <c:v>24080</c:v>
                </c:pt>
                <c:pt idx="43">
                  <c:v>25120</c:v>
                </c:pt>
                <c:pt idx="44">
                  <c:v>23840</c:v>
                </c:pt>
                <c:pt idx="45">
                  <c:v>22400</c:v>
                </c:pt>
                <c:pt idx="46">
                  <c:v>26800</c:v>
                </c:pt>
                <c:pt idx="47">
                  <c:v>16040</c:v>
                </c:pt>
                <c:pt idx="48">
                  <c:v>20000</c:v>
                </c:pt>
                <c:pt idx="49">
                  <c:v>24880</c:v>
                </c:pt>
                <c:pt idx="50">
                  <c:v>26960</c:v>
                </c:pt>
                <c:pt idx="51">
                  <c:v>25160</c:v>
                </c:pt>
                <c:pt idx="52">
                  <c:v>30960</c:v>
                </c:pt>
                <c:pt idx="53">
                  <c:v>30560</c:v>
                </c:pt>
                <c:pt idx="54">
                  <c:v>32000</c:v>
                </c:pt>
                <c:pt idx="55">
                  <c:v>32000</c:v>
                </c:pt>
                <c:pt idx="56">
                  <c:v>26400</c:v>
                </c:pt>
                <c:pt idx="57">
                  <c:v>26480</c:v>
                </c:pt>
                <c:pt idx="58">
                  <c:v>19120</c:v>
                </c:pt>
                <c:pt idx="59">
                  <c:v>18160</c:v>
                </c:pt>
                <c:pt idx="60">
                  <c:v>28320</c:v>
                </c:pt>
                <c:pt idx="61">
                  <c:v>28240</c:v>
                </c:pt>
                <c:pt idx="62">
                  <c:v>18160</c:v>
                </c:pt>
                <c:pt idx="63">
                  <c:v>15120</c:v>
                </c:pt>
                <c:pt idx="64">
                  <c:v>29552</c:v>
                </c:pt>
                <c:pt idx="65">
                  <c:v>30480</c:v>
                </c:pt>
                <c:pt idx="66">
                  <c:v>24080</c:v>
                </c:pt>
                <c:pt idx="67">
                  <c:v>16240</c:v>
                </c:pt>
                <c:pt idx="68">
                  <c:v>17040</c:v>
                </c:pt>
                <c:pt idx="69">
                  <c:v>21840</c:v>
                </c:pt>
                <c:pt idx="70">
                  <c:v>20960</c:v>
                </c:pt>
                <c:pt idx="71">
                  <c:v>12720</c:v>
                </c:pt>
                <c:pt idx="72">
                  <c:v>25600</c:v>
                </c:pt>
                <c:pt idx="73">
                  <c:v>28800</c:v>
                </c:pt>
                <c:pt idx="74">
                  <c:v>26560</c:v>
                </c:pt>
                <c:pt idx="75">
                  <c:v>28400</c:v>
                </c:pt>
                <c:pt idx="76">
                  <c:v>26640</c:v>
                </c:pt>
                <c:pt idx="77">
                  <c:v>22880</c:v>
                </c:pt>
                <c:pt idx="78">
                  <c:v>27120</c:v>
                </c:pt>
                <c:pt idx="79">
                  <c:v>24720</c:v>
                </c:pt>
                <c:pt idx="80">
                  <c:v>26080</c:v>
                </c:pt>
                <c:pt idx="81">
                  <c:v>32400</c:v>
                </c:pt>
                <c:pt idx="82">
                  <c:v>32000</c:v>
                </c:pt>
                <c:pt idx="83">
                  <c:v>20880</c:v>
                </c:pt>
                <c:pt idx="84">
                  <c:v>28480</c:v>
                </c:pt>
                <c:pt idx="85">
                  <c:v>23680</c:v>
                </c:pt>
                <c:pt idx="86">
                  <c:v>22720</c:v>
                </c:pt>
                <c:pt idx="87">
                  <c:v>29920</c:v>
                </c:pt>
                <c:pt idx="88">
                  <c:v>31440</c:v>
                </c:pt>
                <c:pt idx="89">
                  <c:v>33520</c:v>
                </c:pt>
                <c:pt idx="90">
                  <c:v>26800</c:v>
                </c:pt>
                <c:pt idx="91">
                  <c:v>29360</c:v>
                </c:pt>
                <c:pt idx="92">
                  <c:v>28560</c:v>
                </c:pt>
                <c:pt idx="93">
                  <c:v>26320</c:v>
                </c:pt>
                <c:pt idx="94">
                  <c:v>28880</c:v>
                </c:pt>
                <c:pt idx="95">
                  <c:v>33520</c:v>
                </c:pt>
                <c:pt idx="96">
                  <c:v>29520</c:v>
                </c:pt>
                <c:pt idx="97">
                  <c:v>20160</c:v>
                </c:pt>
                <c:pt idx="98">
                  <c:v>13360</c:v>
                </c:pt>
                <c:pt idx="99">
                  <c:v>23520</c:v>
                </c:pt>
                <c:pt idx="100">
                  <c:v>29600</c:v>
                </c:pt>
                <c:pt idx="101">
                  <c:v>27520</c:v>
                </c:pt>
                <c:pt idx="102">
                  <c:v>31712</c:v>
                </c:pt>
                <c:pt idx="103">
                  <c:v>32160</c:v>
                </c:pt>
                <c:pt idx="104">
                  <c:v>28240</c:v>
                </c:pt>
                <c:pt idx="105">
                  <c:v>28000</c:v>
                </c:pt>
                <c:pt idx="106">
                  <c:v>31200</c:v>
                </c:pt>
                <c:pt idx="107">
                  <c:v>35680</c:v>
                </c:pt>
                <c:pt idx="108">
                  <c:v>30640</c:v>
                </c:pt>
                <c:pt idx="109">
                  <c:v>31120</c:v>
                </c:pt>
                <c:pt idx="110">
                  <c:v>31280</c:v>
                </c:pt>
                <c:pt idx="111">
                  <c:v>30320</c:v>
                </c:pt>
                <c:pt idx="112">
                  <c:v>21920</c:v>
                </c:pt>
                <c:pt idx="113">
                  <c:v>27680</c:v>
                </c:pt>
                <c:pt idx="114">
                  <c:v>18720</c:v>
                </c:pt>
                <c:pt idx="115">
                  <c:v>21200</c:v>
                </c:pt>
                <c:pt idx="116">
                  <c:v>30400</c:v>
                </c:pt>
                <c:pt idx="117">
                  <c:v>29680</c:v>
                </c:pt>
                <c:pt idx="118">
                  <c:v>30400</c:v>
                </c:pt>
                <c:pt idx="119">
                  <c:v>26800</c:v>
                </c:pt>
                <c:pt idx="120">
                  <c:v>27680</c:v>
                </c:pt>
                <c:pt idx="121">
                  <c:v>16640</c:v>
                </c:pt>
                <c:pt idx="122">
                  <c:v>7680</c:v>
                </c:pt>
                <c:pt idx="123">
                  <c:v>18240</c:v>
                </c:pt>
                <c:pt idx="124">
                  <c:v>26320</c:v>
                </c:pt>
                <c:pt idx="125">
                  <c:v>28000</c:v>
                </c:pt>
                <c:pt idx="126">
                  <c:v>24480</c:v>
                </c:pt>
                <c:pt idx="127">
                  <c:v>24720</c:v>
                </c:pt>
                <c:pt idx="128">
                  <c:v>24160</c:v>
                </c:pt>
                <c:pt idx="129">
                  <c:v>28400</c:v>
                </c:pt>
                <c:pt idx="130">
                  <c:v>31040</c:v>
                </c:pt>
                <c:pt idx="131">
                  <c:v>31360</c:v>
                </c:pt>
                <c:pt idx="132">
                  <c:v>27280</c:v>
                </c:pt>
                <c:pt idx="133">
                  <c:v>25120</c:v>
                </c:pt>
                <c:pt idx="134">
                  <c:v>23360</c:v>
                </c:pt>
                <c:pt idx="135">
                  <c:v>26160</c:v>
                </c:pt>
                <c:pt idx="136">
                  <c:v>26320</c:v>
                </c:pt>
                <c:pt idx="137">
                  <c:v>32320</c:v>
                </c:pt>
                <c:pt idx="138">
                  <c:v>27360</c:v>
                </c:pt>
                <c:pt idx="139">
                  <c:v>30960</c:v>
                </c:pt>
                <c:pt idx="140">
                  <c:v>23120</c:v>
                </c:pt>
                <c:pt idx="141">
                  <c:v>15000</c:v>
                </c:pt>
              </c:numCache>
            </c:numRef>
          </c:xVal>
          <c:yVal>
            <c:numRef>
              <c:f>'Б-т_ов'!$F$5:$F$146</c:f>
              <c:numCache>
                <c:formatCode>General</c:formatCode>
                <c:ptCount val="14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4-4077-A5ED-241F4860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50400"/>
        <c:axId val="453654008"/>
      </c:scatterChart>
      <c:valAx>
        <c:axId val="4536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654008"/>
        <c:crosses val="autoZero"/>
        <c:crossBetween val="midCat"/>
      </c:valAx>
      <c:valAx>
        <c:axId val="45365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65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92235345581802E-2"/>
                  <c:y val="0.24164661708953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'Б-т_ов'!$E$152:$E$301</c:f>
              <c:numCache>
                <c:formatCode>General</c:formatCode>
                <c:ptCount val="150"/>
                <c:pt idx="0">
                  <c:v>18000</c:v>
                </c:pt>
                <c:pt idx="1">
                  <c:v>16720</c:v>
                </c:pt>
                <c:pt idx="2">
                  <c:v>26400</c:v>
                </c:pt>
                <c:pt idx="3">
                  <c:v>30480</c:v>
                </c:pt>
                <c:pt idx="4">
                  <c:v>31600</c:v>
                </c:pt>
                <c:pt idx="5">
                  <c:v>9920</c:v>
                </c:pt>
                <c:pt idx="6">
                  <c:v>13200</c:v>
                </c:pt>
                <c:pt idx="7">
                  <c:v>32600</c:v>
                </c:pt>
                <c:pt idx="8">
                  <c:v>40900</c:v>
                </c:pt>
                <c:pt idx="9">
                  <c:v>50300</c:v>
                </c:pt>
                <c:pt idx="10">
                  <c:v>41300</c:v>
                </c:pt>
                <c:pt idx="11">
                  <c:v>44000</c:v>
                </c:pt>
                <c:pt idx="12">
                  <c:v>39500</c:v>
                </c:pt>
                <c:pt idx="13">
                  <c:v>21400</c:v>
                </c:pt>
                <c:pt idx="14">
                  <c:v>30600</c:v>
                </c:pt>
                <c:pt idx="15">
                  <c:v>34900</c:v>
                </c:pt>
                <c:pt idx="16">
                  <c:v>36100</c:v>
                </c:pt>
                <c:pt idx="17">
                  <c:v>35200</c:v>
                </c:pt>
                <c:pt idx="18">
                  <c:v>26800</c:v>
                </c:pt>
                <c:pt idx="19">
                  <c:v>35800</c:v>
                </c:pt>
                <c:pt idx="20">
                  <c:v>37600</c:v>
                </c:pt>
                <c:pt idx="21">
                  <c:v>39200</c:v>
                </c:pt>
                <c:pt idx="22">
                  <c:v>35500</c:v>
                </c:pt>
                <c:pt idx="23">
                  <c:v>39700</c:v>
                </c:pt>
                <c:pt idx="24">
                  <c:v>37200</c:v>
                </c:pt>
                <c:pt idx="25">
                  <c:v>7680</c:v>
                </c:pt>
                <c:pt idx="26">
                  <c:v>16320</c:v>
                </c:pt>
                <c:pt idx="27">
                  <c:v>41800</c:v>
                </c:pt>
                <c:pt idx="28">
                  <c:v>41800</c:v>
                </c:pt>
                <c:pt idx="29">
                  <c:v>21200</c:v>
                </c:pt>
                <c:pt idx="30">
                  <c:v>39500</c:v>
                </c:pt>
                <c:pt idx="31">
                  <c:v>23600</c:v>
                </c:pt>
                <c:pt idx="32">
                  <c:v>23200</c:v>
                </c:pt>
                <c:pt idx="33">
                  <c:v>18080</c:v>
                </c:pt>
                <c:pt idx="34">
                  <c:v>24960</c:v>
                </c:pt>
                <c:pt idx="35">
                  <c:v>24160</c:v>
                </c:pt>
                <c:pt idx="36">
                  <c:v>18880</c:v>
                </c:pt>
                <c:pt idx="37">
                  <c:v>39400</c:v>
                </c:pt>
                <c:pt idx="38">
                  <c:v>22160</c:v>
                </c:pt>
                <c:pt idx="39">
                  <c:v>18960</c:v>
                </c:pt>
                <c:pt idx="40">
                  <c:v>16640</c:v>
                </c:pt>
                <c:pt idx="41">
                  <c:v>43400</c:v>
                </c:pt>
                <c:pt idx="42">
                  <c:v>17120</c:v>
                </c:pt>
                <c:pt idx="43">
                  <c:v>20400</c:v>
                </c:pt>
                <c:pt idx="44">
                  <c:v>15840</c:v>
                </c:pt>
                <c:pt idx="45">
                  <c:v>26800</c:v>
                </c:pt>
                <c:pt idx="46">
                  <c:v>29300</c:v>
                </c:pt>
                <c:pt idx="47">
                  <c:v>10400</c:v>
                </c:pt>
                <c:pt idx="48">
                  <c:v>15200</c:v>
                </c:pt>
                <c:pt idx="49">
                  <c:v>24480</c:v>
                </c:pt>
                <c:pt idx="50">
                  <c:v>23520</c:v>
                </c:pt>
                <c:pt idx="51">
                  <c:v>39300</c:v>
                </c:pt>
                <c:pt idx="52">
                  <c:v>21920</c:v>
                </c:pt>
                <c:pt idx="53">
                  <c:v>20400</c:v>
                </c:pt>
                <c:pt idx="54">
                  <c:v>16080</c:v>
                </c:pt>
                <c:pt idx="55">
                  <c:v>20160</c:v>
                </c:pt>
                <c:pt idx="56">
                  <c:v>18720</c:v>
                </c:pt>
                <c:pt idx="57">
                  <c:v>17800</c:v>
                </c:pt>
                <c:pt idx="58">
                  <c:v>19840</c:v>
                </c:pt>
                <c:pt idx="59">
                  <c:v>20320</c:v>
                </c:pt>
                <c:pt idx="60">
                  <c:v>10320</c:v>
                </c:pt>
                <c:pt idx="61">
                  <c:v>22400</c:v>
                </c:pt>
                <c:pt idx="62">
                  <c:v>25120</c:v>
                </c:pt>
                <c:pt idx="63">
                  <c:v>15600</c:v>
                </c:pt>
                <c:pt idx="64">
                  <c:v>40900</c:v>
                </c:pt>
                <c:pt idx="65">
                  <c:v>14400</c:v>
                </c:pt>
                <c:pt idx="66">
                  <c:v>38700</c:v>
                </c:pt>
                <c:pt idx="67">
                  <c:v>24240</c:v>
                </c:pt>
                <c:pt idx="68">
                  <c:v>19840</c:v>
                </c:pt>
                <c:pt idx="69">
                  <c:v>14400</c:v>
                </c:pt>
                <c:pt idx="70">
                  <c:v>44400</c:v>
                </c:pt>
                <c:pt idx="71">
                  <c:v>15040</c:v>
                </c:pt>
                <c:pt idx="72">
                  <c:v>21120</c:v>
                </c:pt>
                <c:pt idx="73">
                  <c:v>20640</c:v>
                </c:pt>
                <c:pt idx="74">
                  <c:v>14400</c:v>
                </c:pt>
                <c:pt idx="75">
                  <c:v>17440</c:v>
                </c:pt>
                <c:pt idx="76">
                  <c:v>21600</c:v>
                </c:pt>
                <c:pt idx="77">
                  <c:v>35700</c:v>
                </c:pt>
                <c:pt idx="78">
                  <c:v>34600</c:v>
                </c:pt>
                <c:pt idx="79">
                  <c:v>16000</c:v>
                </c:pt>
                <c:pt idx="80">
                  <c:v>21520</c:v>
                </c:pt>
                <c:pt idx="81">
                  <c:v>35700</c:v>
                </c:pt>
                <c:pt idx="82">
                  <c:v>24400</c:v>
                </c:pt>
                <c:pt idx="83">
                  <c:v>7200</c:v>
                </c:pt>
                <c:pt idx="84">
                  <c:v>17600</c:v>
                </c:pt>
                <c:pt idx="85">
                  <c:v>17840</c:v>
                </c:pt>
                <c:pt idx="86">
                  <c:v>18480</c:v>
                </c:pt>
                <c:pt idx="87">
                  <c:v>23440</c:v>
                </c:pt>
                <c:pt idx="88">
                  <c:v>24240</c:v>
                </c:pt>
                <c:pt idx="89">
                  <c:v>19280</c:v>
                </c:pt>
                <c:pt idx="90">
                  <c:v>16080</c:v>
                </c:pt>
                <c:pt idx="91">
                  <c:v>30000</c:v>
                </c:pt>
                <c:pt idx="92">
                  <c:v>35500</c:v>
                </c:pt>
                <c:pt idx="93">
                  <c:v>14880</c:v>
                </c:pt>
                <c:pt idx="94">
                  <c:v>27200</c:v>
                </c:pt>
                <c:pt idx="95">
                  <c:v>30000</c:v>
                </c:pt>
                <c:pt idx="96">
                  <c:v>26700</c:v>
                </c:pt>
                <c:pt idx="97">
                  <c:v>29000</c:v>
                </c:pt>
                <c:pt idx="98">
                  <c:v>31100</c:v>
                </c:pt>
                <c:pt idx="99">
                  <c:v>24800</c:v>
                </c:pt>
                <c:pt idx="100">
                  <c:v>34000</c:v>
                </c:pt>
                <c:pt idx="101">
                  <c:v>32200</c:v>
                </c:pt>
                <c:pt idx="102">
                  <c:v>34200</c:v>
                </c:pt>
                <c:pt idx="103">
                  <c:v>24640</c:v>
                </c:pt>
                <c:pt idx="104">
                  <c:v>32800</c:v>
                </c:pt>
                <c:pt idx="105">
                  <c:v>26500</c:v>
                </c:pt>
                <c:pt idx="106">
                  <c:v>8080</c:v>
                </c:pt>
                <c:pt idx="107">
                  <c:v>26500</c:v>
                </c:pt>
                <c:pt idx="108">
                  <c:v>37000</c:v>
                </c:pt>
                <c:pt idx="109">
                  <c:v>34100</c:v>
                </c:pt>
                <c:pt idx="110">
                  <c:v>6160</c:v>
                </c:pt>
                <c:pt idx="111">
                  <c:v>37600</c:v>
                </c:pt>
                <c:pt idx="112">
                  <c:v>28700</c:v>
                </c:pt>
                <c:pt idx="113">
                  <c:v>17360</c:v>
                </c:pt>
                <c:pt idx="114">
                  <c:v>10000</c:v>
                </c:pt>
                <c:pt idx="115">
                  <c:v>38900</c:v>
                </c:pt>
                <c:pt idx="116">
                  <c:v>38300</c:v>
                </c:pt>
                <c:pt idx="117">
                  <c:v>35000</c:v>
                </c:pt>
                <c:pt idx="118">
                  <c:v>13440</c:v>
                </c:pt>
                <c:pt idx="119">
                  <c:v>34200</c:v>
                </c:pt>
                <c:pt idx="120">
                  <c:v>37000</c:v>
                </c:pt>
                <c:pt idx="121">
                  <c:v>16880</c:v>
                </c:pt>
                <c:pt idx="122">
                  <c:v>13120</c:v>
                </c:pt>
                <c:pt idx="123">
                  <c:v>34000</c:v>
                </c:pt>
                <c:pt idx="124">
                  <c:v>39900</c:v>
                </c:pt>
                <c:pt idx="125">
                  <c:v>15520</c:v>
                </c:pt>
                <c:pt idx="126">
                  <c:v>12160</c:v>
                </c:pt>
                <c:pt idx="127">
                  <c:v>29800</c:v>
                </c:pt>
                <c:pt idx="128">
                  <c:v>30500</c:v>
                </c:pt>
                <c:pt idx="129">
                  <c:v>20800</c:v>
                </c:pt>
                <c:pt idx="130">
                  <c:v>34600</c:v>
                </c:pt>
                <c:pt idx="131">
                  <c:v>39900</c:v>
                </c:pt>
                <c:pt idx="132">
                  <c:v>35000</c:v>
                </c:pt>
                <c:pt idx="133">
                  <c:v>21120</c:v>
                </c:pt>
                <c:pt idx="134">
                  <c:v>33600</c:v>
                </c:pt>
                <c:pt idx="135">
                  <c:v>36900</c:v>
                </c:pt>
                <c:pt idx="136">
                  <c:v>44500</c:v>
                </c:pt>
                <c:pt idx="137">
                  <c:v>41000</c:v>
                </c:pt>
                <c:pt idx="138">
                  <c:v>37300</c:v>
                </c:pt>
                <c:pt idx="139">
                  <c:v>34000</c:v>
                </c:pt>
                <c:pt idx="140">
                  <c:v>34400</c:v>
                </c:pt>
                <c:pt idx="141">
                  <c:v>35400</c:v>
                </c:pt>
                <c:pt idx="142">
                  <c:v>34100</c:v>
                </c:pt>
                <c:pt idx="143">
                  <c:v>41900</c:v>
                </c:pt>
                <c:pt idx="144">
                  <c:v>40200</c:v>
                </c:pt>
                <c:pt idx="145">
                  <c:v>34300</c:v>
                </c:pt>
                <c:pt idx="146">
                  <c:v>22480</c:v>
                </c:pt>
                <c:pt idx="147">
                  <c:v>39400</c:v>
                </c:pt>
                <c:pt idx="148">
                  <c:v>44300</c:v>
                </c:pt>
                <c:pt idx="149">
                  <c:v>18480</c:v>
                </c:pt>
              </c:numCache>
            </c:numRef>
          </c:xVal>
          <c:yVal>
            <c:numRef>
              <c:f>'Б-т_ов'!$F$152:$F$301</c:f>
              <c:numCache>
                <c:formatCode>General</c:formatCode>
                <c:ptCount val="150"/>
                <c:pt idx="0">
                  <c:v>35221.284</c:v>
                </c:pt>
                <c:pt idx="1">
                  <c:v>34803.348000000005</c:v>
                </c:pt>
                <c:pt idx="2">
                  <c:v>34743.912000000004</c:v>
                </c:pt>
                <c:pt idx="3">
                  <c:v>38730.563999999998</c:v>
                </c:pt>
                <c:pt idx="4">
                  <c:v>31664.507999999998</c:v>
                </c:pt>
                <c:pt idx="5">
                  <c:v>17044.223999999998</c:v>
                </c:pt>
                <c:pt idx="6">
                  <c:v>14930.315999999999</c:v>
                </c:pt>
                <c:pt idx="7">
                  <c:v>29661.9</c:v>
                </c:pt>
                <c:pt idx="8">
                  <c:v>33462.144</c:v>
                </c:pt>
                <c:pt idx="9">
                  <c:v>37028.303999999996</c:v>
                </c:pt>
                <c:pt idx="10">
                  <c:v>37228.74</c:v>
                </c:pt>
                <c:pt idx="11">
                  <c:v>38451.432000000001</c:v>
                </c:pt>
                <c:pt idx="12">
                  <c:v>34471.764000000003</c:v>
                </c:pt>
                <c:pt idx="13">
                  <c:v>33492.588000000003</c:v>
                </c:pt>
                <c:pt idx="14">
                  <c:v>30120.407999999999</c:v>
                </c:pt>
                <c:pt idx="15">
                  <c:v>32675.183999999997</c:v>
                </c:pt>
                <c:pt idx="16">
                  <c:v>34143.108</c:v>
                </c:pt>
                <c:pt idx="17">
                  <c:v>36365.579999999994</c:v>
                </c:pt>
                <c:pt idx="18">
                  <c:v>26723.508000000002</c:v>
                </c:pt>
                <c:pt idx="19">
                  <c:v>31331.424000000003</c:v>
                </c:pt>
                <c:pt idx="20">
                  <c:v>36289.440000000002</c:v>
                </c:pt>
                <c:pt idx="21">
                  <c:v>41186.063999999998</c:v>
                </c:pt>
                <c:pt idx="22">
                  <c:v>37021.428</c:v>
                </c:pt>
                <c:pt idx="23">
                  <c:v>38435.387999999999</c:v>
                </c:pt>
                <c:pt idx="24">
                  <c:v>37623.06</c:v>
                </c:pt>
                <c:pt idx="25">
                  <c:v>25314.096000000001</c:v>
                </c:pt>
                <c:pt idx="26">
                  <c:v>27721.583999999999</c:v>
                </c:pt>
                <c:pt idx="27">
                  <c:v>33865.236000000004</c:v>
                </c:pt>
                <c:pt idx="28">
                  <c:v>32528.135999999999</c:v>
                </c:pt>
                <c:pt idx="29">
                  <c:v>36535.5</c:v>
                </c:pt>
                <c:pt idx="30">
                  <c:v>39585.983999999997</c:v>
                </c:pt>
                <c:pt idx="31">
                  <c:v>39408.084000000003</c:v>
                </c:pt>
                <c:pt idx="32">
                  <c:v>36060.887999999999</c:v>
                </c:pt>
                <c:pt idx="33">
                  <c:v>34326.240000000005</c:v>
                </c:pt>
                <c:pt idx="34">
                  <c:v>41231.652000000002</c:v>
                </c:pt>
                <c:pt idx="35">
                  <c:v>42411.695999999996</c:v>
                </c:pt>
                <c:pt idx="36">
                  <c:v>34701.803999999996</c:v>
                </c:pt>
                <c:pt idx="37">
                  <c:v>39181.812000000005</c:v>
                </c:pt>
                <c:pt idx="38">
                  <c:v>39578.436000000002</c:v>
                </c:pt>
                <c:pt idx="39">
                  <c:v>33250.199999999997</c:v>
                </c:pt>
                <c:pt idx="40">
                  <c:v>30221.531999999999</c:v>
                </c:pt>
                <c:pt idx="41">
                  <c:v>40409.267999999996</c:v>
                </c:pt>
                <c:pt idx="42">
                  <c:v>39360.084000000003</c:v>
                </c:pt>
                <c:pt idx="43">
                  <c:v>27728.628000000004</c:v>
                </c:pt>
                <c:pt idx="44">
                  <c:v>28022.579999999998</c:v>
                </c:pt>
                <c:pt idx="45">
                  <c:v>25744.248</c:v>
                </c:pt>
                <c:pt idx="46">
                  <c:v>29684.004000000001</c:v>
                </c:pt>
                <c:pt idx="47">
                  <c:v>22283.495999999999</c:v>
                </c:pt>
                <c:pt idx="48">
                  <c:v>36058.415999999997</c:v>
                </c:pt>
                <c:pt idx="49">
                  <c:v>40550.184000000001</c:v>
                </c:pt>
                <c:pt idx="50">
                  <c:v>34660.103999999999</c:v>
                </c:pt>
                <c:pt idx="51">
                  <c:v>36186.491999999998</c:v>
                </c:pt>
                <c:pt idx="52">
                  <c:v>34772.748</c:v>
                </c:pt>
                <c:pt idx="53">
                  <c:v>32812.536</c:v>
                </c:pt>
                <c:pt idx="54">
                  <c:v>34241.124000000003</c:v>
                </c:pt>
                <c:pt idx="55">
                  <c:v>25310.976000000002</c:v>
                </c:pt>
                <c:pt idx="56">
                  <c:v>30274.487999999998</c:v>
                </c:pt>
                <c:pt idx="57">
                  <c:v>26096.052</c:v>
                </c:pt>
                <c:pt idx="58">
                  <c:v>33048.732000000004</c:v>
                </c:pt>
                <c:pt idx="59">
                  <c:v>35722.235999999997</c:v>
                </c:pt>
                <c:pt idx="60">
                  <c:v>26685.612000000001</c:v>
                </c:pt>
                <c:pt idx="61">
                  <c:v>36837.372000000003</c:v>
                </c:pt>
                <c:pt idx="62">
                  <c:v>41920.332000000002</c:v>
                </c:pt>
                <c:pt idx="63">
                  <c:v>37979.520000000004</c:v>
                </c:pt>
                <c:pt idx="64">
                  <c:v>39403.067999999999</c:v>
                </c:pt>
                <c:pt idx="65">
                  <c:v>35551.188000000002</c:v>
                </c:pt>
                <c:pt idx="66">
                  <c:v>37280.615999999995</c:v>
                </c:pt>
                <c:pt idx="67">
                  <c:v>35051.004000000001</c:v>
                </c:pt>
                <c:pt idx="68">
                  <c:v>32319.984</c:v>
                </c:pt>
                <c:pt idx="69">
                  <c:v>37282.356</c:v>
                </c:pt>
                <c:pt idx="70">
                  <c:v>44075.724000000002</c:v>
                </c:pt>
                <c:pt idx="71">
                  <c:v>28815.396000000001</c:v>
                </c:pt>
                <c:pt idx="72">
                  <c:v>37074.06</c:v>
                </c:pt>
                <c:pt idx="73">
                  <c:v>37696.271999999997</c:v>
                </c:pt>
                <c:pt idx="74">
                  <c:v>30653.232</c:v>
                </c:pt>
                <c:pt idx="75">
                  <c:v>40940.027999999998</c:v>
                </c:pt>
                <c:pt idx="76">
                  <c:v>35164.127999999997</c:v>
                </c:pt>
                <c:pt idx="77">
                  <c:v>32817.671999999999</c:v>
                </c:pt>
                <c:pt idx="78">
                  <c:v>32690.28</c:v>
                </c:pt>
                <c:pt idx="79">
                  <c:v>17542.763999999999</c:v>
                </c:pt>
                <c:pt idx="80">
                  <c:v>24464.135999999999</c:v>
                </c:pt>
                <c:pt idx="81">
                  <c:v>35478.648000000001</c:v>
                </c:pt>
                <c:pt idx="82">
                  <c:v>36266.555999999997</c:v>
                </c:pt>
                <c:pt idx="83">
                  <c:v>26625.864000000001</c:v>
                </c:pt>
                <c:pt idx="84">
                  <c:v>29795.987999999998</c:v>
                </c:pt>
                <c:pt idx="85">
                  <c:v>31169.724000000002</c:v>
                </c:pt>
                <c:pt idx="86">
                  <c:v>23708.868000000002</c:v>
                </c:pt>
                <c:pt idx="87">
                  <c:v>40541.148000000001</c:v>
                </c:pt>
                <c:pt idx="88">
                  <c:v>38441.94</c:v>
                </c:pt>
                <c:pt idx="89">
                  <c:v>31523.531999999999</c:v>
                </c:pt>
                <c:pt idx="90">
                  <c:v>21982.968000000001</c:v>
                </c:pt>
                <c:pt idx="91">
                  <c:v>30343.968000000001</c:v>
                </c:pt>
                <c:pt idx="92">
                  <c:v>36574.667999999998</c:v>
                </c:pt>
                <c:pt idx="93">
                  <c:v>30547.644</c:v>
                </c:pt>
                <c:pt idx="94">
                  <c:v>30129.66</c:v>
                </c:pt>
                <c:pt idx="95">
                  <c:v>33878.976000000002</c:v>
                </c:pt>
                <c:pt idx="96">
                  <c:v>29769.3</c:v>
                </c:pt>
                <c:pt idx="97">
                  <c:v>29965.703999999998</c:v>
                </c:pt>
                <c:pt idx="98">
                  <c:v>30159.648000000001</c:v>
                </c:pt>
                <c:pt idx="99">
                  <c:v>26258.076000000001</c:v>
                </c:pt>
                <c:pt idx="100">
                  <c:v>33464.472000000002</c:v>
                </c:pt>
                <c:pt idx="101">
                  <c:v>33288.695999999996</c:v>
                </c:pt>
                <c:pt idx="102">
                  <c:v>35885.148000000001</c:v>
                </c:pt>
                <c:pt idx="103">
                  <c:v>31483.884000000005</c:v>
                </c:pt>
                <c:pt idx="104">
                  <c:v>34785.275999999998</c:v>
                </c:pt>
                <c:pt idx="105">
                  <c:v>29544.239999999998</c:v>
                </c:pt>
                <c:pt idx="106">
                  <c:v>29467.775999999998</c:v>
                </c:pt>
                <c:pt idx="107">
                  <c:v>32843.759999999995</c:v>
                </c:pt>
                <c:pt idx="108">
                  <c:v>36983.315999999999</c:v>
                </c:pt>
                <c:pt idx="109">
                  <c:v>34105.547999999995</c:v>
                </c:pt>
                <c:pt idx="110">
                  <c:v>28652.579999999998</c:v>
                </c:pt>
                <c:pt idx="111">
                  <c:v>35897.364000000001</c:v>
                </c:pt>
                <c:pt idx="112">
                  <c:v>30536.603999999999</c:v>
                </c:pt>
                <c:pt idx="113">
                  <c:v>25920.792000000001</c:v>
                </c:pt>
                <c:pt idx="114">
                  <c:v>35071.979999999996</c:v>
                </c:pt>
                <c:pt idx="115">
                  <c:v>38183.027999999998</c:v>
                </c:pt>
                <c:pt idx="116">
                  <c:v>39175.896000000001</c:v>
                </c:pt>
                <c:pt idx="117">
                  <c:v>34084.259999999995</c:v>
                </c:pt>
                <c:pt idx="118">
                  <c:v>37839.335999999996</c:v>
                </c:pt>
                <c:pt idx="119">
                  <c:v>37124.94</c:v>
                </c:pt>
                <c:pt idx="120">
                  <c:v>39091.872000000003</c:v>
                </c:pt>
                <c:pt idx="121">
                  <c:v>32404.428</c:v>
                </c:pt>
                <c:pt idx="122">
                  <c:v>38782.488000000005</c:v>
                </c:pt>
                <c:pt idx="123">
                  <c:v>37657.020000000004</c:v>
                </c:pt>
                <c:pt idx="124">
                  <c:v>41685.551999999996</c:v>
                </c:pt>
                <c:pt idx="125">
                  <c:v>32343.095999999998</c:v>
                </c:pt>
                <c:pt idx="126">
                  <c:v>38631.78</c:v>
                </c:pt>
                <c:pt idx="127">
                  <c:v>36122.592000000004</c:v>
                </c:pt>
                <c:pt idx="128">
                  <c:v>34810.835999999996</c:v>
                </c:pt>
                <c:pt idx="129">
                  <c:v>38291.784</c:v>
                </c:pt>
                <c:pt idx="130">
                  <c:v>37142.879999999997</c:v>
                </c:pt>
                <c:pt idx="131">
                  <c:v>41710.32</c:v>
                </c:pt>
                <c:pt idx="132">
                  <c:v>38518.008000000002</c:v>
                </c:pt>
                <c:pt idx="133">
                  <c:v>35557.728000000003</c:v>
                </c:pt>
                <c:pt idx="134">
                  <c:v>37102.212</c:v>
                </c:pt>
                <c:pt idx="135">
                  <c:v>37102.644</c:v>
                </c:pt>
                <c:pt idx="136">
                  <c:v>46524.732000000004</c:v>
                </c:pt>
                <c:pt idx="137">
                  <c:v>40240.115999999995</c:v>
                </c:pt>
                <c:pt idx="138">
                  <c:v>40767.168000000005</c:v>
                </c:pt>
                <c:pt idx="139">
                  <c:v>40196.664000000004</c:v>
                </c:pt>
                <c:pt idx="140">
                  <c:v>39488.315999999999</c:v>
                </c:pt>
                <c:pt idx="141">
                  <c:v>36880.764000000003</c:v>
                </c:pt>
                <c:pt idx="142">
                  <c:v>33377.892</c:v>
                </c:pt>
                <c:pt idx="143">
                  <c:v>41174.207999999999</c:v>
                </c:pt>
                <c:pt idx="144">
                  <c:v>39162.648000000001</c:v>
                </c:pt>
                <c:pt idx="145">
                  <c:v>33897.324000000001</c:v>
                </c:pt>
                <c:pt idx="146">
                  <c:v>25680.227999999999</c:v>
                </c:pt>
                <c:pt idx="147">
                  <c:v>36538.872000000003</c:v>
                </c:pt>
                <c:pt idx="148">
                  <c:v>43258.020000000004</c:v>
                </c:pt>
                <c:pt idx="149">
                  <c:v>24268.056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F-42E4-8F6F-9352F098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58336"/>
        <c:axId val="363959648"/>
      </c:scatterChart>
      <c:valAx>
        <c:axId val="36395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59648"/>
        <c:crosses val="autoZero"/>
        <c:crossBetween val="midCat"/>
      </c:valAx>
      <c:valAx>
        <c:axId val="363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95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992895118879373"/>
                  <c:y val="-3.44729761744880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'Б-т_ов'!$E$5:$E$146</c:f>
              <c:numCache>
                <c:formatCode>General</c:formatCode>
                <c:ptCount val="142"/>
                <c:pt idx="0">
                  <c:v>14400</c:v>
                </c:pt>
                <c:pt idx="1">
                  <c:v>15200</c:v>
                </c:pt>
                <c:pt idx="2">
                  <c:v>30000</c:v>
                </c:pt>
                <c:pt idx="3">
                  <c:v>19600</c:v>
                </c:pt>
                <c:pt idx="4">
                  <c:v>26080</c:v>
                </c:pt>
                <c:pt idx="5">
                  <c:v>28560</c:v>
                </c:pt>
                <c:pt idx="6">
                  <c:v>12800</c:v>
                </c:pt>
                <c:pt idx="7">
                  <c:v>19200</c:v>
                </c:pt>
                <c:pt idx="8">
                  <c:v>23200</c:v>
                </c:pt>
                <c:pt idx="9">
                  <c:v>8800</c:v>
                </c:pt>
                <c:pt idx="10">
                  <c:v>21200</c:v>
                </c:pt>
                <c:pt idx="11">
                  <c:v>19200</c:v>
                </c:pt>
                <c:pt idx="12">
                  <c:v>16800</c:v>
                </c:pt>
                <c:pt idx="13">
                  <c:v>30400</c:v>
                </c:pt>
                <c:pt idx="14">
                  <c:v>28000</c:v>
                </c:pt>
                <c:pt idx="15">
                  <c:v>25200</c:v>
                </c:pt>
                <c:pt idx="16">
                  <c:v>17200</c:v>
                </c:pt>
                <c:pt idx="17">
                  <c:v>16000</c:v>
                </c:pt>
                <c:pt idx="18">
                  <c:v>18400</c:v>
                </c:pt>
                <c:pt idx="19">
                  <c:v>11520</c:v>
                </c:pt>
                <c:pt idx="20">
                  <c:v>22720</c:v>
                </c:pt>
                <c:pt idx="21">
                  <c:v>25440</c:v>
                </c:pt>
                <c:pt idx="22">
                  <c:v>14880</c:v>
                </c:pt>
                <c:pt idx="23">
                  <c:v>19360</c:v>
                </c:pt>
                <c:pt idx="24">
                  <c:v>25280</c:v>
                </c:pt>
                <c:pt idx="25">
                  <c:v>17040</c:v>
                </c:pt>
                <c:pt idx="26">
                  <c:v>16720</c:v>
                </c:pt>
                <c:pt idx="27">
                  <c:v>15208</c:v>
                </c:pt>
                <c:pt idx="28">
                  <c:v>22080</c:v>
                </c:pt>
                <c:pt idx="29">
                  <c:v>20880</c:v>
                </c:pt>
                <c:pt idx="30">
                  <c:v>17120</c:v>
                </c:pt>
                <c:pt idx="31">
                  <c:v>19760</c:v>
                </c:pt>
                <c:pt idx="32">
                  <c:v>23520</c:v>
                </c:pt>
                <c:pt idx="33">
                  <c:v>23440</c:v>
                </c:pt>
                <c:pt idx="34">
                  <c:v>22080</c:v>
                </c:pt>
                <c:pt idx="35">
                  <c:v>19040</c:v>
                </c:pt>
                <c:pt idx="36">
                  <c:v>19680</c:v>
                </c:pt>
                <c:pt idx="37">
                  <c:v>24560</c:v>
                </c:pt>
                <c:pt idx="38">
                  <c:v>22960</c:v>
                </c:pt>
                <c:pt idx="39">
                  <c:v>22960</c:v>
                </c:pt>
                <c:pt idx="40">
                  <c:v>25120</c:v>
                </c:pt>
                <c:pt idx="41">
                  <c:v>25120</c:v>
                </c:pt>
                <c:pt idx="42">
                  <c:v>24080</c:v>
                </c:pt>
                <c:pt idx="43">
                  <c:v>25120</c:v>
                </c:pt>
                <c:pt idx="44">
                  <c:v>23840</c:v>
                </c:pt>
                <c:pt idx="45">
                  <c:v>22400</c:v>
                </c:pt>
                <c:pt idx="46">
                  <c:v>26800</c:v>
                </c:pt>
                <c:pt idx="47">
                  <c:v>16040</c:v>
                </c:pt>
                <c:pt idx="48">
                  <c:v>20000</c:v>
                </c:pt>
                <c:pt idx="49">
                  <c:v>24880</c:v>
                </c:pt>
                <c:pt idx="50">
                  <c:v>26960</c:v>
                </c:pt>
                <c:pt idx="51">
                  <c:v>25160</c:v>
                </c:pt>
                <c:pt idx="52">
                  <c:v>30960</c:v>
                </c:pt>
                <c:pt idx="53">
                  <c:v>30560</c:v>
                </c:pt>
                <c:pt idx="54">
                  <c:v>32000</c:v>
                </c:pt>
                <c:pt idx="55">
                  <c:v>32000</c:v>
                </c:pt>
                <c:pt idx="56">
                  <c:v>26400</c:v>
                </c:pt>
                <c:pt idx="57">
                  <c:v>26480</c:v>
                </c:pt>
                <c:pt idx="58">
                  <c:v>19120</c:v>
                </c:pt>
                <c:pt idx="59">
                  <c:v>18160</c:v>
                </c:pt>
                <c:pt idx="60">
                  <c:v>28320</c:v>
                </c:pt>
                <c:pt idx="61">
                  <c:v>28240</c:v>
                </c:pt>
                <c:pt idx="62">
                  <c:v>18160</c:v>
                </c:pt>
                <c:pt idx="63">
                  <c:v>15120</c:v>
                </c:pt>
                <c:pt idx="64">
                  <c:v>29552</c:v>
                </c:pt>
                <c:pt idx="65">
                  <c:v>30480</c:v>
                </c:pt>
                <c:pt idx="66">
                  <c:v>24080</c:v>
                </c:pt>
                <c:pt idx="67">
                  <c:v>16240</c:v>
                </c:pt>
                <c:pt idx="68">
                  <c:v>17040</c:v>
                </c:pt>
                <c:pt idx="69">
                  <c:v>21840</c:v>
                </c:pt>
                <c:pt idx="70">
                  <c:v>20960</c:v>
                </c:pt>
                <c:pt idx="71">
                  <c:v>12720</c:v>
                </c:pt>
                <c:pt idx="72">
                  <c:v>25600</c:v>
                </c:pt>
                <c:pt idx="73">
                  <c:v>28800</c:v>
                </c:pt>
                <c:pt idx="74">
                  <c:v>26560</c:v>
                </c:pt>
                <c:pt idx="75">
                  <c:v>28400</c:v>
                </c:pt>
                <c:pt idx="76">
                  <c:v>26640</c:v>
                </c:pt>
                <c:pt idx="77">
                  <c:v>22880</c:v>
                </c:pt>
                <c:pt idx="78">
                  <c:v>27120</c:v>
                </c:pt>
                <c:pt idx="79">
                  <c:v>24720</c:v>
                </c:pt>
                <c:pt idx="80">
                  <c:v>26080</c:v>
                </c:pt>
                <c:pt idx="81">
                  <c:v>32400</c:v>
                </c:pt>
                <c:pt idx="82">
                  <c:v>32000</c:v>
                </c:pt>
                <c:pt idx="83">
                  <c:v>20880</c:v>
                </c:pt>
                <c:pt idx="84">
                  <c:v>28480</c:v>
                </c:pt>
                <c:pt idx="85">
                  <c:v>23680</c:v>
                </c:pt>
                <c:pt idx="86">
                  <c:v>22720</c:v>
                </c:pt>
                <c:pt idx="87">
                  <c:v>29920</c:v>
                </c:pt>
                <c:pt idx="88">
                  <c:v>31440</c:v>
                </c:pt>
                <c:pt idx="89">
                  <c:v>33520</c:v>
                </c:pt>
                <c:pt idx="90">
                  <c:v>26800</c:v>
                </c:pt>
                <c:pt idx="91">
                  <c:v>29360</c:v>
                </c:pt>
                <c:pt idx="92">
                  <c:v>28560</c:v>
                </c:pt>
                <c:pt idx="93">
                  <c:v>26320</c:v>
                </c:pt>
                <c:pt idx="94">
                  <c:v>28880</c:v>
                </c:pt>
                <c:pt idx="95">
                  <c:v>33520</c:v>
                </c:pt>
                <c:pt idx="96">
                  <c:v>29520</c:v>
                </c:pt>
                <c:pt idx="97">
                  <c:v>20160</c:v>
                </c:pt>
                <c:pt idx="98">
                  <c:v>13360</c:v>
                </c:pt>
                <c:pt idx="99">
                  <c:v>23520</c:v>
                </c:pt>
                <c:pt idx="100">
                  <c:v>29600</c:v>
                </c:pt>
                <c:pt idx="101">
                  <c:v>27520</c:v>
                </c:pt>
                <c:pt idx="102">
                  <c:v>31712</c:v>
                </c:pt>
                <c:pt idx="103">
                  <c:v>32160</c:v>
                </c:pt>
                <c:pt idx="104">
                  <c:v>28240</c:v>
                </c:pt>
                <c:pt idx="105">
                  <c:v>28000</c:v>
                </c:pt>
                <c:pt idx="106">
                  <c:v>31200</c:v>
                </c:pt>
                <c:pt idx="107">
                  <c:v>35680</c:v>
                </c:pt>
                <c:pt idx="108">
                  <c:v>30640</c:v>
                </c:pt>
                <c:pt idx="109">
                  <c:v>31120</c:v>
                </c:pt>
                <c:pt idx="110">
                  <c:v>31280</c:v>
                </c:pt>
                <c:pt idx="111">
                  <c:v>30320</c:v>
                </c:pt>
                <c:pt idx="112">
                  <c:v>21920</c:v>
                </c:pt>
                <c:pt idx="113">
                  <c:v>27680</c:v>
                </c:pt>
                <c:pt idx="114">
                  <c:v>18720</c:v>
                </c:pt>
                <c:pt idx="115">
                  <c:v>21200</c:v>
                </c:pt>
                <c:pt idx="116">
                  <c:v>30400</c:v>
                </c:pt>
                <c:pt idx="117">
                  <c:v>29680</c:v>
                </c:pt>
                <c:pt idx="118">
                  <c:v>30400</c:v>
                </c:pt>
                <c:pt idx="119">
                  <c:v>26800</c:v>
                </c:pt>
                <c:pt idx="120">
                  <c:v>27680</c:v>
                </c:pt>
                <c:pt idx="121">
                  <c:v>16640</c:v>
                </c:pt>
                <c:pt idx="122">
                  <c:v>7680</c:v>
                </c:pt>
                <c:pt idx="123">
                  <c:v>18240</c:v>
                </c:pt>
                <c:pt idx="124">
                  <c:v>26320</c:v>
                </c:pt>
                <c:pt idx="125">
                  <c:v>28000</c:v>
                </c:pt>
                <c:pt idx="126">
                  <c:v>24480</c:v>
                </c:pt>
                <c:pt idx="127">
                  <c:v>24720</c:v>
                </c:pt>
                <c:pt idx="128">
                  <c:v>24160</c:v>
                </c:pt>
                <c:pt idx="129">
                  <c:v>28400</c:v>
                </c:pt>
                <c:pt idx="130">
                  <c:v>31040</c:v>
                </c:pt>
                <c:pt idx="131">
                  <c:v>31360</c:v>
                </c:pt>
                <c:pt idx="132">
                  <c:v>27280</c:v>
                </c:pt>
                <c:pt idx="133">
                  <c:v>25120</c:v>
                </c:pt>
                <c:pt idx="134">
                  <c:v>23360</c:v>
                </c:pt>
                <c:pt idx="135">
                  <c:v>26160</c:v>
                </c:pt>
                <c:pt idx="136">
                  <c:v>26320</c:v>
                </c:pt>
                <c:pt idx="137">
                  <c:v>32320</c:v>
                </c:pt>
                <c:pt idx="138">
                  <c:v>27360</c:v>
                </c:pt>
                <c:pt idx="139">
                  <c:v>30960</c:v>
                </c:pt>
                <c:pt idx="140">
                  <c:v>23120</c:v>
                </c:pt>
                <c:pt idx="141">
                  <c:v>15000</c:v>
                </c:pt>
              </c:numCache>
            </c:numRef>
          </c:xVal>
          <c:yVal>
            <c:numRef>
              <c:f>'Б-т_ов'!$F$5:$F$146</c:f>
              <c:numCache>
                <c:formatCode>General</c:formatCode>
                <c:ptCount val="14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9-4CA2-AEBB-3BC07CF72A1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67846326901445E-2"/>
                  <c:y val="0.2949393610616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'Б-т_ов'!$E$152:$E$301</c:f>
              <c:numCache>
                <c:formatCode>General</c:formatCode>
                <c:ptCount val="150"/>
                <c:pt idx="0">
                  <c:v>18000</c:v>
                </c:pt>
                <c:pt idx="1">
                  <c:v>16720</c:v>
                </c:pt>
                <c:pt idx="2">
                  <c:v>26400</c:v>
                </c:pt>
                <c:pt idx="3">
                  <c:v>30480</c:v>
                </c:pt>
                <c:pt idx="4">
                  <c:v>31600</c:v>
                </c:pt>
                <c:pt idx="5">
                  <c:v>9920</c:v>
                </c:pt>
                <c:pt idx="6">
                  <c:v>13200</c:v>
                </c:pt>
                <c:pt idx="7">
                  <c:v>32600</c:v>
                </c:pt>
                <c:pt idx="8">
                  <c:v>40900</c:v>
                </c:pt>
                <c:pt idx="9">
                  <c:v>50300</c:v>
                </c:pt>
                <c:pt idx="10">
                  <c:v>41300</c:v>
                </c:pt>
                <c:pt idx="11">
                  <c:v>44000</c:v>
                </c:pt>
                <c:pt idx="12">
                  <c:v>39500</c:v>
                </c:pt>
                <c:pt idx="13">
                  <c:v>21400</c:v>
                </c:pt>
                <c:pt idx="14">
                  <c:v>30600</c:v>
                </c:pt>
                <c:pt idx="15">
                  <c:v>34900</c:v>
                </c:pt>
                <c:pt idx="16">
                  <c:v>36100</c:v>
                </c:pt>
                <c:pt idx="17">
                  <c:v>35200</c:v>
                </c:pt>
                <c:pt idx="18">
                  <c:v>26800</c:v>
                </c:pt>
                <c:pt idx="19">
                  <c:v>35800</c:v>
                </c:pt>
                <c:pt idx="20">
                  <c:v>37600</c:v>
                </c:pt>
                <c:pt idx="21">
                  <c:v>39200</c:v>
                </c:pt>
                <c:pt idx="22">
                  <c:v>35500</c:v>
                </c:pt>
                <c:pt idx="23">
                  <c:v>39700</c:v>
                </c:pt>
                <c:pt idx="24">
                  <c:v>37200</c:v>
                </c:pt>
                <c:pt idx="25">
                  <c:v>7680</c:v>
                </c:pt>
                <c:pt idx="26">
                  <c:v>16320</c:v>
                </c:pt>
                <c:pt idx="27">
                  <c:v>41800</c:v>
                </c:pt>
                <c:pt idx="28">
                  <c:v>41800</c:v>
                </c:pt>
                <c:pt idx="29">
                  <c:v>21200</c:v>
                </c:pt>
                <c:pt idx="30">
                  <c:v>39500</c:v>
                </c:pt>
                <c:pt idx="31">
                  <c:v>23600</c:v>
                </c:pt>
                <c:pt idx="32">
                  <c:v>23200</c:v>
                </c:pt>
                <c:pt idx="33">
                  <c:v>18080</c:v>
                </c:pt>
                <c:pt idx="34">
                  <c:v>24960</c:v>
                </c:pt>
                <c:pt idx="35">
                  <c:v>24160</c:v>
                </c:pt>
                <c:pt idx="36">
                  <c:v>18880</c:v>
                </c:pt>
                <c:pt idx="37">
                  <c:v>39400</c:v>
                </c:pt>
                <c:pt idx="38">
                  <c:v>22160</c:v>
                </c:pt>
                <c:pt idx="39">
                  <c:v>18960</c:v>
                </c:pt>
                <c:pt idx="40">
                  <c:v>16640</c:v>
                </c:pt>
                <c:pt idx="41">
                  <c:v>43400</c:v>
                </c:pt>
                <c:pt idx="42">
                  <c:v>17120</c:v>
                </c:pt>
                <c:pt idx="43">
                  <c:v>20400</c:v>
                </c:pt>
                <c:pt idx="44">
                  <c:v>15840</c:v>
                </c:pt>
                <c:pt idx="45">
                  <c:v>26800</c:v>
                </c:pt>
                <c:pt idx="46">
                  <c:v>29300</c:v>
                </c:pt>
                <c:pt idx="47">
                  <c:v>10400</c:v>
                </c:pt>
                <c:pt idx="48">
                  <c:v>15200</c:v>
                </c:pt>
                <c:pt idx="49">
                  <c:v>24480</c:v>
                </c:pt>
                <c:pt idx="50">
                  <c:v>23520</c:v>
                </c:pt>
                <c:pt idx="51">
                  <c:v>39300</c:v>
                </c:pt>
                <c:pt idx="52">
                  <c:v>21920</c:v>
                </c:pt>
                <c:pt idx="53">
                  <c:v>20400</c:v>
                </c:pt>
                <c:pt idx="54">
                  <c:v>16080</c:v>
                </c:pt>
                <c:pt idx="55">
                  <c:v>20160</c:v>
                </c:pt>
                <c:pt idx="56">
                  <c:v>18720</c:v>
                </c:pt>
                <c:pt idx="57">
                  <c:v>17800</c:v>
                </c:pt>
                <c:pt idx="58">
                  <c:v>19840</c:v>
                </c:pt>
                <c:pt idx="59">
                  <c:v>20320</c:v>
                </c:pt>
                <c:pt idx="60">
                  <c:v>10320</c:v>
                </c:pt>
                <c:pt idx="61">
                  <c:v>22400</c:v>
                </c:pt>
                <c:pt idx="62">
                  <c:v>25120</c:v>
                </c:pt>
                <c:pt idx="63">
                  <c:v>15600</c:v>
                </c:pt>
                <c:pt idx="64">
                  <c:v>40900</c:v>
                </c:pt>
                <c:pt idx="65">
                  <c:v>14400</c:v>
                </c:pt>
                <c:pt idx="66">
                  <c:v>38700</c:v>
                </c:pt>
                <c:pt idx="67">
                  <c:v>24240</c:v>
                </c:pt>
                <c:pt idx="68">
                  <c:v>19840</c:v>
                </c:pt>
                <c:pt idx="69">
                  <c:v>14400</c:v>
                </c:pt>
                <c:pt idx="70">
                  <c:v>44400</c:v>
                </c:pt>
                <c:pt idx="71">
                  <c:v>15040</c:v>
                </c:pt>
                <c:pt idx="72">
                  <c:v>21120</c:v>
                </c:pt>
                <c:pt idx="73">
                  <c:v>20640</c:v>
                </c:pt>
                <c:pt idx="74">
                  <c:v>14400</c:v>
                </c:pt>
                <c:pt idx="75">
                  <c:v>17440</c:v>
                </c:pt>
                <c:pt idx="76">
                  <c:v>21600</c:v>
                </c:pt>
                <c:pt idx="77">
                  <c:v>35700</c:v>
                </c:pt>
                <c:pt idx="78">
                  <c:v>34600</c:v>
                </c:pt>
                <c:pt idx="79">
                  <c:v>16000</c:v>
                </c:pt>
                <c:pt idx="80">
                  <c:v>21520</c:v>
                </c:pt>
                <c:pt idx="81">
                  <c:v>35700</c:v>
                </c:pt>
                <c:pt idx="82">
                  <c:v>24400</c:v>
                </c:pt>
                <c:pt idx="83">
                  <c:v>7200</c:v>
                </c:pt>
                <c:pt idx="84">
                  <c:v>17600</c:v>
                </c:pt>
                <c:pt idx="85">
                  <c:v>17840</c:v>
                </c:pt>
                <c:pt idx="86">
                  <c:v>18480</c:v>
                </c:pt>
                <c:pt idx="87">
                  <c:v>23440</c:v>
                </c:pt>
                <c:pt idx="88">
                  <c:v>24240</c:v>
                </c:pt>
                <c:pt idx="89">
                  <c:v>19280</c:v>
                </c:pt>
                <c:pt idx="90">
                  <c:v>16080</c:v>
                </c:pt>
                <c:pt idx="91">
                  <c:v>30000</c:v>
                </c:pt>
                <c:pt idx="92">
                  <c:v>35500</c:v>
                </c:pt>
                <c:pt idx="93">
                  <c:v>14880</c:v>
                </c:pt>
                <c:pt idx="94">
                  <c:v>27200</c:v>
                </c:pt>
                <c:pt idx="95">
                  <c:v>30000</c:v>
                </c:pt>
                <c:pt idx="96">
                  <c:v>26700</c:v>
                </c:pt>
                <c:pt idx="97">
                  <c:v>29000</c:v>
                </c:pt>
                <c:pt idx="98">
                  <c:v>31100</c:v>
                </c:pt>
                <c:pt idx="99">
                  <c:v>24800</c:v>
                </c:pt>
                <c:pt idx="100">
                  <c:v>34000</c:v>
                </c:pt>
                <c:pt idx="101">
                  <c:v>32200</c:v>
                </c:pt>
                <c:pt idx="102">
                  <c:v>34200</c:v>
                </c:pt>
                <c:pt idx="103">
                  <c:v>24640</c:v>
                </c:pt>
                <c:pt idx="104">
                  <c:v>32800</c:v>
                </c:pt>
                <c:pt idx="105">
                  <c:v>26500</c:v>
                </c:pt>
                <c:pt idx="106">
                  <c:v>8080</c:v>
                </c:pt>
                <c:pt idx="107">
                  <c:v>26500</c:v>
                </c:pt>
                <c:pt idx="108">
                  <c:v>37000</c:v>
                </c:pt>
                <c:pt idx="109">
                  <c:v>34100</c:v>
                </c:pt>
                <c:pt idx="110">
                  <c:v>6160</c:v>
                </c:pt>
                <c:pt idx="111">
                  <c:v>37600</c:v>
                </c:pt>
                <c:pt idx="112">
                  <c:v>28700</c:v>
                </c:pt>
                <c:pt idx="113">
                  <c:v>17360</c:v>
                </c:pt>
                <c:pt idx="114">
                  <c:v>10000</c:v>
                </c:pt>
                <c:pt idx="115">
                  <c:v>38900</c:v>
                </c:pt>
                <c:pt idx="116">
                  <c:v>38300</c:v>
                </c:pt>
                <c:pt idx="117">
                  <c:v>35000</c:v>
                </c:pt>
                <c:pt idx="118">
                  <c:v>13440</c:v>
                </c:pt>
                <c:pt idx="119">
                  <c:v>34200</c:v>
                </c:pt>
                <c:pt idx="120">
                  <c:v>37000</c:v>
                </c:pt>
                <c:pt idx="121">
                  <c:v>16880</c:v>
                </c:pt>
                <c:pt idx="122">
                  <c:v>13120</c:v>
                </c:pt>
                <c:pt idx="123">
                  <c:v>34000</c:v>
                </c:pt>
                <c:pt idx="124">
                  <c:v>39900</c:v>
                </c:pt>
                <c:pt idx="125">
                  <c:v>15520</c:v>
                </c:pt>
                <c:pt idx="126">
                  <c:v>12160</c:v>
                </c:pt>
                <c:pt idx="127">
                  <c:v>29800</c:v>
                </c:pt>
                <c:pt idx="128">
                  <c:v>30500</c:v>
                </c:pt>
                <c:pt idx="129">
                  <c:v>20800</c:v>
                </c:pt>
                <c:pt idx="130">
                  <c:v>34600</c:v>
                </c:pt>
                <c:pt idx="131">
                  <c:v>39900</c:v>
                </c:pt>
                <c:pt idx="132">
                  <c:v>35000</c:v>
                </c:pt>
                <c:pt idx="133">
                  <c:v>21120</c:v>
                </c:pt>
                <c:pt idx="134">
                  <c:v>33600</c:v>
                </c:pt>
                <c:pt idx="135">
                  <c:v>36900</c:v>
                </c:pt>
                <c:pt idx="136">
                  <c:v>44500</c:v>
                </c:pt>
                <c:pt idx="137">
                  <c:v>41000</c:v>
                </c:pt>
                <c:pt idx="138">
                  <c:v>37300</c:v>
                </c:pt>
                <c:pt idx="139">
                  <c:v>34000</c:v>
                </c:pt>
                <c:pt idx="140">
                  <c:v>34400</c:v>
                </c:pt>
                <c:pt idx="141">
                  <c:v>35400</c:v>
                </c:pt>
                <c:pt idx="142">
                  <c:v>34100</c:v>
                </c:pt>
                <c:pt idx="143">
                  <c:v>41900</c:v>
                </c:pt>
                <c:pt idx="144">
                  <c:v>40200</c:v>
                </c:pt>
                <c:pt idx="145">
                  <c:v>34300</c:v>
                </c:pt>
                <c:pt idx="146">
                  <c:v>22480</c:v>
                </c:pt>
                <c:pt idx="147">
                  <c:v>39400</c:v>
                </c:pt>
                <c:pt idx="148">
                  <c:v>44300</c:v>
                </c:pt>
                <c:pt idx="149">
                  <c:v>18480</c:v>
                </c:pt>
              </c:numCache>
            </c:numRef>
          </c:xVal>
          <c:yVal>
            <c:numRef>
              <c:f>'Б-т_ов'!$F$152:$F$301</c:f>
              <c:numCache>
                <c:formatCode>General</c:formatCode>
                <c:ptCount val="150"/>
                <c:pt idx="0">
                  <c:v>35221.284</c:v>
                </c:pt>
                <c:pt idx="1">
                  <c:v>34803.348000000005</c:v>
                </c:pt>
                <c:pt idx="2">
                  <c:v>34743.912000000004</c:v>
                </c:pt>
                <c:pt idx="3">
                  <c:v>38730.563999999998</c:v>
                </c:pt>
                <c:pt idx="4">
                  <c:v>31664.507999999998</c:v>
                </c:pt>
                <c:pt idx="5">
                  <c:v>17044.223999999998</c:v>
                </c:pt>
                <c:pt idx="6">
                  <c:v>14930.315999999999</c:v>
                </c:pt>
                <c:pt idx="7">
                  <c:v>29661.9</c:v>
                </c:pt>
                <c:pt idx="8">
                  <c:v>33462.144</c:v>
                </c:pt>
                <c:pt idx="9">
                  <c:v>37028.303999999996</c:v>
                </c:pt>
                <c:pt idx="10">
                  <c:v>37228.74</c:v>
                </c:pt>
                <c:pt idx="11">
                  <c:v>38451.432000000001</c:v>
                </c:pt>
                <c:pt idx="12">
                  <c:v>34471.764000000003</c:v>
                </c:pt>
                <c:pt idx="13">
                  <c:v>33492.588000000003</c:v>
                </c:pt>
                <c:pt idx="14">
                  <c:v>30120.407999999999</c:v>
                </c:pt>
                <c:pt idx="15">
                  <c:v>32675.183999999997</c:v>
                </c:pt>
                <c:pt idx="16">
                  <c:v>34143.108</c:v>
                </c:pt>
                <c:pt idx="17">
                  <c:v>36365.579999999994</c:v>
                </c:pt>
                <c:pt idx="18">
                  <c:v>26723.508000000002</c:v>
                </c:pt>
                <c:pt idx="19">
                  <c:v>31331.424000000003</c:v>
                </c:pt>
                <c:pt idx="20">
                  <c:v>36289.440000000002</c:v>
                </c:pt>
                <c:pt idx="21">
                  <c:v>41186.063999999998</c:v>
                </c:pt>
                <c:pt idx="22">
                  <c:v>37021.428</c:v>
                </c:pt>
                <c:pt idx="23">
                  <c:v>38435.387999999999</c:v>
                </c:pt>
                <c:pt idx="24">
                  <c:v>37623.06</c:v>
                </c:pt>
                <c:pt idx="25">
                  <c:v>25314.096000000001</c:v>
                </c:pt>
                <c:pt idx="26">
                  <c:v>27721.583999999999</c:v>
                </c:pt>
                <c:pt idx="27">
                  <c:v>33865.236000000004</c:v>
                </c:pt>
                <c:pt idx="28">
                  <c:v>32528.135999999999</c:v>
                </c:pt>
                <c:pt idx="29">
                  <c:v>36535.5</c:v>
                </c:pt>
                <c:pt idx="30">
                  <c:v>39585.983999999997</c:v>
                </c:pt>
                <c:pt idx="31">
                  <c:v>39408.084000000003</c:v>
                </c:pt>
                <c:pt idx="32">
                  <c:v>36060.887999999999</c:v>
                </c:pt>
                <c:pt idx="33">
                  <c:v>34326.240000000005</c:v>
                </c:pt>
                <c:pt idx="34">
                  <c:v>41231.652000000002</c:v>
                </c:pt>
                <c:pt idx="35">
                  <c:v>42411.695999999996</c:v>
                </c:pt>
                <c:pt idx="36">
                  <c:v>34701.803999999996</c:v>
                </c:pt>
                <c:pt idx="37">
                  <c:v>39181.812000000005</c:v>
                </c:pt>
                <c:pt idx="38">
                  <c:v>39578.436000000002</c:v>
                </c:pt>
                <c:pt idx="39">
                  <c:v>33250.199999999997</c:v>
                </c:pt>
                <c:pt idx="40">
                  <c:v>30221.531999999999</c:v>
                </c:pt>
                <c:pt idx="41">
                  <c:v>40409.267999999996</c:v>
                </c:pt>
                <c:pt idx="42">
                  <c:v>39360.084000000003</c:v>
                </c:pt>
                <c:pt idx="43">
                  <c:v>27728.628000000004</c:v>
                </c:pt>
                <c:pt idx="44">
                  <c:v>28022.579999999998</c:v>
                </c:pt>
                <c:pt idx="45">
                  <c:v>25744.248</c:v>
                </c:pt>
                <c:pt idx="46">
                  <c:v>29684.004000000001</c:v>
                </c:pt>
                <c:pt idx="47">
                  <c:v>22283.495999999999</c:v>
                </c:pt>
                <c:pt idx="48">
                  <c:v>36058.415999999997</c:v>
                </c:pt>
                <c:pt idx="49">
                  <c:v>40550.184000000001</c:v>
                </c:pt>
                <c:pt idx="50">
                  <c:v>34660.103999999999</c:v>
                </c:pt>
                <c:pt idx="51">
                  <c:v>36186.491999999998</c:v>
                </c:pt>
                <c:pt idx="52">
                  <c:v>34772.748</c:v>
                </c:pt>
                <c:pt idx="53">
                  <c:v>32812.536</c:v>
                </c:pt>
                <c:pt idx="54">
                  <c:v>34241.124000000003</c:v>
                </c:pt>
                <c:pt idx="55">
                  <c:v>25310.976000000002</c:v>
                </c:pt>
                <c:pt idx="56">
                  <c:v>30274.487999999998</c:v>
                </c:pt>
                <c:pt idx="57">
                  <c:v>26096.052</c:v>
                </c:pt>
                <c:pt idx="58">
                  <c:v>33048.732000000004</c:v>
                </c:pt>
                <c:pt idx="59">
                  <c:v>35722.235999999997</c:v>
                </c:pt>
                <c:pt idx="60">
                  <c:v>26685.612000000001</c:v>
                </c:pt>
                <c:pt idx="61">
                  <c:v>36837.372000000003</c:v>
                </c:pt>
                <c:pt idx="62">
                  <c:v>41920.332000000002</c:v>
                </c:pt>
                <c:pt idx="63">
                  <c:v>37979.520000000004</c:v>
                </c:pt>
                <c:pt idx="64">
                  <c:v>39403.067999999999</c:v>
                </c:pt>
                <c:pt idx="65">
                  <c:v>35551.188000000002</c:v>
                </c:pt>
                <c:pt idx="66">
                  <c:v>37280.615999999995</c:v>
                </c:pt>
                <c:pt idx="67">
                  <c:v>35051.004000000001</c:v>
                </c:pt>
                <c:pt idx="68">
                  <c:v>32319.984</c:v>
                </c:pt>
                <c:pt idx="69">
                  <c:v>37282.356</c:v>
                </c:pt>
                <c:pt idx="70">
                  <c:v>44075.724000000002</c:v>
                </c:pt>
                <c:pt idx="71">
                  <c:v>28815.396000000001</c:v>
                </c:pt>
                <c:pt idx="72">
                  <c:v>37074.06</c:v>
                </c:pt>
                <c:pt idx="73">
                  <c:v>37696.271999999997</c:v>
                </c:pt>
                <c:pt idx="74">
                  <c:v>30653.232</c:v>
                </c:pt>
                <c:pt idx="75">
                  <c:v>40940.027999999998</c:v>
                </c:pt>
                <c:pt idx="76">
                  <c:v>35164.127999999997</c:v>
                </c:pt>
                <c:pt idx="77">
                  <c:v>32817.671999999999</c:v>
                </c:pt>
                <c:pt idx="78">
                  <c:v>32690.28</c:v>
                </c:pt>
                <c:pt idx="79">
                  <c:v>17542.763999999999</c:v>
                </c:pt>
                <c:pt idx="80">
                  <c:v>24464.135999999999</c:v>
                </c:pt>
                <c:pt idx="81">
                  <c:v>35478.648000000001</c:v>
                </c:pt>
                <c:pt idx="82">
                  <c:v>36266.555999999997</c:v>
                </c:pt>
                <c:pt idx="83">
                  <c:v>26625.864000000001</c:v>
                </c:pt>
                <c:pt idx="84">
                  <c:v>29795.987999999998</c:v>
                </c:pt>
                <c:pt idx="85">
                  <c:v>31169.724000000002</c:v>
                </c:pt>
                <c:pt idx="86">
                  <c:v>23708.868000000002</c:v>
                </c:pt>
                <c:pt idx="87">
                  <c:v>40541.148000000001</c:v>
                </c:pt>
                <c:pt idx="88">
                  <c:v>38441.94</c:v>
                </c:pt>
                <c:pt idx="89">
                  <c:v>31523.531999999999</c:v>
                </c:pt>
                <c:pt idx="90">
                  <c:v>21982.968000000001</c:v>
                </c:pt>
                <c:pt idx="91">
                  <c:v>30343.968000000001</c:v>
                </c:pt>
                <c:pt idx="92">
                  <c:v>36574.667999999998</c:v>
                </c:pt>
                <c:pt idx="93">
                  <c:v>30547.644</c:v>
                </c:pt>
                <c:pt idx="94">
                  <c:v>30129.66</c:v>
                </c:pt>
                <c:pt idx="95">
                  <c:v>33878.976000000002</c:v>
                </c:pt>
                <c:pt idx="96">
                  <c:v>29769.3</c:v>
                </c:pt>
                <c:pt idx="97">
                  <c:v>29965.703999999998</c:v>
                </c:pt>
                <c:pt idx="98">
                  <c:v>30159.648000000001</c:v>
                </c:pt>
                <c:pt idx="99">
                  <c:v>26258.076000000001</c:v>
                </c:pt>
                <c:pt idx="100">
                  <c:v>33464.472000000002</c:v>
                </c:pt>
                <c:pt idx="101">
                  <c:v>33288.695999999996</c:v>
                </c:pt>
                <c:pt idx="102">
                  <c:v>35885.148000000001</c:v>
                </c:pt>
                <c:pt idx="103">
                  <c:v>31483.884000000005</c:v>
                </c:pt>
                <c:pt idx="104">
                  <c:v>34785.275999999998</c:v>
                </c:pt>
                <c:pt idx="105">
                  <c:v>29544.239999999998</c:v>
                </c:pt>
                <c:pt idx="106">
                  <c:v>29467.775999999998</c:v>
                </c:pt>
                <c:pt idx="107">
                  <c:v>32843.759999999995</c:v>
                </c:pt>
                <c:pt idx="108">
                  <c:v>36983.315999999999</c:v>
                </c:pt>
                <c:pt idx="109">
                  <c:v>34105.547999999995</c:v>
                </c:pt>
                <c:pt idx="110">
                  <c:v>28652.579999999998</c:v>
                </c:pt>
                <c:pt idx="111">
                  <c:v>35897.364000000001</c:v>
                </c:pt>
                <c:pt idx="112">
                  <c:v>30536.603999999999</c:v>
                </c:pt>
                <c:pt idx="113">
                  <c:v>25920.792000000001</c:v>
                </c:pt>
                <c:pt idx="114">
                  <c:v>35071.979999999996</c:v>
                </c:pt>
                <c:pt idx="115">
                  <c:v>38183.027999999998</c:v>
                </c:pt>
                <c:pt idx="116">
                  <c:v>39175.896000000001</c:v>
                </c:pt>
                <c:pt idx="117">
                  <c:v>34084.259999999995</c:v>
                </c:pt>
                <c:pt idx="118">
                  <c:v>37839.335999999996</c:v>
                </c:pt>
                <c:pt idx="119">
                  <c:v>37124.94</c:v>
                </c:pt>
                <c:pt idx="120">
                  <c:v>39091.872000000003</c:v>
                </c:pt>
                <c:pt idx="121">
                  <c:v>32404.428</c:v>
                </c:pt>
                <c:pt idx="122">
                  <c:v>38782.488000000005</c:v>
                </c:pt>
                <c:pt idx="123">
                  <c:v>37657.020000000004</c:v>
                </c:pt>
                <c:pt idx="124">
                  <c:v>41685.551999999996</c:v>
                </c:pt>
                <c:pt idx="125">
                  <c:v>32343.095999999998</c:v>
                </c:pt>
                <c:pt idx="126">
                  <c:v>38631.78</c:v>
                </c:pt>
                <c:pt idx="127">
                  <c:v>36122.592000000004</c:v>
                </c:pt>
                <c:pt idx="128">
                  <c:v>34810.835999999996</c:v>
                </c:pt>
                <c:pt idx="129">
                  <c:v>38291.784</c:v>
                </c:pt>
                <c:pt idx="130">
                  <c:v>37142.879999999997</c:v>
                </c:pt>
                <c:pt idx="131">
                  <c:v>41710.32</c:v>
                </c:pt>
                <c:pt idx="132">
                  <c:v>38518.008000000002</c:v>
                </c:pt>
                <c:pt idx="133">
                  <c:v>35557.728000000003</c:v>
                </c:pt>
                <c:pt idx="134">
                  <c:v>37102.212</c:v>
                </c:pt>
                <c:pt idx="135">
                  <c:v>37102.644</c:v>
                </c:pt>
                <c:pt idx="136">
                  <c:v>46524.732000000004</c:v>
                </c:pt>
                <c:pt idx="137">
                  <c:v>40240.115999999995</c:v>
                </c:pt>
                <c:pt idx="138">
                  <c:v>40767.168000000005</c:v>
                </c:pt>
                <c:pt idx="139">
                  <c:v>40196.664000000004</c:v>
                </c:pt>
                <c:pt idx="140">
                  <c:v>39488.315999999999</c:v>
                </c:pt>
                <c:pt idx="141">
                  <c:v>36880.764000000003</c:v>
                </c:pt>
                <c:pt idx="142">
                  <c:v>33377.892</c:v>
                </c:pt>
                <c:pt idx="143">
                  <c:v>41174.207999999999</c:v>
                </c:pt>
                <c:pt idx="144">
                  <c:v>39162.648000000001</c:v>
                </c:pt>
                <c:pt idx="145">
                  <c:v>33897.324000000001</c:v>
                </c:pt>
                <c:pt idx="146">
                  <c:v>25680.227999999999</c:v>
                </c:pt>
                <c:pt idx="147">
                  <c:v>36538.872000000003</c:v>
                </c:pt>
                <c:pt idx="148">
                  <c:v>43258.020000000004</c:v>
                </c:pt>
                <c:pt idx="149">
                  <c:v>24268.056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9-4CA2-AEBB-3BC07CF7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81512"/>
        <c:axId val="448874624"/>
      </c:scatterChart>
      <c:valAx>
        <c:axId val="4488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74624"/>
        <c:crosses val="autoZero"/>
        <c:crossBetween val="midCat"/>
      </c:valAx>
      <c:valAx>
        <c:axId val="448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88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08311461067366E-3"/>
                  <c:y val="-0.296130067074948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517497812773404E-2"/>
                  <c:y val="0.3042982648002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677405949256343"/>
                  <c:y val="0.34381415864683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'Б-т_ов'!$AL$5:$AL$146</c:f>
              <c:numCache>
                <c:formatCode>General</c:formatCode>
                <c:ptCount val="14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9-4551-8934-8E00E2192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868064"/>
        <c:axId val="449596784"/>
      </c:lineChart>
      <c:catAx>
        <c:axId val="54386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596784"/>
        <c:crosses val="autoZero"/>
        <c:auto val="1"/>
        <c:lblAlgn val="ctr"/>
        <c:lblOffset val="100"/>
        <c:noMultiLvlLbl val="0"/>
      </c:catAx>
      <c:valAx>
        <c:axId val="4495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86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'Б-т_ов'!$BE$5:$BE$146</c:f>
              <c:numCache>
                <c:formatCode>General</c:formatCode>
                <c:ptCount val="14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4-4241-8CD6-D8F4998C1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'Б-т_ов'!$BH$5:$BH$146</c:f>
              <c:numCache>
                <c:formatCode>General</c:formatCode>
                <c:ptCount val="142"/>
                <c:pt idx="0">
                  <c:v>26625.920988567843</c:v>
                </c:pt>
                <c:pt idx="1">
                  <c:v>27395.331750749116</c:v>
                </c:pt>
                <c:pt idx="2">
                  <c:v>37289.608793920008</c:v>
                </c:pt>
                <c:pt idx="3">
                  <c:v>30417.632336646035</c:v>
                </c:pt>
                <c:pt idx="4">
                  <c:v>34785.870364442453</c:v>
                </c:pt>
                <c:pt idx="5">
                  <c:v>35876.21157243842</c:v>
                </c:pt>
                <c:pt idx="6">
                  <c:v>25656.256455311224</c:v>
                </c:pt>
                <c:pt idx="7">
                  <c:v>30388.6500749966</c:v>
                </c:pt>
                <c:pt idx="8">
                  <c:v>32670.522160361677</c:v>
                </c:pt>
                <c:pt idx="9">
                  <c:v>23232.095122169667</c:v>
                </c:pt>
                <c:pt idx="10">
                  <c:v>32098.743108785056</c:v>
                </c:pt>
                <c:pt idx="11">
                  <c:v>29534.914588337713</c:v>
                </c:pt>
                <c:pt idx="12">
                  <c:v>29503.310266217588</c:v>
                </c:pt>
                <c:pt idx="13">
                  <c:v>37887.748046675362</c:v>
                </c:pt>
                <c:pt idx="14">
                  <c:v>36290.961999013947</c:v>
                </c:pt>
                <c:pt idx="15">
                  <c:v>34451.759818038379</c:v>
                </c:pt>
                <c:pt idx="16">
                  <c:v>28820.84628898462</c:v>
                </c:pt>
                <c:pt idx="17">
                  <c:v>28449.321008483355</c:v>
                </c:pt>
                <c:pt idx="18">
                  <c:v>30330.68555169773</c:v>
                </c:pt>
                <c:pt idx="19">
                  <c:v>24823.60912959533</c:v>
                </c:pt>
                <c:pt idx="20">
                  <c:v>32507.683123383526</c:v>
                </c:pt>
                <c:pt idx="21">
                  <c:v>34739.498745803357</c:v>
                </c:pt>
                <c:pt idx="22">
                  <c:v>27272.543467986034</c:v>
                </c:pt>
                <c:pt idx="23">
                  <c:v>30570.99007698815</c:v>
                </c:pt>
                <c:pt idx="24">
                  <c:v>34372.182721702375</c:v>
                </c:pt>
                <c:pt idx="25">
                  <c:v>28795.024459547196</c:v>
                </c:pt>
                <c:pt idx="26">
                  <c:v>28344.970906898205</c:v>
                </c:pt>
                <c:pt idx="27">
                  <c:v>28296.602334407231</c:v>
                </c:pt>
                <c:pt idx="28">
                  <c:v>32134.046234858521</c:v>
                </c:pt>
                <c:pt idx="29">
                  <c:v>31492.171383581939</c:v>
                </c:pt>
                <c:pt idx="30">
                  <c:v>28900.423385320617</c:v>
                </c:pt>
                <c:pt idx="31">
                  <c:v>30386.538466972866</c:v>
                </c:pt>
                <c:pt idx="32">
                  <c:v>33149.033562565965</c:v>
                </c:pt>
                <c:pt idx="33">
                  <c:v>33427.815605789037</c:v>
                </c:pt>
                <c:pt idx="34">
                  <c:v>32432.853655189127</c:v>
                </c:pt>
                <c:pt idx="35">
                  <c:v>30405.515019892118</c:v>
                </c:pt>
                <c:pt idx="36">
                  <c:v>30978.356855304195</c:v>
                </c:pt>
                <c:pt idx="37">
                  <c:v>33935.833681736898</c:v>
                </c:pt>
                <c:pt idx="38">
                  <c:v>32368.554307819053</c:v>
                </c:pt>
                <c:pt idx="39">
                  <c:v>32624.674953816717</c:v>
                </c:pt>
                <c:pt idx="40">
                  <c:v>34204.071644488475</c:v>
                </c:pt>
                <c:pt idx="41">
                  <c:v>34403.276591375543</c:v>
                </c:pt>
                <c:pt idx="42">
                  <c:v>33274.982277541058</c:v>
                </c:pt>
                <c:pt idx="43">
                  <c:v>34033.324547156699</c:v>
                </c:pt>
                <c:pt idx="44">
                  <c:v>33570.629265659656</c:v>
                </c:pt>
                <c:pt idx="45">
                  <c:v>32754.846884839288</c:v>
                </c:pt>
                <c:pt idx="46">
                  <c:v>35207.99047963028</c:v>
                </c:pt>
                <c:pt idx="47">
                  <c:v>27164.501542271148</c:v>
                </c:pt>
                <c:pt idx="48">
                  <c:v>29948.602231077784</c:v>
                </c:pt>
                <c:pt idx="49">
                  <c:v>34087.07981405528</c:v>
                </c:pt>
                <c:pt idx="50">
                  <c:v>35105.75198606887</c:v>
                </c:pt>
                <c:pt idx="51">
                  <c:v>34142.939709154001</c:v>
                </c:pt>
                <c:pt idx="52">
                  <c:v>38099.070310316354</c:v>
                </c:pt>
                <c:pt idx="53">
                  <c:v>37728.59385400336</c:v>
                </c:pt>
                <c:pt idx="54">
                  <c:v>38999.701827708464</c:v>
                </c:pt>
                <c:pt idx="55">
                  <c:v>38999.701827708464</c:v>
                </c:pt>
                <c:pt idx="56">
                  <c:v>34965.57434631612</c:v>
                </c:pt>
                <c:pt idx="57">
                  <c:v>34985.599723423657</c:v>
                </c:pt>
                <c:pt idx="58">
                  <c:v>29984.443728892569</c:v>
                </c:pt>
                <c:pt idx="59">
                  <c:v>28449.30704883617</c:v>
                </c:pt>
                <c:pt idx="60">
                  <c:v>36328.376733111145</c:v>
                </c:pt>
                <c:pt idx="61">
                  <c:v>36151.833183449475</c:v>
                </c:pt>
                <c:pt idx="62">
                  <c:v>27951.294681618489</c:v>
                </c:pt>
                <c:pt idx="63">
                  <c:v>27076.498953310977</c:v>
                </c:pt>
                <c:pt idx="64">
                  <c:v>36966.87859540862</c:v>
                </c:pt>
                <c:pt idx="65">
                  <c:v>37808.170950339365</c:v>
                </c:pt>
                <c:pt idx="66">
                  <c:v>33701.850020870501</c:v>
                </c:pt>
                <c:pt idx="67">
                  <c:v>28850.89133446951</c:v>
                </c:pt>
                <c:pt idx="68">
                  <c:v>29250.350052431932</c:v>
                </c:pt>
                <c:pt idx="69">
                  <c:v>32173.572576979452</c:v>
                </c:pt>
                <c:pt idx="70">
                  <c:v>31768.317406687143</c:v>
                </c:pt>
                <c:pt idx="71">
                  <c:v>26589.569038306108</c:v>
                </c:pt>
                <c:pt idx="72">
                  <c:v>34907.60982301725</c:v>
                </c:pt>
                <c:pt idx="73">
                  <c:v>36505.44469486695</c:v>
                </c:pt>
                <c:pt idx="74">
                  <c:v>35347.119295194745</c:v>
                </c:pt>
                <c:pt idx="75">
                  <c:v>36462.233508439866</c:v>
                </c:pt>
                <c:pt idx="76">
                  <c:v>35182.168650192856</c:v>
                </c:pt>
                <c:pt idx="77">
                  <c:v>32192.01075815739</c:v>
                </c:pt>
                <c:pt idx="78">
                  <c:v>35601.128333168679</c:v>
                </c:pt>
                <c:pt idx="79">
                  <c:v>33876.28196250843</c:v>
                </c:pt>
                <c:pt idx="80">
                  <c:v>34800.099289220096</c:v>
                </c:pt>
                <c:pt idx="81">
                  <c:v>39242.117961022625</c:v>
                </c:pt>
                <c:pt idx="82">
                  <c:v>38999.701827708464</c:v>
                </c:pt>
                <c:pt idx="83">
                  <c:v>31776.749879134899</c:v>
                </c:pt>
                <c:pt idx="84">
                  <c:v>36396.885336881511</c:v>
                </c:pt>
                <c:pt idx="85">
                  <c:v>32819.132272562179</c:v>
                </c:pt>
                <c:pt idx="86">
                  <c:v>32863.406242824727</c:v>
                </c:pt>
                <c:pt idx="87">
                  <c:v>37539.932987587788</c:v>
                </c:pt>
                <c:pt idx="88">
                  <c:v>38389.969670293336</c:v>
                </c:pt>
                <c:pt idx="89">
                  <c:v>39992.027758190496</c:v>
                </c:pt>
                <c:pt idx="90">
                  <c:v>35236.448329185572</c:v>
                </c:pt>
                <c:pt idx="91">
                  <c:v>37129.405777059728</c:v>
                </c:pt>
                <c:pt idx="92">
                  <c:v>36559.199961765524</c:v>
                </c:pt>
                <c:pt idx="93">
                  <c:v>35102.067141762716</c:v>
                </c:pt>
                <c:pt idx="94">
                  <c:v>36824.277492305089</c:v>
                </c:pt>
                <c:pt idx="95">
                  <c:v>39792.822811303427</c:v>
                </c:pt>
                <c:pt idx="96">
                  <c:v>36913.335885277134</c:v>
                </c:pt>
                <c:pt idx="97">
                  <c:v>30088.255458736392</c:v>
                </c:pt>
                <c:pt idx="98">
                  <c:v>26152.157214505169</c:v>
                </c:pt>
                <c:pt idx="99">
                  <c:v>33376.696359008332</c:v>
                </c:pt>
                <c:pt idx="100">
                  <c:v>37189.481908382331</c:v>
                </c:pt>
                <c:pt idx="101">
                  <c:v>35985.833714259315</c:v>
                </c:pt>
                <c:pt idx="102">
                  <c:v>38682.872963945796</c:v>
                </c:pt>
                <c:pt idx="103">
                  <c:v>38982.836882812946</c:v>
                </c:pt>
                <c:pt idx="104">
                  <c:v>36436.411679002442</c:v>
                </c:pt>
                <c:pt idx="105">
                  <c:v>36262.504149458648</c:v>
                </c:pt>
                <c:pt idx="106">
                  <c:v>38315.664614193083</c:v>
                </c:pt>
                <c:pt idx="107">
                  <c:v>40959.580683423388</c:v>
                </c:pt>
                <c:pt idx="108">
                  <c:v>37976.282027553265</c:v>
                </c:pt>
                <c:pt idx="109">
                  <c:v>38267.181387530254</c:v>
                </c:pt>
                <c:pt idx="110">
                  <c:v>38207.629668301786</c:v>
                </c:pt>
                <c:pt idx="111">
                  <c:v>37640.059873125458</c:v>
                </c:pt>
                <c:pt idx="112">
                  <c:v>32278.971502752876</c:v>
                </c:pt>
                <c:pt idx="113">
                  <c:v>36239.318340139107</c:v>
                </c:pt>
                <c:pt idx="114">
                  <c:v>30496.160608793758</c:v>
                </c:pt>
                <c:pt idx="115">
                  <c:v>32098.743108785056</c:v>
                </c:pt>
                <c:pt idx="116">
                  <c:v>37887.748046675362</c:v>
                </c:pt>
                <c:pt idx="117">
                  <c:v>37337.567608488695</c:v>
                </c:pt>
                <c:pt idx="118">
                  <c:v>37830.83234756477</c:v>
                </c:pt>
                <c:pt idx="119">
                  <c:v>35449.882200850298</c:v>
                </c:pt>
                <c:pt idx="120">
                  <c:v>36097.029092362623</c:v>
                </c:pt>
                <c:pt idx="121">
                  <c:v>27414.294344021193</c:v>
                </c:pt>
                <c:pt idx="122">
                  <c:v>22140.691130338233</c:v>
                </c:pt>
                <c:pt idx="123">
                  <c:v>30418.69512048149</c:v>
                </c:pt>
                <c:pt idx="124">
                  <c:v>35770.826606312177</c:v>
                </c:pt>
                <c:pt idx="125">
                  <c:v>36148.672751237464</c:v>
                </c:pt>
                <c:pt idx="126">
                  <c:v>33915.808304629361</c:v>
                </c:pt>
                <c:pt idx="127">
                  <c:v>33677.077015621355</c:v>
                </c:pt>
                <c:pt idx="128">
                  <c:v>33963.767119198048</c:v>
                </c:pt>
                <c:pt idx="129">
                  <c:v>36604.522756216349</c:v>
                </c:pt>
                <c:pt idx="130">
                  <c:v>38474.818806865085</c:v>
                </c:pt>
                <c:pt idx="131">
                  <c:v>38725.667412627008</c:v>
                </c:pt>
                <c:pt idx="132">
                  <c:v>35584.263388273153</c:v>
                </c:pt>
                <c:pt idx="133">
                  <c:v>33834.119600269623</c:v>
                </c:pt>
                <c:pt idx="134">
                  <c:v>32867.091087130873</c:v>
                </c:pt>
                <c:pt idx="135">
                  <c:v>35232.763484879426</c:v>
                </c:pt>
                <c:pt idx="136">
                  <c:v>34774.801871876814</c:v>
                </c:pt>
                <c:pt idx="137">
                  <c:v>39392.839681246864</c:v>
                </c:pt>
                <c:pt idx="138">
                  <c:v>35504.686291937149</c:v>
                </c:pt>
                <c:pt idx="139">
                  <c:v>38412.106655424606</c:v>
                </c:pt>
                <c:pt idx="140">
                  <c:v>32622.038933698845</c:v>
                </c:pt>
                <c:pt idx="141">
                  <c:v>26740.539004930237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4-4241-8CD6-D8F4998C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664128"/>
        <c:axId val="455662160"/>
      </c:lineChart>
      <c:catAx>
        <c:axId val="45566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2160"/>
        <c:crosses val="autoZero"/>
        <c:auto val="1"/>
        <c:lblAlgn val="ctr"/>
        <c:lblOffset val="100"/>
        <c:noMultiLvlLbl val="0"/>
      </c:catAx>
      <c:valAx>
        <c:axId val="455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6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'Б-т_ов'!$F$5:$F$146</c:f>
              <c:numCache>
                <c:formatCode>General</c:formatCode>
                <c:ptCount val="14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D-4055-B70C-E37F4FDC9A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'Б-т_ов'!$T$5:$T$146</c:f>
              <c:numCache>
                <c:formatCode>General</c:formatCode>
                <c:ptCount val="142"/>
                <c:pt idx="0">
                  <c:v>26950.002827820063</c:v>
                </c:pt>
                <c:pt idx="1">
                  <c:v>27492.481185868848</c:v>
                </c:pt>
                <c:pt idx="2">
                  <c:v>37528.330809771382</c:v>
                </c:pt>
                <c:pt idx="3">
                  <c:v>30476.112155137169</c:v>
                </c:pt>
                <c:pt idx="4">
                  <c:v>34870.186855332329</c:v>
                </c:pt>
                <c:pt idx="5">
                  <c:v>36551.869765283569</c:v>
                </c:pt>
                <c:pt idx="6">
                  <c:v>25865.046111722491</c:v>
                </c:pt>
                <c:pt idx="7">
                  <c:v>30204.872976112776</c:v>
                </c:pt>
                <c:pt idx="8">
                  <c:v>32917.264766356704</c:v>
                </c:pt>
                <c:pt idx="9">
                  <c:v>23152.65432147856</c:v>
                </c:pt>
                <c:pt idx="10">
                  <c:v>31561.06887123474</c:v>
                </c:pt>
                <c:pt idx="11">
                  <c:v>30204.872976112776</c:v>
                </c:pt>
                <c:pt idx="12">
                  <c:v>28577.437901966419</c:v>
                </c:pt>
                <c:pt idx="13">
                  <c:v>37799.569988795774</c:v>
                </c:pt>
                <c:pt idx="14">
                  <c:v>36172.134914649418</c:v>
                </c:pt>
                <c:pt idx="15">
                  <c:v>34273.460661478668</c:v>
                </c:pt>
                <c:pt idx="16">
                  <c:v>28848.677080990812</c:v>
                </c:pt>
                <c:pt idx="17">
                  <c:v>28034.959543917634</c:v>
                </c:pt>
                <c:pt idx="18">
                  <c:v>29662.39461806399</c:v>
                </c:pt>
                <c:pt idx="19">
                  <c:v>24997.08073884443</c:v>
                </c:pt>
                <c:pt idx="20">
                  <c:v>32591.777751527428</c:v>
                </c:pt>
                <c:pt idx="21">
                  <c:v>34436.204168893302</c:v>
                </c:pt>
                <c:pt idx="22">
                  <c:v>27275.489842649331</c:v>
                </c:pt>
                <c:pt idx="23">
                  <c:v>30313.368647722531</c:v>
                </c:pt>
                <c:pt idx="24">
                  <c:v>34327.708497283544</c:v>
                </c:pt>
                <c:pt idx="25">
                  <c:v>28740.181409381054</c:v>
                </c:pt>
                <c:pt idx="26">
                  <c:v>28523.190066161536</c:v>
                </c:pt>
                <c:pt idx="27">
                  <c:v>27497.905969449333</c:v>
                </c:pt>
                <c:pt idx="28">
                  <c:v>32157.795065088401</c:v>
                </c:pt>
                <c:pt idx="29">
                  <c:v>31344.077528015223</c:v>
                </c:pt>
                <c:pt idx="30">
                  <c:v>28794.429245185929</c:v>
                </c:pt>
                <c:pt idx="31">
                  <c:v>30584.607826746924</c:v>
                </c:pt>
                <c:pt idx="32">
                  <c:v>33134.256109576214</c:v>
                </c:pt>
                <c:pt idx="33">
                  <c:v>33080.008273771338</c:v>
                </c:pt>
                <c:pt idx="34">
                  <c:v>32157.795065088401</c:v>
                </c:pt>
                <c:pt idx="35">
                  <c:v>30096.377304503018</c:v>
                </c:pt>
                <c:pt idx="36">
                  <c:v>30530.359990942045</c:v>
                </c:pt>
                <c:pt idx="37">
                  <c:v>33839.477975039641</c:v>
                </c:pt>
                <c:pt idx="38">
                  <c:v>32754.521258942066</c:v>
                </c:pt>
                <c:pt idx="39">
                  <c:v>32754.521258942066</c:v>
                </c:pt>
                <c:pt idx="40">
                  <c:v>34219.212825673792</c:v>
                </c:pt>
                <c:pt idx="41">
                  <c:v>34219.212825673792</c:v>
                </c:pt>
                <c:pt idx="42">
                  <c:v>33513.990960210365</c:v>
                </c:pt>
                <c:pt idx="43">
                  <c:v>34219.212825673792</c:v>
                </c:pt>
                <c:pt idx="44">
                  <c:v>33351.247452795731</c:v>
                </c:pt>
                <c:pt idx="45">
                  <c:v>32374.786408307918</c:v>
                </c:pt>
                <c:pt idx="46">
                  <c:v>35358.417377576239</c:v>
                </c:pt>
                <c:pt idx="47">
                  <c:v>28062.083461820072</c:v>
                </c:pt>
                <c:pt idx="48">
                  <c:v>30747.351334161562</c:v>
                </c:pt>
                <c:pt idx="49">
                  <c:v>34056.469318259151</c:v>
                </c:pt>
                <c:pt idx="50">
                  <c:v>35466.913049185998</c:v>
                </c:pt>
                <c:pt idx="51">
                  <c:v>34246.336743576227</c:v>
                </c:pt>
                <c:pt idx="52">
                  <c:v>38179.304839429926</c:v>
                </c:pt>
                <c:pt idx="53">
                  <c:v>37908.065660405526</c:v>
                </c:pt>
                <c:pt idx="54">
                  <c:v>38884.526704893346</c:v>
                </c:pt>
                <c:pt idx="55">
                  <c:v>38884.526704893346</c:v>
                </c:pt>
                <c:pt idx="56">
                  <c:v>35087.178198551846</c:v>
                </c:pt>
                <c:pt idx="57">
                  <c:v>35141.426034356722</c:v>
                </c:pt>
                <c:pt idx="58">
                  <c:v>30150.625140307893</c:v>
                </c:pt>
                <c:pt idx="59">
                  <c:v>29499.651110649353</c:v>
                </c:pt>
                <c:pt idx="60">
                  <c:v>36389.126257868935</c:v>
                </c:pt>
                <c:pt idx="61">
                  <c:v>36334.878422064052</c:v>
                </c:pt>
                <c:pt idx="62">
                  <c:v>29499.651110649353</c:v>
                </c:pt>
                <c:pt idx="63">
                  <c:v>27438.233350063965</c:v>
                </c:pt>
                <c:pt idx="64">
                  <c:v>37224.542929264062</c:v>
                </c:pt>
                <c:pt idx="65">
                  <c:v>37853.81782460065</c:v>
                </c:pt>
                <c:pt idx="66">
                  <c:v>33513.990960210365</c:v>
                </c:pt>
                <c:pt idx="67">
                  <c:v>28197.703051332268</c:v>
                </c:pt>
                <c:pt idx="68">
                  <c:v>28740.181409381054</c:v>
                </c:pt>
                <c:pt idx="69">
                  <c:v>31995.051557673767</c:v>
                </c:pt>
                <c:pt idx="70">
                  <c:v>31398.325363820102</c:v>
                </c:pt>
                <c:pt idx="71">
                  <c:v>25810.798275917608</c:v>
                </c:pt>
                <c:pt idx="72">
                  <c:v>34544.699840503061</c:v>
                </c:pt>
                <c:pt idx="73">
                  <c:v>36714.613272698203</c:v>
                </c:pt>
                <c:pt idx="74">
                  <c:v>35195.673870161598</c:v>
                </c:pt>
                <c:pt idx="75">
                  <c:v>36443.37409367381</c:v>
                </c:pt>
                <c:pt idx="76">
                  <c:v>35249.921705966481</c:v>
                </c:pt>
                <c:pt idx="77">
                  <c:v>32700.273423137187</c:v>
                </c:pt>
                <c:pt idx="78">
                  <c:v>35575.408720795749</c:v>
                </c:pt>
                <c:pt idx="79">
                  <c:v>33947.973646649392</c:v>
                </c:pt>
                <c:pt idx="80">
                  <c:v>34870.186855332329</c:v>
                </c:pt>
                <c:pt idx="81">
                  <c:v>39155.765883917738</c:v>
                </c:pt>
                <c:pt idx="82">
                  <c:v>38884.526704893346</c:v>
                </c:pt>
                <c:pt idx="83">
                  <c:v>31344.077528015223</c:v>
                </c:pt>
                <c:pt idx="84">
                  <c:v>36497.621929478686</c:v>
                </c:pt>
                <c:pt idx="85">
                  <c:v>33242.751781185973</c:v>
                </c:pt>
                <c:pt idx="86">
                  <c:v>32591.777751527428</c:v>
                </c:pt>
                <c:pt idx="87">
                  <c:v>37474.082973966506</c:v>
                </c:pt>
                <c:pt idx="88">
                  <c:v>38504.791854259194</c:v>
                </c:pt>
                <c:pt idx="89">
                  <c:v>39915.235585186034</c:v>
                </c:pt>
                <c:pt idx="90">
                  <c:v>35358.417377576239</c:v>
                </c:pt>
                <c:pt idx="91">
                  <c:v>37094.348123332355</c:v>
                </c:pt>
                <c:pt idx="92">
                  <c:v>36551.869765283569</c:v>
                </c:pt>
                <c:pt idx="93">
                  <c:v>35032.930362746964</c:v>
                </c:pt>
                <c:pt idx="94">
                  <c:v>36768.861108503079</c:v>
                </c:pt>
                <c:pt idx="95">
                  <c:v>39915.235585186034</c:v>
                </c:pt>
                <c:pt idx="96">
                  <c:v>37202.843794942106</c:v>
                </c:pt>
                <c:pt idx="97">
                  <c:v>30855.847005771317</c:v>
                </c:pt>
                <c:pt idx="98">
                  <c:v>26244.780962356639</c:v>
                </c:pt>
                <c:pt idx="99">
                  <c:v>33134.256109576214</c:v>
                </c:pt>
                <c:pt idx="100">
                  <c:v>37257.091630746989</c:v>
                </c:pt>
                <c:pt idx="101">
                  <c:v>35846.647899820149</c:v>
                </c:pt>
                <c:pt idx="102">
                  <c:v>38689.234495995785</c:v>
                </c:pt>
                <c:pt idx="103">
                  <c:v>38993.022376503097</c:v>
                </c:pt>
                <c:pt idx="104">
                  <c:v>36334.878422064052</c:v>
                </c:pt>
                <c:pt idx="105">
                  <c:v>36172.134914649418</c:v>
                </c:pt>
                <c:pt idx="106">
                  <c:v>38342.04834684456</c:v>
                </c:pt>
                <c:pt idx="107">
                  <c:v>41379.927151917756</c:v>
                </c:pt>
                <c:pt idx="108">
                  <c:v>37962.313496210409</c:v>
                </c:pt>
                <c:pt idx="109">
                  <c:v>38287.800511039677</c:v>
                </c:pt>
                <c:pt idx="110">
                  <c:v>38396.296182649436</c:v>
                </c:pt>
                <c:pt idx="111">
                  <c:v>37745.322152990891</c:v>
                </c:pt>
                <c:pt idx="112">
                  <c:v>32049.299393478643</c:v>
                </c:pt>
                <c:pt idx="113">
                  <c:v>35955.1435714299</c:v>
                </c:pt>
                <c:pt idx="114">
                  <c:v>29879.3859612835</c:v>
                </c:pt>
                <c:pt idx="115">
                  <c:v>31561.06887123474</c:v>
                </c:pt>
                <c:pt idx="116">
                  <c:v>37799.569988795774</c:v>
                </c:pt>
                <c:pt idx="117">
                  <c:v>37311.339466551864</c:v>
                </c:pt>
                <c:pt idx="118">
                  <c:v>37799.569988795774</c:v>
                </c:pt>
                <c:pt idx="119">
                  <c:v>35358.417377576239</c:v>
                </c:pt>
                <c:pt idx="120">
                  <c:v>35955.1435714299</c:v>
                </c:pt>
                <c:pt idx="121">
                  <c:v>28468.942230356661</c:v>
                </c:pt>
                <c:pt idx="122">
                  <c:v>22393.184620210261</c:v>
                </c:pt>
                <c:pt idx="123">
                  <c:v>29553.898946454232</c:v>
                </c:pt>
                <c:pt idx="124">
                  <c:v>35032.930362746964</c:v>
                </c:pt>
                <c:pt idx="125">
                  <c:v>36172.134914649418</c:v>
                </c:pt>
                <c:pt idx="126">
                  <c:v>33785.230139234758</c:v>
                </c:pt>
                <c:pt idx="127">
                  <c:v>33947.973646649392</c:v>
                </c:pt>
                <c:pt idx="128">
                  <c:v>33568.238796015241</c:v>
                </c:pt>
                <c:pt idx="129">
                  <c:v>36443.37409367381</c:v>
                </c:pt>
                <c:pt idx="130">
                  <c:v>38233.552675234801</c:v>
                </c:pt>
                <c:pt idx="131">
                  <c:v>38450.544018454311</c:v>
                </c:pt>
                <c:pt idx="132">
                  <c:v>35683.904392405508</c:v>
                </c:pt>
                <c:pt idx="133">
                  <c:v>34219.212825673792</c:v>
                </c:pt>
                <c:pt idx="134">
                  <c:v>33025.760437966455</c:v>
                </c:pt>
                <c:pt idx="135">
                  <c:v>34924.434691137212</c:v>
                </c:pt>
                <c:pt idx="136">
                  <c:v>35032.930362746964</c:v>
                </c:pt>
                <c:pt idx="137">
                  <c:v>39101.518048112863</c:v>
                </c:pt>
                <c:pt idx="138">
                  <c:v>35738.152228210383</c:v>
                </c:pt>
                <c:pt idx="139">
                  <c:v>38179.304839429926</c:v>
                </c:pt>
                <c:pt idx="140">
                  <c:v>32863.016930551821</c:v>
                </c:pt>
                <c:pt idx="141">
                  <c:v>27356.861596356648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D-4055-B70C-E37F4FDC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80536"/>
        <c:axId val="463281192"/>
      </c:lineChart>
      <c:catAx>
        <c:axId val="46328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81192"/>
        <c:crosses val="autoZero"/>
        <c:auto val="1"/>
        <c:lblAlgn val="ctr"/>
        <c:lblOffset val="100"/>
        <c:noMultiLvlLbl val="0"/>
      </c:catAx>
      <c:valAx>
        <c:axId val="4632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28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'Б-т_ов'!$BY$6:$BY$146</c:f>
              <c:numCache>
                <c:formatCode>General</c:formatCode>
                <c:ptCount val="141"/>
                <c:pt idx="0">
                  <c:v>29298.671999999999</c:v>
                </c:pt>
                <c:pt idx="1">
                  <c:v>35853.768000000004</c:v>
                </c:pt>
                <c:pt idx="2">
                  <c:v>28742.844000000001</c:v>
                </c:pt>
                <c:pt idx="3">
                  <c:v>33443.460000000006</c:v>
                </c:pt>
                <c:pt idx="4">
                  <c:v>32791.956000000006</c:v>
                </c:pt>
                <c:pt idx="5">
                  <c:v>35807.46</c:v>
                </c:pt>
                <c:pt idx="6">
                  <c:v>23808.576000000001</c:v>
                </c:pt>
                <c:pt idx="7">
                  <c:v>28037.592000000001</c:v>
                </c:pt>
                <c:pt idx="8">
                  <c:v>28791.815999999999</c:v>
                </c:pt>
                <c:pt idx="9">
                  <c:v>27401.903999999999</c:v>
                </c:pt>
                <c:pt idx="10">
                  <c:v>25005.840000000004</c:v>
                </c:pt>
                <c:pt idx="11">
                  <c:v>24036.552</c:v>
                </c:pt>
                <c:pt idx="12">
                  <c:v>39349.596000000005</c:v>
                </c:pt>
                <c:pt idx="13">
                  <c:v>36734.292000000001</c:v>
                </c:pt>
                <c:pt idx="14">
                  <c:v>30660.756000000001</c:v>
                </c:pt>
                <c:pt idx="15">
                  <c:v>21978.588</c:v>
                </c:pt>
                <c:pt idx="16">
                  <c:v>27552.396000000001</c:v>
                </c:pt>
                <c:pt idx="17">
                  <c:v>34531.824000000001</c:v>
                </c:pt>
                <c:pt idx="18">
                  <c:v>31405.583999999999</c:v>
                </c:pt>
                <c:pt idx="19">
                  <c:v>38347.847999999998</c:v>
                </c:pt>
                <c:pt idx="20">
                  <c:v>41536.944000000003</c:v>
                </c:pt>
                <c:pt idx="21">
                  <c:v>28674.083999999999</c:v>
                </c:pt>
                <c:pt idx="22">
                  <c:v>33791.976000000002</c:v>
                </c:pt>
                <c:pt idx="23">
                  <c:v>39558.948000000004</c:v>
                </c:pt>
                <c:pt idx="24">
                  <c:v>29480.256000000001</c:v>
                </c:pt>
                <c:pt idx="25">
                  <c:v>32527.775999999998</c:v>
                </c:pt>
                <c:pt idx="26">
                  <c:v>33939</c:v>
                </c:pt>
                <c:pt idx="27">
                  <c:v>38119.512000000002</c:v>
                </c:pt>
                <c:pt idx="28">
                  <c:v>33725.207999999999</c:v>
                </c:pt>
                <c:pt idx="29">
                  <c:v>32647.871999999999</c:v>
                </c:pt>
                <c:pt idx="30">
                  <c:v>32553.851999999999</c:v>
                </c:pt>
                <c:pt idx="31">
                  <c:v>35723.123999999996</c:v>
                </c:pt>
                <c:pt idx="32">
                  <c:v>39155.555999999997</c:v>
                </c:pt>
                <c:pt idx="33">
                  <c:v>37091.603999999999</c:v>
                </c:pt>
                <c:pt idx="34">
                  <c:v>32413.752</c:v>
                </c:pt>
                <c:pt idx="35">
                  <c:v>31170.408000000003</c:v>
                </c:pt>
                <c:pt idx="36">
                  <c:v>36771.227999999996</c:v>
                </c:pt>
                <c:pt idx="37">
                  <c:v>38389.452000000005</c:v>
                </c:pt>
                <c:pt idx="38">
                  <c:v>38180.951999999997</c:v>
                </c:pt>
                <c:pt idx="39">
                  <c:v>39043.824000000001</c:v>
                </c:pt>
                <c:pt idx="40">
                  <c:v>37379.364000000001</c:v>
                </c:pt>
                <c:pt idx="41">
                  <c:v>34981.932000000001</c:v>
                </c:pt>
                <c:pt idx="42">
                  <c:v>39032.387999999999</c:v>
                </c:pt>
                <c:pt idx="43">
                  <c:v>37323.407999999996</c:v>
                </c:pt>
                <c:pt idx="44">
                  <c:v>34950.504000000001</c:v>
                </c:pt>
                <c:pt idx="45">
                  <c:v>39775.608</c:v>
                </c:pt>
                <c:pt idx="46">
                  <c:v>28407.167999999998</c:v>
                </c:pt>
                <c:pt idx="47">
                  <c:v>33224.46</c:v>
                </c:pt>
                <c:pt idx="48">
                  <c:v>37162.655999999995</c:v>
                </c:pt>
                <c:pt idx="49">
                  <c:v>34823.123999999996</c:v>
                </c:pt>
                <c:pt idx="50">
                  <c:v>38175.372000000003</c:v>
                </c:pt>
                <c:pt idx="51">
                  <c:v>38459.807999999997</c:v>
                </c:pt>
                <c:pt idx="52">
                  <c:v>36940.175999999999</c:v>
                </c:pt>
                <c:pt idx="53">
                  <c:v>34103.58</c:v>
                </c:pt>
                <c:pt idx="54">
                  <c:v>38487.372000000003</c:v>
                </c:pt>
                <c:pt idx="55">
                  <c:v>36460.296000000002</c:v>
                </c:pt>
                <c:pt idx="56">
                  <c:v>35674.127999999997</c:v>
                </c:pt>
                <c:pt idx="57">
                  <c:v>26501.028000000002</c:v>
                </c:pt>
                <c:pt idx="58">
                  <c:v>23296.127999999997</c:v>
                </c:pt>
                <c:pt idx="59">
                  <c:v>38167.236000000004</c:v>
                </c:pt>
                <c:pt idx="60">
                  <c:v>38160.612000000001</c:v>
                </c:pt>
                <c:pt idx="61">
                  <c:v>22060.991999999998</c:v>
                </c:pt>
                <c:pt idx="62">
                  <c:v>28610.832000000002</c:v>
                </c:pt>
                <c:pt idx="63">
                  <c:v>39918.156000000003</c:v>
                </c:pt>
                <c:pt idx="64">
                  <c:v>40946.484000000004</c:v>
                </c:pt>
                <c:pt idx="65">
                  <c:v>33793.656000000003</c:v>
                </c:pt>
                <c:pt idx="66">
                  <c:v>25254.563999999998</c:v>
                </c:pt>
                <c:pt idx="67">
                  <c:v>28029.312000000002</c:v>
                </c:pt>
                <c:pt idx="68">
                  <c:v>31521.432000000001</c:v>
                </c:pt>
                <c:pt idx="69">
                  <c:v>29866.835999999999</c:v>
                </c:pt>
                <c:pt idx="70">
                  <c:v>20099.64</c:v>
                </c:pt>
                <c:pt idx="71">
                  <c:v>36565.824000000001</c:v>
                </c:pt>
                <c:pt idx="72">
                  <c:v>38614.896000000001</c:v>
                </c:pt>
                <c:pt idx="73">
                  <c:v>36490.080000000002</c:v>
                </c:pt>
                <c:pt idx="74">
                  <c:v>37307.22</c:v>
                </c:pt>
                <c:pt idx="75">
                  <c:v>38652.54</c:v>
                </c:pt>
                <c:pt idx="76">
                  <c:v>32973.407999999996</c:v>
                </c:pt>
                <c:pt idx="77">
                  <c:v>37207.428</c:v>
                </c:pt>
                <c:pt idx="78">
                  <c:v>35567.64</c:v>
                </c:pt>
                <c:pt idx="79">
                  <c:v>37419.312000000005</c:v>
                </c:pt>
                <c:pt idx="80">
                  <c:v>43133.495999999999</c:v>
                </c:pt>
                <c:pt idx="81">
                  <c:v>40942.403999999995</c:v>
                </c:pt>
                <c:pt idx="82">
                  <c:v>29820.144</c:v>
                </c:pt>
                <c:pt idx="83">
                  <c:v>39027.455999999998</c:v>
                </c:pt>
                <c:pt idx="84">
                  <c:v>31405.608</c:v>
                </c:pt>
                <c:pt idx="85">
                  <c:v>29916.432000000001</c:v>
                </c:pt>
                <c:pt idx="86">
                  <c:v>38368.572</c:v>
                </c:pt>
                <c:pt idx="87">
                  <c:v>40734.912000000004</c:v>
                </c:pt>
                <c:pt idx="88">
                  <c:v>43091.892</c:v>
                </c:pt>
                <c:pt idx="89">
                  <c:v>33422.436000000002</c:v>
                </c:pt>
                <c:pt idx="90">
                  <c:v>36796.307999999997</c:v>
                </c:pt>
                <c:pt idx="91">
                  <c:v>36747.119999999995</c:v>
                </c:pt>
                <c:pt idx="92">
                  <c:v>31827.671999999999</c:v>
                </c:pt>
                <c:pt idx="93">
                  <c:v>30901.98</c:v>
                </c:pt>
                <c:pt idx="94">
                  <c:v>38655.372000000003</c:v>
                </c:pt>
                <c:pt idx="95">
                  <c:v>35070.288</c:v>
                </c:pt>
                <c:pt idx="96">
                  <c:v>24490.656000000003</c:v>
                </c:pt>
                <c:pt idx="97">
                  <c:v>33855.455999999998</c:v>
                </c:pt>
                <c:pt idx="98">
                  <c:v>29903.627999999997</c:v>
                </c:pt>
                <c:pt idx="99">
                  <c:v>38230.847999999998</c:v>
                </c:pt>
                <c:pt idx="100">
                  <c:v>34286.111999999994</c:v>
                </c:pt>
                <c:pt idx="101">
                  <c:v>36965.292000000001</c:v>
                </c:pt>
                <c:pt idx="102">
                  <c:v>41465.520000000004</c:v>
                </c:pt>
                <c:pt idx="103">
                  <c:v>36002.387999999999</c:v>
                </c:pt>
                <c:pt idx="104">
                  <c:v>32684.136000000002</c:v>
                </c:pt>
                <c:pt idx="105">
                  <c:v>33692.268000000004</c:v>
                </c:pt>
                <c:pt idx="106">
                  <c:v>35465.712</c:v>
                </c:pt>
                <c:pt idx="107">
                  <c:v>38380.259999999995</c:v>
                </c:pt>
                <c:pt idx="108">
                  <c:v>38176.536</c:v>
                </c:pt>
                <c:pt idx="109">
                  <c:v>38066.520000000004</c:v>
                </c:pt>
                <c:pt idx="110">
                  <c:v>36993.024000000005</c:v>
                </c:pt>
                <c:pt idx="111">
                  <c:v>29930.160000000003</c:v>
                </c:pt>
                <c:pt idx="112">
                  <c:v>31366.32</c:v>
                </c:pt>
                <c:pt idx="113">
                  <c:v>24888.983999999997</c:v>
                </c:pt>
                <c:pt idx="114">
                  <c:v>26179.5</c:v>
                </c:pt>
                <c:pt idx="115">
                  <c:v>38908.379999999997</c:v>
                </c:pt>
                <c:pt idx="116">
                  <c:v>35887.800000000003</c:v>
                </c:pt>
                <c:pt idx="117">
                  <c:v>35975.051999999996</c:v>
                </c:pt>
                <c:pt idx="118">
                  <c:v>33464.892</c:v>
                </c:pt>
                <c:pt idx="119">
                  <c:v>32498.627999999997</c:v>
                </c:pt>
                <c:pt idx="120">
                  <c:v>25145.484</c:v>
                </c:pt>
                <c:pt idx="121">
                  <c:v>12630.432000000001</c:v>
                </c:pt>
                <c:pt idx="122">
                  <c:v>24779.183999999997</c:v>
                </c:pt>
                <c:pt idx="123">
                  <c:v>35654.567999999999</c:v>
                </c:pt>
                <c:pt idx="124">
                  <c:v>35606.448000000004</c:v>
                </c:pt>
                <c:pt idx="125">
                  <c:v>31026.396000000004</c:v>
                </c:pt>
                <c:pt idx="126">
                  <c:v>32041.08</c:v>
                </c:pt>
                <c:pt idx="127">
                  <c:v>32623.716</c:v>
                </c:pt>
                <c:pt idx="128">
                  <c:v>34596.275999999998</c:v>
                </c:pt>
                <c:pt idx="129">
                  <c:v>39941.292000000001</c:v>
                </c:pt>
                <c:pt idx="130">
                  <c:v>40669.884000000005</c:v>
                </c:pt>
                <c:pt idx="131">
                  <c:v>37340.016000000003</c:v>
                </c:pt>
                <c:pt idx="132">
                  <c:v>31411.692000000003</c:v>
                </c:pt>
                <c:pt idx="133">
                  <c:v>29355.851999999995</c:v>
                </c:pt>
                <c:pt idx="134">
                  <c:v>28555.200000000001</c:v>
                </c:pt>
                <c:pt idx="135">
                  <c:v>33423.288</c:v>
                </c:pt>
                <c:pt idx="136">
                  <c:v>37107.983999999997</c:v>
                </c:pt>
                <c:pt idx="137">
                  <c:v>35762.639999999999</c:v>
                </c:pt>
                <c:pt idx="138">
                  <c:v>36206.832000000002</c:v>
                </c:pt>
                <c:pt idx="139">
                  <c:v>31991.627999999997</c:v>
                </c:pt>
                <c:pt idx="140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5-4456-8CC6-1447414EC73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'Б-т_ов'!$CB$6:$CB$146</c:f>
              <c:numCache>
                <c:formatCode>General</c:formatCode>
                <c:ptCount val="141"/>
                <c:pt idx="0">
                  <c:v>26481.11667807155</c:v>
                </c:pt>
                <c:pt idx="1">
                  <c:v>36661.765061036756</c:v>
                </c:pt>
                <c:pt idx="2">
                  <c:v>31048.638710395979</c:v>
                </c:pt>
                <c:pt idx="3">
                  <c:v>34135.863959925802</c:v>
                </c:pt>
                <c:pt idx="4">
                  <c:v>36323.284278361913</c:v>
                </c:pt>
                <c:pt idx="5">
                  <c:v>26382.690066173083</c:v>
                </c:pt>
                <c:pt idx="6">
                  <c:v>30792.304416239145</c:v>
                </c:pt>
                <c:pt idx="7">
                  <c:v>31666.719244418506</c:v>
                </c:pt>
                <c:pt idx="8">
                  <c:v>23237.7638211915</c:v>
                </c:pt>
                <c:pt idx="9">
                  <c:v>31091.789387326891</c:v>
                </c:pt>
                <c:pt idx="10">
                  <c:v>29653.127651078714</c:v>
                </c:pt>
                <c:pt idx="11">
                  <c:v>27828.047188069999</c:v>
                </c:pt>
                <c:pt idx="12">
                  <c:v>36198.665942683219</c:v>
                </c:pt>
                <c:pt idx="13">
                  <c:v>36773.64139094518</c:v>
                </c:pt>
                <c:pt idx="14">
                  <c:v>34668.789740806373</c:v>
                </c:pt>
                <c:pt idx="15">
                  <c:v>28844.49728164485</c:v>
                </c:pt>
                <c:pt idx="16">
                  <c:v>26917.657241954013</c:v>
                </c:pt>
                <c:pt idx="17">
                  <c:v>29173.406673253223</c:v>
                </c:pt>
                <c:pt idx="18">
                  <c:v>25818.301886126341</c:v>
                </c:pt>
                <c:pt idx="19">
                  <c:v>32396.246223764094</c:v>
                </c:pt>
                <c:pt idx="20">
                  <c:v>35037.504560439244</c:v>
                </c:pt>
                <c:pt idx="21">
                  <c:v>28868.172207699867</c:v>
                </c:pt>
                <c:pt idx="22">
                  <c:v>29925.565263028206</c:v>
                </c:pt>
                <c:pt idx="23">
                  <c:v>34320.039203704859</c:v>
                </c:pt>
                <c:pt idx="24">
                  <c:v>29950.416018215103</c:v>
                </c:pt>
                <c:pt idx="25">
                  <c:v>28384.438090889409</c:v>
                </c:pt>
                <c:pt idx="26">
                  <c:v>27852.237763815036</c:v>
                </c:pt>
                <c:pt idx="27">
                  <c:v>32339.49826052432</c:v>
                </c:pt>
                <c:pt idx="28">
                  <c:v>32155.89402744684</c:v>
                </c:pt>
                <c:pt idx="29">
                  <c:v>29209.800500495152</c:v>
                </c:pt>
                <c:pt idx="30">
                  <c:v>30714.177726723414</c:v>
                </c:pt>
                <c:pt idx="31">
                  <c:v>33051.98378104248</c:v>
                </c:pt>
                <c:pt idx="32">
                  <c:v>33431.492902336846</c:v>
                </c:pt>
                <c:pt idx="33">
                  <c:v>33046.480569530198</c:v>
                </c:pt>
                <c:pt idx="34">
                  <c:v>30866.316807718576</c:v>
                </c:pt>
                <c:pt idx="35">
                  <c:v>30632.436564380037</c:v>
                </c:pt>
                <c:pt idx="36">
                  <c:v>33514.641912461469</c:v>
                </c:pt>
                <c:pt idx="37">
                  <c:v>33273.468924426765</c:v>
                </c:pt>
                <c:pt idx="38">
                  <c:v>33492.781386520292</c:v>
                </c:pt>
                <c:pt idx="39">
                  <c:v>34814.839045071792</c:v>
                </c:pt>
                <c:pt idx="40">
                  <c:v>34931.781188305089</c:v>
                </c:pt>
                <c:pt idx="41">
                  <c:v>34056.050867581842</c:v>
                </c:pt>
                <c:pt idx="42">
                  <c:v>34381.286611980686</c:v>
                </c:pt>
                <c:pt idx="43">
                  <c:v>34130.044660863779</c:v>
                </c:pt>
                <c:pt idx="44">
                  <c:v>32998.222367616683</c:v>
                </c:pt>
                <c:pt idx="45">
                  <c:v>35427.272252003357</c:v>
                </c:pt>
                <c:pt idx="46">
                  <c:v>29354.633403882734</c:v>
                </c:pt>
                <c:pt idx="47">
                  <c:v>30289.484356676974</c:v>
                </c:pt>
                <c:pt idx="48">
                  <c:v>33993.067340371665</c:v>
                </c:pt>
                <c:pt idx="49">
                  <c:v>35827.10111115902</c:v>
                </c:pt>
                <c:pt idx="50">
                  <c:v>34384.769729925523</c:v>
                </c:pt>
                <c:pt idx="51">
                  <c:v>38464.93437323632</c:v>
                </c:pt>
                <c:pt idx="52">
                  <c:v>38253.424702223536</c:v>
                </c:pt>
                <c:pt idx="53">
                  <c:v>38947.684058037565</c:v>
                </c:pt>
                <c:pt idx="54">
                  <c:v>38563.249732057579</c:v>
                </c:pt>
                <c:pt idx="55">
                  <c:v>35656.553762997362</c:v>
                </c:pt>
                <c:pt idx="56">
                  <c:v>35431.842628232283</c:v>
                </c:pt>
                <c:pt idx="57">
                  <c:v>30724.222712925843</c:v>
                </c:pt>
                <c:pt idx="58">
                  <c:v>28880.883304519255</c:v>
                </c:pt>
                <c:pt idx="59">
                  <c:v>34798.01546773978</c:v>
                </c:pt>
                <c:pt idx="60">
                  <c:v>36763.435108328515</c:v>
                </c:pt>
                <c:pt idx="61">
                  <c:v>30461.067552204509</c:v>
                </c:pt>
                <c:pt idx="62">
                  <c:v>26378.696860939825</c:v>
                </c:pt>
                <c:pt idx="63">
                  <c:v>36288.479091047811</c:v>
                </c:pt>
                <c:pt idx="64">
                  <c:v>38401.058041861659</c:v>
                </c:pt>
                <c:pt idx="65">
                  <c:v>34539.490656994836</c:v>
                </c:pt>
                <c:pt idx="66">
                  <c:v>28668.948709687895</c:v>
                </c:pt>
                <c:pt idx="67">
                  <c:v>28011.790912067147</c:v>
                </c:pt>
                <c:pt idx="68">
                  <c:v>31388.543104325705</c:v>
                </c:pt>
                <c:pt idx="69">
                  <c:v>31311.69007742298</c:v>
                </c:pt>
                <c:pt idx="70">
                  <c:v>25936.246714581703</c:v>
                </c:pt>
                <c:pt idx="71">
                  <c:v>32664.409567940384</c:v>
                </c:pt>
                <c:pt idx="72">
                  <c:v>36896.482777205092</c:v>
                </c:pt>
                <c:pt idx="73">
                  <c:v>35773.859992882237</c:v>
                </c:pt>
                <c:pt idx="74">
                  <c:v>36636.159120862183</c:v>
                </c:pt>
                <c:pt idx="75">
                  <c:v>35646.646723202633</c:v>
                </c:pt>
                <c:pt idx="76">
                  <c:v>33478.425153984281</c:v>
                </c:pt>
                <c:pt idx="77">
                  <c:v>35359.369734620821</c:v>
                </c:pt>
                <c:pt idx="78">
                  <c:v>34432.842281533391</c:v>
                </c:pt>
                <c:pt idx="79">
                  <c:v>35060.805633047697</c:v>
                </c:pt>
                <c:pt idx="80">
                  <c:v>39262.678076894452</c:v>
                </c:pt>
                <c:pt idx="81">
                  <c:v>39787.043910402281</c:v>
                </c:pt>
                <c:pt idx="82">
                  <c:v>32538.47109634713</c:v>
                </c:pt>
                <c:pt idx="83">
                  <c:v>35782.216768567567</c:v>
                </c:pt>
                <c:pt idx="84">
                  <c:v>34029.352912875707</c:v>
                </c:pt>
                <c:pt idx="85">
                  <c:v>32396.249476403464</c:v>
                </c:pt>
                <c:pt idx="86">
                  <c:v>36695.476333095692</c:v>
                </c:pt>
                <c:pt idx="87">
                  <c:v>38791.188111949938</c:v>
                </c:pt>
                <c:pt idx="88">
                  <c:v>40412.193519904657</c:v>
                </c:pt>
                <c:pt idx="89">
                  <c:v>36530.647215629309</c:v>
                </c:pt>
                <c:pt idx="90">
                  <c:v>36820.551619263424</c:v>
                </c:pt>
                <c:pt idx="91">
                  <c:v>36777.684503488563</c:v>
                </c:pt>
                <c:pt idx="92">
                  <c:v>35370.691590733331</c:v>
                </c:pt>
                <c:pt idx="93">
                  <c:v>36304.348620359844</c:v>
                </c:pt>
                <c:pt idx="94">
                  <c:v>39079.569280912925</c:v>
                </c:pt>
                <c:pt idx="95">
                  <c:v>37629.777185236388</c:v>
                </c:pt>
                <c:pt idx="96">
                  <c:v>31292.537955287422</c:v>
                </c:pt>
                <c:pt idx="97">
                  <c:v>25607.724423523665</c:v>
                </c:pt>
                <c:pt idx="98">
                  <c:v>33228.385798260599</c:v>
                </c:pt>
                <c:pt idx="99">
                  <c:v>36493.694388796837</c:v>
                </c:pt>
                <c:pt idx="100">
                  <c:v>36321.951241286151</c:v>
                </c:pt>
                <c:pt idx="101">
                  <c:v>38407.945685702485</c:v>
                </c:pt>
                <c:pt idx="102">
                  <c:v>39051.111275734962</c:v>
                </c:pt>
                <c:pt idx="103">
                  <c:v>37210.440457849756</c:v>
                </c:pt>
                <c:pt idx="104">
                  <c:v>36320.005536070246</c:v>
                </c:pt>
                <c:pt idx="105">
                  <c:v>37870.76060254898</c:v>
                </c:pt>
                <c:pt idx="106">
                  <c:v>40808.042602300047</c:v>
                </c:pt>
                <c:pt idx="107">
                  <c:v>37897.656595683431</c:v>
                </c:pt>
                <c:pt idx="108">
                  <c:v>38592.725486127136</c:v>
                </c:pt>
                <c:pt idx="109">
                  <c:v>38665.138787441218</c:v>
                </c:pt>
                <c:pt idx="110">
                  <c:v>38050.088704987269</c:v>
                </c:pt>
                <c:pt idx="111">
                  <c:v>32653.376542269922</c:v>
                </c:pt>
                <c:pt idx="112">
                  <c:v>35297.010214446273</c:v>
                </c:pt>
                <c:pt idx="113">
                  <c:v>29890.341640812716</c:v>
                </c:pt>
                <c:pt idx="114">
                  <c:v>30562.851678420469</c:v>
                </c:pt>
                <c:pt idx="115">
                  <c:v>36489.092485620655</c:v>
                </c:pt>
                <c:pt idx="116">
                  <c:v>37764.089840062021</c:v>
                </c:pt>
                <c:pt idx="117">
                  <c:v>37804.825768369235</c:v>
                </c:pt>
                <c:pt idx="118">
                  <c:v>35566.125800345857</c:v>
                </c:pt>
                <c:pt idx="119">
                  <c:v>35776.060567030807</c:v>
                </c:pt>
                <c:pt idx="120">
                  <c:v>28743.496242151246</c:v>
                </c:pt>
                <c:pt idx="121">
                  <c:v>22145.642826166801</c:v>
                </c:pt>
                <c:pt idx="122">
                  <c:v>27051.059693944982</c:v>
                </c:pt>
                <c:pt idx="123">
                  <c:v>33748.717432435296</c:v>
                </c:pt>
                <c:pt idx="124">
                  <c:v>36272.866660015163</c:v>
                </c:pt>
                <c:pt idx="125">
                  <c:v>34065.831844929868</c:v>
                </c:pt>
                <c:pt idx="126">
                  <c:v>33595.1477805256</c:v>
                </c:pt>
                <c:pt idx="127">
                  <c:v>33382.582836995323</c:v>
                </c:pt>
                <c:pt idx="128">
                  <c:v>36112.16379747694</c:v>
                </c:pt>
                <c:pt idx="129">
                  <c:v>38029.883182077087</c:v>
                </c:pt>
                <c:pt idx="130">
                  <c:v>38954.321904500976</c:v>
                </c:pt>
                <c:pt idx="131">
                  <c:v>36502.470600222194</c:v>
                </c:pt>
                <c:pt idx="132">
                  <c:v>34700.869814221747</c:v>
                </c:pt>
                <c:pt idx="133">
                  <c:v>32797.167342874498</c:v>
                </c:pt>
                <c:pt idx="134">
                  <c:v>34268.954539987411</c:v>
                </c:pt>
                <c:pt idx="135">
                  <c:v>34260.468194915971</c:v>
                </c:pt>
                <c:pt idx="136">
                  <c:v>38671.098704019372</c:v>
                </c:pt>
                <c:pt idx="137">
                  <c:v>36069.749925170836</c:v>
                </c:pt>
                <c:pt idx="138">
                  <c:v>38137.944911152066</c:v>
                </c:pt>
                <c:pt idx="139">
                  <c:v>33297.001561303659</c:v>
                </c:pt>
                <c:pt idx="140">
                  <c:v>27649.54509685441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5-4456-8CC6-1447414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20360"/>
        <c:axId val="510983952"/>
      </c:lineChart>
      <c:catAx>
        <c:axId val="5110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83952"/>
        <c:crosses val="autoZero"/>
        <c:auto val="1"/>
        <c:lblAlgn val="ctr"/>
        <c:lblOffset val="100"/>
        <c:noMultiLvlLbl val="0"/>
      </c:catAx>
      <c:valAx>
        <c:axId val="5109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0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остатки</a:t>
            </a:r>
          </a:p>
        </c:rich>
      </c:tx>
      <c:layout>
        <c:manualLayout>
          <c:xMode val="edge"/>
          <c:yMode val="edge"/>
          <c:x val="0.3094582239720035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'Б-т_ов'!$CX$6:$CX$146</c:f>
              <c:numCache>
                <c:formatCode>0.00</c:formatCode>
                <c:ptCount val="141"/>
                <c:pt idx="0">
                  <c:v>414.79744717711219</c:v>
                </c:pt>
                <c:pt idx="1">
                  <c:v>6713.2253975915301</c:v>
                </c:pt>
                <c:pt idx="2">
                  <c:v>-648.07804412349287</c:v>
                </c:pt>
                <c:pt idx="3">
                  <c:v>3808.3823078032401</c:v>
                </c:pt>
                <c:pt idx="4">
                  <c:v>2918.8816391429027</c:v>
                </c:pt>
                <c:pt idx="5">
                  <c:v>5702.4831356666691</c:v>
                </c:pt>
                <c:pt idx="6">
                  <c:v>-6522.2740168542623</c:v>
                </c:pt>
                <c:pt idx="7">
                  <c:v>-2513.1666326487175</c:v>
                </c:pt>
                <c:pt idx="8">
                  <c:v>-1972.9515259455147</c:v>
                </c:pt>
                <c:pt idx="9">
                  <c:v>-3571.0375109734778</c:v>
                </c:pt>
                <c:pt idx="10">
                  <c:v>-6169.5054019614145</c:v>
                </c:pt>
                <c:pt idx="11">
                  <c:v>-7335.4920131381623</c:v>
                </c:pt>
                <c:pt idx="12">
                  <c:v>7786.4938412674783</c:v>
                </c:pt>
                <c:pt idx="13">
                  <c:v>4985.7073470266769</c:v>
                </c:pt>
                <c:pt idx="14">
                  <c:v>-1267.8003100893839</c:v>
                </c:pt>
                <c:pt idx="15">
                  <c:v>-10124.493944309525</c:v>
                </c:pt>
                <c:pt idx="16">
                  <c:v>-4719.8303698625532</c:v>
                </c:pt>
                <c:pt idx="17">
                  <c:v>2095.7695990226966</c:v>
                </c:pt>
                <c:pt idx="18">
                  <c:v>-1189.0468518825801</c:v>
                </c:pt>
                <c:pt idx="19">
                  <c:v>5599.8274631927852</c:v>
                </c:pt>
                <c:pt idx="20">
                  <c:v>8640.6557300199856</c:v>
                </c:pt>
                <c:pt idx="21">
                  <c:v>-4365.4148656298021</c:v>
                </c:pt>
                <c:pt idx="22">
                  <c:v>614.2588620145907</c:v>
                </c:pt>
                <c:pt idx="23">
                  <c:v>6247.9400987243644</c:v>
                </c:pt>
                <c:pt idx="24">
                  <c:v>-3959.1799697293172</c:v>
                </c:pt>
                <c:pt idx="25">
                  <c:v>-1035.2901575752621</c:v>
                </c:pt>
                <c:pt idx="26">
                  <c:v>257.03672095770889</c:v>
                </c:pt>
                <c:pt idx="27">
                  <c:v>4323.3198516407792</c:v>
                </c:pt>
                <c:pt idx="28">
                  <c:v>-180.60957975488418</c:v>
                </c:pt>
                <c:pt idx="29">
                  <c:v>-1363.0323874580827</c:v>
                </c:pt>
                <c:pt idx="30">
                  <c:v>-1557.6653856976409</c:v>
                </c:pt>
                <c:pt idx="31">
                  <c:v>1515.4026112976135</c:v>
                </c:pt>
                <c:pt idx="32">
                  <c:v>4855.9747892988744</c:v>
                </c:pt>
                <c:pt idx="33">
                  <c:v>2704.442334077321</c:v>
                </c:pt>
                <c:pt idx="34">
                  <c:v>-2056.7755685958691</c:v>
                </c:pt>
                <c:pt idx="35">
                  <c:v>-3379.335732949512</c:v>
                </c:pt>
                <c:pt idx="36">
                  <c:v>2146.353026787554</c:v>
                </c:pt>
                <c:pt idx="37">
                  <c:v>3693.465896386544</c:v>
                </c:pt>
                <c:pt idx="38">
                  <c:v>3417.8100616186057</c:v>
                </c:pt>
                <c:pt idx="39">
                  <c:v>4217.4167082549466</c:v>
                </c:pt>
                <c:pt idx="40">
                  <c:v>2493.5170220667351</c:v>
                </c:pt>
                <c:pt idx="41">
                  <c:v>40.40618882515264</c:v>
                </c:pt>
                <c:pt idx="42">
                  <c:v>4038.8793943013807</c:v>
                </c:pt>
                <c:pt idx="43">
                  <c:v>2281.5478242665995</c:v>
                </c:pt>
                <c:pt idx="44">
                  <c:v>-136.14133550799306</c:v>
                </c:pt>
                <c:pt idx="45">
                  <c:v>4647.6791007487554</c:v>
                </c:pt>
                <c:pt idx="46">
                  <c:v>-6758.6076811919629</c:v>
                </c:pt>
                <c:pt idx="47">
                  <c:v>-1975.790495558962</c:v>
                </c:pt>
                <c:pt idx="48">
                  <c:v>1931.2378434189304</c:v>
                </c:pt>
                <c:pt idx="49">
                  <c:v>-436.21947848708805</c:v>
                </c:pt>
                <c:pt idx="50">
                  <c:v>2891.2807244941578</c:v>
                </c:pt>
                <c:pt idx="51">
                  <c:v>3154.08163813383</c:v>
                </c:pt>
                <c:pt idx="52">
                  <c:v>1615.8624482031373</c:v>
                </c:pt>
                <c:pt idx="53">
                  <c:v>-1236.3376595267619</c:v>
                </c:pt>
                <c:pt idx="54">
                  <c:v>3134.7685007153195</c:v>
                </c:pt>
                <c:pt idx="55">
                  <c:v>1097.8601147005757</c:v>
                </c:pt>
                <c:pt idx="56">
                  <c:v>304.64836820016353</c:v>
                </c:pt>
                <c:pt idx="57">
                  <c:v>-8872.7715530146997</c:v>
                </c:pt>
                <c:pt idx="58">
                  <c:v>-12079.332463172868</c:v>
                </c:pt>
                <c:pt idx="59">
                  <c:v>2792.7088234968542</c:v>
                </c:pt>
                <c:pt idx="60">
                  <c:v>2789.5474927656469</c:v>
                </c:pt>
                <c:pt idx="61">
                  <c:v>-13304.145269595312</c:v>
                </c:pt>
                <c:pt idx="62">
                  <c:v>-6745.9782778148365</c:v>
                </c:pt>
                <c:pt idx="63">
                  <c:v>4572.0076538782523</c:v>
                </c:pt>
                <c:pt idx="64">
                  <c:v>5613.2677112551391</c:v>
                </c:pt>
                <c:pt idx="65">
                  <c:v>-1524.4229199129986</c:v>
                </c:pt>
                <c:pt idx="66">
                  <c:v>-10046.237053854988</c:v>
                </c:pt>
                <c:pt idx="67">
                  <c:v>-7252.1355047996367</c:v>
                </c:pt>
                <c:pt idx="68">
                  <c:v>-3738.6510869757767</c:v>
                </c:pt>
                <c:pt idx="69">
                  <c:v>-5369.9366146122011</c:v>
                </c:pt>
                <c:pt idx="70">
                  <c:v>-15111.940901937756</c:v>
                </c:pt>
                <c:pt idx="71">
                  <c:v>1381.2512368187527</c:v>
                </c:pt>
                <c:pt idx="72">
                  <c:v>3459.0829874285046</c:v>
                </c:pt>
                <c:pt idx="73">
                  <c:v>1364.7135356626823</c:v>
                </c:pt>
                <c:pt idx="74">
                  <c:v>2213.9220672924639</c:v>
                </c:pt>
                <c:pt idx="75">
                  <c:v>3592.8677680890323</c:v>
                </c:pt>
                <c:pt idx="76">
                  <c:v>-2051.146176176444</c:v>
                </c:pt>
                <c:pt idx="77">
                  <c:v>2219.4194202672443</c:v>
                </c:pt>
                <c:pt idx="78">
                  <c:v>617.53974319124973</c:v>
                </c:pt>
                <c:pt idx="79">
                  <c:v>2508.4179783667714</c:v>
                </c:pt>
                <c:pt idx="80">
                  <c:v>8263.041311564979</c:v>
                </c:pt>
                <c:pt idx="81">
                  <c:v>6113.5569285570527</c:v>
                </c:pt>
                <c:pt idx="82">
                  <c:v>-4965.9919848858044</c:v>
                </c:pt>
                <c:pt idx="83">
                  <c:v>4285.0697570075645</c:v>
                </c:pt>
                <c:pt idx="84">
                  <c:v>-3292.0546599916488</c:v>
                </c:pt>
                <c:pt idx="85">
                  <c:v>-4735.5980501122758</c:v>
                </c:pt>
                <c:pt idx="86">
                  <c:v>3763.0187724168791</c:v>
                </c:pt>
                <c:pt idx="87">
                  <c:v>6176.6149933670022</c:v>
                </c:pt>
                <c:pt idx="88">
                  <c:v>8581.5657985092475</c:v>
                </c:pt>
                <c:pt idx="89">
                  <c:v>-1039.2696263851685</c:v>
                </c:pt>
                <c:pt idx="90">
                  <c:v>2383.8079044549013</c:v>
                </c:pt>
                <c:pt idx="91">
                  <c:v>2384.3455768006534</c:v>
                </c:pt>
                <c:pt idx="92">
                  <c:v>-2484.9214235767286</c:v>
                </c:pt>
                <c:pt idx="93">
                  <c:v>-3360.041910906064</c:v>
                </c:pt>
                <c:pt idx="94">
                  <c:v>4444.2473005838256</c:v>
                </c:pt>
                <c:pt idx="95">
                  <c:v>910.32139666411967</c:v>
                </c:pt>
                <c:pt idx="96">
                  <c:v>-9617.9564368940046</c:v>
                </c:pt>
                <c:pt idx="97">
                  <c:v>-201.67101431935589</c:v>
                </c:pt>
                <c:pt idx="98">
                  <c:v>-4101.9471498407511</c:v>
                </c:pt>
                <c:pt idx="99">
                  <c:v>4276.8263423129756</c:v>
                </c:pt>
                <c:pt idx="100">
                  <c:v>383.58064791301149</c:v>
                </c:pt>
                <c:pt idx="101">
                  <c:v>3114.122952730555</c:v>
                </c:pt>
                <c:pt idx="102">
                  <c:v>7665.5204425367556</c:v>
                </c:pt>
                <c:pt idx="103">
                  <c:v>2253.3003031028202</c:v>
                </c:pt>
                <c:pt idx="104">
                  <c:v>-1014.3622798000833</c:v>
                </c:pt>
                <c:pt idx="105">
                  <c:v>43.971879599230306</c:v>
                </c:pt>
                <c:pt idx="106">
                  <c:v>1867.1659670719382</c:v>
                </c:pt>
                <c:pt idx="107">
                  <c:v>4830.9471683892261</c:v>
                </c:pt>
                <c:pt idx="108">
                  <c:v>4675.8746693222856</c:v>
                </c:pt>
                <c:pt idx="109">
                  <c:v>4613.8636556422789</c:v>
                </c:pt>
                <c:pt idx="110">
                  <c:v>3587.6613131203922</c:v>
                </c:pt>
                <c:pt idx="111">
                  <c:v>-3428.6851724722001</c:v>
                </c:pt>
                <c:pt idx="112">
                  <c:v>-1946.8486153642953</c:v>
                </c:pt>
                <c:pt idx="113">
                  <c:v>-8379.4138297847385</c:v>
                </c:pt>
                <c:pt idx="114">
                  <c:v>-7045.0976299623289</c:v>
                </c:pt>
                <c:pt idx="115">
                  <c:v>5726.5471698741094</c:v>
                </c:pt>
                <c:pt idx="116">
                  <c:v>2747.6317554957641</c:v>
                </c:pt>
                <c:pt idx="117">
                  <c:v>2875.3833126737882</c:v>
                </c:pt>
                <c:pt idx="118">
                  <c:v>404.49302717939281</c:v>
                </c:pt>
                <c:pt idx="119">
                  <c:v>-523.79591521626571</c:v>
                </c:pt>
                <c:pt idx="120">
                  <c:v>-7840.3243287419718</c:v>
                </c:pt>
                <c:pt idx="121">
                  <c:v>-20320.185027626576</c:v>
                </c:pt>
                <c:pt idx="122">
                  <c:v>-8137.7308260988757</c:v>
                </c:pt>
                <c:pt idx="123">
                  <c:v>2769.8014616122891</c:v>
                </c:pt>
                <c:pt idx="124">
                  <c:v>2752.2110212781263</c:v>
                </c:pt>
                <c:pt idx="125">
                  <c:v>-1798.9949613302197</c:v>
                </c:pt>
                <c:pt idx="126">
                  <c:v>-757.21330044153729</c:v>
                </c:pt>
                <c:pt idx="127">
                  <c:v>-149.29281028466357</c:v>
                </c:pt>
                <c:pt idx="128">
                  <c:v>1846.6736949115948</c:v>
                </c:pt>
                <c:pt idx="129">
                  <c:v>7213.1534009184179</c:v>
                </c:pt>
                <c:pt idx="130">
                  <c:v>7961.2014935069892</c:v>
                </c:pt>
                <c:pt idx="131">
                  <c:v>4648.7171584484713</c:v>
                </c:pt>
                <c:pt idx="132">
                  <c:v>-1264.360418485925</c:v>
                </c:pt>
                <c:pt idx="133">
                  <c:v>-3307.1560515250567</c:v>
                </c:pt>
                <c:pt idx="134">
                  <c:v>-4097.0305548977049</c:v>
                </c:pt>
                <c:pt idx="135">
                  <c:v>779.50325716728548</c:v>
                </c:pt>
                <c:pt idx="136">
                  <c:v>4470.2485704411047</c:v>
                </c:pt>
                <c:pt idx="137">
                  <c:v>3128.4925706949325</c:v>
                </c:pt>
                <c:pt idx="138">
                  <c:v>3573.7464436999544</c:v>
                </c:pt>
                <c:pt idx="139">
                  <c:v>-642.98662477266043</c:v>
                </c:pt>
                <c:pt idx="140">
                  <c:v>-7735.5234489517134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9-4885-B346-39B54AB273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'Б-т_ов'!$CZ$6:$CZ$146</c:f>
              <c:numCache>
                <c:formatCode>General</c:formatCode>
                <c:ptCount val="141"/>
                <c:pt idx="0">
                  <c:v>-1949.07907056675</c:v>
                </c:pt>
                <c:pt idx="1">
                  <c:v>158.95448625407062</c:v>
                </c:pt>
                <c:pt idx="2">
                  <c:v>2174.3432318914352</c:v>
                </c:pt>
                <c:pt idx="3">
                  <c:v>-181.14741219506217</c:v>
                </c:pt>
                <c:pt idx="4">
                  <c:v>1244.8433444446657</c:v>
                </c:pt>
                <c:pt idx="5">
                  <c:v>960.21841089485815</c:v>
                </c:pt>
                <c:pt idx="6">
                  <c:v>1850.9230712639903</c:v>
                </c:pt>
                <c:pt idx="7">
                  <c:v>-2060.7892127067225</c:v>
                </c:pt>
                <c:pt idx="8">
                  <c:v>-777.94372081729409</c:v>
                </c:pt>
                <c:pt idx="9">
                  <c:v>-605.08416683902135</c:v>
                </c:pt>
                <c:pt idx="10">
                  <c:v>-1116.4442290866562</c:v>
                </c:pt>
                <c:pt idx="11">
                  <c:v>-1947.9093160299103</c:v>
                </c:pt>
                <c:pt idx="12">
                  <c:v>-2321.0050015294719</c:v>
                </c:pt>
                <c:pt idx="13">
                  <c:v>2517.7706965637767</c:v>
                </c:pt>
                <c:pt idx="14">
                  <c:v>1621.5671321402704</c:v>
                </c:pt>
                <c:pt idx="15">
                  <c:v>-379.44789131165874</c:v>
                </c:pt>
                <c:pt idx="16">
                  <c:v>-3213.4377082136534</c:v>
                </c:pt>
                <c:pt idx="17">
                  <c:v>-1484.0382092196317</c:v>
                </c:pt>
                <c:pt idx="18">
                  <c:v>696.83669801081635</c:v>
                </c:pt>
                <c:pt idx="19">
                  <c:v>-354.24813756365057</c:v>
                </c:pt>
                <c:pt idx="20">
                  <c:v>1818.0750195583123</c:v>
                </c:pt>
                <c:pt idx="21">
                  <c:v>2791.0878276156432</c:v>
                </c:pt>
                <c:pt idx="22">
                  <c:v>-1370.6313362453873</c:v>
                </c:pt>
                <c:pt idx="23">
                  <c:v>222.77871252404168</c:v>
                </c:pt>
                <c:pt idx="24">
                  <c:v>2025.45992922768</c:v>
                </c:pt>
                <c:pt idx="25">
                  <c:v>-1240.6431481247096</c:v>
                </c:pt>
                <c:pt idx="26">
                  <c:v>-305.04863671789047</c:v>
                </c:pt>
                <c:pt idx="27">
                  <c:v>108.4737639803098</c:v>
                </c:pt>
                <c:pt idx="28">
                  <c:v>1409.6145125403552</c:v>
                </c:pt>
                <c:pt idx="29">
                  <c:v>-31.56553407468359</c:v>
                </c:pt>
                <c:pt idx="30">
                  <c:v>-409.92052011102663</c:v>
                </c:pt>
                <c:pt idx="31">
                  <c:v>-472.19973601534656</c:v>
                </c:pt>
                <c:pt idx="32">
                  <c:v>511.12923186069065</c:v>
                </c:pt>
                <c:pt idx="33">
                  <c:v>1580.0549422976985</c:v>
                </c:pt>
                <c:pt idx="34">
                  <c:v>891.60151705184217</c:v>
                </c:pt>
                <c:pt idx="35">
                  <c:v>-631.90642050316546</c:v>
                </c:pt>
                <c:pt idx="36">
                  <c:v>-1055.1029532969169</c:v>
                </c:pt>
                <c:pt idx="37">
                  <c:v>713.02252594052163</c:v>
                </c:pt>
                <c:pt idx="38">
                  <c:v>1208.0720669002424</c:v>
                </c:pt>
                <c:pt idx="39">
                  <c:v>1119.8669351698679</c:v>
                </c:pt>
                <c:pt idx="40">
                  <c:v>1375.7273259300227</c:v>
                </c:pt>
                <c:pt idx="41">
                  <c:v>824.10904062076474</c:v>
                </c:pt>
                <c:pt idx="42">
                  <c:v>39.155715118186876</c:v>
                </c:pt>
                <c:pt idx="43">
                  <c:v>1318.5984524950784</c:v>
                </c:pt>
                <c:pt idx="44">
                  <c:v>756.28253866958107</c:v>
                </c:pt>
                <c:pt idx="45">
                  <c:v>-17.336459820124396</c:v>
                </c:pt>
                <c:pt idx="46">
                  <c:v>1513.403900200587</c:v>
                </c:pt>
                <c:pt idx="47">
                  <c:v>-2136.4119254012612</c:v>
                </c:pt>
                <c:pt idx="48">
                  <c:v>-605.99258834565649</c:v>
                </c:pt>
                <c:pt idx="49">
                  <c:v>644.18936265120976</c:v>
                </c:pt>
                <c:pt idx="50">
                  <c:v>-113.35631063576096</c:v>
                </c:pt>
                <c:pt idx="51">
                  <c:v>951.38659235373825</c:v>
                </c:pt>
                <c:pt idx="52">
                  <c:v>1035.4783701532704</c:v>
                </c:pt>
                <c:pt idx="53">
                  <c:v>543.27465390598638</c:v>
                </c:pt>
                <c:pt idx="54">
                  <c:v>-369.38038361751143</c:v>
                </c:pt>
                <c:pt idx="55">
                  <c:v>1029.2984979529933</c:v>
                </c:pt>
                <c:pt idx="56">
                  <c:v>377.52280576644142</c:v>
                </c:pt>
                <c:pt idx="57">
                  <c:v>123.70867319402649</c:v>
                </c:pt>
                <c:pt idx="58">
                  <c:v>-2812.9080459013467</c:v>
                </c:pt>
                <c:pt idx="59">
                  <c:v>-3838.952452761358</c:v>
                </c:pt>
                <c:pt idx="60">
                  <c:v>919.84527736688119</c:v>
                </c:pt>
                <c:pt idx="61">
                  <c:v>918.83370584029194</c:v>
                </c:pt>
                <c:pt idx="62">
                  <c:v>-4230.8715101848675</c:v>
                </c:pt>
                <c:pt idx="63">
                  <c:v>-2132.370733276693</c:v>
                </c:pt>
                <c:pt idx="64">
                  <c:v>1489.1903371353981</c:v>
                </c:pt>
                <c:pt idx="65">
                  <c:v>1822.3756680529355</c:v>
                </c:pt>
                <c:pt idx="66">
                  <c:v>-461.56271802497724</c:v>
                </c:pt>
                <c:pt idx="67">
                  <c:v>-3188.3968476160062</c:v>
                </c:pt>
                <c:pt idx="68">
                  <c:v>-2294.3323508135045</c:v>
                </c:pt>
                <c:pt idx="69">
                  <c:v>-1170.0776940322764</c:v>
                </c:pt>
                <c:pt idx="70">
                  <c:v>-1692.0610395912647</c:v>
                </c:pt>
                <c:pt idx="71">
                  <c:v>-4809.3350570443054</c:v>
                </c:pt>
                <c:pt idx="72">
                  <c:v>468.20309656709088</c:v>
                </c:pt>
                <c:pt idx="73">
                  <c:v>1133.0735624158497</c:v>
                </c:pt>
                <c:pt idx="74">
                  <c:v>462.91131629254392</c:v>
                </c:pt>
                <c:pt idx="75">
                  <c:v>734.64345815713148</c:v>
                </c:pt>
                <c:pt idx="76">
                  <c:v>1175.88239398517</c:v>
                </c:pt>
                <c:pt idx="77">
                  <c:v>-630.10511163431681</c:v>
                </c:pt>
                <c:pt idx="78">
                  <c:v>736.40251667195332</c:v>
                </c:pt>
                <c:pt idx="79">
                  <c:v>223.82853813946005</c:v>
                </c:pt>
                <c:pt idx="80">
                  <c:v>828.87709065844945</c:v>
                </c:pt>
                <c:pt idx="81">
                  <c:v>2670.2577006163269</c:v>
                </c:pt>
                <c:pt idx="82">
                  <c:v>1982.4596232957133</c:v>
                </c:pt>
                <c:pt idx="83">
                  <c:v>-1562.8056973026121</c:v>
                </c:pt>
                <c:pt idx="84">
                  <c:v>1397.3751393427508</c:v>
                </c:pt>
                <c:pt idx="85">
                  <c:v>-1027.174509321487</c:v>
                </c:pt>
                <c:pt idx="86">
                  <c:v>-1489.0835960320678</c:v>
                </c:pt>
                <c:pt idx="87">
                  <c:v>1230.32779240537</c:v>
                </c:pt>
                <c:pt idx="88">
                  <c:v>2002.6371207824127</c:v>
                </c:pt>
                <c:pt idx="89">
                  <c:v>2772.1800646175147</c:v>
                </c:pt>
                <c:pt idx="90">
                  <c:v>-306.32199837515492</c:v>
                </c:pt>
                <c:pt idx="91">
                  <c:v>789.00400763961466</c:v>
                </c:pt>
                <c:pt idx="92">
                  <c:v>789.17605355376975</c:v>
                </c:pt>
                <c:pt idx="93">
                  <c:v>-768.90573912884508</c:v>
                </c:pt>
                <c:pt idx="94">
                  <c:v>-1048.9292616848477</c:v>
                </c:pt>
                <c:pt idx="95">
                  <c:v>1448.3092188316953</c:v>
                </c:pt>
                <c:pt idx="96">
                  <c:v>317.51363765695095</c:v>
                </c:pt>
                <c:pt idx="97">
                  <c:v>-3051.3544074717161</c:v>
                </c:pt>
                <c:pt idx="98">
                  <c:v>-38.3048313282818</c:v>
                </c:pt>
                <c:pt idx="99">
                  <c:v>-1286.3261932128153</c:v>
                </c:pt>
                <c:pt idx="100">
                  <c:v>1394.7373882512259</c:v>
                </c:pt>
                <c:pt idx="101">
                  <c:v>148.96564675205653</c:v>
                </c:pt>
                <c:pt idx="102">
                  <c:v>1022.6922772605311</c:v>
                </c:pt>
                <c:pt idx="103">
                  <c:v>2479.0612871297353</c:v>
                </c:pt>
                <c:pt idx="104">
                  <c:v>747.24381715147774</c:v>
                </c:pt>
                <c:pt idx="105">
                  <c:v>-298.35207534254056</c:v>
                </c:pt>
                <c:pt idx="106">
                  <c:v>40.296674912134549</c:v>
                </c:pt>
                <c:pt idx="107">
                  <c:v>623.6874628885713</c:v>
                </c:pt>
                <c:pt idx="108">
                  <c:v>1572.0465335473748</c:v>
                </c:pt>
                <c:pt idx="109">
                  <c:v>1522.425997782286</c:v>
                </c:pt>
                <c:pt idx="110">
                  <c:v>1502.5835386702424</c:v>
                </c:pt>
                <c:pt idx="111">
                  <c:v>1174.2164178350777</c:v>
                </c:pt>
                <c:pt idx="112">
                  <c:v>-1070.8939261873813</c:v>
                </c:pt>
                <c:pt idx="113">
                  <c:v>-596.73168386582063</c:v>
                </c:pt>
                <c:pt idx="114">
                  <c:v>-2655.0420496878764</c:v>
                </c:pt>
                <c:pt idx="115">
                  <c:v>-2228.0837874969498</c:v>
                </c:pt>
                <c:pt idx="116">
                  <c:v>1858.6231488227274</c:v>
                </c:pt>
                <c:pt idx="117">
                  <c:v>905.42138996974904</c:v>
                </c:pt>
                <c:pt idx="118">
                  <c:v>946.29969366730859</c:v>
                </c:pt>
                <c:pt idx="119">
                  <c:v>155.65724887083474</c:v>
                </c:pt>
                <c:pt idx="120">
                  <c:v>-141.37926594406042</c:v>
                </c:pt>
                <c:pt idx="121">
                  <c:v>-2482.5426701845568</c:v>
                </c:pt>
                <c:pt idx="122">
                  <c:v>-6475.8837066568667</c:v>
                </c:pt>
                <c:pt idx="123">
                  <c:v>-2577.7076402963594</c:v>
                </c:pt>
                <c:pt idx="124">
                  <c:v>912.51531508139419</c:v>
                </c:pt>
                <c:pt idx="125">
                  <c:v>906.88667635449644</c:v>
                </c:pt>
                <c:pt idx="126">
                  <c:v>-549.42105450122972</c:v>
                </c:pt>
                <c:pt idx="127">
                  <c:v>-216.06881942036253</c:v>
                </c:pt>
                <c:pt idx="128">
                  <c:v>-21.544705824064387</c:v>
                </c:pt>
                <c:pt idx="129">
                  <c:v>617.13028782685183</c:v>
                </c:pt>
                <c:pt idx="130">
                  <c:v>2334.3116048673733</c:v>
                </c:pt>
                <c:pt idx="131">
                  <c:v>2573.674144038645</c:v>
                </c:pt>
                <c:pt idx="132">
                  <c:v>1513.7360608320653</c:v>
                </c:pt>
                <c:pt idx="133">
                  <c:v>-378.347185091249</c:v>
                </c:pt>
                <c:pt idx="134">
                  <c:v>-1032.0066951906435</c:v>
                </c:pt>
                <c:pt idx="135">
                  <c:v>-1284.7529672915089</c:v>
                </c:pt>
                <c:pt idx="136">
                  <c:v>275.65408029711944</c:v>
                </c:pt>
                <c:pt idx="137">
                  <c:v>1456.6291785192855</c:v>
                </c:pt>
                <c:pt idx="138">
                  <c:v>1027.2903081584807</c:v>
                </c:pt>
                <c:pt idx="139">
                  <c:v>1169.7638986592224</c:v>
                </c:pt>
                <c:pt idx="140">
                  <c:v>-179.51824546651162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9-4885-B346-39B54AB2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77328"/>
        <c:axId val="503586512"/>
      </c:lineChart>
      <c:catAx>
        <c:axId val="5035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86512"/>
        <c:crosses val="autoZero"/>
        <c:auto val="1"/>
        <c:lblAlgn val="ctr"/>
        <c:lblOffset val="100"/>
        <c:noMultiLvlLbl val="0"/>
      </c:catAx>
      <c:valAx>
        <c:axId val="5035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'Б-т_ов'!$CS$6:$CS$146</c:f>
              <c:numCache>
                <c:formatCode>General</c:formatCode>
                <c:ptCount val="141"/>
                <c:pt idx="0">
                  <c:v>29298.671999999999</c:v>
                </c:pt>
                <c:pt idx="1">
                  <c:v>35853.768000000004</c:v>
                </c:pt>
                <c:pt idx="2">
                  <c:v>28742.844000000001</c:v>
                </c:pt>
                <c:pt idx="3">
                  <c:v>33443.460000000006</c:v>
                </c:pt>
                <c:pt idx="4">
                  <c:v>32791.956000000006</c:v>
                </c:pt>
                <c:pt idx="5">
                  <c:v>35807.46</c:v>
                </c:pt>
                <c:pt idx="6">
                  <c:v>23808.576000000001</c:v>
                </c:pt>
                <c:pt idx="7">
                  <c:v>28037.592000000001</c:v>
                </c:pt>
                <c:pt idx="8">
                  <c:v>28791.815999999999</c:v>
                </c:pt>
                <c:pt idx="9">
                  <c:v>27401.903999999999</c:v>
                </c:pt>
                <c:pt idx="10">
                  <c:v>25005.840000000004</c:v>
                </c:pt>
                <c:pt idx="11">
                  <c:v>24036.552</c:v>
                </c:pt>
                <c:pt idx="12">
                  <c:v>39349.596000000005</c:v>
                </c:pt>
                <c:pt idx="13">
                  <c:v>36734.292000000001</c:v>
                </c:pt>
                <c:pt idx="14">
                  <c:v>30660.756000000001</c:v>
                </c:pt>
                <c:pt idx="15">
                  <c:v>21978.588</c:v>
                </c:pt>
                <c:pt idx="16">
                  <c:v>27552.396000000001</c:v>
                </c:pt>
                <c:pt idx="17">
                  <c:v>34531.824000000001</c:v>
                </c:pt>
                <c:pt idx="18">
                  <c:v>31405.583999999999</c:v>
                </c:pt>
                <c:pt idx="19">
                  <c:v>38347.847999999998</c:v>
                </c:pt>
                <c:pt idx="20">
                  <c:v>41536.944000000003</c:v>
                </c:pt>
                <c:pt idx="21">
                  <c:v>28674.083999999999</c:v>
                </c:pt>
                <c:pt idx="22">
                  <c:v>33791.976000000002</c:v>
                </c:pt>
                <c:pt idx="23">
                  <c:v>39558.948000000004</c:v>
                </c:pt>
                <c:pt idx="24">
                  <c:v>29480.256000000001</c:v>
                </c:pt>
                <c:pt idx="25">
                  <c:v>32527.775999999998</c:v>
                </c:pt>
                <c:pt idx="26">
                  <c:v>33939</c:v>
                </c:pt>
                <c:pt idx="27">
                  <c:v>38119.512000000002</c:v>
                </c:pt>
                <c:pt idx="28">
                  <c:v>33725.207999999999</c:v>
                </c:pt>
                <c:pt idx="29">
                  <c:v>32647.871999999999</c:v>
                </c:pt>
                <c:pt idx="30">
                  <c:v>32553.851999999999</c:v>
                </c:pt>
                <c:pt idx="31">
                  <c:v>35723.123999999996</c:v>
                </c:pt>
                <c:pt idx="32">
                  <c:v>39155.555999999997</c:v>
                </c:pt>
                <c:pt idx="33">
                  <c:v>37091.603999999999</c:v>
                </c:pt>
                <c:pt idx="34">
                  <c:v>32413.752</c:v>
                </c:pt>
                <c:pt idx="35">
                  <c:v>31170.408000000003</c:v>
                </c:pt>
                <c:pt idx="36">
                  <c:v>36771.227999999996</c:v>
                </c:pt>
                <c:pt idx="37">
                  <c:v>38389.452000000005</c:v>
                </c:pt>
                <c:pt idx="38">
                  <c:v>38180.951999999997</c:v>
                </c:pt>
                <c:pt idx="39">
                  <c:v>39043.824000000001</c:v>
                </c:pt>
                <c:pt idx="40">
                  <c:v>37379.364000000001</c:v>
                </c:pt>
                <c:pt idx="41">
                  <c:v>34981.932000000001</c:v>
                </c:pt>
                <c:pt idx="42">
                  <c:v>39032.387999999999</c:v>
                </c:pt>
                <c:pt idx="43">
                  <c:v>37323.407999999996</c:v>
                </c:pt>
                <c:pt idx="44">
                  <c:v>34950.504000000001</c:v>
                </c:pt>
                <c:pt idx="45">
                  <c:v>39775.608</c:v>
                </c:pt>
                <c:pt idx="46">
                  <c:v>28407.167999999998</c:v>
                </c:pt>
                <c:pt idx="47">
                  <c:v>33224.46</c:v>
                </c:pt>
                <c:pt idx="48">
                  <c:v>37162.655999999995</c:v>
                </c:pt>
                <c:pt idx="49">
                  <c:v>34823.123999999996</c:v>
                </c:pt>
                <c:pt idx="50">
                  <c:v>38175.372000000003</c:v>
                </c:pt>
                <c:pt idx="51">
                  <c:v>38459.807999999997</c:v>
                </c:pt>
                <c:pt idx="52">
                  <c:v>36940.175999999999</c:v>
                </c:pt>
                <c:pt idx="53">
                  <c:v>34103.58</c:v>
                </c:pt>
                <c:pt idx="54">
                  <c:v>38487.372000000003</c:v>
                </c:pt>
                <c:pt idx="55">
                  <c:v>36460.296000000002</c:v>
                </c:pt>
                <c:pt idx="56">
                  <c:v>35674.127999999997</c:v>
                </c:pt>
                <c:pt idx="57">
                  <c:v>26501.028000000002</c:v>
                </c:pt>
                <c:pt idx="58">
                  <c:v>23296.127999999997</c:v>
                </c:pt>
                <c:pt idx="59">
                  <c:v>38167.236000000004</c:v>
                </c:pt>
                <c:pt idx="60">
                  <c:v>38160.612000000001</c:v>
                </c:pt>
                <c:pt idx="61">
                  <c:v>22060.991999999998</c:v>
                </c:pt>
                <c:pt idx="62">
                  <c:v>28610.832000000002</c:v>
                </c:pt>
                <c:pt idx="63">
                  <c:v>39918.156000000003</c:v>
                </c:pt>
                <c:pt idx="64">
                  <c:v>40946.484000000004</c:v>
                </c:pt>
                <c:pt idx="65">
                  <c:v>33793.656000000003</c:v>
                </c:pt>
                <c:pt idx="66">
                  <c:v>25254.563999999998</c:v>
                </c:pt>
                <c:pt idx="67">
                  <c:v>28029.312000000002</c:v>
                </c:pt>
                <c:pt idx="68">
                  <c:v>31521.432000000001</c:v>
                </c:pt>
                <c:pt idx="69">
                  <c:v>29866.835999999999</c:v>
                </c:pt>
                <c:pt idx="70">
                  <c:v>20099.64</c:v>
                </c:pt>
                <c:pt idx="71">
                  <c:v>36565.824000000001</c:v>
                </c:pt>
                <c:pt idx="72">
                  <c:v>38614.896000000001</c:v>
                </c:pt>
                <c:pt idx="73">
                  <c:v>36490.080000000002</c:v>
                </c:pt>
                <c:pt idx="74">
                  <c:v>37307.22</c:v>
                </c:pt>
                <c:pt idx="75">
                  <c:v>38652.54</c:v>
                </c:pt>
                <c:pt idx="76">
                  <c:v>32973.407999999996</c:v>
                </c:pt>
                <c:pt idx="77">
                  <c:v>37207.428</c:v>
                </c:pt>
                <c:pt idx="78">
                  <c:v>35567.64</c:v>
                </c:pt>
                <c:pt idx="79">
                  <c:v>37419.312000000005</c:v>
                </c:pt>
                <c:pt idx="80">
                  <c:v>43133.495999999999</c:v>
                </c:pt>
                <c:pt idx="81">
                  <c:v>40942.403999999995</c:v>
                </c:pt>
                <c:pt idx="82">
                  <c:v>29820.144</c:v>
                </c:pt>
                <c:pt idx="83">
                  <c:v>39027.455999999998</c:v>
                </c:pt>
                <c:pt idx="84">
                  <c:v>31405.608</c:v>
                </c:pt>
                <c:pt idx="85">
                  <c:v>29916.432000000001</c:v>
                </c:pt>
                <c:pt idx="86">
                  <c:v>38368.572</c:v>
                </c:pt>
                <c:pt idx="87">
                  <c:v>40734.912000000004</c:v>
                </c:pt>
                <c:pt idx="88">
                  <c:v>43091.892</c:v>
                </c:pt>
                <c:pt idx="89">
                  <c:v>33422.436000000002</c:v>
                </c:pt>
                <c:pt idx="90">
                  <c:v>36796.307999999997</c:v>
                </c:pt>
                <c:pt idx="91">
                  <c:v>36747.119999999995</c:v>
                </c:pt>
                <c:pt idx="92">
                  <c:v>31827.671999999999</c:v>
                </c:pt>
                <c:pt idx="93">
                  <c:v>30901.98</c:v>
                </c:pt>
                <c:pt idx="94">
                  <c:v>38655.372000000003</c:v>
                </c:pt>
                <c:pt idx="95">
                  <c:v>35070.288</c:v>
                </c:pt>
                <c:pt idx="96">
                  <c:v>24490.656000000003</c:v>
                </c:pt>
                <c:pt idx="97">
                  <c:v>33855.455999999998</c:v>
                </c:pt>
                <c:pt idx="98">
                  <c:v>29903.627999999997</c:v>
                </c:pt>
                <c:pt idx="99">
                  <c:v>38230.847999999998</c:v>
                </c:pt>
                <c:pt idx="100">
                  <c:v>34286.111999999994</c:v>
                </c:pt>
                <c:pt idx="101">
                  <c:v>36965.292000000001</c:v>
                </c:pt>
                <c:pt idx="102">
                  <c:v>41465.520000000004</c:v>
                </c:pt>
                <c:pt idx="103">
                  <c:v>36002.387999999999</c:v>
                </c:pt>
                <c:pt idx="104">
                  <c:v>32684.136000000002</c:v>
                </c:pt>
                <c:pt idx="105">
                  <c:v>33692.268000000004</c:v>
                </c:pt>
                <c:pt idx="106">
                  <c:v>35465.712</c:v>
                </c:pt>
                <c:pt idx="107">
                  <c:v>38380.259999999995</c:v>
                </c:pt>
                <c:pt idx="108">
                  <c:v>38176.536</c:v>
                </c:pt>
                <c:pt idx="109">
                  <c:v>38066.520000000004</c:v>
                </c:pt>
                <c:pt idx="110">
                  <c:v>36993.024000000005</c:v>
                </c:pt>
                <c:pt idx="111">
                  <c:v>29930.160000000003</c:v>
                </c:pt>
                <c:pt idx="112">
                  <c:v>31366.32</c:v>
                </c:pt>
                <c:pt idx="113">
                  <c:v>24888.983999999997</c:v>
                </c:pt>
                <c:pt idx="114">
                  <c:v>26179.5</c:v>
                </c:pt>
                <c:pt idx="115">
                  <c:v>38908.379999999997</c:v>
                </c:pt>
                <c:pt idx="116">
                  <c:v>35887.800000000003</c:v>
                </c:pt>
                <c:pt idx="117">
                  <c:v>35975.051999999996</c:v>
                </c:pt>
                <c:pt idx="118">
                  <c:v>33464.892</c:v>
                </c:pt>
                <c:pt idx="119">
                  <c:v>32498.627999999997</c:v>
                </c:pt>
                <c:pt idx="120">
                  <c:v>25145.484</c:v>
                </c:pt>
                <c:pt idx="121">
                  <c:v>12630.432000000001</c:v>
                </c:pt>
                <c:pt idx="122">
                  <c:v>24779.183999999997</c:v>
                </c:pt>
                <c:pt idx="123">
                  <c:v>35654.567999999999</c:v>
                </c:pt>
                <c:pt idx="124">
                  <c:v>35606.448000000004</c:v>
                </c:pt>
                <c:pt idx="125">
                  <c:v>31026.396000000004</c:v>
                </c:pt>
                <c:pt idx="126">
                  <c:v>32041.08</c:v>
                </c:pt>
                <c:pt idx="127">
                  <c:v>32623.716</c:v>
                </c:pt>
                <c:pt idx="128">
                  <c:v>34596.275999999998</c:v>
                </c:pt>
                <c:pt idx="129">
                  <c:v>39941.292000000001</c:v>
                </c:pt>
                <c:pt idx="130">
                  <c:v>40669.884000000005</c:v>
                </c:pt>
                <c:pt idx="131">
                  <c:v>37340.016000000003</c:v>
                </c:pt>
                <c:pt idx="132">
                  <c:v>31411.692000000003</c:v>
                </c:pt>
                <c:pt idx="133">
                  <c:v>29355.851999999995</c:v>
                </c:pt>
                <c:pt idx="134">
                  <c:v>28555.200000000001</c:v>
                </c:pt>
                <c:pt idx="135">
                  <c:v>33423.288</c:v>
                </c:pt>
                <c:pt idx="136">
                  <c:v>37107.983999999997</c:v>
                </c:pt>
                <c:pt idx="137">
                  <c:v>35762.639999999999</c:v>
                </c:pt>
                <c:pt idx="138">
                  <c:v>36206.832000000002</c:v>
                </c:pt>
                <c:pt idx="139">
                  <c:v>31991.627999999997</c:v>
                </c:pt>
                <c:pt idx="140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F-46F9-BB72-A6D63A7C59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'Б-т_ов'!$DA$6:$DA$146</c:f>
              <c:numCache>
                <c:formatCode>0.00</c:formatCode>
                <c:ptCount val="141"/>
                <c:pt idx="0">
                  <c:v>26934.795482256137</c:v>
                </c:pt>
                <c:pt idx="1">
                  <c:v>29299.497088662545</c:v>
                </c:pt>
                <c:pt idx="2">
                  <c:v>31565.265276014929</c:v>
                </c:pt>
                <c:pt idx="3">
                  <c:v>29453.930280001703</c:v>
                </c:pt>
                <c:pt idx="4">
                  <c:v>31117.91770530177</c:v>
                </c:pt>
                <c:pt idx="5">
                  <c:v>31065.195275228187</c:v>
                </c:pt>
                <c:pt idx="6">
                  <c:v>32181.773088118254</c:v>
                </c:pt>
                <c:pt idx="7">
                  <c:v>28489.969419941997</c:v>
                </c:pt>
                <c:pt idx="8">
                  <c:v>29986.823805128221</c:v>
                </c:pt>
                <c:pt idx="9">
                  <c:v>30367.857344134456</c:v>
                </c:pt>
                <c:pt idx="10">
                  <c:v>30058.901172874761</c:v>
                </c:pt>
                <c:pt idx="11">
                  <c:v>29424.134697108253</c:v>
                </c:pt>
                <c:pt idx="12">
                  <c:v>29242.097157203054</c:v>
                </c:pt>
                <c:pt idx="13">
                  <c:v>34266.355349537102</c:v>
                </c:pt>
                <c:pt idx="14">
                  <c:v>33550.123442229655</c:v>
                </c:pt>
                <c:pt idx="15">
                  <c:v>31723.634052997866</c:v>
                </c:pt>
                <c:pt idx="16">
                  <c:v>29058.788661648901</c:v>
                </c:pt>
                <c:pt idx="17">
                  <c:v>30952.016191757673</c:v>
                </c:pt>
                <c:pt idx="18">
                  <c:v>33291.467549893394</c:v>
                </c:pt>
                <c:pt idx="19">
                  <c:v>32393.772399243564</c:v>
                </c:pt>
                <c:pt idx="20">
                  <c:v>34714.363289538327</c:v>
                </c:pt>
                <c:pt idx="21">
                  <c:v>35830.586693245445</c:v>
                </c:pt>
                <c:pt idx="22">
                  <c:v>31807.085801740024</c:v>
                </c:pt>
                <c:pt idx="23">
                  <c:v>33533.786613799683</c:v>
                </c:pt>
                <c:pt idx="24">
                  <c:v>35464.895898957002</c:v>
                </c:pt>
                <c:pt idx="25">
                  <c:v>32322.423009450551</c:v>
                </c:pt>
                <c:pt idx="26">
                  <c:v>33376.914642324402</c:v>
                </c:pt>
                <c:pt idx="27">
                  <c:v>33904.665912339537</c:v>
                </c:pt>
                <c:pt idx="28">
                  <c:v>35315.432092295239</c:v>
                </c:pt>
                <c:pt idx="29">
                  <c:v>33979.3388533834</c:v>
                </c:pt>
                <c:pt idx="30">
                  <c:v>33701.596865586616</c:v>
                </c:pt>
                <c:pt idx="31">
                  <c:v>33735.521652687035</c:v>
                </c:pt>
                <c:pt idx="32">
                  <c:v>34810.710442561816</c:v>
                </c:pt>
                <c:pt idx="33">
                  <c:v>35967.216608220377</c:v>
                </c:pt>
                <c:pt idx="34">
                  <c:v>35362.129085647714</c:v>
                </c:pt>
                <c:pt idx="35">
                  <c:v>33917.837312446347</c:v>
                </c:pt>
                <c:pt idx="36">
                  <c:v>33569.772019915523</c:v>
                </c:pt>
                <c:pt idx="37">
                  <c:v>35409.00862955398</c:v>
                </c:pt>
                <c:pt idx="38">
                  <c:v>35971.214005281632</c:v>
                </c:pt>
                <c:pt idx="39">
                  <c:v>35946.274226914924</c:v>
                </c:pt>
                <c:pt idx="40">
                  <c:v>36261.574303863286</c:v>
                </c:pt>
                <c:pt idx="41">
                  <c:v>35765.634851795614</c:v>
                </c:pt>
                <c:pt idx="42">
                  <c:v>35032.664320816803</c:v>
                </c:pt>
                <c:pt idx="43">
                  <c:v>36360.458628228473</c:v>
                </c:pt>
                <c:pt idx="44">
                  <c:v>35842.927874177578</c:v>
                </c:pt>
                <c:pt idx="45">
                  <c:v>35110.592439431122</c:v>
                </c:pt>
                <c:pt idx="46">
                  <c:v>36679.179581392549</c:v>
                </c:pt>
                <c:pt idx="47">
                  <c:v>33063.838570157699</c:v>
                </c:pt>
                <c:pt idx="48">
                  <c:v>34625.425568235405</c:v>
                </c:pt>
                <c:pt idx="49">
                  <c:v>35903.532841138294</c:v>
                </c:pt>
                <c:pt idx="50">
                  <c:v>35170.734964870084</c:v>
                </c:pt>
                <c:pt idx="51">
                  <c:v>36257.112954219905</c:v>
                </c:pt>
                <c:pt idx="52">
                  <c:v>36359.791921950135</c:v>
                </c:pt>
                <c:pt idx="53">
                  <c:v>35883.192313432752</c:v>
                </c:pt>
                <c:pt idx="54">
                  <c:v>34983.22311566717</c:v>
                </c:pt>
                <c:pt idx="55">
                  <c:v>36391.73438325242</c:v>
                </c:pt>
                <c:pt idx="56">
                  <c:v>35747.002437566276</c:v>
                </c:pt>
                <c:pt idx="57">
                  <c:v>35497.508226208731</c:v>
                </c:pt>
                <c:pt idx="58">
                  <c:v>32562.55241727152</c:v>
                </c:pt>
                <c:pt idx="59">
                  <c:v>31535.574723741793</c:v>
                </c:pt>
                <c:pt idx="60">
                  <c:v>36290.909784601237</c:v>
                </c:pt>
                <c:pt idx="61">
                  <c:v>36283.970975435601</c:v>
                </c:pt>
                <c:pt idx="62">
                  <c:v>31125.93876762997</c:v>
                </c:pt>
                <c:pt idx="63">
                  <c:v>33213.777612845057</c:v>
                </c:pt>
                <c:pt idx="64">
                  <c:v>36822.406625880263</c:v>
                </c:pt>
                <c:pt idx="65">
                  <c:v>37140.454587965934</c:v>
                </c:pt>
                <c:pt idx="66">
                  <c:v>34839.238335830007</c:v>
                </c:pt>
                <c:pt idx="67">
                  <c:v>32093.05065718363</c:v>
                </c:pt>
                <c:pt idx="68">
                  <c:v>32965.75073616227</c:v>
                </c:pt>
                <c:pt idx="69">
                  <c:v>34066.694920579925</c:v>
                </c:pt>
                <c:pt idx="70">
                  <c:v>33519.519862346489</c:v>
                </c:pt>
                <c:pt idx="71">
                  <c:v>30375.237706136941</c:v>
                </c:pt>
                <c:pt idx="72">
                  <c:v>35624.016109138589</c:v>
                </c:pt>
                <c:pt idx="73">
                  <c:v>36258.440026753167</c:v>
                </c:pt>
                <c:pt idx="74">
                  <c:v>35556.20924900008</c:v>
                </c:pt>
                <c:pt idx="75">
                  <c:v>35794.315690068099</c:v>
                </c:pt>
                <c:pt idx="76">
                  <c:v>36200.436570161612</c:v>
                </c:pt>
                <c:pt idx="77">
                  <c:v>34357.90346809844</c:v>
                </c:pt>
                <c:pt idx="78">
                  <c:v>35686.502773480701</c:v>
                </c:pt>
                <c:pt idx="79">
                  <c:v>35134.722559772694</c:v>
                </c:pt>
                <c:pt idx="80">
                  <c:v>35699.331779093467</c:v>
                </c:pt>
                <c:pt idx="81">
                  <c:v>37499.104772059269</c:v>
                </c:pt>
                <c:pt idx="82">
                  <c:v>36768.595608181517</c:v>
                </c:pt>
                <c:pt idx="83">
                  <c:v>33179.580545689823</c:v>
                </c:pt>
                <c:pt idx="84">
                  <c:v>36095.037799334401</c:v>
                </c:pt>
                <c:pt idx="85">
                  <c:v>33624.855540790792</c:v>
                </c:pt>
                <c:pt idx="86">
                  <c:v>33116.469631551052</c:v>
                </c:pt>
                <c:pt idx="87">
                  <c:v>35788.624799038371</c:v>
                </c:pt>
                <c:pt idx="88">
                  <c:v>36512.963322273165</c:v>
                </c:pt>
                <c:pt idx="89">
                  <c:v>37233.885691002688</c:v>
                </c:pt>
                <c:pt idx="90">
                  <c:v>34106.178097169941</c:v>
                </c:pt>
                <c:pt idx="91">
                  <c:v>35151.77843083896</c:v>
                </c:pt>
                <c:pt idx="92">
                  <c:v>35101.769477130496</c:v>
                </c:pt>
                <c:pt idx="93">
                  <c:v>33493.116171777219</c:v>
                </c:pt>
                <c:pt idx="94">
                  <c:v>33162.19543773133</c:v>
                </c:pt>
                <c:pt idx="95">
                  <c:v>35608.275822167576</c:v>
                </c:pt>
                <c:pt idx="96">
                  <c:v>34426.126074550957</c:v>
                </c:pt>
                <c:pt idx="97">
                  <c:v>31005.772606847637</c:v>
                </c:pt>
                <c:pt idx="98">
                  <c:v>33967.270318512463</c:v>
                </c:pt>
                <c:pt idx="99">
                  <c:v>32667.695464474207</c:v>
                </c:pt>
                <c:pt idx="100">
                  <c:v>35297.268740338208</c:v>
                </c:pt>
                <c:pt idx="101">
                  <c:v>34000.134694021501</c:v>
                </c:pt>
                <c:pt idx="102">
                  <c:v>34822.691834723781</c:v>
                </c:pt>
                <c:pt idx="103">
                  <c:v>36228.148984026913</c:v>
                </c:pt>
                <c:pt idx="104">
                  <c:v>34445.742096951566</c:v>
                </c:pt>
                <c:pt idx="105">
                  <c:v>33349.944045058233</c:v>
                </c:pt>
                <c:pt idx="106">
                  <c:v>33638.842707840195</c:v>
                </c:pt>
                <c:pt idx="107">
                  <c:v>34173.000294499339</c:v>
                </c:pt>
                <c:pt idx="108">
                  <c:v>35072.707864225093</c:v>
                </c:pt>
                <c:pt idx="109">
                  <c:v>34975.082342140013</c:v>
                </c:pt>
                <c:pt idx="110">
                  <c:v>34907.946225549858</c:v>
                </c:pt>
                <c:pt idx="111">
                  <c:v>34533.061590307283</c:v>
                </c:pt>
                <c:pt idx="112">
                  <c:v>32242.274689176913</c:v>
                </c:pt>
                <c:pt idx="113">
                  <c:v>32671.666145918916</c:v>
                </c:pt>
                <c:pt idx="114">
                  <c:v>30569.555580274453</c:v>
                </c:pt>
                <c:pt idx="115">
                  <c:v>30953.749042628937</c:v>
                </c:pt>
                <c:pt idx="116">
                  <c:v>34998.791393326966</c:v>
                </c:pt>
                <c:pt idx="117">
                  <c:v>34005.090077295958</c:v>
                </c:pt>
                <c:pt idx="118">
                  <c:v>34006.698666487915</c:v>
                </c:pt>
                <c:pt idx="119">
                  <c:v>33178.081164087096</c:v>
                </c:pt>
                <c:pt idx="120">
                  <c:v>32844.429062797914</c:v>
                </c:pt>
                <c:pt idx="121">
                  <c:v>30468.074357442019</c:v>
                </c:pt>
                <c:pt idx="122">
                  <c:v>26441.031119442006</c:v>
                </c:pt>
                <c:pt idx="123">
                  <c:v>30307.058898091353</c:v>
                </c:pt>
                <c:pt idx="124">
                  <c:v>33766.752293803271</c:v>
                </c:pt>
                <c:pt idx="125">
                  <c:v>33732.277637684718</c:v>
                </c:pt>
                <c:pt idx="126">
                  <c:v>32248.872245940311</c:v>
                </c:pt>
                <c:pt idx="127">
                  <c:v>32556.939990864303</c:v>
                </c:pt>
                <c:pt idx="128">
                  <c:v>32728.057599264339</c:v>
                </c:pt>
                <c:pt idx="129">
                  <c:v>33345.268886908438</c:v>
                </c:pt>
                <c:pt idx="130">
                  <c:v>35042.994111360393</c:v>
                </c:pt>
                <c:pt idx="131">
                  <c:v>35264.972985590175</c:v>
                </c:pt>
                <c:pt idx="132">
                  <c:v>34189.788479317991</c:v>
                </c:pt>
                <c:pt idx="133">
                  <c:v>32284.660866433802</c:v>
                </c:pt>
                <c:pt idx="134">
                  <c:v>31620.223859707061</c:v>
                </c:pt>
                <c:pt idx="135">
                  <c:v>31359.031775541207</c:v>
                </c:pt>
                <c:pt idx="136">
                  <c:v>32913.38950985601</c:v>
                </c:pt>
                <c:pt idx="137">
                  <c:v>34090.776607824351</c:v>
                </c:pt>
                <c:pt idx="138">
                  <c:v>33660.375864458525</c:v>
                </c:pt>
                <c:pt idx="139">
                  <c:v>33804.378523431878</c:v>
                </c:pt>
                <c:pt idx="140">
                  <c:v>32459.2812034852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F-46F9-BB72-A6D63A7C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60272"/>
        <c:axId val="503560600"/>
      </c:lineChart>
      <c:catAx>
        <c:axId val="50356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60600"/>
        <c:crosses val="autoZero"/>
        <c:auto val="1"/>
        <c:lblAlgn val="ctr"/>
        <c:lblOffset val="100"/>
        <c:noMultiLvlLbl val="0"/>
      </c:catAx>
      <c:valAx>
        <c:axId val="5035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56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'Б-т_ов'!$DO$7:$DO$146</c:f>
              <c:numCache>
                <c:formatCode>General</c:formatCode>
                <c:ptCount val="140"/>
                <c:pt idx="0">
                  <c:v>35853.768000000004</c:v>
                </c:pt>
                <c:pt idx="1">
                  <c:v>28742.844000000001</c:v>
                </c:pt>
                <c:pt idx="2">
                  <c:v>33443.460000000006</c:v>
                </c:pt>
                <c:pt idx="3">
                  <c:v>32791.956000000006</c:v>
                </c:pt>
                <c:pt idx="4">
                  <c:v>35807.46</c:v>
                </c:pt>
                <c:pt idx="5">
                  <c:v>23808.576000000001</c:v>
                </c:pt>
                <c:pt idx="6">
                  <c:v>28037.592000000001</c:v>
                </c:pt>
                <c:pt idx="7">
                  <c:v>28791.815999999999</c:v>
                </c:pt>
                <c:pt idx="8">
                  <c:v>27401.903999999999</c:v>
                </c:pt>
                <c:pt idx="9">
                  <c:v>25005.840000000004</c:v>
                </c:pt>
                <c:pt idx="10">
                  <c:v>24036.552</c:v>
                </c:pt>
                <c:pt idx="11">
                  <c:v>39349.596000000005</c:v>
                </c:pt>
                <c:pt idx="12">
                  <c:v>36734.292000000001</c:v>
                </c:pt>
                <c:pt idx="13">
                  <c:v>30660.756000000001</c:v>
                </c:pt>
                <c:pt idx="14">
                  <c:v>21978.588</c:v>
                </c:pt>
                <c:pt idx="15">
                  <c:v>27552.396000000001</c:v>
                </c:pt>
                <c:pt idx="16">
                  <c:v>34531.824000000001</c:v>
                </c:pt>
                <c:pt idx="17">
                  <c:v>31405.583999999999</c:v>
                </c:pt>
                <c:pt idx="18">
                  <c:v>38347.847999999998</c:v>
                </c:pt>
                <c:pt idx="19">
                  <c:v>41536.944000000003</c:v>
                </c:pt>
                <c:pt idx="20">
                  <c:v>28674.083999999999</c:v>
                </c:pt>
                <c:pt idx="21">
                  <c:v>33791.976000000002</c:v>
                </c:pt>
                <c:pt idx="22">
                  <c:v>39558.948000000004</c:v>
                </c:pt>
                <c:pt idx="23">
                  <c:v>29480.256000000001</c:v>
                </c:pt>
                <c:pt idx="24">
                  <c:v>32527.775999999998</c:v>
                </c:pt>
                <c:pt idx="25">
                  <c:v>33939</c:v>
                </c:pt>
                <c:pt idx="26">
                  <c:v>38119.512000000002</c:v>
                </c:pt>
                <c:pt idx="27">
                  <c:v>33725.207999999999</c:v>
                </c:pt>
                <c:pt idx="28">
                  <c:v>32647.871999999999</c:v>
                </c:pt>
                <c:pt idx="29">
                  <c:v>32553.851999999999</c:v>
                </c:pt>
                <c:pt idx="30">
                  <c:v>35723.123999999996</c:v>
                </c:pt>
                <c:pt idx="31">
                  <c:v>39155.555999999997</c:v>
                </c:pt>
                <c:pt idx="32">
                  <c:v>37091.603999999999</c:v>
                </c:pt>
                <c:pt idx="33">
                  <c:v>32413.752</c:v>
                </c:pt>
                <c:pt idx="34">
                  <c:v>31170.408000000003</c:v>
                </c:pt>
                <c:pt idx="35">
                  <c:v>36771.227999999996</c:v>
                </c:pt>
                <c:pt idx="36">
                  <c:v>38389.452000000005</c:v>
                </c:pt>
                <c:pt idx="37">
                  <c:v>38180.951999999997</c:v>
                </c:pt>
                <c:pt idx="38">
                  <c:v>39043.824000000001</c:v>
                </c:pt>
                <c:pt idx="39">
                  <c:v>37379.364000000001</c:v>
                </c:pt>
                <c:pt idx="40">
                  <c:v>34981.932000000001</c:v>
                </c:pt>
                <c:pt idx="41">
                  <c:v>39032.387999999999</c:v>
                </c:pt>
                <c:pt idx="42">
                  <c:v>37323.407999999996</c:v>
                </c:pt>
                <c:pt idx="43">
                  <c:v>34950.504000000001</c:v>
                </c:pt>
                <c:pt idx="44">
                  <c:v>39775.608</c:v>
                </c:pt>
                <c:pt idx="45">
                  <c:v>28407.167999999998</c:v>
                </c:pt>
                <c:pt idx="46">
                  <c:v>33224.46</c:v>
                </c:pt>
                <c:pt idx="47">
                  <c:v>37162.655999999995</c:v>
                </c:pt>
                <c:pt idx="48">
                  <c:v>34823.123999999996</c:v>
                </c:pt>
                <c:pt idx="49">
                  <c:v>38175.372000000003</c:v>
                </c:pt>
                <c:pt idx="50">
                  <c:v>38459.807999999997</c:v>
                </c:pt>
                <c:pt idx="51">
                  <c:v>36940.175999999999</c:v>
                </c:pt>
                <c:pt idx="52">
                  <c:v>34103.58</c:v>
                </c:pt>
                <c:pt idx="53">
                  <c:v>38487.372000000003</c:v>
                </c:pt>
                <c:pt idx="54">
                  <c:v>36460.296000000002</c:v>
                </c:pt>
                <c:pt idx="55">
                  <c:v>35674.127999999997</c:v>
                </c:pt>
                <c:pt idx="56">
                  <c:v>26501.028000000002</c:v>
                </c:pt>
                <c:pt idx="57">
                  <c:v>23296.127999999997</c:v>
                </c:pt>
                <c:pt idx="58">
                  <c:v>38167.236000000004</c:v>
                </c:pt>
                <c:pt idx="59">
                  <c:v>38160.612000000001</c:v>
                </c:pt>
                <c:pt idx="60">
                  <c:v>22060.991999999998</c:v>
                </c:pt>
                <c:pt idx="61">
                  <c:v>28610.832000000002</c:v>
                </c:pt>
                <c:pt idx="62">
                  <c:v>39918.156000000003</c:v>
                </c:pt>
                <c:pt idx="63">
                  <c:v>40946.484000000004</c:v>
                </c:pt>
                <c:pt idx="64">
                  <c:v>33793.656000000003</c:v>
                </c:pt>
                <c:pt idx="65">
                  <c:v>25254.563999999998</c:v>
                </c:pt>
                <c:pt idx="66">
                  <c:v>28029.312000000002</c:v>
                </c:pt>
                <c:pt idx="67">
                  <c:v>31521.432000000001</c:v>
                </c:pt>
                <c:pt idx="68">
                  <c:v>29866.835999999999</c:v>
                </c:pt>
                <c:pt idx="69">
                  <c:v>20099.64</c:v>
                </c:pt>
                <c:pt idx="70">
                  <c:v>36565.824000000001</c:v>
                </c:pt>
                <c:pt idx="71">
                  <c:v>38614.896000000001</c:v>
                </c:pt>
                <c:pt idx="72">
                  <c:v>36490.080000000002</c:v>
                </c:pt>
                <c:pt idx="73">
                  <c:v>37307.22</c:v>
                </c:pt>
                <c:pt idx="74">
                  <c:v>38652.54</c:v>
                </c:pt>
                <c:pt idx="75">
                  <c:v>32973.407999999996</c:v>
                </c:pt>
                <c:pt idx="76">
                  <c:v>37207.428</c:v>
                </c:pt>
                <c:pt idx="77">
                  <c:v>35567.64</c:v>
                </c:pt>
                <c:pt idx="78">
                  <c:v>37419.312000000005</c:v>
                </c:pt>
                <c:pt idx="79">
                  <c:v>43133.495999999999</c:v>
                </c:pt>
                <c:pt idx="80">
                  <c:v>40942.403999999995</c:v>
                </c:pt>
                <c:pt idx="81">
                  <c:v>29820.144</c:v>
                </c:pt>
                <c:pt idx="82">
                  <c:v>39027.455999999998</c:v>
                </c:pt>
                <c:pt idx="83">
                  <c:v>31405.608</c:v>
                </c:pt>
                <c:pt idx="84">
                  <c:v>29916.432000000001</c:v>
                </c:pt>
                <c:pt idx="85">
                  <c:v>38368.572</c:v>
                </c:pt>
                <c:pt idx="86">
                  <c:v>40734.912000000004</c:v>
                </c:pt>
                <c:pt idx="87">
                  <c:v>43091.892</c:v>
                </c:pt>
                <c:pt idx="88">
                  <c:v>33422.436000000002</c:v>
                </c:pt>
                <c:pt idx="89">
                  <c:v>36796.307999999997</c:v>
                </c:pt>
                <c:pt idx="90">
                  <c:v>36747.119999999995</c:v>
                </c:pt>
                <c:pt idx="91">
                  <c:v>31827.671999999999</c:v>
                </c:pt>
                <c:pt idx="92">
                  <c:v>30901.98</c:v>
                </c:pt>
                <c:pt idx="93">
                  <c:v>38655.372000000003</c:v>
                </c:pt>
                <c:pt idx="94">
                  <c:v>35070.288</c:v>
                </c:pt>
                <c:pt idx="95">
                  <c:v>24490.656000000003</c:v>
                </c:pt>
                <c:pt idx="96">
                  <c:v>33855.455999999998</c:v>
                </c:pt>
                <c:pt idx="97">
                  <c:v>29903.627999999997</c:v>
                </c:pt>
                <c:pt idx="98">
                  <c:v>38230.847999999998</c:v>
                </c:pt>
                <c:pt idx="99">
                  <c:v>34286.111999999994</c:v>
                </c:pt>
                <c:pt idx="100">
                  <c:v>36965.292000000001</c:v>
                </c:pt>
                <c:pt idx="101">
                  <c:v>41465.520000000004</c:v>
                </c:pt>
                <c:pt idx="102">
                  <c:v>36002.387999999999</c:v>
                </c:pt>
                <c:pt idx="103">
                  <c:v>32684.136000000002</c:v>
                </c:pt>
                <c:pt idx="104">
                  <c:v>33692.268000000004</c:v>
                </c:pt>
                <c:pt idx="105">
                  <c:v>35465.712</c:v>
                </c:pt>
                <c:pt idx="106">
                  <c:v>38380.259999999995</c:v>
                </c:pt>
                <c:pt idx="107">
                  <c:v>38176.536</c:v>
                </c:pt>
                <c:pt idx="108">
                  <c:v>38066.520000000004</c:v>
                </c:pt>
                <c:pt idx="109">
                  <c:v>36993.024000000005</c:v>
                </c:pt>
                <c:pt idx="110">
                  <c:v>29930.160000000003</c:v>
                </c:pt>
                <c:pt idx="111">
                  <c:v>31366.32</c:v>
                </c:pt>
                <c:pt idx="112">
                  <c:v>24888.983999999997</c:v>
                </c:pt>
                <c:pt idx="113">
                  <c:v>26179.5</c:v>
                </c:pt>
                <c:pt idx="114">
                  <c:v>38908.379999999997</c:v>
                </c:pt>
                <c:pt idx="115">
                  <c:v>35887.800000000003</c:v>
                </c:pt>
                <c:pt idx="116">
                  <c:v>35975.051999999996</c:v>
                </c:pt>
                <c:pt idx="117">
                  <c:v>33464.892</c:v>
                </c:pt>
                <c:pt idx="118">
                  <c:v>32498.627999999997</c:v>
                </c:pt>
                <c:pt idx="119">
                  <c:v>25145.484</c:v>
                </c:pt>
                <c:pt idx="120">
                  <c:v>12630.432000000001</c:v>
                </c:pt>
                <c:pt idx="121">
                  <c:v>24779.183999999997</c:v>
                </c:pt>
                <c:pt idx="122">
                  <c:v>35654.567999999999</c:v>
                </c:pt>
                <c:pt idx="123">
                  <c:v>35606.448000000004</c:v>
                </c:pt>
                <c:pt idx="124">
                  <c:v>31026.396000000004</c:v>
                </c:pt>
                <c:pt idx="125">
                  <c:v>32041.08</c:v>
                </c:pt>
                <c:pt idx="126">
                  <c:v>32623.716</c:v>
                </c:pt>
                <c:pt idx="127">
                  <c:v>34596.275999999998</c:v>
                </c:pt>
                <c:pt idx="128">
                  <c:v>39941.292000000001</c:v>
                </c:pt>
                <c:pt idx="129">
                  <c:v>40669.884000000005</c:v>
                </c:pt>
                <c:pt idx="130">
                  <c:v>37340.016000000003</c:v>
                </c:pt>
                <c:pt idx="131">
                  <c:v>31411.692000000003</c:v>
                </c:pt>
                <c:pt idx="132">
                  <c:v>29355.851999999995</c:v>
                </c:pt>
                <c:pt idx="133">
                  <c:v>28555.200000000001</c:v>
                </c:pt>
                <c:pt idx="134">
                  <c:v>33423.288</c:v>
                </c:pt>
                <c:pt idx="135">
                  <c:v>37107.983999999997</c:v>
                </c:pt>
                <c:pt idx="136">
                  <c:v>35762.639999999999</c:v>
                </c:pt>
                <c:pt idx="137">
                  <c:v>36206.832000000002</c:v>
                </c:pt>
                <c:pt idx="138">
                  <c:v>31991.627999999997</c:v>
                </c:pt>
                <c:pt idx="139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E-428D-95D8-46DD295F1A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'Б-т_ов'!$DT$7:$DT$146</c:f>
              <c:numCache>
                <c:formatCode>General</c:formatCode>
                <c:ptCount val="140"/>
                <c:pt idx="0">
                  <c:v>35390.776339012016</c:v>
                </c:pt>
                <c:pt idx="1">
                  <c:v>29964.572817143002</c:v>
                </c:pt>
                <c:pt idx="2">
                  <c:v>32392.488712803162</c:v>
                </c:pt>
                <c:pt idx="3">
                  <c:v>35146.117876618024</c:v>
                </c:pt>
                <c:pt idx="4">
                  <c:v>25337.645253213057</c:v>
                </c:pt>
                <c:pt idx="5">
                  <c:v>29833.885463231094</c:v>
                </c:pt>
                <c:pt idx="6">
                  <c:v>30091.426503515242</c:v>
                </c:pt>
                <c:pt idx="7">
                  <c:v>22802.412336971287</c:v>
                </c:pt>
                <c:pt idx="8">
                  <c:v>30278.526847757683</c:v>
                </c:pt>
                <c:pt idx="9">
                  <c:v>28854.895069502905</c:v>
                </c:pt>
                <c:pt idx="10">
                  <c:v>27123.847952701126</c:v>
                </c:pt>
                <c:pt idx="11">
                  <c:v>35362.585800870162</c:v>
                </c:pt>
                <c:pt idx="12">
                  <c:v>36670.08509773609</c:v>
                </c:pt>
                <c:pt idx="13">
                  <c:v>33795.559546152559</c:v>
                </c:pt>
                <c:pt idx="14">
                  <c:v>28098.976966073074</c:v>
                </c:pt>
                <c:pt idx="15">
                  <c:v>26238.237564910054</c:v>
                </c:pt>
                <c:pt idx="16">
                  <c:v>29152.605469727954</c:v>
                </c:pt>
                <c:pt idx="17">
                  <c:v>25965.392518262383</c:v>
                </c:pt>
                <c:pt idx="18">
                  <c:v>31886.543000129779</c:v>
                </c:pt>
                <c:pt idx="19">
                  <c:v>34940.730058552705</c:v>
                </c:pt>
                <c:pt idx="20">
                  <c:v>28797.95511014518</c:v>
                </c:pt>
                <c:pt idx="21">
                  <c:v>29162.235552466038</c:v>
                </c:pt>
                <c:pt idx="22">
                  <c:v>34331.30059048628</c:v>
                </c:pt>
                <c:pt idx="23">
                  <c:v>30126.298882651143</c:v>
                </c:pt>
                <c:pt idx="24">
                  <c:v>27933.334852674081</c:v>
                </c:pt>
                <c:pt idx="25">
                  <c:v>28103.58965927815</c:v>
                </c:pt>
                <c:pt idx="26">
                  <c:v>32383.227373762078</c:v>
                </c:pt>
                <c:pt idx="27">
                  <c:v>32344.621456370558</c:v>
                </c:pt>
                <c:pt idx="28">
                  <c:v>29131.178194160355</c:v>
                </c:pt>
                <c:pt idx="29">
                  <c:v>30800.142380671983</c:v>
                </c:pt>
                <c:pt idx="30">
                  <c:v>33144.456558243248</c:v>
                </c:pt>
                <c:pt idx="31">
                  <c:v>33679.906237208859</c:v>
                </c:pt>
                <c:pt idx="32">
                  <c:v>33317.974475183604</c:v>
                </c:pt>
                <c:pt idx="33">
                  <c:v>30974.696620662486</c:v>
                </c:pt>
                <c:pt idx="34">
                  <c:v>30685.257761305609</c:v>
                </c:pt>
                <c:pt idx="35">
                  <c:v>33686.410714243626</c:v>
                </c:pt>
                <c:pt idx="36">
                  <c:v>33776.231882572385</c:v>
                </c:pt>
                <c:pt idx="37">
                  <c:v>33791.331867372071</c:v>
                </c:pt>
                <c:pt idx="38">
                  <c:v>34999.779796928065</c:v>
                </c:pt>
                <c:pt idx="39">
                  <c:v>35180.432764464262</c:v>
                </c:pt>
                <c:pt idx="40">
                  <c:v>34238.882381218631</c:v>
                </c:pt>
                <c:pt idx="41">
                  <c:v>34556.781420550629</c:v>
                </c:pt>
                <c:pt idx="42">
                  <c:v>34624.106666747932</c:v>
                </c:pt>
                <c:pt idx="43">
                  <c:v>33265.783953890365</c:v>
                </c:pt>
                <c:pt idx="44">
                  <c:v>35618.203783695848</c:v>
                </c:pt>
                <c:pt idx="45">
                  <c:v>30083.770347666061</c:v>
                </c:pt>
                <c:pt idx="46">
                  <c:v>30275.987011471392</c:v>
                </c:pt>
                <c:pt idx="47">
                  <c:v>34655.845915814796</c:v>
                </c:pt>
                <c:pt idx="48">
                  <c:v>36357.829493970115</c:v>
                </c:pt>
                <c:pt idx="49">
                  <c:v>34672.289782150423</c:v>
                </c:pt>
                <c:pt idx="50">
                  <c:v>38887.788834676292</c:v>
                </c:pt>
                <c:pt idx="51">
                  <c:v>38530.756666191563</c:v>
                </c:pt>
                <c:pt idx="52">
                  <c:v>39130.779048476834</c:v>
                </c:pt>
                <c:pt idx="53">
                  <c:v>38724.22269189667</c:v>
                </c:pt>
                <c:pt idx="54">
                  <c:v>36248.024842734143</c:v>
                </c:pt>
                <c:pt idx="55">
                  <c:v>35724.638643875616</c:v>
                </c:pt>
                <c:pt idx="56">
                  <c:v>31246.67874294526</c:v>
                </c:pt>
                <c:pt idx="57">
                  <c:v>29122.37035858741</c:v>
                </c:pt>
                <c:pt idx="58">
                  <c:v>35183.5488242387</c:v>
                </c:pt>
                <c:pt idx="59">
                  <c:v>37873.515104878272</c:v>
                </c:pt>
                <c:pt idx="60">
                  <c:v>31014.125700448727</c:v>
                </c:pt>
                <c:pt idx="61">
                  <c:v>26390.827134893931</c:v>
                </c:pt>
                <c:pt idx="62">
                  <c:v>37075.175310474006</c:v>
                </c:pt>
                <c:pt idx="63">
                  <c:v>39253.567625634365</c:v>
                </c:pt>
                <c:pt idx="64">
                  <c:v>34978.255356060661</c:v>
                </c:pt>
                <c:pt idx="65">
                  <c:v>28944.762633352511</c:v>
                </c:pt>
                <c:pt idx="66">
                  <c:v>28314.730125980859</c:v>
                </c:pt>
                <c:pt idx="67">
                  <c:v>32130.80040352307</c:v>
                </c:pt>
                <c:pt idx="68">
                  <c:v>32054.864534463013</c:v>
                </c:pt>
                <c:pt idx="69">
                  <c:v>26601.51676285388</c:v>
                </c:pt>
                <c:pt idx="70">
                  <c:v>32777.008401572835</c:v>
                </c:pt>
                <c:pt idx="71">
                  <c:v>38055.075766328722</c:v>
                </c:pt>
                <c:pt idx="72">
                  <c:v>36201.178501708222</c:v>
                </c:pt>
                <c:pt idx="73">
                  <c:v>36832.385940374581</c:v>
                </c:pt>
                <c:pt idx="74">
                  <c:v>36010.163894570615</c:v>
                </c:pt>
                <c:pt idx="75">
                  <c:v>33918.471820143692</c:v>
                </c:pt>
                <c:pt idx="76">
                  <c:v>35420.435234408753</c:v>
                </c:pt>
                <c:pt idx="77">
                  <c:v>34983.68325824332</c:v>
                </c:pt>
                <c:pt idx="78">
                  <c:v>35293.921105799105</c:v>
                </c:pt>
                <c:pt idx="79">
                  <c:v>39508.307839797184</c:v>
                </c:pt>
                <c:pt idx="80">
                  <c:v>40148.375468583559</c:v>
                </c:pt>
                <c:pt idx="81">
                  <c:v>32741.046893020655</c:v>
                </c:pt>
                <c:pt idx="82">
                  <c:v>35512.036138619311</c:v>
                </c:pt>
                <c:pt idx="83">
                  <c:v>34762.170300364953</c:v>
                </c:pt>
                <c:pt idx="84">
                  <c:v>32377.096467859017</c:v>
                </c:pt>
                <c:pt idx="85">
                  <c:v>36850.948680578542</c:v>
                </c:pt>
                <c:pt idx="86">
                  <c:v>39295.180797585635</c:v>
                </c:pt>
                <c:pt idx="87">
                  <c:v>40513.861486729649</c:v>
                </c:pt>
                <c:pt idx="88">
                  <c:v>36723.382386958736</c:v>
                </c:pt>
                <c:pt idx="89">
                  <c:v>36462.955001500057</c:v>
                </c:pt>
                <c:pt idx="90">
                  <c:v>37045.651277593803</c:v>
                </c:pt>
                <c:pt idx="91">
                  <c:v>35494.940243653036</c:v>
                </c:pt>
                <c:pt idx="92">
                  <c:v>36179.376258343982</c:v>
                </c:pt>
                <c:pt idx="93">
                  <c:v>39062.406099137566</c:v>
                </c:pt>
                <c:pt idx="94">
                  <c:v>38018.058949787679</c:v>
                </c:pt>
                <c:pt idx="95">
                  <c:v>31325.508422795589</c:v>
                </c:pt>
                <c:pt idx="96">
                  <c:v>25553.357197899877</c:v>
                </c:pt>
                <c:pt idx="97">
                  <c:v>33844.337279336578</c:v>
                </c:pt>
                <c:pt idx="98">
                  <c:v>36339.712890838578</c:v>
                </c:pt>
                <c:pt idx="99">
                  <c:v>36710.599331021825</c:v>
                </c:pt>
                <c:pt idx="100">
                  <c:v>38119.084813695008</c:v>
                </c:pt>
                <c:pt idx="101">
                  <c:v>39040.842583362595</c:v>
                </c:pt>
                <c:pt idx="102">
                  <c:v>37296.445798236156</c:v>
                </c:pt>
                <c:pt idx="103">
                  <c:v>35959.646235729117</c:v>
                </c:pt>
                <c:pt idx="104">
                  <c:v>37585.812222856301</c:v>
                </c:pt>
                <c:pt idx="105">
                  <c:v>40624.092390443642</c:v>
                </c:pt>
                <c:pt idx="106">
                  <c:v>37817.063988258815</c:v>
                </c:pt>
                <c:pt idx="107">
                  <c:v>38505.398890853459</c:v>
                </c:pt>
                <c:pt idx="108">
                  <c:v>38402.310982213676</c:v>
                </c:pt>
                <c:pt idx="109">
                  <c:v>37798.780051153997</c:v>
                </c:pt>
                <c:pt idx="110">
                  <c:v>32526.005574491217</c:v>
                </c:pt>
                <c:pt idx="111">
                  <c:v>34827.39673750884</c:v>
                </c:pt>
                <c:pt idx="112">
                  <c:v>30008.053472131181</c:v>
                </c:pt>
                <c:pt idx="113">
                  <c:v>30299.233078202487</c:v>
                </c:pt>
                <c:pt idx="114">
                  <c:v>36403.910252373244</c:v>
                </c:pt>
                <c:pt idx="115">
                  <c:v>38091.11926384332</c:v>
                </c:pt>
                <c:pt idx="116">
                  <c:v>37336.619985402751</c:v>
                </c:pt>
                <c:pt idx="117">
                  <c:v>35317.963684635652</c:v>
                </c:pt>
                <c:pt idx="118">
                  <c:v>35398.976597944697</c:v>
                </c:pt>
                <c:pt idx="119">
                  <c:v>28674.589400015524</c:v>
                </c:pt>
                <c:pt idx="120">
                  <c:v>22023.794432862869</c:v>
                </c:pt>
                <c:pt idx="121">
                  <c:v>26609.733589249307</c:v>
                </c:pt>
                <c:pt idx="122">
                  <c:v>34228.85957663881</c:v>
                </c:pt>
                <c:pt idx="123">
                  <c:v>36491.125408733737</c:v>
                </c:pt>
                <c:pt idx="124">
                  <c:v>33785.861207679896</c:v>
                </c:pt>
                <c:pt idx="125">
                  <c:v>33131.719967547637</c:v>
                </c:pt>
                <c:pt idx="126">
                  <c:v>33195.247016179492</c:v>
                </c:pt>
                <c:pt idx="127">
                  <c:v>35798.838940901624</c:v>
                </c:pt>
                <c:pt idx="128">
                  <c:v>37698.323049051083</c:v>
                </c:pt>
                <c:pt idx="129">
                  <c:v>38707.748764988908</c:v>
                </c:pt>
                <c:pt idx="130">
                  <c:v>36085.694764080436</c:v>
                </c:pt>
                <c:pt idx="131">
                  <c:v>34160.188053338228</c:v>
                </c:pt>
                <c:pt idx="132">
                  <c:v>32236.209473160692</c:v>
                </c:pt>
                <c:pt idx="133">
                  <c:v>33873.146878927073</c:v>
                </c:pt>
                <c:pt idx="134">
                  <c:v>33932.770483977547</c:v>
                </c:pt>
                <c:pt idx="135">
                  <c:v>38439.838582622091</c:v>
                </c:pt>
                <c:pt idx="136">
                  <c:v>35825.489263253992</c:v>
                </c:pt>
                <c:pt idx="137">
                  <c:v>37577.533137231396</c:v>
                </c:pt>
                <c:pt idx="138">
                  <c:v>32982.273974203461</c:v>
                </c:pt>
                <c:pt idx="139">
                  <c:v>27320.432067766531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E-428D-95D8-46DD295F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426744"/>
        <c:axId val="460427728"/>
      </c:lineChart>
      <c:catAx>
        <c:axId val="46042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427728"/>
        <c:crosses val="autoZero"/>
        <c:auto val="1"/>
        <c:lblAlgn val="ctr"/>
        <c:lblOffset val="100"/>
        <c:noMultiLvlLbl val="0"/>
      </c:catAx>
      <c:valAx>
        <c:axId val="460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42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'Б-т_1'!$E$3</c:f>
              <c:strCache>
                <c:ptCount val="1"/>
                <c:pt idx="0">
                  <c:v>Энергопотребление, кВт*ч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009363040991338E-2"/>
                  <c:y val="0.35747557596967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'Б-т_1'!$E$5:$E$296</c:f>
              <c:numCache>
                <c:formatCode>General</c:formatCode>
                <c:ptCount val="29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  <c:pt idx="142">
                  <c:v>35221.284</c:v>
                </c:pt>
                <c:pt idx="143">
                  <c:v>34803.348000000005</c:v>
                </c:pt>
                <c:pt idx="144">
                  <c:v>34743.912000000004</c:v>
                </c:pt>
                <c:pt idx="145">
                  <c:v>38730.563999999998</c:v>
                </c:pt>
                <c:pt idx="146">
                  <c:v>31664.507999999998</c:v>
                </c:pt>
                <c:pt idx="147">
                  <c:v>17044.223999999998</c:v>
                </c:pt>
                <c:pt idx="148">
                  <c:v>14930.315999999999</c:v>
                </c:pt>
                <c:pt idx="149">
                  <c:v>29661.9</c:v>
                </c:pt>
                <c:pt idx="150">
                  <c:v>33462.144</c:v>
                </c:pt>
                <c:pt idx="151">
                  <c:v>37028.303999999996</c:v>
                </c:pt>
                <c:pt idx="152">
                  <c:v>37228.74</c:v>
                </c:pt>
                <c:pt idx="153">
                  <c:v>38451.432000000001</c:v>
                </c:pt>
                <c:pt idx="154">
                  <c:v>34471.764000000003</c:v>
                </c:pt>
                <c:pt idx="155">
                  <c:v>33492.588000000003</c:v>
                </c:pt>
                <c:pt idx="156">
                  <c:v>30120.407999999999</c:v>
                </c:pt>
                <c:pt idx="157">
                  <c:v>32675.183999999997</c:v>
                </c:pt>
                <c:pt idx="158">
                  <c:v>34143.108</c:v>
                </c:pt>
                <c:pt idx="159">
                  <c:v>36365.579999999994</c:v>
                </c:pt>
                <c:pt idx="160">
                  <c:v>26723.508000000002</c:v>
                </c:pt>
                <c:pt idx="161">
                  <c:v>31331.424000000003</c:v>
                </c:pt>
                <c:pt idx="162">
                  <c:v>36289.440000000002</c:v>
                </c:pt>
                <c:pt idx="163">
                  <c:v>41186.063999999998</c:v>
                </c:pt>
                <c:pt idx="164">
                  <c:v>37021.428</c:v>
                </c:pt>
                <c:pt idx="165">
                  <c:v>38435.387999999999</c:v>
                </c:pt>
                <c:pt idx="166">
                  <c:v>37623.06</c:v>
                </c:pt>
                <c:pt idx="167">
                  <c:v>25314.096000000001</c:v>
                </c:pt>
                <c:pt idx="168">
                  <c:v>27721.583999999999</c:v>
                </c:pt>
                <c:pt idx="169">
                  <c:v>33865.236000000004</c:v>
                </c:pt>
                <c:pt idx="170">
                  <c:v>32528.135999999999</c:v>
                </c:pt>
                <c:pt idx="171">
                  <c:v>36535.5</c:v>
                </c:pt>
                <c:pt idx="172">
                  <c:v>39585.983999999997</c:v>
                </c:pt>
                <c:pt idx="173">
                  <c:v>39408.084000000003</c:v>
                </c:pt>
                <c:pt idx="174">
                  <c:v>36060.887999999999</c:v>
                </c:pt>
                <c:pt idx="175">
                  <c:v>34326.240000000005</c:v>
                </c:pt>
                <c:pt idx="176">
                  <c:v>41231.652000000002</c:v>
                </c:pt>
                <c:pt idx="177">
                  <c:v>42411.695999999996</c:v>
                </c:pt>
                <c:pt idx="178">
                  <c:v>34701.803999999996</c:v>
                </c:pt>
                <c:pt idx="179">
                  <c:v>39181.812000000005</c:v>
                </c:pt>
                <c:pt idx="180">
                  <c:v>39578.436000000002</c:v>
                </c:pt>
                <c:pt idx="181">
                  <c:v>33250.199999999997</c:v>
                </c:pt>
                <c:pt idx="182">
                  <c:v>30221.531999999999</c:v>
                </c:pt>
                <c:pt idx="183">
                  <c:v>40409.267999999996</c:v>
                </c:pt>
                <c:pt idx="184">
                  <c:v>39360.084000000003</c:v>
                </c:pt>
                <c:pt idx="185">
                  <c:v>27728.628000000004</c:v>
                </c:pt>
                <c:pt idx="186">
                  <c:v>28022.579999999998</c:v>
                </c:pt>
                <c:pt idx="187">
                  <c:v>25744.248</c:v>
                </c:pt>
                <c:pt idx="188">
                  <c:v>29684.004000000001</c:v>
                </c:pt>
                <c:pt idx="189">
                  <c:v>22283.495999999999</c:v>
                </c:pt>
                <c:pt idx="190">
                  <c:v>36058.415999999997</c:v>
                </c:pt>
                <c:pt idx="191">
                  <c:v>40550.184000000001</c:v>
                </c:pt>
                <c:pt idx="192">
                  <c:v>34660.103999999999</c:v>
                </c:pt>
                <c:pt idx="193">
                  <c:v>36186.491999999998</c:v>
                </c:pt>
                <c:pt idx="194">
                  <c:v>34772.748</c:v>
                </c:pt>
                <c:pt idx="195">
                  <c:v>32812.536</c:v>
                </c:pt>
                <c:pt idx="196">
                  <c:v>34241.124000000003</c:v>
                </c:pt>
                <c:pt idx="197">
                  <c:v>25310.976000000002</c:v>
                </c:pt>
                <c:pt idx="198">
                  <c:v>30274.487999999998</c:v>
                </c:pt>
                <c:pt idx="199">
                  <c:v>26096.052</c:v>
                </c:pt>
                <c:pt idx="200">
                  <c:v>33048.732000000004</c:v>
                </c:pt>
                <c:pt idx="201">
                  <c:v>35722.235999999997</c:v>
                </c:pt>
                <c:pt idx="202">
                  <c:v>26685.612000000001</c:v>
                </c:pt>
                <c:pt idx="203">
                  <c:v>36837.372000000003</c:v>
                </c:pt>
                <c:pt idx="204">
                  <c:v>41920.332000000002</c:v>
                </c:pt>
                <c:pt idx="205">
                  <c:v>37979.520000000004</c:v>
                </c:pt>
                <c:pt idx="206">
                  <c:v>39403.067999999999</c:v>
                </c:pt>
                <c:pt idx="207">
                  <c:v>35551.188000000002</c:v>
                </c:pt>
                <c:pt idx="208">
                  <c:v>37280.615999999995</c:v>
                </c:pt>
                <c:pt idx="209">
                  <c:v>35051.004000000001</c:v>
                </c:pt>
                <c:pt idx="210">
                  <c:v>32319.984</c:v>
                </c:pt>
                <c:pt idx="211">
                  <c:v>37282.356</c:v>
                </c:pt>
                <c:pt idx="212">
                  <c:v>44075.724000000002</c:v>
                </c:pt>
                <c:pt idx="213">
                  <c:v>28815.396000000001</c:v>
                </c:pt>
                <c:pt idx="214">
                  <c:v>37074.06</c:v>
                </c:pt>
                <c:pt idx="215">
                  <c:v>37696.271999999997</c:v>
                </c:pt>
                <c:pt idx="216">
                  <c:v>30653.232</c:v>
                </c:pt>
                <c:pt idx="217">
                  <c:v>40940.027999999998</c:v>
                </c:pt>
                <c:pt idx="218">
                  <c:v>35164.127999999997</c:v>
                </c:pt>
                <c:pt idx="219">
                  <c:v>32817.671999999999</c:v>
                </c:pt>
                <c:pt idx="220">
                  <c:v>32690.28</c:v>
                </c:pt>
                <c:pt idx="221">
                  <c:v>17542.763999999999</c:v>
                </c:pt>
                <c:pt idx="222">
                  <c:v>24464.135999999999</c:v>
                </c:pt>
                <c:pt idx="223">
                  <c:v>35478.648000000001</c:v>
                </c:pt>
                <c:pt idx="224">
                  <c:v>36266.555999999997</c:v>
                </c:pt>
                <c:pt idx="225">
                  <c:v>26625.864000000001</c:v>
                </c:pt>
                <c:pt idx="226">
                  <c:v>29795.987999999998</c:v>
                </c:pt>
                <c:pt idx="227">
                  <c:v>31169.724000000002</c:v>
                </c:pt>
                <c:pt idx="228">
                  <c:v>23708.868000000002</c:v>
                </c:pt>
                <c:pt idx="229">
                  <c:v>40541.148000000001</c:v>
                </c:pt>
                <c:pt idx="230">
                  <c:v>38441.94</c:v>
                </c:pt>
                <c:pt idx="231">
                  <c:v>31523.531999999999</c:v>
                </c:pt>
                <c:pt idx="232">
                  <c:v>21982.968000000001</c:v>
                </c:pt>
                <c:pt idx="233">
                  <c:v>30343.968000000001</c:v>
                </c:pt>
                <c:pt idx="234">
                  <c:v>36574.667999999998</c:v>
                </c:pt>
                <c:pt idx="235">
                  <c:v>30547.644</c:v>
                </c:pt>
                <c:pt idx="236">
                  <c:v>30129.66</c:v>
                </c:pt>
                <c:pt idx="237">
                  <c:v>33878.976000000002</c:v>
                </c:pt>
                <c:pt idx="238">
                  <c:v>29769.3</c:v>
                </c:pt>
                <c:pt idx="239">
                  <c:v>29965.703999999998</c:v>
                </c:pt>
                <c:pt idx="240">
                  <c:v>30159.648000000001</c:v>
                </c:pt>
                <c:pt idx="241">
                  <c:v>26258.076000000001</c:v>
                </c:pt>
                <c:pt idx="242">
                  <c:v>33464.472000000002</c:v>
                </c:pt>
                <c:pt idx="243">
                  <c:v>33288.695999999996</c:v>
                </c:pt>
                <c:pt idx="244">
                  <c:v>35885.148000000001</c:v>
                </c:pt>
                <c:pt idx="245">
                  <c:v>31483.884000000005</c:v>
                </c:pt>
                <c:pt idx="246">
                  <c:v>34785.275999999998</c:v>
                </c:pt>
                <c:pt idx="247">
                  <c:v>29544.239999999998</c:v>
                </c:pt>
                <c:pt idx="248">
                  <c:v>29467.775999999998</c:v>
                </c:pt>
                <c:pt idx="249">
                  <c:v>32843.759999999995</c:v>
                </c:pt>
                <c:pt idx="250">
                  <c:v>36983.315999999999</c:v>
                </c:pt>
                <c:pt idx="251">
                  <c:v>34105.547999999995</c:v>
                </c:pt>
                <c:pt idx="252">
                  <c:v>28652.579999999998</c:v>
                </c:pt>
                <c:pt idx="253">
                  <c:v>35897.364000000001</c:v>
                </c:pt>
                <c:pt idx="254">
                  <c:v>30536.603999999999</c:v>
                </c:pt>
                <c:pt idx="255">
                  <c:v>25920.792000000001</c:v>
                </c:pt>
                <c:pt idx="256">
                  <c:v>35071.979999999996</c:v>
                </c:pt>
                <c:pt idx="257">
                  <c:v>38183.027999999998</c:v>
                </c:pt>
                <c:pt idx="258">
                  <c:v>39175.896000000001</c:v>
                </c:pt>
                <c:pt idx="259">
                  <c:v>34084.259999999995</c:v>
                </c:pt>
                <c:pt idx="260">
                  <c:v>37839.335999999996</c:v>
                </c:pt>
                <c:pt idx="261">
                  <c:v>37124.94</c:v>
                </c:pt>
                <c:pt idx="262">
                  <c:v>39091.872000000003</c:v>
                </c:pt>
                <c:pt idx="263">
                  <c:v>32404.428</c:v>
                </c:pt>
                <c:pt idx="264">
                  <c:v>38782.488000000005</c:v>
                </c:pt>
                <c:pt idx="265">
                  <c:v>37657.020000000004</c:v>
                </c:pt>
                <c:pt idx="266">
                  <c:v>41685.551999999996</c:v>
                </c:pt>
                <c:pt idx="267">
                  <c:v>32343.095999999998</c:v>
                </c:pt>
                <c:pt idx="268">
                  <c:v>38631.78</c:v>
                </c:pt>
                <c:pt idx="269">
                  <c:v>36122.592000000004</c:v>
                </c:pt>
                <c:pt idx="270">
                  <c:v>34810.835999999996</c:v>
                </c:pt>
                <c:pt idx="271">
                  <c:v>38291.784</c:v>
                </c:pt>
                <c:pt idx="272">
                  <c:v>37142.879999999997</c:v>
                </c:pt>
                <c:pt idx="273">
                  <c:v>41710.32</c:v>
                </c:pt>
                <c:pt idx="274">
                  <c:v>38518.008000000002</c:v>
                </c:pt>
                <c:pt idx="275">
                  <c:v>35557.728000000003</c:v>
                </c:pt>
                <c:pt idx="276">
                  <c:v>37102.212</c:v>
                </c:pt>
                <c:pt idx="277">
                  <c:v>37102.644</c:v>
                </c:pt>
                <c:pt idx="278">
                  <c:v>46524.732000000004</c:v>
                </c:pt>
                <c:pt idx="279">
                  <c:v>40240.115999999995</c:v>
                </c:pt>
                <c:pt idx="280">
                  <c:v>40767.168000000005</c:v>
                </c:pt>
                <c:pt idx="281">
                  <c:v>40196.664000000004</c:v>
                </c:pt>
                <c:pt idx="282">
                  <c:v>39488.315999999999</c:v>
                </c:pt>
                <c:pt idx="283">
                  <c:v>36880.764000000003</c:v>
                </c:pt>
                <c:pt idx="284">
                  <c:v>33377.892</c:v>
                </c:pt>
                <c:pt idx="285">
                  <c:v>41174.207999999999</c:v>
                </c:pt>
                <c:pt idx="286">
                  <c:v>39162.648000000001</c:v>
                </c:pt>
                <c:pt idx="287">
                  <c:v>33897.324000000001</c:v>
                </c:pt>
                <c:pt idx="288">
                  <c:v>25680.227999999999</c:v>
                </c:pt>
                <c:pt idx="289">
                  <c:v>36538.872000000003</c:v>
                </c:pt>
                <c:pt idx="290">
                  <c:v>43258.020000000004</c:v>
                </c:pt>
                <c:pt idx="291">
                  <c:v>24268.056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2-458B-A432-D07ADBBC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47736"/>
        <c:axId val="522452000"/>
      </c:lineChart>
      <c:catAx>
        <c:axId val="52244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452000"/>
        <c:crosses val="autoZero"/>
        <c:auto val="1"/>
        <c:lblAlgn val="ctr"/>
        <c:lblOffset val="100"/>
        <c:noMultiLvlLbl val="0"/>
      </c:catAx>
      <c:valAx>
        <c:axId val="5224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4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'Б-т_ов'!$EK$7:$EK$146</c:f>
              <c:numCache>
                <c:formatCode>General</c:formatCode>
                <c:ptCount val="140"/>
                <c:pt idx="0">
                  <c:v>35853.768000000004</c:v>
                </c:pt>
                <c:pt idx="1">
                  <c:v>28742.844000000001</c:v>
                </c:pt>
                <c:pt idx="2">
                  <c:v>33443.460000000006</c:v>
                </c:pt>
                <c:pt idx="3">
                  <c:v>32791.956000000006</c:v>
                </c:pt>
                <c:pt idx="4">
                  <c:v>35807.46</c:v>
                </c:pt>
                <c:pt idx="5">
                  <c:v>23808.576000000001</c:v>
                </c:pt>
                <c:pt idx="6">
                  <c:v>28037.592000000001</c:v>
                </c:pt>
                <c:pt idx="7">
                  <c:v>28791.815999999999</c:v>
                </c:pt>
                <c:pt idx="8">
                  <c:v>27401.903999999999</c:v>
                </c:pt>
                <c:pt idx="9">
                  <c:v>25005.840000000004</c:v>
                </c:pt>
                <c:pt idx="10">
                  <c:v>24036.552</c:v>
                </c:pt>
                <c:pt idx="11">
                  <c:v>39349.596000000005</c:v>
                </c:pt>
                <c:pt idx="12">
                  <c:v>36734.292000000001</c:v>
                </c:pt>
                <c:pt idx="13">
                  <c:v>30660.756000000001</c:v>
                </c:pt>
                <c:pt idx="14">
                  <c:v>21978.588</c:v>
                </c:pt>
                <c:pt idx="15">
                  <c:v>27552.396000000001</c:v>
                </c:pt>
                <c:pt idx="16">
                  <c:v>34531.824000000001</c:v>
                </c:pt>
                <c:pt idx="17">
                  <c:v>31405.583999999999</c:v>
                </c:pt>
                <c:pt idx="18">
                  <c:v>38347.847999999998</c:v>
                </c:pt>
                <c:pt idx="19">
                  <c:v>41536.944000000003</c:v>
                </c:pt>
                <c:pt idx="20">
                  <c:v>28674.083999999999</c:v>
                </c:pt>
                <c:pt idx="21">
                  <c:v>33791.976000000002</c:v>
                </c:pt>
                <c:pt idx="22">
                  <c:v>39558.948000000004</c:v>
                </c:pt>
                <c:pt idx="23">
                  <c:v>29480.256000000001</c:v>
                </c:pt>
                <c:pt idx="24">
                  <c:v>32527.775999999998</c:v>
                </c:pt>
                <c:pt idx="25">
                  <c:v>33939</c:v>
                </c:pt>
                <c:pt idx="26">
                  <c:v>38119.512000000002</c:v>
                </c:pt>
                <c:pt idx="27">
                  <c:v>33725.207999999999</c:v>
                </c:pt>
                <c:pt idx="28">
                  <c:v>32647.871999999999</c:v>
                </c:pt>
                <c:pt idx="29">
                  <c:v>32553.851999999999</c:v>
                </c:pt>
                <c:pt idx="30">
                  <c:v>35723.123999999996</c:v>
                </c:pt>
                <c:pt idx="31">
                  <c:v>39155.555999999997</c:v>
                </c:pt>
                <c:pt idx="32">
                  <c:v>37091.603999999999</c:v>
                </c:pt>
                <c:pt idx="33">
                  <c:v>32413.752</c:v>
                </c:pt>
                <c:pt idx="34">
                  <c:v>31170.408000000003</c:v>
                </c:pt>
                <c:pt idx="35">
                  <c:v>36771.227999999996</c:v>
                </c:pt>
                <c:pt idx="36">
                  <c:v>38389.452000000005</c:v>
                </c:pt>
                <c:pt idx="37">
                  <c:v>38180.951999999997</c:v>
                </c:pt>
                <c:pt idx="38">
                  <c:v>39043.824000000001</c:v>
                </c:pt>
                <c:pt idx="39">
                  <c:v>37379.364000000001</c:v>
                </c:pt>
                <c:pt idx="40">
                  <c:v>34981.932000000001</c:v>
                </c:pt>
                <c:pt idx="41">
                  <c:v>39032.387999999999</c:v>
                </c:pt>
                <c:pt idx="42">
                  <c:v>37323.407999999996</c:v>
                </c:pt>
                <c:pt idx="43">
                  <c:v>34950.504000000001</c:v>
                </c:pt>
                <c:pt idx="44">
                  <c:v>39775.608</c:v>
                </c:pt>
                <c:pt idx="45">
                  <c:v>28407.167999999998</c:v>
                </c:pt>
                <c:pt idx="46">
                  <c:v>33224.46</c:v>
                </c:pt>
                <c:pt idx="47">
                  <c:v>37162.655999999995</c:v>
                </c:pt>
                <c:pt idx="48">
                  <c:v>34823.123999999996</c:v>
                </c:pt>
                <c:pt idx="49">
                  <c:v>38175.372000000003</c:v>
                </c:pt>
                <c:pt idx="50">
                  <c:v>38459.807999999997</c:v>
                </c:pt>
                <c:pt idx="51">
                  <c:v>36940.175999999999</c:v>
                </c:pt>
                <c:pt idx="52">
                  <c:v>34103.58</c:v>
                </c:pt>
                <c:pt idx="53">
                  <c:v>38487.372000000003</c:v>
                </c:pt>
                <c:pt idx="54">
                  <c:v>36460.296000000002</c:v>
                </c:pt>
                <c:pt idx="55">
                  <c:v>35674.127999999997</c:v>
                </c:pt>
                <c:pt idx="56">
                  <c:v>26501.028000000002</c:v>
                </c:pt>
                <c:pt idx="57">
                  <c:v>23296.127999999997</c:v>
                </c:pt>
                <c:pt idx="58">
                  <c:v>38167.236000000004</c:v>
                </c:pt>
                <c:pt idx="59">
                  <c:v>38160.612000000001</c:v>
                </c:pt>
                <c:pt idx="60">
                  <c:v>22060.991999999998</c:v>
                </c:pt>
                <c:pt idx="61">
                  <c:v>28610.832000000002</c:v>
                </c:pt>
                <c:pt idx="62">
                  <c:v>39918.156000000003</c:v>
                </c:pt>
                <c:pt idx="63">
                  <c:v>40946.484000000004</c:v>
                </c:pt>
                <c:pt idx="64">
                  <c:v>33793.656000000003</c:v>
                </c:pt>
                <c:pt idx="65">
                  <c:v>25254.563999999998</c:v>
                </c:pt>
                <c:pt idx="66">
                  <c:v>28029.312000000002</c:v>
                </c:pt>
                <c:pt idx="67">
                  <c:v>31521.432000000001</c:v>
                </c:pt>
                <c:pt idx="68">
                  <c:v>29866.835999999999</c:v>
                </c:pt>
                <c:pt idx="69">
                  <c:v>20099.64</c:v>
                </c:pt>
                <c:pt idx="70">
                  <c:v>36565.824000000001</c:v>
                </c:pt>
                <c:pt idx="71">
                  <c:v>38614.896000000001</c:v>
                </c:pt>
                <c:pt idx="72">
                  <c:v>36490.080000000002</c:v>
                </c:pt>
                <c:pt idx="73">
                  <c:v>37307.22</c:v>
                </c:pt>
                <c:pt idx="74">
                  <c:v>38652.54</c:v>
                </c:pt>
                <c:pt idx="75">
                  <c:v>32973.407999999996</c:v>
                </c:pt>
                <c:pt idx="76">
                  <c:v>37207.428</c:v>
                </c:pt>
                <c:pt idx="77">
                  <c:v>35567.64</c:v>
                </c:pt>
                <c:pt idx="78">
                  <c:v>37419.312000000005</c:v>
                </c:pt>
                <c:pt idx="79">
                  <c:v>43133.495999999999</c:v>
                </c:pt>
                <c:pt idx="80">
                  <c:v>40942.403999999995</c:v>
                </c:pt>
                <c:pt idx="81">
                  <c:v>29820.144</c:v>
                </c:pt>
                <c:pt idx="82">
                  <c:v>39027.455999999998</c:v>
                </c:pt>
                <c:pt idx="83">
                  <c:v>31405.608</c:v>
                </c:pt>
                <c:pt idx="84">
                  <c:v>29916.432000000001</c:v>
                </c:pt>
                <c:pt idx="85">
                  <c:v>38368.572</c:v>
                </c:pt>
                <c:pt idx="86">
                  <c:v>40734.912000000004</c:v>
                </c:pt>
                <c:pt idx="87">
                  <c:v>43091.892</c:v>
                </c:pt>
                <c:pt idx="88">
                  <c:v>33422.436000000002</c:v>
                </c:pt>
                <c:pt idx="89">
                  <c:v>36796.307999999997</c:v>
                </c:pt>
                <c:pt idx="90">
                  <c:v>36747.119999999995</c:v>
                </c:pt>
                <c:pt idx="91">
                  <c:v>31827.671999999999</c:v>
                </c:pt>
                <c:pt idx="92">
                  <c:v>30901.98</c:v>
                </c:pt>
                <c:pt idx="93">
                  <c:v>38655.372000000003</c:v>
                </c:pt>
                <c:pt idx="94">
                  <c:v>35070.288</c:v>
                </c:pt>
                <c:pt idx="95">
                  <c:v>24490.656000000003</c:v>
                </c:pt>
                <c:pt idx="96">
                  <c:v>33855.455999999998</c:v>
                </c:pt>
                <c:pt idx="97">
                  <c:v>29903.627999999997</c:v>
                </c:pt>
                <c:pt idx="98">
                  <c:v>38230.847999999998</c:v>
                </c:pt>
                <c:pt idx="99">
                  <c:v>34286.111999999994</c:v>
                </c:pt>
                <c:pt idx="100">
                  <c:v>36965.292000000001</c:v>
                </c:pt>
                <c:pt idx="101">
                  <c:v>41465.520000000004</c:v>
                </c:pt>
                <c:pt idx="102">
                  <c:v>36002.387999999999</c:v>
                </c:pt>
                <c:pt idx="103">
                  <c:v>32684.136000000002</c:v>
                </c:pt>
                <c:pt idx="104">
                  <c:v>33692.268000000004</c:v>
                </c:pt>
                <c:pt idx="105">
                  <c:v>35465.712</c:v>
                </c:pt>
                <c:pt idx="106">
                  <c:v>38380.259999999995</c:v>
                </c:pt>
                <c:pt idx="107">
                  <c:v>38176.536</c:v>
                </c:pt>
                <c:pt idx="108">
                  <c:v>38066.520000000004</c:v>
                </c:pt>
                <c:pt idx="109">
                  <c:v>36993.024000000005</c:v>
                </c:pt>
                <c:pt idx="110">
                  <c:v>29930.160000000003</c:v>
                </c:pt>
                <c:pt idx="111">
                  <c:v>31366.32</c:v>
                </c:pt>
                <c:pt idx="112">
                  <c:v>24888.983999999997</c:v>
                </c:pt>
                <c:pt idx="113">
                  <c:v>26179.5</c:v>
                </c:pt>
                <c:pt idx="114">
                  <c:v>38908.379999999997</c:v>
                </c:pt>
                <c:pt idx="115">
                  <c:v>35887.800000000003</c:v>
                </c:pt>
                <c:pt idx="116">
                  <c:v>35975.051999999996</c:v>
                </c:pt>
                <c:pt idx="117">
                  <c:v>33464.892</c:v>
                </c:pt>
                <c:pt idx="118">
                  <c:v>32498.627999999997</c:v>
                </c:pt>
                <c:pt idx="119">
                  <c:v>25145.484</c:v>
                </c:pt>
                <c:pt idx="120">
                  <c:v>12630.432000000001</c:v>
                </c:pt>
                <c:pt idx="121">
                  <c:v>24779.183999999997</c:v>
                </c:pt>
                <c:pt idx="122">
                  <c:v>35654.567999999999</c:v>
                </c:pt>
                <c:pt idx="123">
                  <c:v>35606.448000000004</c:v>
                </c:pt>
                <c:pt idx="124">
                  <c:v>31026.396000000004</c:v>
                </c:pt>
                <c:pt idx="125">
                  <c:v>32041.08</c:v>
                </c:pt>
                <c:pt idx="126">
                  <c:v>32623.716</c:v>
                </c:pt>
                <c:pt idx="127">
                  <c:v>34596.275999999998</c:v>
                </c:pt>
                <c:pt idx="128">
                  <c:v>39941.292000000001</c:v>
                </c:pt>
                <c:pt idx="129">
                  <c:v>40669.884000000005</c:v>
                </c:pt>
                <c:pt idx="130">
                  <c:v>37340.016000000003</c:v>
                </c:pt>
                <c:pt idx="131">
                  <c:v>31411.692000000003</c:v>
                </c:pt>
                <c:pt idx="132">
                  <c:v>29355.851999999995</c:v>
                </c:pt>
                <c:pt idx="133">
                  <c:v>28555.200000000001</c:v>
                </c:pt>
                <c:pt idx="134">
                  <c:v>33423.288</c:v>
                </c:pt>
                <c:pt idx="135">
                  <c:v>37107.983999999997</c:v>
                </c:pt>
                <c:pt idx="136">
                  <c:v>35762.639999999999</c:v>
                </c:pt>
                <c:pt idx="137">
                  <c:v>36206.832000000002</c:v>
                </c:pt>
                <c:pt idx="138">
                  <c:v>31991.627999999997</c:v>
                </c:pt>
                <c:pt idx="139">
                  <c:v>24903.275999999998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5-4245-B393-B1DFABF78ED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'Б-т_ов'!$EL$7:$EL$146</c:f>
              <c:numCache>
                <c:formatCode>0.00</c:formatCode>
                <c:ptCount val="140"/>
                <c:pt idx="0">
                  <c:v>9337.524011412821</c:v>
                </c:pt>
                <c:pt idx="1">
                  <c:v>11202.422474801991</c:v>
                </c:pt>
                <c:pt idx="2">
                  <c:v>7464.4116947243583</c:v>
                </c:pt>
                <c:pt idx="3">
                  <c:v>10275.977112240258</c:v>
                </c:pt>
                <c:pt idx="4">
                  <c:v>9430.7837870017393</c:v>
                </c:pt>
                <c:pt idx="5">
                  <c:v>10754.993188416302</c:v>
                </c:pt>
                <c:pt idx="6">
                  <c:v>5433.9981788643499</c:v>
                </c:pt>
                <c:pt idx="7">
                  <c:v>8650.2865810320382</c:v>
                </c:pt>
                <c:pt idx="8">
                  <c:v>8442.9812622209793</c:v>
                </c:pt>
                <c:pt idx="9">
                  <c:v>7776.9663568187807</c:v>
                </c:pt>
                <c:pt idx="10">
                  <c:v>6958.6678845665119</c:v>
                </c:pt>
                <c:pt idx="11">
                  <c:v>6852.4855370624446</c:v>
                </c:pt>
                <c:pt idx="12">
                  <c:v>13290.15382855276</c:v>
                </c:pt>
                <c:pt idx="13">
                  <c:v>10333.394735207221</c:v>
                </c:pt>
                <c:pt idx="14">
                  <c:v>8147.8614450777086</c:v>
                </c:pt>
                <c:pt idx="15">
                  <c:v>5309.9170517416942</c:v>
                </c:pt>
                <c:pt idx="16">
                  <c:v>8674.4533925132582</c:v>
                </c:pt>
                <c:pt idx="17">
                  <c:v>10871.046883395209</c:v>
                </c:pt>
                <c:pt idx="18">
                  <c:v>8725.2598660146177</c:v>
                </c:pt>
                <c:pt idx="19">
                  <c:v>11973.253339876312</c:v>
                </c:pt>
                <c:pt idx="20">
                  <c:v>12438.002686125801</c:v>
                </c:pt>
                <c:pt idx="21">
                  <c:v>6739.2094084607006</c:v>
                </c:pt>
                <c:pt idx="22">
                  <c:v>10428.220663826482</c:v>
                </c:pt>
                <c:pt idx="23">
                  <c:v>12180.403640670294</c:v>
                </c:pt>
                <c:pt idx="24">
                  <c:v>7314.397911326073</c:v>
                </c:pt>
                <c:pt idx="25">
                  <c:v>9807.7104641134811</c:v>
                </c:pt>
                <c:pt idx="26">
                  <c:v>10016.377926408491</c:v>
                </c:pt>
                <c:pt idx="27">
                  <c:v>11568.403367066123</c:v>
                </c:pt>
                <c:pt idx="28">
                  <c:v>9242.5408870303399</c:v>
                </c:pt>
                <c:pt idx="29">
                  <c:v>9336.7826709286637</c:v>
                </c:pt>
                <c:pt idx="30">
                  <c:v>9430.08093131432</c:v>
                </c:pt>
                <c:pt idx="31">
                  <c:v>10749.387072065594</c:v>
                </c:pt>
                <c:pt idx="32">
                  <c:v>11777.163665396001</c:v>
                </c:pt>
                <c:pt idx="33">
                  <c:v>10504.628800899973</c:v>
                </c:pt>
                <c:pt idx="34">
                  <c:v>8827.4121324230364</c:v>
                </c:pt>
                <c:pt idx="35">
                  <c:v>8887.9184224552264</c:v>
                </c:pt>
                <c:pt idx="36">
                  <c:v>11351.507573630366</c:v>
                </c:pt>
                <c:pt idx="37">
                  <c:v>11332.525414660058</c:v>
                </c:pt>
                <c:pt idx="38">
                  <c:v>11048.074694408175</c:v>
                </c:pt>
                <c:pt idx="39">
                  <c:v>11429.697564997612</c:v>
                </c:pt>
                <c:pt idx="40">
                  <c:v>10637.070718939418</c:v>
                </c:pt>
                <c:pt idx="41">
                  <c:v>9851.8707933262413</c:v>
                </c:pt>
                <c:pt idx="42">
                  <c:v>11817.218718124675</c:v>
                </c:pt>
                <c:pt idx="43">
                  <c:v>10615.383061341825</c:v>
                </c:pt>
                <c:pt idx="44">
                  <c:v>9845.7631574385305</c:v>
                </c:pt>
                <c:pt idx="45">
                  <c:v>12127.756763797766</c:v>
                </c:pt>
                <c:pt idx="46">
                  <c:v>6845.0303478982296</c:v>
                </c:pt>
                <c:pt idx="47">
                  <c:v>10226.76638647341</c:v>
                </c:pt>
                <c:pt idx="48">
                  <c:v>11261.174979269812</c:v>
                </c:pt>
                <c:pt idx="49">
                  <c:v>9812.9109037552334</c:v>
                </c:pt>
                <c:pt idx="50">
                  <c:v>11483.048871842235</c:v>
                </c:pt>
                <c:pt idx="51">
                  <c:v>11189.391592347309</c:v>
                </c:pt>
                <c:pt idx="52">
                  <c:v>10527.450553972172</c:v>
                </c:pt>
                <c:pt idx="53">
                  <c:v>9543.2749136522289</c:v>
                </c:pt>
                <c:pt idx="54">
                  <c:v>11700.018663466119</c:v>
                </c:pt>
                <c:pt idx="55">
                  <c:v>10326.051707499768</c:v>
                </c:pt>
                <c:pt idx="56">
                  <c:v>10250.189981953685</c:v>
                </c:pt>
                <c:pt idx="57">
                  <c:v>6561.3680007250623</c:v>
                </c:pt>
                <c:pt idx="58">
                  <c:v>6363.6258313783301</c:v>
                </c:pt>
                <c:pt idx="59">
                  <c:v>12893.046483911716</c:v>
                </c:pt>
                <c:pt idx="60">
                  <c:v>11066.928014612673</c:v>
                </c:pt>
                <c:pt idx="61">
                  <c:v>4424.3436948630833</c:v>
                </c:pt>
                <c:pt idx="62">
                  <c:v>9101.1058970922859</c:v>
                </c:pt>
                <c:pt idx="63">
                  <c:v>12963.901833624986</c:v>
                </c:pt>
                <c:pt idx="64">
                  <c:v>12001.813926669185</c:v>
                </c:pt>
                <c:pt idx="65">
                  <c:v>8924.1631104209118</c:v>
                </c:pt>
                <c:pt idx="66">
                  <c:v>6277.5928273043883</c:v>
                </c:pt>
                <c:pt idx="67">
                  <c:v>8469.5735574717673</c:v>
                </c:pt>
                <c:pt idx="68">
                  <c:v>9570.3536008095252</c:v>
                </c:pt>
                <c:pt idx="69">
                  <c:v>8459.418149412837</c:v>
                </c:pt>
                <c:pt idx="70">
                  <c:v>4631.9267846279945</c:v>
                </c:pt>
                <c:pt idx="71">
                  <c:v>12624.164615646507</c:v>
                </c:pt>
                <c:pt idx="72">
                  <c:v>11450.738434470608</c:v>
                </c:pt>
                <c:pt idx="73">
                  <c:v>10322.705820093272</c:v>
                </c:pt>
                <c:pt idx="74">
                  <c:v>10920.422173063653</c:v>
                </c:pt>
                <c:pt idx="75">
                  <c:v>11375.367483476024</c:v>
                </c:pt>
                <c:pt idx="76">
                  <c:v>8866.9598869270558</c:v>
                </c:pt>
                <c:pt idx="77">
                  <c:v>11310.431971323886</c:v>
                </c:pt>
                <c:pt idx="78">
                  <c:v>10114.640655204963</c:v>
                </c:pt>
                <c:pt idx="79">
                  <c:v>11079.778920095518</c:v>
                </c:pt>
                <c:pt idx="80">
                  <c:v>13210.659000426647</c:v>
                </c:pt>
                <c:pt idx="81">
                  <c:v>11605.889166253191</c:v>
                </c:pt>
                <c:pt idx="82">
                  <c:v>7285.0212083332317</c:v>
                </c:pt>
                <c:pt idx="83">
                  <c:v>12448.083776855497</c:v>
                </c:pt>
                <c:pt idx="84">
                  <c:v>8174.0486700370711</c:v>
                </c:pt>
                <c:pt idx="85">
                  <c:v>8494.0850757935732</c:v>
                </c:pt>
                <c:pt idx="86">
                  <c:v>12164.393743699522</c:v>
                </c:pt>
                <c:pt idx="87">
                  <c:v>12104.508721849452</c:v>
                </c:pt>
                <c:pt idx="88">
                  <c:v>12786.957083090047</c:v>
                </c:pt>
                <c:pt idx="89">
                  <c:v>8507.9277134550466</c:v>
                </c:pt>
                <c:pt idx="90">
                  <c:v>11085.729667693817</c:v>
                </c:pt>
                <c:pt idx="91">
                  <c:v>10651.753384314963</c:v>
                </c:pt>
                <c:pt idx="92">
                  <c:v>8627.8083629141765</c:v>
                </c:pt>
                <c:pt idx="93">
                  <c:v>8849.0142592727443</c:v>
                </c:pt>
                <c:pt idx="94">
                  <c:v>12161.899177688487</c:v>
                </c:pt>
                <c:pt idx="95">
                  <c:v>9731.8756334367099</c:v>
                </c:pt>
                <c:pt idx="96">
                  <c:v>5805.8403299429619</c:v>
                </c:pt>
                <c:pt idx="97">
                  <c:v>10967.356202685878</c:v>
                </c:pt>
                <c:pt idx="98">
                  <c:v>8188.4193768017785</c:v>
                </c:pt>
                <c:pt idx="99">
                  <c:v>12109.132822176773</c:v>
                </c:pt>
                <c:pt idx="100">
                  <c:v>9460.342835765623</c:v>
                </c:pt>
                <c:pt idx="101">
                  <c:v>11049.562188612086</c:v>
                </c:pt>
                <c:pt idx="102">
                  <c:v>12578.04884497682</c:v>
                </c:pt>
                <c:pt idx="103">
                  <c:v>9771.9406975139209</c:v>
                </c:pt>
                <c:pt idx="104">
                  <c:v>9072.5358130513341</c:v>
                </c:pt>
                <c:pt idx="105">
                  <c:v>9895.3939731193059</c:v>
                </c:pt>
                <c:pt idx="106">
                  <c:v>10503.583657641677</c:v>
                </c:pt>
                <c:pt idx="107">
                  <c:v>11488.805102379527</c:v>
                </c:pt>
                <c:pt idx="108">
                  <c:v>11047.379517603578</c:v>
                </c:pt>
                <c:pt idx="109">
                  <c:v>11026.961306433877</c:v>
                </c:pt>
                <c:pt idx="110">
                  <c:v>10597.47997626476</c:v>
                </c:pt>
                <c:pt idx="111">
                  <c:v>7814.6622724518493</c:v>
                </c:pt>
                <c:pt idx="112">
                  <c:v>9273.2798067357508</c:v>
                </c:pt>
                <c:pt idx="113">
                  <c:v>6424.3607389413901</c:v>
                </c:pt>
                <c:pt idx="114">
                  <c:v>7751.0861802892123</c:v>
                </c:pt>
                <c:pt idx="115">
                  <c:v>12845.336694748396</c:v>
                </c:pt>
                <c:pt idx="116">
                  <c:v>10038.194321851579</c:v>
                </c:pt>
                <c:pt idx="117">
                  <c:v>10444.559402350444</c:v>
                </c:pt>
                <c:pt idx="118">
                  <c:v>9398.0610979939811</c:v>
                </c:pt>
                <c:pt idx="119">
                  <c:v>9307.1161895914975</c:v>
                </c:pt>
                <c:pt idx="120">
                  <c:v>6391.3684638922859</c:v>
                </c:pt>
                <c:pt idx="121">
                  <c:v>2128.7071333890822</c:v>
                </c:pt>
                <c:pt idx="122">
                  <c:v>8676.3083518158073</c:v>
                </c:pt>
                <c:pt idx="123">
                  <c:v>11674.370122150494</c:v>
                </c:pt>
                <c:pt idx="124">
                  <c:v>10321.054699287914</c:v>
                </c:pt>
                <c:pt idx="125">
                  <c:v>8437.0281325550532</c:v>
                </c:pt>
                <c:pt idx="126">
                  <c:v>9417.3025005800846</c:v>
                </c:pt>
                <c:pt idx="127">
                  <c:v>9533.3101671472214</c:v>
                </c:pt>
                <c:pt idx="128">
                  <c:v>10275.834855876208</c:v>
                </c:pt>
                <c:pt idx="129">
                  <c:v>12239.55793081023</c:v>
                </c:pt>
                <c:pt idx="130">
                  <c:v>11884.840090552769</c:v>
                </c:pt>
                <c:pt idx="131">
                  <c:v>10421.458605750755</c:v>
                </c:pt>
                <c:pt idx="132">
                  <c:v>8383.4605853825669</c:v>
                </c:pt>
                <c:pt idx="133">
                  <c:v>8262.0196526695781</c:v>
                </c:pt>
                <c:pt idx="134">
                  <c:v>8183.7080336453764</c:v>
                </c:pt>
                <c:pt idx="135">
                  <c:v>10290.660793893197</c:v>
                </c:pt>
                <c:pt idx="136">
                  <c:v>11214.236140983125</c:v>
                </c:pt>
                <c:pt idx="137">
                  <c:v>10207.299139195475</c:v>
                </c:pt>
                <c:pt idx="138">
                  <c:v>10555.548003645254</c:v>
                </c:pt>
                <c:pt idx="139">
                  <c:v>8761.7097818802831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5-4245-B393-B1DFABF78ED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'Б-т_ов'!$EN$7:$EN$146</c:f>
              <c:numCache>
                <c:formatCode>General</c:formatCode>
                <c:ptCount val="140"/>
                <c:pt idx="0">
                  <c:v>36999.331142045361</c:v>
                </c:pt>
                <c:pt idx="1">
                  <c:v>31402.427793120532</c:v>
                </c:pt>
                <c:pt idx="2">
                  <c:v>33751.754063600602</c:v>
                </c:pt>
                <c:pt idx="3">
                  <c:v>36524.872710509459</c:v>
                </c:pt>
                <c:pt idx="4">
                  <c:v>26421.628705306022</c:v>
                </c:pt>
                <c:pt idx="5">
                  <c:v>30957.822767343205</c:v>
                </c:pt>
                <c:pt idx="6">
                  <c:v>31076.761533288518</c:v>
                </c:pt>
                <c:pt idx="7">
                  <c:v>23607.32892248284</c:v>
                </c:pt>
                <c:pt idx="8">
                  <c:v>31171.237187082595</c:v>
                </c:pt>
                <c:pt idx="9">
                  <c:v>29642.266318924791</c:v>
                </c:pt>
                <c:pt idx="10">
                  <c:v>27799.072344466811</c:v>
                </c:pt>
                <c:pt idx="11">
                  <c:v>36148.505639298557</c:v>
                </c:pt>
                <c:pt idx="12">
                  <c:v>37510.666890075612</c:v>
                </c:pt>
                <c:pt idx="13">
                  <c:v>34475.84736160055</c:v>
                </c:pt>
                <c:pt idx="14">
                  <c:v>28571.355000169569</c:v>
                </c:pt>
                <c:pt idx="15">
                  <c:v>26576.827071871514</c:v>
                </c:pt>
                <c:pt idx="16">
                  <c:v>29544.832821561482</c:v>
                </c:pt>
                <c:pt idx="17">
                  <c:v>26267.627514365431</c:v>
                </c:pt>
                <c:pt idx="18">
                  <c:v>32234.349451372946</c:v>
                </c:pt>
                <c:pt idx="19">
                  <c:v>35348.432813914987</c:v>
                </c:pt>
                <c:pt idx="20">
                  <c:v>29034.226967087765</c:v>
                </c:pt>
                <c:pt idx="21">
                  <c:v>29282.613091957683</c:v>
                </c:pt>
                <c:pt idx="22">
                  <c:v>34567.127366753797</c:v>
                </c:pt>
                <c:pt idx="23">
                  <c:v>30253.967779356099</c:v>
                </c:pt>
                <c:pt idx="24">
                  <c:v>27906.827413874649</c:v>
                </c:pt>
                <c:pt idx="25">
                  <c:v>28074.783771794424</c:v>
                </c:pt>
                <c:pt idx="26">
                  <c:v>32409.584658518954</c:v>
                </c:pt>
                <c:pt idx="27">
                  <c:v>32354.345208818857</c:v>
                </c:pt>
                <c:pt idx="28">
                  <c:v>29005.544223191388</c:v>
                </c:pt>
                <c:pt idx="29">
                  <c:v>30677.053674201663</c:v>
                </c:pt>
                <c:pt idx="30">
                  <c:v>33039.609598332012</c:v>
                </c:pt>
                <c:pt idx="31">
                  <c:v>33573.028653320449</c:v>
                </c:pt>
                <c:pt idx="32">
                  <c:v>33187.419501587035</c:v>
                </c:pt>
                <c:pt idx="33">
                  <c:v>30748.442729809503</c:v>
                </c:pt>
                <c:pt idx="34">
                  <c:v>30402.646764714729</c:v>
                </c:pt>
                <c:pt idx="35">
                  <c:v>33442.179970523037</c:v>
                </c:pt>
                <c:pt idx="36">
                  <c:v>33542.67662745656</c:v>
                </c:pt>
                <c:pt idx="37">
                  <c:v>33534.291175259379</c:v>
                </c:pt>
                <c:pt idx="38">
                  <c:v>34742.170142108997</c:v>
                </c:pt>
                <c:pt idx="39">
                  <c:v>34910.75372333837</c:v>
                </c:pt>
                <c:pt idx="40">
                  <c:v>33918.534284016641</c:v>
                </c:pt>
                <c:pt idx="41">
                  <c:v>34213.741808625033</c:v>
                </c:pt>
                <c:pt idx="42">
                  <c:v>34291.699149637716</c:v>
                </c:pt>
                <c:pt idx="43">
                  <c:v>32871.758747732449</c:v>
                </c:pt>
                <c:pt idx="44">
                  <c:v>35248.238651785214</c:v>
                </c:pt>
                <c:pt idx="45">
                  <c:v>29613.332862505657</c:v>
                </c:pt>
                <c:pt idx="46">
                  <c:v>29724.481830879733</c:v>
                </c:pt>
                <c:pt idx="47">
                  <c:v>34231.182882865898</c:v>
                </c:pt>
                <c:pt idx="48">
                  <c:v>35972.283516601266</c:v>
                </c:pt>
                <c:pt idx="49">
                  <c:v>34221.226223184334</c:v>
                </c:pt>
                <c:pt idx="50">
                  <c:v>38539.80899424386</c:v>
                </c:pt>
                <c:pt idx="51">
                  <c:v>38163.133428706773</c:v>
                </c:pt>
                <c:pt idx="52">
                  <c:v>38759.742279763741</c:v>
                </c:pt>
                <c:pt idx="53">
                  <c:v>38324.978362843394</c:v>
                </c:pt>
                <c:pt idx="54">
                  <c:v>35820.413004473579</c:v>
                </c:pt>
                <c:pt idx="55">
                  <c:v>35262.847293998697</c:v>
                </c:pt>
                <c:pt idx="56">
                  <c:v>30685.433496870628</c:v>
                </c:pt>
                <c:pt idx="57">
                  <c:v>28463.19735507208</c:v>
                </c:pt>
                <c:pt idx="58">
                  <c:v>34648.403625438965</c:v>
                </c:pt>
                <c:pt idx="59">
                  <c:v>37483.413676938486</c:v>
                </c:pt>
                <c:pt idx="60">
                  <c:v>30453.548303933872</c:v>
                </c:pt>
                <c:pt idx="61">
                  <c:v>25642.328571069615</c:v>
                </c:pt>
                <c:pt idx="62">
                  <c:v>36618.307088908099</c:v>
                </c:pt>
                <c:pt idx="63">
                  <c:v>38897.640896814963</c:v>
                </c:pt>
                <c:pt idx="64">
                  <c:v>34521.415597346189</c:v>
                </c:pt>
                <c:pt idx="65">
                  <c:v>28321.606864156391</c:v>
                </c:pt>
                <c:pt idx="66">
                  <c:v>27646.375145561135</c:v>
                </c:pt>
                <c:pt idx="67">
                  <c:v>31578.106324035507</c:v>
                </c:pt>
                <c:pt idx="68">
                  <c:v>31521.088172559641</c:v>
                </c:pt>
                <c:pt idx="69">
                  <c:v>25943.13342922413</c:v>
                </c:pt>
                <c:pt idx="70">
                  <c:v>32204.149993818846</c:v>
                </c:pt>
                <c:pt idx="71">
                  <c:v>37710.365568642977</c:v>
                </c:pt>
                <c:pt idx="72">
                  <c:v>35809.072835528452</c:v>
                </c:pt>
                <c:pt idx="73">
                  <c:v>36446.734854290844</c:v>
                </c:pt>
                <c:pt idx="74">
                  <c:v>35624.193529240496</c:v>
                </c:pt>
                <c:pt idx="75">
                  <c:v>33503.826613353696</c:v>
                </c:pt>
                <c:pt idx="76">
                  <c:v>35013.408939646717</c:v>
                </c:pt>
                <c:pt idx="77">
                  <c:v>34611.116451881921</c:v>
                </c:pt>
                <c:pt idx="78">
                  <c:v>34922.504360996405</c:v>
                </c:pt>
                <c:pt idx="79">
                  <c:v>39250.686935297861</c:v>
                </c:pt>
                <c:pt idx="80">
                  <c:v>39945.061410112328</c:v>
                </c:pt>
                <c:pt idx="81">
                  <c:v>32370.904725449604</c:v>
                </c:pt>
                <c:pt idx="82">
                  <c:v>35154.214553345446</c:v>
                </c:pt>
                <c:pt idx="83">
                  <c:v>34471.606095097624</c:v>
                </c:pt>
                <c:pt idx="84">
                  <c:v>31990.849481656529</c:v>
                </c:pt>
                <c:pt idx="85">
                  <c:v>36577.348049102788</c:v>
                </c:pt>
                <c:pt idx="86">
                  <c:v>39137.137492721115</c:v>
                </c:pt>
                <c:pt idx="87">
                  <c:v>40394.829110145176</c:v>
                </c:pt>
                <c:pt idx="88">
                  <c:v>36547.524002033148</c:v>
                </c:pt>
                <c:pt idx="89">
                  <c:v>36237.731455770874</c:v>
                </c:pt>
                <c:pt idx="90">
                  <c:v>36882.584462682877</c:v>
                </c:pt>
                <c:pt idx="91">
                  <c:v>35307.94697357346</c:v>
                </c:pt>
                <c:pt idx="92">
                  <c:v>35994.347854640218</c:v>
                </c:pt>
                <c:pt idx="93">
                  <c:v>38956.700115606945</c:v>
                </c:pt>
                <c:pt idx="94">
                  <c:v>37950.669886448988</c:v>
                </c:pt>
                <c:pt idx="95">
                  <c:v>31098.538898762559</c:v>
                </c:pt>
                <c:pt idx="96">
                  <c:v>25166.025632232609</c:v>
                </c:pt>
                <c:pt idx="97">
                  <c:v>33718.707709466951</c:v>
                </c:pt>
                <c:pt idx="98">
                  <c:v>36244.757945645833</c:v>
                </c:pt>
                <c:pt idx="99">
                  <c:v>36692.604261901397</c:v>
                </c:pt>
                <c:pt idx="100">
                  <c:v>38110.537909636805</c:v>
                </c:pt>
                <c:pt idx="101">
                  <c:v>39089.167858694258</c:v>
                </c:pt>
                <c:pt idx="102">
                  <c:v>37344.262084769965</c:v>
                </c:pt>
                <c:pt idx="103">
                  <c:v>35956.480768466477</c:v>
                </c:pt>
                <c:pt idx="104">
                  <c:v>37623.124953140883</c:v>
                </c:pt>
                <c:pt idx="105">
                  <c:v>40752.479278906612</c:v>
                </c:pt>
                <c:pt idx="106">
                  <c:v>37909.564991980835</c:v>
                </c:pt>
                <c:pt idx="107">
                  <c:v>38641.132302793398</c:v>
                </c:pt>
                <c:pt idx="108">
                  <c:v>38544.911077993238</c:v>
                </c:pt>
                <c:pt idx="109">
                  <c:v>37943.208433038497</c:v>
                </c:pt>
                <c:pt idx="110">
                  <c:v>32567.50857598093</c:v>
                </c:pt>
                <c:pt idx="111">
                  <c:v>34894.283480474478</c:v>
                </c:pt>
                <c:pt idx="112">
                  <c:v>30006.927960115056</c:v>
                </c:pt>
                <c:pt idx="113">
                  <c:v>30279.5026942521</c:v>
                </c:pt>
                <c:pt idx="114">
                  <c:v>36545.466424945924</c:v>
                </c:pt>
                <c:pt idx="115">
                  <c:v>38351.361883352176</c:v>
                </c:pt>
                <c:pt idx="116">
                  <c:v>37555.806503798936</c:v>
                </c:pt>
                <c:pt idx="117">
                  <c:v>35512.759526118651</c:v>
                </c:pt>
                <c:pt idx="118">
                  <c:v>35593.75687448775</c:v>
                </c:pt>
                <c:pt idx="119">
                  <c:v>28737.729241869099</c:v>
                </c:pt>
                <c:pt idx="120">
                  <c:v>21917.978632100345</c:v>
                </c:pt>
                <c:pt idx="121">
                  <c:v>26554.44015896444</c:v>
                </c:pt>
                <c:pt idx="122">
                  <c:v>34435.28544365491</c:v>
                </c:pt>
                <c:pt idx="123">
                  <c:v>36796.887332533268</c:v>
                </c:pt>
                <c:pt idx="124">
                  <c:v>34025.883988681497</c:v>
                </c:pt>
                <c:pt idx="125">
                  <c:v>33341.777670614203</c:v>
                </c:pt>
                <c:pt idx="126">
                  <c:v>33429.086543952413</c:v>
                </c:pt>
                <c:pt idx="127">
                  <c:v>36098.015853317454</c:v>
                </c:pt>
                <c:pt idx="128">
                  <c:v>38055.90712829266</c:v>
                </c:pt>
                <c:pt idx="129">
                  <c:v>39120.95136870526</c:v>
                </c:pt>
                <c:pt idx="130">
                  <c:v>36445.35125880687</c:v>
                </c:pt>
                <c:pt idx="131">
                  <c:v>34465.359729466145</c:v>
                </c:pt>
                <c:pt idx="132">
                  <c:v>32478.479989716354</c:v>
                </c:pt>
                <c:pt idx="133">
                  <c:v>34153.491120618753</c:v>
                </c:pt>
                <c:pt idx="134">
                  <c:v>34217.677086944961</c:v>
                </c:pt>
                <c:pt idx="135">
                  <c:v>38852.700298785276</c:v>
                </c:pt>
                <c:pt idx="136">
                  <c:v>36198.499249372675</c:v>
                </c:pt>
                <c:pt idx="137">
                  <c:v>37976.240939871699</c:v>
                </c:pt>
                <c:pt idx="138">
                  <c:v>33289.838455664292</c:v>
                </c:pt>
                <c:pt idx="139">
                  <c:v>27484.29376182333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5-4245-B393-B1DFABF78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49696"/>
        <c:axId val="463150352"/>
      </c:lineChart>
      <c:catAx>
        <c:axId val="46314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50352"/>
        <c:crosses val="autoZero"/>
        <c:auto val="1"/>
        <c:lblAlgn val="ctr"/>
        <c:lblOffset val="100"/>
        <c:noMultiLvlLbl val="0"/>
      </c:catAx>
      <c:valAx>
        <c:axId val="4631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1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'Б-т_ов'!$F$152:$F$301</c:f>
              <c:numCache>
                <c:formatCode>General</c:formatCode>
                <c:ptCount val="150"/>
                <c:pt idx="0">
                  <c:v>35221.284</c:v>
                </c:pt>
                <c:pt idx="1">
                  <c:v>34803.348000000005</c:v>
                </c:pt>
                <c:pt idx="2">
                  <c:v>34743.912000000004</c:v>
                </c:pt>
                <c:pt idx="3">
                  <c:v>38730.563999999998</c:v>
                </c:pt>
                <c:pt idx="4">
                  <c:v>31664.507999999998</c:v>
                </c:pt>
                <c:pt idx="5">
                  <c:v>17044.223999999998</c:v>
                </c:pt>
                <c:pt idx="6">
                  <c:v>14930.315999999999</c:v>
                </c:pt>
                <c:pt idx="7">
                  <c:v>29661.9</c:v>
                </c:pt>
                <c:pt idx="8">
                  <c:v>33462.144</c:v>
                </c:pt>
                <c:pt idx="9">
                  <c:v>37028.303999999996</c:v>
                </c:pt>
                <c:pt idx="10">
                  <c:v>37228.74</c:v>
                </c:pt>
                <c:pt idx="11">
                  <c:v>38451.432000000001</c:v>
                </c:pt>
                <c:pt idx="12">
                  <c:v>34471.764000000003</c:v>
                </c:pt>
                <c:pt idx="13">
                  <c:v>33492.588000000003</c:v>
                </c:pt>
                <c:pt idx="14">
                  <c:v>30120.407999999999</c:v>
                </c:pt>
                <c:pt idx="15">
                  <c:v>32675.183999999997</c:v>
                </c:pt>
                <c:pt idx="16">
                  <c:v>34143.108</c:v>
                </c:pt>
                <c:pt idx="17">
                  <c:v>36365.579999999994</c:v>
                </c:pt>
                <c:pt idx="18">
                  <c:v>26723.508000000002</c:v>
                </c:pt>
                <c:pt idx="19">
                  <c:v>31331.424000000003</c:v>
                </c:pt>
                <c:pt idx="20">
                  <c:v>36289.440000000002</c:v>
                </c:pt>
                <c:pt idx="21">
                  <c:v>41186.063999999998</c:v>
                </c:pt>
                <c:pt idx="22">
                  <c:v>37021.428</c:v>
                </c:pt>
                <c:pt idx="23">
                  <c:v>38435.387999999999</c:v>
                </c:pt>
                <c:pt idx="24">
                  <c:v>37623.06</c:v>
                </c:pt>
                <c:pt idx="25">
                  <c:v>25314.096000000001</c:v>
                </c:pt>
                <c:pt idx="26">
                  <c:v>27721.583999999999</c:v>
                </c:pt>
                <c:pt idx="27">
                  <c:v>33865.236000000004</c:v>
                </c:pt>
                <c:pt idx="28">
                  <c:v>32528.135999999999</c:v>
                </c:pt>
                <c:pt idx="29">
                  <c:v>36535.5</c:v>
                </c:pt>
                <c:pt idx="30">
                  <c:v>39585.983999999997</c:v>
                </c:pt>
                <c:pt idx="31">
                  <c:v>39408.084000000003</c:v>
                </c:pt>
                <c:pt idx="32">
                  <c:v>36060.887999999999</c:v>
                </c:pt>
                <c:pt idx="33">
                  <c:v>34326.240000000005</c:v>
                </c:pt>
                <c:pt idx="34">
                  <c:v>41231.652000000002</c:v>
                </c:pt>
                <c:pt idx="35">
                  <c:v>42411.695999999996</c:v>
                </c:pt>
                <c:pt idx="36">
                  <c:v>34701.803999999996</c:v>
                </c:pt>
                <c:pt idx="37">
                  <c:v>39181.812000000005</c:v>
                </c:pt>
                <c:pt idx="38">
                  <c:v>39578.436000000002</c:v>
                </c:pt>
                <c:pt idx="39">
                  <c:v>33250.199999999997</c:v>
                </c:pt>
                <c:pt idx="40">
                  <c:v>30221.531999999999</c:v>
                </c:pt>
                <c:pt idx="41">
                  <c:v>40409.267999999996</c:v>
                </c:pt>
                <c:pt idx="42">
                  <c:v>39360.084000000003</c:v>
                </c:pt>
                <c:pt idx="43">
                  <c:v>27728.628000000004</c:v>
                </c:pt>
                <c:pt idx="44">
                  <c:v>28022.579999999998</c:v>
                </c:pt>
                <c:pt idx="45">
                  <c:v>25744.248</c:v>
                </c:pt>
                <c:pt idx="46">
                  <c:v>29684.004000000001</c:v>
                </c:pt>
                <c:pt idx="47">
                  <c:v>22283.495999999999</c:v>
                </c:pt>
                <c:pt idx="48">
                  <c:v>36058.415999999997</c:v>
                </c:pt>
                <c:pt idx="49">
                  <c:v>40550.184000000001</c:v>
                </c:pt>
                <c:pt idx="50">
                  <c:v>34660.103999999999</c:v>
                </c:pt>
                <c:pt idx="51">
                  <c:v>36186.491999999998</c:v>
                </c:pt>
                <c:pt idx="52">
                  <c:v>34772.748</c:v>
                </c:pt>
                <c:pt idx="53">
                  <c:v>32812.536</c:v>
                </c:pt>
                <c:pt idx="54">
                  <c:v>34241.124000000003</c:v>
                </c:pt>
                <c:pt idx="55">
                  <c:v>25310.976000000002</c:v>
                </c:pt>
                <c:pt idx="56">
                  <c:v>30274.487999999998</c:v>
                </c:pt>
                <c:pt idx="57">
                  <c:v>26096.052</c:v>
                </c:pt>
                <c:pt idx="58">
                  <c:v>33048.732000000004</c:v>
                </c:pt>
                <c:pt idx="59">
                  <c:v>35722.235999999997</c:v>
                </c:pt>
                <c:pt idx="60">
                  <c:v>26685.612000000001</c:v>
                </c:pt>
                <c:pt idx="61">
                  <c:v>36837.372000000003</c:v>
                </c:pt>
                <c:pt idx="62">
                  <c:v>41920.332000000002</c:v>
                </c:pt>
                <c:pt idx="63">
                  <c:v>37979.520000000004</c:v>
                </c:pt>
                <c:pt idx="64">
                  <c:v>39403.067999999999</c:v>
                </c:pt>
                <c:pt idx="65">
                  <c:v>35551.188000000002</c:v>
                </c:pt>
                <c:pt idx="66">
                  <c:v>37280.615999999995</c:v>
                </c:pt>
                <c:pt idx="67">
                  <c:v>35051.004000000001</c:v>
                </c:pt>
                <c:pt idx="68">
                  <c:v>32319.984</c:v>
                </c:pt>
                <c:pt idx="69">
                  <c:v>37282.356</c:v>
                </c:pt>
                <c:pt idx="70">
                  <c:v>44075.724000000002</c:v>
                </c:pt>
                <c:pt idx="71">
                  <c:v>28815.396000000001</c:v>
                </c:pt>
                <c:pt idx="72">
                  <c:v>37074.06</c:v>
                </c:pt>
                <c:pt idx="73">
                  <c:v>37696.271999999997</c:v>
                </c:pt>
                <c:pt idx="74">
                  <c:v>30653.232</c:v>
                </c:pt>
                <c:pt idx="75">
                  <c:v>40940.027999999998</c:v>
                </c:pt>
                <c:pt idx="76">
                  <c:v>35164.127999999997</c:v>
                </c:pt>
                <c:pt idx="77">
                  <c:v>32817.671999999999</c:v>
                </c:pt>
                <c:pt idx="78">
                  <c:v>32690.28</c:v>
                </c:pt>
                <c:pt idx="79">
                  <c:v>17542.763999999999</c:v>
                </c:pt>
                <c:pt idx="80">
                  <c:v>24464.135999999999</c:v>
                </c:pt>
                <c:pt idx="81">
                  <c:v>35478.648000000001</c:v>
                </c:pt>
                <c:pt idx="82">
                  <c:v>36266.555999999997</c:v>
                </c:pt>
                <c:pt idx="83">
                  <c:v>26625.864000000001</c:v>
                </c:pt>
                <c:pt idx="84">
                  <c:v>29795.987999999998</c:v>
                </c:pt>
                <c:pt idx="85">
                  <c:v>31169.724000000002</c:v>
                </c:pt>
                <c:pt idx="86">
                  <c:v>23708.868000000002</c:v>
                </c:pt>
                <c:pt idx="87">
                  <c:v>40541.148000000001</c:v>
                </c:pt>
                <c:pt idx="88">
                  <c:v>38441.94</c:v>
                </c:pt>
                <c:pt idx="89">
                  <c:v>31523.531999999999</c:v>
                </c:pt>
                <c:pt idx="90">
                  <c:v>21982.968000000001</c:v>
                </c:pt>
                <c:pt idx="91">
                  <c:v>30343.968000000001</c:v>
                </c:pt>
                <c:pt idx="92">
                  <c:v>36574.667999999998</c:v>
                </c:pt>
                <c:pt idx="93">
                  <c:v>30547.644</c:v>
                </c:pt>
                <c:pt idx="94">
                  <c:v>30129.66</c:v>
                </c:pt>
                <c:pt idx="95">
                  <c:v>33878.976000000002</c:v>
                </c:pt>
                <c:pt idx="96">
                  <c:v>29769.3</c:v>
                </c:pt>
                <c:pt idx="97">
                  <c:v>29965.703999999998</c:v>
                </c:pt>
                <c:pt idx="98">
                  <c:v>30159.648000000001</c:v>
                </c:pt>
                <c:pt idx="99">
                  <c:v>26258.076000000001</c:v>
                </c:pt>
                <c:pt idx="100">
                  <c:v>33464.472000000002</c:v>
                </c:pt>
                <c:pt idx="101">
                  <c:v>33288.695999999996</c:v>
                </c:pt>
                <c:pt idx="102">
                  <c:v>35885.148000000001</c:v>
                </c:pt>
                <c:pt idx="103">
                  <c:v>31483.884000000005</c:v>
                </c:pt>
                <c:pt idx="104">
                  <c:v>34785.275999999998</c:v>
                </c:pt>
                <c:pt idx="105">
                  <c:v>29544.239999999998</c:v>
                </c:pt>
                <c:pt idx="106">
                  <c:v>29467.775999999998</c:v>
                </c:pt>
                <c:pt idx="107">
                  <c:v>32843.759999999995</c:v>
                </c:pt>
                <c:pt idx="108">
                  <c:v>36983.315999999999</c:v>
                </c:pt>
                <c:pt idx="109">
                  <c:v>34105.547999999995</c:v>
                </c:pt>
                <c:pt idx="110">
                  <c:v>28652.579999999998</c:v>
                </c:pt>
                <c:pt idx="111">
                  <c:v>35897.364000000001</c:v>
                </c:pt>
                <c:pt idx="112">
                  <c:v>30536.603999999999</c:v>
                </c:pt>
                <c:pt idx="113">
                  <c:v>25920.792000000001</c:v>
                </c:pt>
                <c:pt idx="114">
                  <c:v>35071.979999999996</c:v>
                </c:pt>
                <c:pt idx="115">
                  <c:v>38183.027999999998</c:v>
                </c:pt>
                <c:pt idx="116">
                  <c:v>39175.896000000001</c:v>
                </c:pt>
                <c:pt idx="117">
                  <c:v>34084.259999999995</c:v>
                </c:pt>
                <c:pt idx="118">
                  <c:v>37839.335999999996</c:v>
                </c:pt>
                <c:pt idx="119">
                  <c:v>37124.94</c:v>
                </c:pt>
                <c:pt idx="120">
                  <c:v>39091.872000000003</c:v>
                </c:pt>
                <c:pt idx="121">
                  <c:v>32404.428</c:v>
                </c:pt>
                <c:pt idx="122">
                  <c:v>38782.488000000005</c:v>
                </c:pt>
                <c:pt idx="123">
                  <c:v>37657.020000000004</c:v>
                </c:pt>
                <c:pt idx="124">
                  <c:v>41685.551999999996</c:v>
                </c:pt>
                <c:pt idx="125">
                  <c:v>32343.095999999998</c:v>
                </c:pt>
                <c:pt idx="126">
                  <c:v>38631.78</c:v>
                </c:pt>
                <c:pt idx="127">
                  <c:v>36122.592000000004</c:v>
                </c:pt>
                <c:pt idx="128">
                  <c:v>34810.835999999996</c:v>
                </c:pt>
                <c:pt idx="129">
                  <c:v>38291.784</c:v>
                </c:pt>
                <c:pt idx="130">
                  <c:v>37142.879999999997</c:v>
                </c:pt>
                <c:pt idx="131">
                  <c:v>41710.32</c:v>
                </c:pt>
                <c:pt idx="132">
                  <c:v>38518.008000000002</c:v>
                </c:pt>
                <c:pt idx="133">
                  <c:v>35557.728000000003</c:v>
                </c:pt>
                <c:pt idx="134">
                  <c:v>37102.212</c:v>
                </c:pt>
                <c:pt idx="135">
                  <c:v>37102.644</c:v>
                </c:pt>
                <c:pt idx="136">
                  <c:v>46524.732000000004</c:v>
                </c:pt>
                <c:pt idx="137">
                  <c:v>40240.115999999995</c:v>
                </c:pt>
                <c:pt idx="138">
                  <c:v>40767.168000000005</c:v>
                </c:pt>
                <c:pt idx="139">
                  <c:v>40196.664000000004</c:v>
                </c:pt>
                <c:pt idx="140">
                  <c:v>39488.315999999999</c:v>
                </c:pt>
                <c:pt idx="141">
                  <c:v>36880.764000000003</c:v>
                </c:pt>
                <c:pt idx="142">
                  <c:v>33377.892</c:v>
                </c:pt>
                <c:pt idx="143">
                  <c:v>41174.207999999999</c:v>
                </c:pt>
                <c:pt idx="144">
                  <c:v>39162.648000000001</c:v>
                </c:pt>
                <c:pt idx="145">
                  <c:v>33897.324000000001</c:v>
                </c:pt>
                <c:pt idx="146">
                  <c:v>25680.227999999999</c:v>
                </c:pt>
                <c:pt idx="147">
                  <c:v>36538.872000000003</c:v>
                </c:pt>
                <c:pt idx="148">
                  <c:v>43258.020000000004</c:v>
                </c:pt>
                <c:pt idx="149">
                  <c:v>24268.056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B-4B34-A501-223BC754E4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'Б-т_ов'!$T$152:$T$301</c:f>
              <c:numCache>
                <c:formatCode>General</c:formatCode>
                <c:ptCount val="150"/>
                <c:pt idx="0">
                  <c:v>29391.155439039598</c:v>
                </c:pt>
                <c:pt idx="1">
                  <c:v>28523.190066161536</c:v>
                </c:pt>
                <c:pt idx="2">
                  <c:v>35087.178198551846</c:v>
                </c:pt>
                <c:pt idx="3">
                  <c:v>37853.81782460065</c:v>
                </c:pt>
                <c:pt idx="4">
                  <c:v>38613.287525868953</c:v>
                </c:pt>
                <c:pt idx="5">
                  <c:v>23912.124022746859</c:v>
                </c:pt>
                <c:pt idx="6">
                  <c:v>26136.285290746884</c:v>
                </c:pt>
                <c:pt idx="7">
                  <c:v>39291.385473429938</c:v>
                </c:pt>
                <c:pt idx="8">
                  <c:v>44919.598438186084</c:v>
                </c:pt>
                <c:pt idx="9">
                  <c:v>51293.719145259311</c:v>
                </c:pt>
                <c:pt idx="10">
                  <c:v>45190.837617210476</c:v>
                </c:pt>
                <c:pt idx="11">
                  <c:v>47021.70207562513</c:v>
                </c:pt>
                <c:pt idx="12">
                  <c:v>43970.261311600712</c:v>
                </c:pt>
                <c:pt idx="13">
                  <c:v>31696.688460746933</c:v>
                </c:pt>
                <c:pt idx="14">
                  <c:v>37935.189578307967</c:v>
                </c:pt>
                <c:pt idx="15">
                  <c:v>40851.010752820192</c:v>
                </c:pt>
                <c:pt idx="16">
                  <c:v>41664.72828989337</c:v>
                </c:pt>
                <c:pt idx="17">
                  <c:v>41054.440137088488</c:v>
                </c:pt>
                <c:pt idx="18">
                  <c:v>35358.417377576239</c:v>
                </c:pt>
                <c:pt idx="19">
                  <c:v>41461.298905625081</c:v>
                </c:pt>
                <c:pt idx="20">
                  <c:v>42681.875211234845</c:v>
                </c:pt>
                <c:pt idx="21">
                  <c:v>43766.831927332416</c:v>
                </c:pt>
                <c:pt idx="22">
                  <c:v>41257.869521356784</c:v>
                </c:pt>
                <c:pt idx="23">
                  <c:v>44105.880901112905</c:v>
                </c:pt>
                <c:pt idx="24">
                  <c:v>42410.636032210452</c:v>
                </c:pt>
                <c:pt idx="25">
                  <c:v>22393.184620210261</c:v>
                </c:pt>
                <c:pt idx="26">
                  <c:v>28251.950887137144</c:v>
                </c:pt>
                <c:pt idx="27">
                  <c:v>45529.886590990965</c:v>
                </c:pt>
                <c:pt idx="28">
                  <c:v>45529.886590990965</c:v>
                </c:pt>
                <c:pt idx="29">
                  <c:v>31561.06887123474</c:v>
                </c:pt>
                <c:pt idx="30">
                  <c:v>43970.261311600712</c:v>
                </c:pt>
                <c:pt idx="31">
                  <c:v>33188.503945381097</c:v>
                </c:pt>
                <c:pt idx="32">
                  <c:v>32917.264766356704</c:v>
                </c:pt>
                <c:pt idx="33">
                  <c:v>29445.403274844473</c:v>
                </c:pt>
                <c:pt idx="34">
                  <c:v>34110.717154064027</c:v>
                </c:pt>
                <c:pt idx="35">
                  <c:v>33568.238796015241</c:v>
                </c:pt>
                <c:pt idx="36">
                  <c:v>29987.881632893259</c:v>
                </c:pt>
                <c:pt idx="37">
                  <c:v>43902.451516844609</c:v>
                </c:pt>
                <c:pt idx="38">
                  <c:v>32212.042900893281</c:v>
                </c:pt>
                <c:pt idx="39">
                  <c:v>30042.129468698138</c:v>
                </c:pt>
                <c:pt idx="40">
                  <c:v>28468.942230356661</c:v>
                </c:pt>
                <c:pt idx="41">
                  <c:v>46614.843307088537</c:v>
                </c:pt>
                <c:pt idx="42">
                  <c:v>28794.429245185929</c:v>
                </c:pt>
                <c:pt idx="43">
                  <c:v>31018.590513185954</c:v>
                </c:pt>
                <c:pt idx="44">
                  <c:v>27926.463872307875</c:v>
                </c:pt>
                <c:pt idx="45">
                  <c:v>35358.417377576239</c:v>
                </c:pt>
                <c:pt idx="46">
                  <c:v>37053.662246478692</c:v>
                </c:pt>
                <c:pt idx="47">
                  <c:v>24237.611037576131</c:v>
                </c:pt>
                <c:pt idx="48">
                  <c:v>27492.481185868848</c:v>
                </c:pt>
                <c:pt idx="49">
                  <c:v>33785.230139234758</c:v>
                </c:pt>
                <c:pt idx="50">
                  <c:v>33134.256109576214</c:v>
                </c:pt>
                <c:pt idx="51">
                  <c:v>43834.641722088512</c:v>
                </c:pt>
                <c:pt idx="52">
                  <c:v>32049.299393478643</c:v>
                </c:pt>
                <c:pt idx="53">
                  <c:v>31018.590513185954</c:v>
                </c:pt>
                <c:pt idx="54">
                  <c:v>28089.207379722509</c:v>
                </c:pt>
                <c:pt idx="55">
                  <c:v>30855.847005771317</c:v>
                </c:pt>
                <c:pt idx="56">
                  <c:v>29879.3859612835</c:v>
                </c:pt>
                <c:pt idx="57">
                  <c:v>29255.535849527398</c:v>
                </c:pt>
                <c:pt idx="58">
                  <c:v>30638.855662551803</c:v>
                </c:pt>
                <c:pt idx="59">
                  <c:v>30964.342677381072</c:v>
                </c:pt>
                <c:pt idx="60">
                  <c:v>24183.363201771252</c:v>
                </c:pt>
                <c:pt idx="61">
                  <c:v>32374.786408307918</c:v>
                </c:pt>
                <c:pt idx="62">
                  <c:v>34219.212825673792</c:v>
                </c:pt>
                <c:pt idx="63">
                  <c:v>27763.720364893241</c:v>
                </c:pt>
                <c:pt idx="64">
                  <c:v>44919.598438186084</c:v>
                </c:pt>
                <c:pt idx="65">
                  <c:v>26950.002827820063</c:v>
                </c:pt>
                <c:pt idx="66">
                  <c:v>43427.782953551927</c:v>
                </c:pt>
                <c:pt idx="67">
                  <c:v>33622.486631820124</c:v>
                </c:pt>
                <c:pt idx="68">
                  <c:v>30638.855662551803</c:v>
                </c:pt>
                <c:pt idx="69">
                  <c:v>26950.002827820063</c:v>
                </c:pt>
                <c:pt idx="70">
                  <c:v>47292.941254649522</c:v>
                </c:pt>
                <c:pt idx="71">
                  <c:v>27383.98551425909</c:v>
                </c:pt>
                <c:pt idx="72">
                  <c:v>31506.821035429857</c:v>
                </c:pt>
                <c:pt idx="73">
                  <c:v>31181.334020600589</c:v>
                </c:pt>
                <c:pt idx="74">
                  <c:v>26950.002827820063</c:v>
                </c:pt>
                <c:pt idx="75">
                  <c:v>29011.420588405446</c:v>
                </c:pt>
                <c:pt idx="76">
                  <c:v>31832.308050259133</c:v>
                </c:pt>
                <c:pt idx="77">
                  <c:v>41393.489110868977</c:v>
                </c:pt>
                <c:pt idx="78">
                  <c:v>40647.581368551895</c:v>
                </c:pt>
                <c:pt idx="79">
                  <c:v>28034.959543917634</c:v>
                </c:pt>
                <c:pt idx="80">
                  <c:v>31778.06021445425</c:v>
                </c:pt>
                <c:pt idx="81">
                  <c:v>41393.489110868977</c:v>
                </c:pt>
                <c:pt idx="82">
                  <c:v>33730.982303429882</c:v>
                </c:pt>
                <c:pt idx="83">
                  <c:v>22067.697605380989</c:v>
                </c:pt>
                <c:pt idx="84">
                  <c:v>29119.916260015205</c:v>
                </c:pt>
                <c:pt idx="85">
                  <c:v>29282.659767429839</c:v>
                </c:pt>
                <c:pt idx="86">
                  <c:v>29716.642453868866</c:v>
                </c:pt>
                <c:pt idx="87">
                  <c:v>33080.008273771338</c:v>
                </c:pt>
                <c:pt idx="88">
                  <c:v>33622.486631820124</c:v>
                </c:pt>
                <c:pt idx="89">
                  <c:v>30259.120811917652</c:v>
                </c:pt>
                <c:pt idx="90">
                  <c:v>28089.207379722509</c:v>
                </c:pt>
                <c:pt idx="91">
                  <c:v>37528.330809771382</c:v>
                </c:pt>
                <c:pt idx="92">
                  <c:v>41257.869521356784</c:v>
                </c:pt>
                <c:pt idx="93">
                  <c:v>27275.489842649331</c:v>
                </c:pt>
                <c:pt idx="94">
                  <c:v>35629.656556600632</c:v>
                </c:pt>
                <c:pt idx="95">
                  <c:v>37528.330809771382</c:v>
                </c:pt>
                <c:pt idx="96">
                  <c:v>35290.607582820143</c:v>
                </c:pt>
                <c:pt idx="97">
                  <c:v>36850.232862210396</c:v>
                </c:pt>
                <c:pt idx="98">
                  <c:v>38274.238552088456</c:v>
                </c:pt>
                <c:pt idx="99">
                  <c:v>34002.221482454275</c:v>
                </c:pt>
                <c:pt idx="100">
                  <c:v>40240.72260001531</c:v>
                </c:pt>
                <c:pt idx="101">
                  <c:v>39020.146294405538</c:v>
                </c:pt>
                <c:pt idx="102">
                  <c:v>40376.34218952751</c:v>
                </c:pt>
                <c:pt idx="103">
                  <c:v>33893.725810844517</c:v>
                </c:pt>
                <c:pt idx="104">
                  <c:v>39427.005062942131</c:v>
                </c:pt>
                <c:pt idx="105">
                  <c:v>35154.987993307943</c:v>
                </c:pt>
                <c:pt idx="106">
                  <c:v>22664.423799234653</c:v>
                </c:pt>
                <c:pt idx="107">
                  <c:v>35154.987993307943</c:v>
                </c:pt>
                <c:pt idx="108">
                  <c:v>42275.016442698252</c:v>
                </c:pt>
                <c:pt idx="109">
                  <c:v>40308.532394771406</c:v>
                </c:pt>
                <c:pt idx="110">
                  <c:v>21362.475739917569</c:v>
                </c:pt>
                <c:pt idx="111">
                  <c:v>42681.875211234845</c:v>
                </c:pt>
                <c:pt idx="112">
                  <c:v>36646.8034779421</c:v>
                </c:pt>
                <c:pt idx="113">
                  <c:v>28957.172752600567</c:v>
                </c:pt>
                <c:pt idx="114">
                  <c:v>23966.371858551738</c:v>
                </c:pt>
                <c:pt idx="115">
                  <c:v>43563.40254306412</c:v>
                </c:pt>
                <c:pt idx="116">
                  <c:v>43156.543774527527</c:v>
                </c:pt>
                <c:pt idx="117">
                  <c:v>40918.820547576295</c:v>
                </c:pt>
                <c:pt idx="118">
                  <c:v>26299.028798161518</c:v>
                </c:pt>
                <c:pt idx="119">
                  <c:v>40376.34218952751</c:v>
                </c:pt>
                <c:pt idx="120">
                  <c:v>42275.016442698252</c:v>
                </c:pt>
                <c:pt idx="121">
                  <c:v>28631.685737771295</c:v>
                </c:pt>
                <c:pt idx="122">
                  <c:v>26082.037454942001</c:v>
                </c:pt>
                <c:pt idx="123">
                  <c:v>40240.72260001531</c:v>
                </c:pt>
                <c:pt idx="124">
                  <c:v>44241.500490625098</c:v>
                </c:pt>
                <c:pt idx="125">
                  <c:v>27709.472529088358</c:v>
                </c:pt>
                <c:pt idx="126">
                  <c:v>25431.063425283461</c:v>
                </c:pt>
                <c:pt idx="127">
                  <c:v>37392.711220259182</c:v>
                </c:pt>
                <c:pt idx="128">
                  <c:v>37867.379783551871</c:v>
                </c:pt>
                <c:pt idx="129">
                  <c:v>31289.829692210347</c:v>
                </c:pt>
                <c:pt idx="130">
                  <c:v>40647.581368551895</c:v>
                </c:pt>
                <c:pt idx="131">
                  <c:v>44241.500490625098</c:v>
                </c:pt>
                <c:pt idx="132">
                  <c:v>40918.820547576295</c:v>
                </c:pt>
                <c:pt idx="133">
                  <c:v>31506.821035429857</c:v>
                </c:pt>
                <c:pt idx="134">
                  <c:v>39969.483420990917</c:v>
                </c:pt>
                <c:pt idx="135">
                  <c:v>42207.206647942156</c:v>
                </c:pt>
                <c:pt idx="136">
                  <c:v>47360.751049405619</c:v>
                </c:pt>
                <c:pt idx="137">
                  <c:v>44987.40823294218</c:v>
                </c:pt>
                <c:pt idx="138">
                  <c:v>42478.445826966548</c:v>
                </c:pt>
                <c:pt idx="139">
                  <c:v>40240.72260001531</c:v>
                </c:pt>
                <c:pt idx="140">
                  <c:v>40511.961779039702</c:v>
                </c:pt>
                <c:pt idx="141">
                  <c:v>41190.059726600681</c:v>
                </c:pt>
                <c:pt idx="142">
                  <c:v>40308.532394771406</c:v>
                </c:pt>
                <c:pt idx="143">
                  <c:v>45597.696385747069</c:v>
                </c:pt>
                <c:pt idx="144">
                  <c:v>44444.929874893394</c:v>
                </c:pt>
                <c:pt idx="145">
                  <c:v>40444.151984283599</c:v>
                </c:pt>
                <c:pt idx="146">
                  <c:v>32429.034244112794</c:v>
                </c:pt>
                <c:pt idx="147">
                  <c:v>43902.451516844609</c:v>
                </c:pt>
                <c:pt idx="148">
                  <c:v>47225.131459893426</c:v>
                </c:pt>
                <c:pt idx="149">
                  <c:v>29716.642453868866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B-4B34-A501-223BC754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64000"/>
        <c:axId val="468863344"/>
      </c:lineChart>
      <c:catAx>
        <c:axId val="46886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63344"/>
        <c:crosses val="autoZero"/>
        <c:auto val="1"/>
        <c:lblAlgn val="ctr"/>
        <c:lblOffset val="100"/>
        <c:noMultiLvlLbl val="0"/>
      </c:catAx>
      <c:valAx>
        <c:axId val="468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86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'Б-т_ов'!$AL$148:$AL$297</c:f>
              <c:numCache>
                <c:formatCode>General</c:formatCode>
                <c:ptCount val="150"/>
                <c:pt idx="0">
                  <c:v>35221.284</c:v>
                </c:pt>
                <c:pt idx="1">
                  <c:v>34803.348000000005</c:v>
                </c:pt>
                <c:pt idx="2">
                  <c:v>34743.912000000004</c:v>
                </c:pt>
                <c:pt idx="3">
                  <c:v>38730.563999999998</c:v>
                </c:pt>
                <c:pt idx="4">
                  <c:v>31664.507999999998</c:v>
                </c:pt>
                <c:pt idx="5">
                  <c:v>17044.223999999998</c:v>
                </c:pt>
                <c:pt idx="6">
                  <c:v>14930.315999999999</c:v>
                </c:pt>
                <c:pt idx="7">
                  <c:v>29661.9</c:v>
                </c:pt>
                <c:pt idx="8">
                  <c:v>33462.144</c:v>
                </c:pt>
                <c:pt idx="9">
                  <c:v>37028.303999999996</c:v>
                </c:pt>
                <c:pt idx="10">
                  <c:v>37228.74</c:v>
                </c:pt>
                <c:pt idx="11">
                  <c:v>38451.432000000001</c:v>
                </c:pt>
                <c:pt idx="12">
                  <c:v>34471.764000000003</c:v>
                </c:pt>
                <c:pt idx="13">
                  <c:v>33492.588000000003</c:v>
                </c:pt>
                <c:pt idx="14">
                  <c:v>30120.407999999999</c:v>
                </c:pt>
                <c:pt idx="15">
                  <c:v>32675.183999999997</c:v>
                </c:pt>
                <c:pt idx="16">
                  <c:v>34143.108</c:v>
                </c:pt>
                <c:pt idx="17">
                  <c:v>36365.579999999994</c:v>
                </c:pt>
                <c:pt idx="18">
                  <c:v>26723.508000000002</c:v>
                </c:pt>
                <c:pt idx="19">
                  <c:v>31331.424000000003</c:v>
                </c:pt>
                <c:pt idx="20">
                  <c:v>36289.440000000002</c:v>
                </c:pt>
                <c:pt idx="21">
                  <c:v>41186.063999999998</c:v>
                </c:pt>
                <c:pt idx="22">
                  <c:v>37021.428</c:v>
                </c:pt>
                <c:pt idx="23">
                  <c:v>38435.387999999999</c:v>
                </c:pt>
                <c:pt idx="24">
                  <c:v>37623.06</c:v>
                </c:pt>
                <c:pt idx="25">
                  <c:v>25314.096000000001</c:v>
                </c:pt>
                <c:pt idx="26">
                  <c:v>27721.583999999999</c:v>
                </c:pt>
                <c:pt idx="27">
                  <c:v>33865.236000000004</c:v>
                </c:pt>
                <c:pt idx="28">
                  <c:v>32528.135999999999</c:v>
                </c:pt>
                <c:pt idx="29">
                  <c:v>36535.5</c:v>
                </c:pt>
                <c:pt idx="30">
                  <c:v>39585.983999999997</c:v>
                </c:pt>
                <c:pt idx="31">
                  <c:v>39408.084000000003</c:v>
                </c:pt>
                <c:pt idx="32">
                  <c:v>36060.887999999999</c:v>
                </c:pt>
                <c:pt idx="33">
                  <c:v>34326.240000000005</c:v>
                </c:pt>
                <c:pt idx="34">
                  <c:v>41231.652000000002</c:v>
                </c:pt>
                <c:pt idx="35">
                  <c:v>42411.695999999996</c:v>
                </c:pt>
                <c:pt idx="36">
                  <c:v>34701.803999999996</c:v>
                </c:pt>
                <c:pt idx="37">
                  <c:v>39181.812000000005</c:v>
                </c:pt>
                <c:pt idx="38">
                  <c:v>39578.436000000002</c:v>
                </c:pt>
                <c:pt idx="39">
                  <c:v>33250.199999999997</c:v>
                </c:pt>
                <c:pt idx="40">
                  <c:v>30221.531999999999</c:v>
                </c:pt>
                <c:pt idx="41">
                  <c:v>40409.267999999996</c:v>
                </c:pt>
                <c:pt idx="42">
                  <c:v>39360.084000000003</c:v>
                </c:pt>
                <c:pt idx="43">
                  <c:v>27728.628000000004</c:v>
                </c:pt>
                <c:pt idx="44">
                  <c:v>28022.579999999998</c:v>
                </c:pt>
                <c:pt idx="45">
                  <c:v>25744.248</c:v>
                </c:pt>
                <c:pt idx="46">
                  <c:v>29684.004000000001</c:v>
                </c:pt>
                <c:pt idx="47">
                  <c:v>22283.495999999999</c:v>
                </c:pt>
                <c:pt idx="48">
                  <c:v>36058.415999999997</c:v>
                </c:pt>
                <c:pt idx="49">
                  <c:v>40550.184000000001</c:v>
                </c:pt>
                <c:pt idx="50">
                  <c:v>34660.103999999999</c:v>
                </c:pt>
                <c:pt idx="51">
                  <c:v>36186.491999999998</c:v>
                </c:pt>
                <c:pt idx="52">
                  <c:v>34772.748</c:v>
                </c:pt>
                <c:pt idx="53">
                  <c:v>32812.536</c:v>
                </c:pt>
                <c:pt idx="54">
                  <c:v>34241.124000000003</c:v>
                </c:pt>
                <c:pt idx="55">
                  <c:v>25310.976000000002</c:v>
                </c:pt>
                <c:pt idx="56">
                  <c:v>30274.487999999998</c:v>
                </c:pt>
                <c:pt idx="57">
                  <c:v>26096.052</c:v>
                </c:pt>
                <c:pt idx="58">
                  <c:v>33048.732000000004</c:v>
                </c:pt>
                <c:pt idx="59">
                  <c:v>35722.235999999997</c:v>
                </c:pt>
                <c:pt idx="60">
                  <c:v>26685.612000000001</c:v>
                </c:pt>
                <c:pt idx="61">
                  <c:v>36837.372000000003</c:v>
                </c:pt>
                <c:pt idx="62">
                  <c:v>41920.332000000002</c:v>
                </c:pt>
                <c:pt idx="63">
                  <c:v>37979.520000000004</c:v>
                </c:pt>
                <c:pt idx="64">
                  <c:v>39403.067999999999</c:v>
                </c:pt>
                <c:pt idx="65">
                  <c:v>35551.188000000002</c:v>
                </c:pt>
                <c:pt idx="66">
                  <c:v>37280.615999999995</c:v>
                </c:pt>
                <c:pt idx="67">
                  <c:v>35051.004000000001</c:v>
                </c:pt>
                <c:pt idx="68">
                  <c:v>32319.984</c:v>
                </c:pt>
                <c:pt idx="69">
                  <c:v>37282.356</c:v>
                </c:pt>
                <c:pt idx="70">
                  <c:v>44075.724000000002</c:v>
                </c:pt>
                <c:pt idx="71">
                  <c:v>28815.396000000001</c:v>
                </c:pt>
                <c:pt idx="72">
                  <c:v>37074.06</c:v>
                </c:pt>
                <c:pt idx="73">
                  <c:v>37696.271999999997</c:v>
                </c:pt>
                <c:pt idx="74">
                  <c:v>30653.232</c:v>
                </c:pt>
                <c:pt idx="75">
                  <c:v>40940.027999999998</c:v>
                </c:pt>
                <c:pt idx="76">
                  <c:v>35164.127999999997</c:v>
                </c:pt>
                <c:pt idx="77">
                  <c:v>32817.671999999999</c:v>
                </c:pt>
                <c:pt idx="78">
                  <c:v>32690.28</c:v>
                </c:pt>
                <c:pt idx="79">
                  <c:v>17542.763999999999</c:v>
                </c:pt>
                <c:pt idx="80">
                  <c:v>24464.135999999999</c:v>
                </c:pt>
                <c:pt idx="81">
                  <c:v>35478.648000000001</c:v>
                </c:pt>
                <c:pt idx="82">
                  <c:v>36266.555999999997</c:v>
                </c:pt>
                <c:pt idx="83">
                  <c:v>26625.864000000001</c:v>
                </c:pt>
                <c:pt idx="84">
                  <c:v>29795.987999999998</c:v>
                </c:pt>
                <c:pt idx="85">
                  <c:v>31169.724000000002</c:v>
                </c:pt>
                <c:pt idx="86">
                  <c:v>23708.868000000002</c:v>
                </c:pt>
                <c:pt idx="87">
                  <c:v>40541.148000000001</c:v>
                </c:pt>
                <c:pt idx="88">
                  <c:v>38441.94</c:v>
                </c:pt>
                <c:pt idx="89">
                  <c:v>31523.531999999999</c:v>
                </c:pt>
                <c:pt idx="90">
                  <c:v>21982.968000000001</c:v>
                </c:pt>
                <c:pt idx="91">
                  <c:v>30343.968000000001</c:v>
                </c:pt>
                <c:pt idx="92">
                  <c:v>36574.667999999998</c:v>
                </c:pt>
                <c:pt idx="93">
                  <c:v>30547.644</c:v>
                </c:pt>
                <c:pt idx="94">
                  <c:v>30129.66</c:v>
                </c:pt>
                <c:pt idx="95">
                  <c:v>33878.976000000002</c:v>
                </c:pt>
                <c:pt idx="96">
                  <c:v>29769.3</c:v>
                </c:pt>
                <c:pt idx="97">
                  <c:v>29965.703999999998</c:v>
                </c:pt>
                <c:pt idx="98">
                  <c:v>30159.648000000001</c:v>
                </c:pt>
                <c:pt idx="99">
                  <c:v>26258.076000000001</c:v>
                </c:pt>
                <c:pt idx="100">
                  <c:v>33464.472000000002</c:v>
                </c:pt>
                <c:pt idx="101">
                  <c:v>33288.695999999996</c:v>
                </c:pt>
                <c:pt idx="102">
                  <c:v>35885.148000000001</c:v>
                </c:pt>
                <c:pt idx="103">
                  <c:v>31483.884000000005</c:v>
                </c:pt>
                <c:pt idx="104">
                  <c:v>34785.275999999998</c:v>
                </c:pt>
                <c:pt idx="105">
                  <c:v>29544.239999999998</c:v>
                </c:pt>
                <c:pt idx="106">
                  <c:v>29467.775999999998</c:v>
                </c:pt>
                <c:pt idx="107">
                  <c:v>32843.759999999995</c:v>
                </c:pt>
                <c:pt idx="108">
                  <c:v>36983.315999999999</c:v>
                </c:pt>
                <c:pt idx="109">
                  <c:v>34105.547999999995</c:v>
                </c:pt>
                <c:pt idx="110">
                  <c:v>28652.579999999998</c:v>
                </c:pt>
                <c:pt idx="111">
                  <c:v>35897.364000000001</c:v>
                </c:pt>
                <c:pt idx="112">
                  <c:v>30536.603999999999</c:v>
                </c:pt>
                <c:pt idx="113">
                  <c:v>25920.792000000001</c:v>
                </c:pt>
                <c:pt idx="114">
                  <c:v>35071.979999999996</c:v>
                </c:pt>
                <c:pt idx="115">
                  <c:v>38183.027999999998</c:v>
                </c:pt>
                <c:pt idx="116">
                  <c:v>39175.896000000001</c:v>
                </c:pt>
                <c:pt idx="117">
                  <c:v>34084.259999999995</c:v>
                </c:pt>
                <c:pt idx="118">
                  <c:v>37839.335999999996</c:v>
                </c:pt>
                <c:pt idx="119">
                  <c:v>37124.94</c:v>
                </c:pt>
                <c:pt idx="120">
                  <c:v>39091.872000000003</c:v>
                </c:pt>
                <c:pt idx="121">
                  <c:v>32404.428</c:v>
                </c:pt>
                <c:pt idx="122">
                  <c:v>38782.488000000005</c:v>
                </c:pt>
                <c:pt idx="123">
                  <c:v>37657.020000000004</c:v>
                </c:pt>
                <c:pt idx="124">
                  <c:v>41685.551999999996</c:v>
                </c:pt>
                <c:pt idx="125">
                  <c:v>32343.095999999998</c:v>
                </c:pt>
                <c:pt idx="126">
                  <c:v>38631.78</c:v>
                </c:pt>
                <c:pt idx="127">
                  <c:v>36122.592000000004</c:v>
                </c:pt>
                <c:pt idx="128">
                  <c:v>34810.835999999996</c:v>
                </c:pt>
                <c:pt idx="129">
                  <c:v>38291.784</c:v>
                </c:pt>
                <c:pt idx="130">
                  <c:v>37142.879999999997</c:v>
                </c:pt>
                <c:pt idx="131">
                  <c:v>41710.32</c:v>
                </c:pt>
                <c:pt idx="132">
                  <c:v>38518.008000000002</c:v>
                </c:pt>
                <c:pt idx="133">
                  <c:v>35557.728000000003</c:v>
                </c:pt>
                <c:pt idx="134">
                  <c:v>37102.212</c:v>
                </c:pt>
                <c:pt idx="135">
                  <c:v>37102.644</c:v>
                </c:pt>
                <c:pt idx="136">
                  <c:v>46524.732000000004</c:v>
                </c:pt>
                <c:pt idx="137">
                  <c:v>40240.115999999995</c:v>
                </c:pt>
                <c:pt idx="138">
                  <c:v>40767.168000000005</c:v>
                </c:pt>
                <c:pt idx="139">
                  <c:v>40196.664000000004</c:v>
                </c:pt>
                <c:pt idx="140">
                  <c:v>39488.315999999999</c:v>
                </c:pt>
                <c:pt idx="141">
                  <c:v>36880.764000000003</c:v>
                </c:pt>
                <c:pt idx="142">
                  <c:v>33377.892</c:v>
                </c:pt>
                <c:pt idx="143">
                  <c:v>41174.207999999999</c:v>
                </c:pt>
                <c:pt idx="144">
                  <c:v>39162.648000000001</c:v>
                </c:pt>
                <c:pt idx="145">
                  <c:v>33897.324000000001</c:v>
                </c:pt>
                <c:pt idx="146">
                  <c:v>25680.227999999999</c:v>
                </c:pt>
                <c:pt idx="147">
                  <c:v>36538.872000000003</c:v>
                </c:pt>
                <c:pt idx="148">
                  <c:v>43258.020000000004</c:v>
                </c:pt>
                <c:pt idx="149">
                  <c:v>24268.056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E-412C-9DD4-DAD1A7021E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'Б-т_ов'!$AM$148:$AM$297</c:f>
              <c:numCache>
                <c:formatCode>General</c:formatCode>
                <c:ptCount val="150"/>
                <c:pt idx="0">
                  <c:v>34205.594966736586</c:v>
                </c:pt>
                <c:pt idx="1">
                  <c:v>34213.069625386895</c:v>
                </c:pt>
                <c:pt idx="2">
                  <c:v>34220.544284037205</c:v>
                </c:pt>
                <c:pt idx="3">
                  <c:v>34228.018942687515</c:v>
                </c:pt>
                <c:pt idx="4">
                  <c:v>34235.493601337825</c:v>
                </c:pt>
                <c:pt idx="5">
                  <c:v>34242.968259988134</c:v>
                </c:pt>
                <c:pt idx="6">
                  <c:v>34250.442918638444</c:v>
                </c:pt>
                <c:pt idx="7">
                  <c:v>34257.917577288754</c:v>
                </c:pt>
                <c:pt idx="8">
                  <c:v>34265.392235939064</c:v>
                </c:pt>
                <c:pt idx="9">
                  <c:v>34272.866894589373</c:v>
                </c:pt>
                <c:pt idx="10">
                  <c:v>34280.341553239683</c:v>
                </c:pt>
                <c:pt idx="11">
                  <c:v>34287.816211889993</c:v>
                </c:pt>
                <c:pt idx="12">
                  <c:v>34295.290870540302</c:v>
                </c:pt>
                <c:pt idx="13">
                  <c:v>34302.765529190612</c:v>
                </c:pt>
                <c:pt idx="14">
                  <c:v>34310.240187840922</c:v>
                </c:pt>
                <c:pt idx="15">
                  <c:v>34317.714846491232</c:v>
                </c:pt>
                <c:pt idx="16">
                  <c:v>34325.189505141541</c:v>
                </c:pt>
                <c:pt idx="17">
                  <c:v>34332.664163791851</c:v>
                </c:pt>
                <c:pt idx="18">
                  <c:v>34340.138822442161</c:v>
                </c:pt>
                <c:pt idx="19">
                  <c:v>34347.61348109247</c:v>
                </c:pt>
                <c:pt idx="20">
                  <c:v>34355.08813974278</c:v>
                </c:pt>
                <c:pt idx="21">
                  <c:v>34362.56279839309</c:v>
                </c:pt>
                <c:pt idx="22">
                  <c:v>34370.0374570434</c:v>
                </c:pt>
                <c:pt idx="23">
                  <c:v>34377.512115693709</c:v>
                </c:pt>
                <c:pt idx="24">
                  <c:v>34384.986774344019</c:v>
                </c:pt>
                <c:pt idx="25">
                  <c:v>34392.461432994329</c:v>
                </c:pt>
                <c:pt idx="26">
                  <c:v>34399.936091644639</c:v>
                </c:pt>
                <c:pt idx="27">
                  <c:v>34407.410750294948</c:v>
                </c:pt>
                <c:pt idx="28">
                  <c:v>34414.885408945258</c:v>
                </c:pt>
                <c:pt idx="29">
                  <c:v>34422.360067595568</c:v>
                </c:pt>
                <c:pt idx="30">
                  <c:v>34429.834726245877</c:v>
                </c:pt>
                <c:pt idx="31">
                  <c:v>34437.309384896187</c:v>
                </c:pt>
                <c:pt idx="32">
                  <c:v>34444.784043546497</c:v>
                </c:pt>
                <c:pt idx="33">
                  <c:v>34452.258702196807</c:v>
                </c:pt>
                <c:pt idx="34">
                  <c:v>34459.733360847116</c:v>
                </c:pt>
                <c:pt idx="35">
                  <c:v>34467.208019497426</c:v>
                </c:pt>
                <c:pt idx="36">
                  <c:v>34474.682678147743</c:v>
                </c:pt>
                <c:pt idx="37">
                  <c:v>34482.157336798045</c:v>
                </c:pt>
                <c:pt idx="38">
                  <c:v>34489.631995448362</c:v>
                </c:pt>
                <c:pt idx="39">
                  <c:v>34497.106654098672</c:v>
                </c:pt>
                <c:pt idx="40">
                  <c:v>34504.581312748982</c:v>
                </c:pt>
                <c:pt idx="41">
                  <c:v>34512.055971399292</c:v>
                </c:pt>
                <c:pt idx="42">
                  <c:v>34519.530630049601</c:v>
                </c:pt>
                <c:pt idx="43">
                  <c:v>34527.005288699911</c:v>
                </c:pt>
                <c:pt idx="44">
                  <c:v>34534.479947350221</c:v>
                </c:pt>
                <c:pt idx="45">
                  <c:v>34541.95460600053</c:v>
                </c:pt>
                <c:pt idx="46">
                  <c:v>34549.42926465084</c:v>
                </c:pt>
                <c:pt idx="47">
                  <c:v>34556.90392330115</c:v>
                </c:pt>
                <c:pt idx="48">
                  <c:v>34564.37858195146</c:v>
                </c:pt>
                <c:pt idx="49">
                  <c:v>34571.853240601769</c:v>
                </c:pt>
                <c:pt idx="50">
                  <c:v>34579.327899252079</c:v>
                </c:pt>
                <c:pt idx="51">
                  <c:v>34586.802557902389</c:v>
                </c:pt>
                <c:pt idx="52">
                  <c:v>34594.277216552699</c:v>
                </c:pt>
                <c:pt idx="53">
                  <c:v>34601.751875203008</c:v>
                </c:pt>
                <c:pt idx="54">
                  <c:v>34609.226533853318</c:v>
                </c:pt>
                <c:pt idx="55">
                  <c:v>34616.701192503628</c:v>
                </c:pt>
                <c:pt idx="56">
                  <c:v>34624.175851153937</c:v>
                </c:pt>
                <c:pt idx="57">
                  <c:v>34631.650509804247</c:v>
                </c:pt>
                <c:pt idx="58">
                  <c:v>34639.125168454557</c:v>
                </c:pt>
                <c:pt idx="59">
                  <c:v>34646.599827104867</c:v>
                </c:pt>
                <c:pt idx="60">
                  <c:v>34654.074485755176</c:v>
                </c:pt>
                <c:pt idx="61">
                  <c:v>34661.549144405486</c:v>
                </c:pt>
                <c:pt idx="62">
                  <c:v>34669.023803055796</c:v>
                </c:pt>
                <c:pt idx="63">
                  <c:v>34676.498461706105</c:v>
                </c:pt>
                <c:pt idx="64">
                  <c:v>34683.973120356415</c:v>
                </c:pt>
                <c:pt idx="65">
                  <c:v>34691.447779006725</c:v>
                </c:pt>
                <c:pt idx="66">
                  <c:v>34698.922437657035</c:v>
                </c:pt>
                <c:pt idx="67">
                  <c:v>34706.397096307344</c:v>
                </c:pt>
                <c:pt idx="68">
                  <c:v>34713.871754957654</c:v>
                </c:pt>
                <c:pt idx="69">
                  <c:v>34721.346413607964</c:v>
                </c:pt>
                <c:pt idx="70">
                  <c:v>34728.821072258273</c:v>
                </c:pt>
                <c:pt idx="71">
                  <c:v>34736.295730908583</c:v>
                </c:pt>
                <c:pt idx="72">
                  <c:v>34743.770389558893</c:v>
                </c:pt>
                <c:pt idx="73">
                  <c:v>34751.245048209203</c:v>
                </c:pt>
                <c:pt idx="74">
                  <c:v>34758.719706859512</c:v>
                </c:pt>
                <c:pt idx="75">
                  <c:v>34766.194365509822</c:v>
                </c:pt>
                <c:pt idx="76">
                  <c:v>34773.669024160132</c:v>
                </c:pt>
                <c:pt idx="77">
                  <c:v>34781.143682810442</c:v>
                </c:pt>
                <c:pt idx="78">
                  <c:v>34788.618341460751</c:v>
                </c:pt>
                <c:pt idx="79">
                  <c:v>34796.093000111061</c:v>
                </c:pt>
                <c:pt idx="80">
                  <c:v>34803.567658761371</c:v>
                </c:pt>
                <c:pt idx="81">
                  <c:v>34811.04231741168</c:v>
                </c:pt>
                <c:pt idx="82">
                  <c:v>34818.51697606199</c:v>
                </c:pt>
                <c:pt idx="83">
                  <c:v>34825.9916347123</c:v>
                </c:pt>
                <c:pt idx="84">
                  <c:v>34833.46629336261</c:v>
                </c:pt>
                <c:pt idx="85">
                  <c:v>34840.940952012919</c:v>
                </c:pt>
                <c:pt idx="86">
                  <c:v>34848.415610663229</c:v>
                </c:pt>
                <c:pt idx="87">
                  <c:v>34855.890269313539</c:v>
                </c:pt>
                <c:pt idx="88">
                  <c:v>34863.364927963848</c:v>
                </c:pt>
                <c:pt idx="89">
                  <c:v>34870.839586614158</c:v>
                </c:pt>
                <c:pt idx="90">
                  <c:v>34878.314245264468</c:v>
                </c:pt>
                <c:pt idx="91">
                  <c:v>34885.788903914778</c:v>
                </c:pt>
                <c:pt idx="92">
                  <c:v>34893.263562565087</c:v>
                </c:pt>
                <c:pt idx="93">
                  <c:v>34900.738221215397</c:v>
                </c:pt>
                <c:pt idx="94">
                  <c:v>34908.212879865707</c:v>
                </c:pt>
                <c:pt idx="95">
                  <c:v>34915.687538516017</c:v>
                </c:pt>
                <c:pt idx="96">
                  <c:v>34923.162197166326</c:v>
                </c:pt>
                <c:pt idx="97">
                  <c:v>34930.636855816636</c:v>
                </c:pt>
                <c:pt idx="98">
                  <c:v>34938.111514466946</c:v>
                </c:pt>
                <c:pt idx="99">
                  <c:v>34945.586173117255</c:v>
                </c:pt>
                <c:pt idx="100">
                  <c:v>34953.060831767565</c:v>
                </c:pt>
                <c:pt idx="101">
                  <c:v>34960.535490417875</c:v>
                </c:pt>
                <c:pt idx="102">
                  <c:v>34968.010149068185</c:v>
                </c:pt>
                <c:pt idx="103">
                  <c:v>34975.484807718494</c:v>
                </c:pt>
                <c:pt idx="104">
                  <c:v>34982.959466368804</c:v>
                </c:pt>
                <c:pt idx="105">
                  <c:v>34990.434125019114</c:v>
                </c:pt>
                <c:pt idx="106">
                  <c:v>34997.908783669423</c:v>
                </c:pt>
                <c:pt idx="107">
                  <c:v>35005.383442319733</c:v>
                </c:pt>
                <c:pt idx="108">
                  <c:v>35012.858100970043</c:v>
                </c:pt>
                <c:pt idx="109">
                  <c:v>35020.33275962036</c:v>
                </c:pt>
                <c:pt idx="110">
                  <c:v>35027.80741827067</c:v>
                </c:pt>
                <c:pt idx="111">
                  <c:v>35035.282076920979</c:v>
                </c:pt>
                <c:pt idx="112">
                  <c:v>35042.756735571289</c:v>
                </c:pt>
                <c:pt idx="113">
                  <c:v>35050.231394221599</c:v>
                </c:pt>
                <c:pt idx="114">
                  <c:v>35057.706052871908</c:v>
                </c:pt>
                <c:pt idx="115">
                  <c:v>35065.180711522218</c:v>
                </c:pt>
                <c:pt idx="116">
                  <c:v>35072.655370172528</c:v>
                </c:pt>
                <c:pt idx="117">
                  <c:v>35080.130028822838</c:v>
                </c:pt>
                <c:pt idx="118">
                  <c:v>35087.604687473147</c:v>
                </c:pt>
                <c:pt idx="119">
                  <c:v>35095.079346123457</c:v>
                </c:pt>
                <c:pt idx="120">
                  <c:v>35102.554004773767</c:v>
                </c:pt>
                <c:pt idx="121">
                  <c:v>35110.028663424077</c:v>
                </c:pt>
                <c:pt idx="122">
                  <c:v>35117.503322074386</c:v>
                </c:pt>
                <c:pt idx="123">
                  <c:v>35124.977980724696</c:v>
                </c:pt>
                <c:pt idx="124">
                  <c:v>35132.452639375006</c:v>
                </c:pt>
                <c:pt idx="125">
                  <c:v>35139.927298025315</c:v>
                </c:pt>
                <c:pt idx="126">
                  <c:v>35147.401956675625</c:v>
                </c:pt>
                <c:pt idx="127">
                  <c:v>35154.876615325935</c:v>
                </c:pt>
                <c:pt idx="128">
                  <c:v>35162.351273976245</c:v>
                </c:pt>
                <c:pt idx="129">
                  <c:v>35169.825932626554</c:v>
                </c:pt>
                <c:pt idx="130">
                  <c:v>35177.300591276864</c:v>
                </c:pt>
                <c:pt idx="131">
                  <c:v>35184.775249927174</c:v>
                </c:pt>
                <c:pt idx="132">
                  <c:v>35192.249908577483</c:v>
                </c:pt>
                <c:pt idx="133">
                  <c:v>35199.724567227793</c:v>
                </c:pt>
                <c:pt idx="134">
                  <c:v>35207.199225878103</c:v>
                </c:pt>
                <c:pt idx="135">
                  <c:v>35214.673884528413</c:v>
                </c:pt>
                <c:pt idx="136">
                  <c:v>35222.148543178722</c:v>
                </c:pt>
                <c:pt idx="137">
                  <c:v>35229.623201829032</c:v>
                </c:pt>
                <c:pt idx="138">
                  <c:v>35237.097860479342</c:v>
                </c:pt>
                <c:pt idx="139">
                  <c:v>35244.572519129651</c:v>
                </c:pt>
                <c:pt idx="140">
                  <c:v>35252.047177779961</c:v>
                </c:pt>
                <c:pt idx="141">
                  <c:v>35259.521836430271</c:v>
                </c:pt>
                <c:pt idx="142">
                  <c:v>35266.996495080581</c:v>
                </c:pt>
                <c:pt idx="143">
                  <c:v>35274.47115373089</c:v>
                </c:pt>
                <c:pt idx="144">
                  <c:v>35281.9458123812</c:v>
                </c:pt>
                <c:pt idx="145">
                  <c:v>35289.42047103151</c:v>
                </c:pt>
                <c:pt idx="146">
                  <c:v>35296.89512968182</c:v>
                </c:pt>
                <c:pt idx="147">
                  <c:v>35304.369788332129</c:v>
                </c:pt>
                <c:pt idx="148">
                  <c:v>35311.844446982439</c:v>
                </c:pt>
                <c:pt idx="149">
                  <c:v>35319.319105632749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E-412C-9DD4-DAD1A7021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13312"/>
        <c:axId val="549707080"/>
      </c:lineChart>
      <c:catAx>
        <c:axId val="54971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07080"/>
        <c:crosses val="autoZero"/>
        <c:auto val="1"/>
        <c:lblAlgn val="ctr"/>
        <c:lblOffset val="100"/>
        <c:noMultiLvlLbl val="0"/>
      </c:catAx>
      <c:valAx>
        <c:axId val="5497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7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'6'!$C$7:$C$296</c:f>
              <c:numCache>
                <c:formatCode>General</c:formatCode>
                <c:ptCount val="290"/>
                <c:pt idx="0">
                  <c:v>35853.768000000004</c:v>
                </c:pt>
                <c:pt idx="1">
                  <c:v>28742.844000000001</c:v>
                </c:pt>
                <c:pt idx="2">
                  <c:v>33443.460000000006</c:v>
                </c:pt>
                <c:pt idx="3">
                  <c:v>32791.956000000006</c:v>
                </c:pt>
                <c:pt idx="4">
                  <c:v>35807.46</c:v>
                </c:pt>
                <c:pt idx="5">
                  <c:v>23808.576000000001</c:v>
                </c:pt>
                <c:pt idx="6">
                  <c:v>28037.592000000001</c:v>
                </c:pt>
                <c:pt idx="7">
                  <c:v>28791.815999999999</c:v>
                </c:pt>
                <c:pt idx="8">
                  <c:v>27401.903999999999</c:v>
                </c:pt>
                <c:pt idx="9">
                  <c:v>25005.840000000004</c:v>
                </c:pt>
                <c:pt idx="10">
                  <c:v>24036.552</c:v>
                </c:pt>
                <c:pt idx="11">
                  <c:v>39349.596000000005</c:v>
                </c:pt>
                <c:pt idx="12">
                  <c:v>36734.292000000001</c:v>
                </c:pt>
                <c:pt idx="13">
                  <c:v>30660.756000000001</c:v>
                </c:pt>
                <c:pt idx="14">
                  <c:v>21978.588</c:v>
                </c:pt>
                <c:pt idx="15">
                  <c:v>27552.396000000001</c:v>
                </c:pt>
                <c:pt idx="16">
                  <c:v>34531.824000000001</c:v>
                </c:pt>
                <c:pt idx="17">
                  <c:v>31405.583999999999</c:v>
                </c:pt>
                <c:pt idx="18">
                  <c:v>38347.847999999998</c:v>
                </c:pt>
                <c:pt idx="19">
                  <c:v>41536.944000000003</c:v>
                </c:pt>
                <c:pt idx="20">
                  <c:v>28674.083999999999</c:v>
                </c:pt>
                <c:pt idx="21">
                  <c:v>33791.976000000002</c:v>
                </c:pt>
                <c:pt idx="22">
                  <c:v>39558.948000000004</c:v>
                </c:pt>
                <c:pt idx="23">
                  <c:v>29480.256000000001</c:v>
                </c:pt>
                <c:pt idx="24">
                  <c:v>32527.775999999998</c:v>
                </c:pt>
                <c:pt idx="25">
                  <c:v>33939</c:v>
                </c:pt>
                <c:pt idx="26">
                  <c:v>38119.512000000002</c:v>
                </c:pt>
                <c:pt idx="27">
                  <c:v>33725.207999999999</c:v>
                </c:pt>
                <c:pt idx="28">
                  <c:v>32647.871999999999</c:v>
                </c:pt>
                <c:pt idx="29">
                  <c:v>32553.851999999999</c:v>
                </c:pt>
                <c:pt idx="30">
                  <c:v>35723.123999999996</c:v>
                </c:pt>
                <c:pt idx="31">
                  <c:v>39155.555999999997</c:v>
                </c:pt>
                <c:pt idx="32">
                  <c:v>37091.603999999999</c:v>
                </c:pt>
                <c:pt idx="33">
                  <c:v>32413.752</c:v>
                </c:pt>
                <c:pt idx="34">
                  <c:v>31170.408000000003</c:v>
                </c:pt>
                <c:pt idx="35">
                  <c:v>36771.227999999996</c:v>
                </c:pt>
                <c:pt idx="36">
                  <c:v>38389.452000000005</c:v>
                </c:pt>
                <c:pt idx="37">
                  <c:v>38180.951999999997</c:v>
                </c:pt>
                <c:pt idx="38">
                  <c:v>39043.824000000001</c:v>
                </c:pt>
                <c:pt idx="39">
                  <c:v>37379.364000000001</c:v>
                </c:pt>
                <c:pt idx="40">
                  <c:v>34981.932000000001</c:v>
                </c:pt>
                <c:pt idx="41">
                  <c:v>39032.387999999999</c:v>
                </c:pt>
                <c:pt idx="42">
                  <c:v>37323.407999999996</c:v>
                </c:pt>
                <c:pt idx="43">
                  <c:v>34950.504000000001</c:v>
                </c:pt>
                <c:pt idx="44">
                  <c:v>39775.608</c:v>
                </c:pt>
                <c:pt idx="45">
                  <c:v>28407.167999999998</c:v>
                </c:pt>
                <c:pt idx="46">
                  <c:v>33224.46</c:v>
                </c:pt>
                <c:pt idx="47">
                  <c:v>37162.655999999995</c:v>
                </c:pt>
                <c:pt idx="48">
                  <c:v>34823.123999999996</c:v>
                </c:pt>
                <c:pt idx="49">
                  <c:v>38175.372000000003</c:v>
                </c:pt>
                <c:pt idx="50">
                  <c:v>38459.807999999997</c:v>
                </c:pt>
                <c:pt idx="51">
                  <c:v>36940.175999999999</c:v>
                </c:pt>
                <c:pt idx="52">
                  <c:v>34103.58</c:v>
                </c:pt>
                <c:pt idx="53">
                  <c:v>38487.372000000003</c:v>
                </c:pt>
                <c:pt idx="54">
                  <c:v>36460.296000000002</c:v>
                </c:pt>
                <c:pt idx="55">
                  <c:v>35674.127999999997</c:v>
                </c:pt>
                <c:pt idx="56">
                  <c:v>26501.028000000002</c:v>
                </c:pt>
                <c:pt idx="57">
                  <c:v>23296.127999999997</c:v>
                </c:pt>
                <c:pt idx="58">
                  <c:v>38167.236000000004</c:v>
                </c:pt>
                <c:pt idx="59">
                  <c:v>38160.612000000001</c:v>
                </c:pt>
                <c:pt idx="60">
                  <c:v>22060.991999999998</c:v>
                </c:pt>
                <c:pt idx="61">
                  <c:v>28610.832000000002</c:v>
                </c:pt>
                <c:pt idx="62">
                  <c:v>39918.156000000003</c:v>
                </c:pt>
                <c:pt idx="63">
                  <c:v>40946.484000000004</c:v>
                </c:pt>
                <c:pt idx="64">
                  <c:v>33793.656000000003</c:v>
                </c:pt>
                <c:pt idx="65">
                  <c:v>25254.563999999998</c:v>
                </c:pt>
                <c:pt idx="66">
                  <c:v>28029.312000000002</c:v>
                </c:pt>
                <c:pt idx="67">
                  <c:v>31521.432000000001</c:v>
                </c:pt>
                <c:pt idx="68">
                  <c:v>29866.835999999999</c:v>
                </c:pt>
                <c:pt idx="69">
                  <c:v>20099.64</c:v>
                </c:pt>
                <c:pt idx="70">
                  <c:v>36565.824000000001</c:v>
                </c:pt>
                <c:pt idx="71">
                  <c:v>38614.896000000001</c:v>
                </c:pt>
                <c:pt idx="72">
                  <c:v>36490.080000000002</c:v>
                </c:pt>
                <c:pt idx="73">
                  <c:v>37307.22</c:v>
                </c:pt>
                <c:pt idx="74">
                  <c:v>38652.54</c:v>
                </c:pt>
                <c:pt idx="75">
                  <c:v>32973.407999999996</c:v>
                </c:pt>
                <c:pt idx="76">
                  <c:v>37207.428</c:v>
                </c:pt>
                <c:pt idx="77">
                  <c:v>35567.64</c:v>
                </c:pt>
                <c:pt idx="78">
                  <c:v>37419.312000000005</c:v>
                </c:pt>
                <c:pt idx="79">
                  <c:v>43133.495999999999</c:v>
                </c:pt>
                <c:pt idx="80">
                  <c:v>40942.403999999995</c:v>
                </c:pt>
                <c:pt idx="81">
                  <c:v>29820.144</c:v>
                </c:pt>
                <c:pt idx="82">
                  <c:v>39027.455999999998</c:v>
                </c:pt>
                <c:pt idx="83">
                  <c:v>31405.608</c:v>
                </c:pt>
                <c:pt idx="84">
                  <c:v>29916.432000000001</c:v>
                </c:pt>
                <c:pt idx="85">
                  <c:v>38368.572</c:v>
                </c:pt>
                <c:pt idx="86">
                  <c:v>40734.912000000004</c:v>
                </c:pt>
                <c:pt idx="87">
                  <c:v>43091.892</c:v>
                </c:pt>
                <c:pt idx="88">
                  <c:v>33422.436000000002</c:v>
                </c:pt>
                <c:pt idx="89">
                  <c:v>36796.307999999997</c:v>
                </c:pt>
                <c:pt idx="90">
                  <c:v>36747.119999999995</c:v>
                </c:pt>
                <c:pt idx="91">
                  <c:v>31827.671999999999</c:v>
                </c:pt>
                <c:pt idx="92">
                  <c:v>30901.98</c:v>
                </c:pt>
                <c:pt idx="93">
                  <c:v>38655.372000000003</c:v>
                </c:pt>
                <c:pt idx="94">
                  <c:v>35070.288</c:v>
                </c:pt>
                <c:pt idx="95">
                  <c:v>24490.656000000003</c:v>
                </c:pt>
                <c:pt idx="96">
                  <c:v>33855.455999999998</c:v>
                </c:pt>
                <c:pt idx="97">
                  <c:v>29903.627999999997</c:v>
                </c:pt>
                <c:pt idx="98">
                  <c:v>38230.847999999998</c:v>
                </c:pt>
                <c:pt idx="99">
                  <c:v>34286.111999999994</c:v>
                </c:pt>
                <c:pt idx="100">
                  <c:v>36965.292000000001</c:v>
                </c:pt>
                <c:pt idx="101">
                  <c:v>41465.520000000004</c:v>
                </c:pt>
                <c:pt idx="102">
                  <c:v>36002.387999999999</c:v>
                </c:pt>
                <c:pt idx="103">
                  <c:v>32684.136000000002</c:v>
                </c:pt>
                <c:pt idx="104">
                  <c:v>33692.268000000004</c:v>
                </c:pt>
                <c:pt idx="105">
                  <c:v>35465.712</c:v>
                </c:pt>
                <c:pt idx="106">
                  <c:v>38380.259999999995</c:v>
                </c:pt>
                <c:pt idx="107">
                  <c:v>38176.536</c:v>
                </c:pt>
                <c:pt idx="108">
                  <c:v>38066.520000000004</c:v>
                </c:pt>
                <c:pt idx="109">
                  <c:v>36993.024000000005</c:v>
                </c:pt>
                <c:pt idx="110">
                  <c:v>29930.160000000003</c:v>
                </c:pt>
                <c:pt idx="111">
                  <c:v>31366.32</c:v>
                </c:pt>
                <c:pt idx="112">
                  <c:v>24888.983999999997</c:v>
                </c:pt>
                <c:pt idx="113">
                  <c:v>26179.5</c:v>
                </c:pt>
                <c:pt idx="114">
                  <c:v>38908.379999999997</c:v>
                </c:pt>
                <c:pt idx="115">
                  <c:v>35887.800000000003</c:v>
                </c:pt>
                <c:pt idx="116">
                  <c:v>35975.051999999996</c:v>
                </c:pt>
                <c:pt idx="117">
                  <c:v>33464.892</c:v>
                </c:pt>
                <c:pt idx="118">
                  <c:v>32498.627999999997</c:v>
                </c:pt>
                <c:pt idx="119">
                  <c:v>25145.484</c:v>
                </c:pt>
                <c:pt idx="120">
                  <c:v>12630.432000000001</c:v>
                </c:pt>
                <c:pt idx="121">
                  <c:v>24779.183999999997</c:v>
                </c:pt>
                <c:pt idx="122">
                  <c:v>35654.567999999999</c:v>
                </c:pt>
                <c:pt idx="123">
                  <c:v>35606.448000000004</c:v>
                </c:pt>
                <c:pt idx="124">
                  <c:v>31026.396000000004</c:v>
                </c:pt>
                <c:pt idx="125">
                  <c:v>32041.08</c:v>
                </c:pt>
                <c:pt idx="126">
                  <c:v>32623.716</c:v>
                </c:pt>
                <c:pt idx="127">
                  <c:v>34596.275999999998</c:v>
                </c:pt>
                <c:pt idx="128">
                  <c:v>39941.292000000001</c:v>
                </c:pt>
                <c:pt idx="129">
                  <c:v>40669.884000000005</c:v>
                </c:pt>
                <c:pt idx="130">
                  <c:v>37340.016000000003</c:v>
                </c:pt>
                <c:pt idx="131">
                  <c:v>31411.692000000003</c:v>
                </c:pt>
                <c:pt idx="132">
                  <c:v>29355.851999999995</c:v>
                </c:pt>
                <c:pt idx="133">
                  <c:v>28555.200000000001</c:v>
                </c:pt>
                <c:pt idx="134">
                  <c:v>33423.288</c:v>
                </c:pt>
                <c:pt idx="135">
                  <c:v>37107.983999999997</c:v>
                </c:pt>
                <c:pt idx="136">
                  <c:v>35762.639999999999</c:v>
                </c:pt>
                <c:pt idx="137">
                  <c:v>36206.832000000002</c:v>
                </c:pt>
                <c:pt idx="138">
                  <c:v>31991.627999999997</c:v>
                </c:pt>
                <c:pt idx="139">
                  <c:v>24903.275999999998</c:v>
                </c:pt>
                <c:pt idx="140">
                  <c:v>35221.284</c:v>
                </c:pt>
                <c:pt idx="141">
                  <c:v>34803.348000000005</c:v>
                </c:pt>
                <c:pt idx="142">
                  <c:v>34743.912000000004</c:v>
                </c:pt>
                <c:pt idx="143">
                  <c:v>38730.563999999998</c:v>
                </c:pt>
                <c:pt idx="144">
                  <c:v>31664.507999999998</c:v>
                </c:pt>
                <c:pt idx="145">
                  <c:v>17044.223999999998</c:v>
                </c:pt>
                <c:pt idx="146">
                  <c:v>14930.315999999999</c:v>
                </c:pt>
                <c:pt idx="147">
                  <c:v>29661.9</c:v>
                </c:pt>
                <c:pt idx="148">
                  <c:v>33462.144</c:v>
                </c:pt>
                <c:pt idx="149">
                  <c:v>37028.303999999996</c:v>
                </c:pt>
                <c:pt idx="150">
                  <c:v>37228.74</c:v>
                </c:pt>
                <c:pt idx="151">
                  <c:v>38451.432000000001</c:v>
                </c:pt>
                <c:pt idx="152">
                  <c:v>34471.764000000003</c:v>
                </c:pt>
                <c:pt idx="153">
                  <c:v>33492.588000000003</c:v>
                </c:pt>
                <c:pt idx="154">
                  <c:v>30120.407999999999</c:v>
                </c:pt>
                <c:pt idx="155">
                  <c:v>32675.183999999997</c:v>
                </c:pt>
                <c:pt idx="156">
                  <c:v>34143.108</c:v>
                </c:pt>
                <c:pt idx="157">
                  <c:v>36365.579999999994</c:v>
                </c:pt>
                <c:pt idx="158">
                  <c:v>26723.508000000002</c:v>
                </c:pt>
                <c:pt idx="159">
                  <c:v>31331.424000000003</c:v>
                </c:pt>
                <c:pt idx="160">
                  <c:v>36289.440000000002</c:v>
                </c:pt>
                <c:pt idx="161">
                  <c:v>41186.063999999998</c:v>
                </c:pt>
                <c:pt idx="162">
                  <c:v>37021.428</c:v>
                </c:pt>
                <c:pt idx="163">
                  <c:v>38435.387999999999</c:v>
                </c:pt>
                <c:pt idx="164">
                  <c:v>37623.06</c:v>
                </c:pt>
                <c:pt idx="165">
                  <c:v>25314.096000000001</c:v>
                </c:pt>
                <c:pt idx="166">
                  <c:v>27721.583999999999</c:v>
                </c:pt>
                <c:pt idx="167">
                  <c:v>33865.236000000004</c:v>
                </c:pt>
                <c:pt idx="168">
                  <c:v>32528.135999999999</c:v>
                </c:pt>
                <c:pt idx="169">
                  <c:v>36535.5</c:v>
                </c:pt>
                <c:pt idx="170">
                  <c:v>39585.983999999997</c:v>
                </c:pt>
                <c:pt idx="171">
                  <c:v>39408.084000000003</c:v>
                </c:pt>
                <c:pt idx="172">
                  <c:v>36060.887999999999</c:v>
                </c:pt>
                <c:pt idx="173">
                  <c:v>34326.240000000005</c:v>
                </c:pt>
                <c:pt idx="174">
                  <c:v>41231.652000000002</c:v>
                </c:pt>
                <c:pt idx="175">
                  <c:v>42411.695999999996</c:v>
                </c:pt>
                <c:pt idx="176">
                  <c:v>34701.803999999996</c:v>
                </c:pt>
                <c:pt idx="177">
                  <c:v>39181.812000000005</c:v>
                </c:pt>
                <c:pt idx="178">
                  <c:v>39578.436000000002</c:v>
                </c:pt>
                <c:pt idx="179">
                  <c:v>33250.199999999997</c:v>
                </c:pt>
                <c:pt idx="180">
                  <c:v>30221.531999999999</c:v>
                </c:pt>
                <c:pt idx="181">
                  <c:v>40409.267999999996</c:v>
                </c:pt>
                <c:pt idx="182">
                  <c:v>39360.084000000003</c:v>
                </c:pt>
                <c:pt idx="183">
                  <c:v>27728.628000000004</c:v>
                </c:pt>
                <c:pt idx="184">
                  <c:v>28022.579999999998</c:v>
                </c:pt>
                <c:pt idx="185">
                  <c:v>25744.248</c:v>
                </c:pt>
                <c:pt idx="186">
                  <c:v>29684.004000000001</c:v>
                </c:pt>
                <c:pt idx="187">
                  <c:v>22283.495999999999</c:v>
                </c:pt>
                <c:pt idx="188">
                  <c:v>36058.415999999997</c:v>
                </c:pt>
                <c:pt idx="189">
                  <c:v>40550.184000000001</c:v>
                </c:pt>
                <c:pt idx="190">
                  <c:v>34660.103999999999</c:v>
                </c:pt>
                <c:pt idx="191">
                  <c:v>36186.491999999998</c:v>
                </c:pt>
                <c:pt idx="192">
                  <c:v>34772.748</c:v>
                </c:pt>
                <c:pt idx="193">
                  <c:v>32812.536</c:v>
                </c:pt>
                <c:pt idx="194">
                  <c:v>34241.124000000003</c:v>
                </c:pt>
                <c:pt idx="195">
                  <c:v>25310.976000000002</c:v>
                </c:pt>
                <c:pt idx="196">
                  <c:v>30274.487999999998</c:v>
                </c:pt>
                <c:pt idx="197">
                  <c:v>26096.052</c:v>
                </c:pt>
                <c:pt idx="198">
                  <c:v>33048.732000000004</c:v>
                </c:pt>
                <c:pt idx="199">
                  <c:v>35722.235999999997</c:v>
                </c:pt>
                <c:pt idx="200">
                  <c:v>26685.612000000001</c:v>
                </c:pt>
                <c:pt idx="201">
                  <c:v>36837.372000000003</c:v>
                </c:pt>
                <c:pt idx="202">
                  <c:v>41920.332000000002</c:v>
                </c:pt>
                <c:pt idx="203">
                  <c:v>37979.520000000004</c:v>
                </c:pt>
                <c:pt idx="204">
                  <c:v>39403.067999999999</c:v>
                </c:pt>
                <c:pt idx="205">
                  <c:v>35551.188000000002</c:v>
                </c:pt>
                <c:pt idx="206">
                  <c:v>37280.615999999995</c:v>
                </c:pt>
                <c:pt idx="207">
                  <c:v>35051.004000000001</c:v>
                </c:pt>
                <c:pt idx="208">
                  <c:v>32319.984</c:v>
                </c:pt>
                <c:pt idx="209">
                  <c:v>37282.356</c:v>
                </c:pt>
                <c:pt idx="210">
                  <c:v>44075.724000000002</c:v>
                </c:pt>
                <c:pt idx="211">
                  <c:v>28815.396000000001</c:v>
                </c:pt>
                <c:pt idx="212">
                  <c:v>37074.06</c:v>
                </c:pt>
                <c:pt idx="213">
                  <c:v>37696.271999999997</c:v>
                </c:pt>
                <c:pt idx="214">
                  <c:v>30653.232</c:v>
                </c:pt>
                <c:pt idx="215">
                  <c:v>40940.027999999998</c:v>
                </c:pt>
                <c:pt idx="216">
                  <c:v>35164.127999999997</c:v>
                </c:pt>
                <c:pt idx="217">
                  <c:v>32817.671999999999</c:v>
                </c:pt>
                <c:pt idx="218">
                  <c:v>32690.28</c:v>
                </c:pt>
                <c:pt idx="219">
                  <c:v>17542.763999999999</c:v>
                </c:pt>
                <c:pt idx="220">
                  <c:v>24464.135999999999</c:v>
                </c:pt>
                <c:pt idx="221">
                  <c:v>35478.648000000001</c:v>
                </c:pt>
                <c:pt idx="222">
                  <c:v>36266.555999999997</c:v>
                </c:pt>
                <c:pt idx="223">
                  <c:v>26625.864000000001</c:v>
                </c:pt>
                <c:pt idx="224">
                  <c:v>29795.987999999998</c:v>
                </c:pt>
                <c:pt idx="225">
                  <c:v>31169.724000000002</c:v>
                </c:pt>
                <c:pt idx="226">
                  <c:v>23708.868000000002</c:v>
                </c:pt>
                <c:pt idx="227">
                  <c:v>40541.148000000001</c:v>
                </c:pt>
                <c:pt idx="228">
                  <c:v>38441.94</c:v>
                </c:pt>
                <c:pt idx="229">
                  <c:v>31523.531999999999</c:v>
                </c:pt>
                <c:pt idx="230">
                  <c:v>21982.968000000001</c:v>
                </c:pt>
                <c:pt idx="231">
                  <c:v>30343.968000000001</c:v>
                </c:pt>
                <c:pt idx="232">
                  <c:v>36574.667999999998</c:v>
                </c:pt>
                <c:pt idx="233">
                  <c:v>30547.644</c:v>
                </c:pt>
                <c:pt idx="234">
                  <c:v>30129.66</c:v>
                </c:pt>
                <c:pt idx="235">
                  <c:v>33878.976000000002</c:v>
                </c:pt>
                <c:pt idx="236">
                  <c:v>29769.3</c:v>
                </c:pt>
                <c:pt idx="237">
                  <c:v>29965.703999999998</c:v>
                </c:pt>
                <c:pt idx="238">
                  <c:v>30159.648000000001</c:v>
                </c:pt>
                <c:pt idx="239">
                  <c:v>26258.076000000001</c:v>
                </c:pt>
                <c:pt idx="240">
                  <c:v>33464.472000000002</c:v>
                </c:pt>
                <c:pt idx="241">
                  <c:v>33288.695999999996</c:v>
                </c:pt>
                <c:pt idx="242">
                  <c:v>35885.148000000001</c:v>
                </c:pt>
                <c:pt idx="243">
                  <c:v>31483.884000000005</c:v>
                </c:pt>
                <c:pt idx="244">
                  <c:v>34785.275999999998</c:v>
                </c:pt>
                <c:pt idx="245">
                  <c:v>29544.239999999998</c:v>
                </c:pt>
                <c:pt idx="246">
                  <c:v>29467.775999999998</c:v>
                </c:pt>
                <c:pt idx="247">
                  <c:v>32843.759999999995</c:v>
                </c:pt>
                <c:pt idx="248">
                  <c:v>36983.315999999999</c:v>
                </c:pt>
                <c:pt idx="249">
                  <c:v>34105.547999999995</c:v>
                </c:pt>
                <c:pt idx="250">
                  <c:v>28652.579999999998</c:v>
                </c:pt>
                <c:pt idx="251">
                  <c:v>35897.364000000001</c:v>
                </c:pt>
                <c:pt idx="252">
                  <c:v>30536.603999999999</c:v>
                </c:pt>
                <c:pt idx="253">
                  <c:v>25920.792000000001</c:v>
                </c:pt>
                <c:pt idx="254">
                  <c:v>35071.979999999996</c:v>
                </c:pt>
                <c:pt idx="255">
                  <c:v>38183.027999999998</c:v>
                </c:pt>
                <c:pt idx="256">
                  <c:v>39175.896000000001</c:v>
                </c:pt>
                <c:pt idx="257">
                  <c:v>34084.259999999995</c:v>
                </c:pt>
                <c:pt idx="258">
                  <c:v>37839.335999999996</c:v>
                </c:pt>
                <c:pt idx="259">
                  <c:v>37124.94</c:v>
                </c:pt>
                <c:pt idx="260">
                  <c:v>39091.872000000003</c:v>
                </c:pt>
                <c:pt idx="261">
                  <c:v>32404.428</c:v>
                </c:pt>
                <c:pt idx="262">
                  <c:v>38782.488000000005</c:v>
                </c:pt>
                <c:pt idx="263">
                  <c:v>37657.020000000004</c:v>
                </c:pt>
                <c:pt idx="264">
                  <c:v>41685.551999999996</c:v>
                </c:pt>
                <c:pt idx="265">
                  <c:v>32343.095999999998</c:v>
                </c:pt>
                <c:pt idx="266">
                  <c:v>38631.78</c:v>
                </c:pt>
                <c:pt idx="267">
                  <c:v>36122.592000000004</c:v>
                </c:pt>
                <c:pt idx="268">
                  <c:v>34810.835999999996</c:v>
                </c:pt>
                <c:pt idx="269">
                  <c:v>38291.784</c:v>
                </c:pt>
                <c:pt idx="270">
                  <c:v>37142.879999999997</c:v>
                </c:pt>
                <c:pt idx="271">
                  <c:v>41710.32</c:v>
                </c:pt>
                <c:pt idx="272">
                  <c:v>38518.008000000002</c:v>
                </c:pt>
                <c:pt idx="273">
                  <c:v>35557.728000000003</c:v>
                </c:pt>
                <c:pt idx="274">
                  <c:v>37102.212</c:v>
                </c:pt>
                <c:pt idx="275">
                  <c:v>37102.644</c:v>
                </c:pt>
                <c:pt idx="276">
                  <c:v>46524.732000000004</c:v>
                </c:pt>
                <c:pt idx="277">
                  <c:v>40240.115999999995</c:v>
                </c:pt>
                <c:pt idx="278">
                  <c:v>40767.168000000005</c:v>
                </c:pt>
                <c:pt idx="279">
                  <c:v>40196.664000000004</c:v>
                </c:pt>
                <c:pt idx="280">
                  <c:v>39488.315999999999</c:v>
                </c:pt>
                <c:pt idx="281">
                  <c:v>36880.764000000003</c:v>
                </c:pt>
                <c:pt idx="282">
                  <c:v>33377.892</c:v>
                </c:pt>
                <c:pt idx="283">
                  <c:v>41174.207999999999</c:v>
                </c:pt>
                <c:pt idx="284">
                  <c:v>39162.648000000001</c:v>
                </c:pt>
                <c:pt idx="285">
                  <c:v>33897.324000000001</c:v>
                </c:pt>
                <c:pt idx="286">
                  <c:v>25680.227999999999</c:v>
                </c:pt>
                <c:pt idx="287">
                  <c:v>36538.872000000003</c:v>
                </c:pt>
                <c:pt idx="288">
                  <c:v>43258.020000000004</c:v>
                </c:pt>
                <c:pt idx="289">
                  <c:v>24268.056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D-4430-AAF8-24E5B44D52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'6'!$F$7:$F$296</c:f>
              <c:numCache>
                <c:formatCode>General</c:formatCode>
                <c:ptCount val="290"/>
                <c:pt idx="0">
                  <c:v>34938.755740302695</c:v>
                </c:pt>
                <c:pt idx="1">
                  <c:v>32896.901716476546</c:v>
                </c:pt>
                <c:pt idx="2">
                  <c:v>32341.744346160172</c:v>
                </c:pt>
                <c:pt idx="3">
                  <c:v>35138.58394345492</c:v>
                </c:pt>
                <c:pt idx="4">
                  <c:v>29440.089425592407</c:v>
                </c:pt>
                <c:pt idx="5">
                  <c:v>32450.089603257642</c:v>
                </c:pt>
                <c:pt idx="6">
                  <c:v>29969.624212456991</c:v>
                </c:pt>
                <c:pt idx="7">
                  <c:v>27592.275022391867</c:v>
                </c:pt>
                <c:pt idx="8">
                  <c:v>31457.065792994363</c:v>
                </c:pt>
                <c:pt idx="9">
                  <c:v>30337.535345070341</c:v>
                </c:pt>
                <c:pt idx="10">
                  <c:v>28980.563411476884</c:v>
                </c:pt>
                <c:pt idx="11">
                  <c:v>33305.332313260617</c:v>
                </c:pt>
                <c:pt idx="12">
                  <c:v>37095.601942896166</c:v>
                </c:pt>
                <c:pt idx="13">
                  <c:v>34092.233188195758</c:v>
                </c:pt>
                <c:pt idx="14">
                  <c:v>29953.568660113058</c:v>
                </c:pt>
                <c:pt idx="15">
                  <c:v>27552.142692511836</c:v>
                </c:pt>
                <c:pt idx="16">
                  <c:v>30715.366199941072</c:v>
                </c:pt>
                <c:pt idx="17">
                  <c:v>30047.657665574774</c:v>
                </c:pt>
                <c:pt idx="18">
                  <c:v>32149.083793527323</c:v>
                </c:pt>
                <c:pt idx="19">
                  <c:v>35333.16565042294</c:v>
                </c:pt>
                <c:pt idx="20">
                  <c:v>32246.307305764676</c:v>
                </c:pt>
                <c:pt idx="21">
                  <c:v>29653.136564129465</c:v>
                </c:pt>
                <c:pt idx="22">
                  <c:v>34185.383753489281</c:v>
                </c:pt>
                <c:pt idx="23">
                  <c:v>32762.409793041719</c:v>
                </c:pt>
                <c:pt idx="24">
                  <c:v>29207.02846951762</c:v>
                </c:pt>
                <c:pt idx="25">
                  <c:v>30486.549090087639</c:v>
                </c:pt>
                <c:pt idx="26">
                  <c:v>32857.914629320767</c:v>
                </c:pt>
                <c:pt idx="27">
                  <c:v>33570.647798137448</c:v>
                </c:pt>
                <c:pt idx="28">
                  <c:v>30704.230047443994</c:v>
                </c:pt>
                <c:pt idx="29">
                  <c:v>31625.218955034798</c:v>
                </c:pt>
                <c:pt idx="30">
                  <c:v>32907.899111809922</c:v>
                </c:pt>
                <c:pt idx="31">
                  <c:v>33817.906306241959</c:v>
                </c:pt>
                <c:pt idx="32">
                  <c:v>34106.981753628083</c:v>
                </c:pt>
                <c:pt idx="33">
                  <c:v>32220.720185641476</c:v>
                </c:pt>
                <c:pt idx="34">
                  <c:v>31237.998513831448</c:v>
                </c:pt>
                <c:pt idx="35">
                  <c:v>32859.777251626758</c:v>
                </c:pt>
                <c:pt idx="36">
                  <c:v>34089.741482387763</c:v>
                </c:pt>
                <c:pt idx="37">
                  <c:v>34076.275908358402</c:v>
                </c:pt>
                <c:pt idx="38">
                  <c:v>34573.330340282584</c:v>
                </c:pt>
                <c:pt idx="39">
                  <c:v>34844.046175254734</c:v>
                </c:pt>
                <c:pt idx="40">
                  <c:v>33945.294452703609</c:v>
                </c:pt>
                <c:pt idx="41">
                  <c:v>33724.766580521129</c:v>
                </c:pt>
                <c:pt idx="42">
                  <c:v>34704.819775436357</c:v>
                </c:pt>
                <c:pt idx="43">
                  <c:v>33386.368801025048</c:v>
                </c:pt>
                <c:pt idx="44">
                  <c:v>34263.974792119254</c:v>
                </c:pt>
                <c:pt idx="45">
                  <c:v>32401.526903520182</c:v>
                </c:pt>
                <c:pt idx="46">
                  <c:v>29935.267059244732</c:v>
                </c:pt>
                <c:pt idx="47">
                  <c:v>33913.061523043099</c:v>
                </c:pt>
                <c:pt idx="48">
                  <c:v>35319.806178525658</c:v>
                </c:pt>
                <c:pt idx="49">
                  <c:v>33710.070642129409</c:v>
                </c:pt>
                <c:pt idx="50">
                  <c:v>36771.344078466136</c:v>
                </c:pt>
                <c:pt idx="51">
                  <c:v>36433.61483330615</c:v>
                </c:pt>
                <c:pt idx="52">
                  <c:v>36429.93890412803</c:v>
                </c:pt>
                <c:pt idx="53">
                  <c:v>35731.78386479053</c:v>
                </c:pt>
                <c:pt idx="54">
                  <c:v>35449.933061499367</c:v>
                </c:pt>
                <c:pt idx="55">
                  <c:v>34501.150548889069</c:v>
                </c:pt>
                <c:pt idx="56">
                  <c:v>32066.109138488908</c:v>
                </c:pt>
                <c:pt idx="57">
                  <c:v>29138.735867698237</c:v>
                </c:pt>
                <c:pt idx="58">
                  <c:v>32285.589417564152</c:v>
                </c:pt>
                <c:pt idx="59">
                  <c:v>36891.550416282225</c:v>
                </c:pt>
                <c:pt idx="60">
                  <c:v>32334.892427426341</c:v>
                </c:pt>
                <c:pt idx="61">
                  <c:v>26639.222319864322</c:v>
                </c:pt>
                <c:pt idx="62">
                  <c:v>34626.101106027047</c:v>
                </c:pt>
                <c:pt idx="63">
                  <c:v>37666.534954750161</c:v>
                </c:pt>
                <c:pt idx="64">
                  <c:v>34913.41671548225</c:v>
                </c:pt>
                <c:pt idx="65">
                  <c:v>30193.667177290808</c:v>
                </c:pt>
                <c:pt idx="66">
                  <c:v>28575.070717805502</c:v>
                </c:pt>
                <c:pt idx="67">
                  <c:v>31682.993030344718</c:v>
                </c:pt>
                <c:pt idx="68">
                  <c:v>32179.153089534972</c:v>
                </c:pt>
                <c:pt idx="69">
                  <c:v>28725.138655207815</c:v>
                </c:pt>
                <c:pt idx="70">
                  <c:v>30177.137308081332</c:v>
                </c:pt>
                <c:pt idx="71">
                  <c:v>36881.991136717879</c:v>
                </c:pt>
                <c:pt idx="72">
                  <c:v>35324.864315230276</c:v>
                </c:pt>
                <c:pt idx="73">
                  <c:v>35119.966583893198</c:v>
                </c:pt>
                <c:pt idx="74">
                  <c:v>34974.551181170893</c:v>
                </c:pt>
                <c:pt idx="75">
                  <c:v>34080.784340328479</c:v>
                </c:pt>
                <c:pt idx="76">
                  <c:v>33673.162397733497</c:v>
                </c:pt>
                <c:pt idx="77">
                  <c:v>34630.026996963563</c:v>
                </c:pt>
                <c:pt idx="78">
                  <c:v>34221.765176137465</c:v>
                </c:pt>
                <c:pt idx="79">
                  <c:v>36951.164382340314</c:v>
                </c:pt>
                <c:pt idx="80">
                  <c:v>38333.354739411421</c:v>
                </c:pt>
                <c:pt idx="81">
                  <c:v>33597.239494308204</c:v>
                </c:pt>
                <c:pt idx="82">
                  <c:v>32990.9751554744</c:v>
                </c:pt>
                <c:pt idx="83">
                  <c:v>35100.577371236257</c:v>
                </c:pt>
                <c:pt idx="84">
                  <c:v>31758.065302065908</c:v>
                </c:pt>
                <c:pt idx="85">
                  <c:v>34314.553681821708</c:v>
                </c:pt>
                <c:pt idx="86">
                  <c:v>37409.974251755826</c:v>
                </c:pt>
                <c:pt idx="87">
                  <c:v>38040.448320687457</c:v>
                </c:pt>
                <c:pt idx="88">
                  <c:v>36350.400503890502</c:v>
                </c:pt>
                <c:pt idx="89">
                  <c:v>34143.193096292787</c:v>
                </c:pt>
                <c:pt idx="90">
                  <c:v>35713.006642052234</c:v>
                </c:pt>
                <c:pt idx="91">
                  <c:v>34680.431182470711</c:v>
                </c:pt>
                <c:pt idx="92">
                  <c:v>34072.9367095876</c:v>
                </c:pt>
                <c:pt idx="93">
                  <c:v>35731.063926816059</c:v>
                </c:pt>
                <c:pt idx="94">
                  <c:v>36787.015112799083</c:v>
                </c:pt>
                <c:pt idx="95">
                  <c:v>32034.90469897708</c:v>
                </c:pt>
                <c:pt idx="96">
                  <c:v>27049.805390656587</c:v>
                </c:pt>
                <c:pt idx="97">
                  <c:v>33998.412261686382</c:v>
                </c:pt>
                <c:pt idx="98">
                  <c:v>33994.188795249931</c:v>
                </c:pt>
                <c:pt idx="99">
                  <c:v>36102.511247460745</c:v>
                </c:pt>
                <c:pt idx="100">
                  <c:v>35579.775031898382</c:v>
                </c:pt>
                <c:pt idx="101">
                  <c:v>36852.080528485414</c:v>
                </c:pt>
                <c:pt idx="102">
                  <c:v>36668.09722358756</c:v>
                </c:pt>
                <c:pt idx="103">
                  <c:v>34599.850040217847</c:v>
                </c:pt>
                <c:pt idx="104">
                  <c:v>35139.021735163733</c:v>
                </c:pt>
                <c:pt idx="105">
                  <c:v>37172.183560117817</c:v>
                </c:pt>
                <c:pt idx="106">
                  <c:v>35972.998933316492</c:v>
                </c:pt>
                <c:pt idx="107">
                  <c:v>36827.193231546531</c:v>
                </c:pt>
                <c:pt idx="108">
                  <c:v>36565.820310567527</c:v>
                </c:pt>
                <c:pt idx="109">
                  <c:v>36240.741257868605</c:v>
                </c:pt>
                <c:pt idx="110">
                  <c:v>33218.371315410004</c:v>
                </c:pt>
                <c:pt idx="111">
                  <c:v>33107.863239324906</c:v>
                </c:pt>
                <c:pt idx="112">
                  <c:v>31243.693590652412</c:v>
                </c:pt>
                <c:pt idx="113">
                  <c:v>30025.09569223104</c:v>
                </c:pt>
                <c:pt idx="114">
                  <c:v>33942.782115632013</c:v>
                </c:pt>
                <c:pt idx="115">
                  <c:v>37323.598177457177</c:v>
                </c:pt>
                <c:pt idx="116">
                  <c:v>35565.212105895254</c:v>
                </c:pt>
                <c:pt idx="117">
                  <c:v>34688.749190910232</c:v>
                </c:pt>
                <c:pt idx="118">
                  <c:v>34231.095540597831</c:v>
                </c:pt>
                <c:pt idx="119">
                  <c:v>30594.741124332424</c:v>
                </c:pt>
                <c:pt idx="120">
                  <c:v>25627.481920255661</c:v>
                </c:pt>
                <c:pt idx="121">
                  <c:v>26020.175440934894</c:v>
                </c:pt>
                <c:pt idx="122">
                  <c:v>33279.088934327709</c:v>
                </c:pt>
                <c:pt idx="123">
                  <c:v>35949.396437609066</c:v>
                </c:pt>
                <c:pt idx="124">
                  <c:v>33850.533328552854</c:v>
                </c:pt>
                <c:pt idx="125">
                  <c:v>32591.690253091256</c:v>
                </c:pt>
                <c:pt idx="126">
                  <c:v>33105.897522614767</c:v>
                </c:pt>
                <c:pt idx="127">
                  <c:v>34559.984675627071</c:v>
                </c:pt>
                <c:pt idx="128">
                  <c:v>35940.852855150217</c:v>
                </c:pt>
                <c:pt idx="129">
                  <c:v>37437.411365198044</c:v>
                </c:pt>
                <c:pt idx="130">
                  <c:v>35865.753657372588</c:v>
                </c:pt>
                <c:pt idx="131">
                  <c:v>34128.821085934534</c:v>
                </c:pt>
                <c:pt idx="132">
                  <c:v>32113.681218783895</c:v>
                </c:pt>
                <c:pt idx="133">
                  <c:v>32933.434801315474</c:v>
                </c:pt>
                <c:pt idx="134">
                  <c:v>32929.647858547629</c:v>
                </c:pt>
                <c:pt idx="135">
                  <c:v>36365.496448543607</c:v>
                </c:pt>
                <c:pt idx="136">
                  <c:v>35415.923168447618</c:v>
                </c:pt>
                <c:pt idx="137">
                  <c:v>35866.352054388743</c:v>
                </c:pt>
                <c:pt idx="138">
                  <c:v>33576.869054359675</c:v>
                </c:pt>
                <c:pt idx="139">
                  <c:v>29677.241035865954</c:v>
                </c:pt>
                <c:pt idx="140">
                  <c:v>28939.574699806901</c:v>
                </c:pt>
                <c:pt idx="141">
                  <c:v>32162.283173182852</c:v>
                </c:pt>
                <c:pt idx="142">
                  <c:v>34274.325275036579</c:v>
                </c:pt>
                <c:pt idx="143">
                  <c:v>35613.306539779718</c:v>
                </c:pt>
                <c:pt idx="144">
                  <c:v>37147.813371429598</c:v>
                </c:pt>
                <c:pt idx="145">
                  <c:v>27718.410506835626</c:v>
                </c:pt>
                <c:pt idx="146">
                  <c:v>25114.544200228967</c:v>
                </c:pt>
                <c:pt idx="147">
                  <c:v>32044.019189098603</c:v>
                </c:pt>
                <c:pt idx="148">
                  <c:v>39225.478733947995</c:v>
                </c:pt>
                <c:pt idx="149">
                  <c:v>42097.792004732117</c:v>
                </c:pt>
                <c:pt idx="150">
                  <c:v>39899.314413955603</c:v>
                </c:pt>
                <c:pt idx="151">
                  <c:v>40521.353041489841</c:v>
                </c:pt>
                <c:pt idx="152">
                  <c:v>39405.91390166193</c:v>
                </c:pt>
                <c:pt idx="153">
                  <c:v>32278.627589262331</c:v>
                </c:pt>
                <c:pt idx="154">
                  <c:v>35314.682969801972</c:v>
                </c:pt>
                <c:pt idx="155">
                  <c:v>35803.948700948677</c:v>
                </c:pt>
                <c:pt idx="156">
                  <c:v>37233.337436425798</c:v>
                </c:pt>
                <c:pt idx="157">
                  <c:v>37149.635125931731</c:v>
                </c:pt>
                <c:pt idx="158">
                  <c:v>34954.816462756149</c:v>
                </c:pt>
                <c:pt idx="159">
                  <c:v>34850.89755214363</c:v>
                </c:pt>
                <c:pt idx="160">
                  <c:v>37620.753975971718</c:v>
                </c:pt>
                <c:pt idx="161">
                  <c:v>39188.935242925036</c:v>
                </c:pt>
                <c:pt idx="162">
                  <c:v>38993.952475698046</c:v>
                </c:pt>
                <c:pt idx="163">
                  <c:v>38707.824976297685</c:v>
                </c:pt>
                <c:pt idx="164">
                  <c:v>38675.115968391619</c:v>
                </c:pt>
                <c:pt idx="165">
                  <c:v>28763.556517571422</c:v>
                </c:pt>
                <c:pt idx="166">
                  <c:v>28026.473223033237</c:v>
                </c:pt>
                <c:pt idx="167">
                  <c:v>38045.519514265376</c:v>
                </c:pt>
                <c:pt idx="168">
                  <c:v>39634.494330024128</c:v>
                </c:pt>
                <c:pt idx="169">
                  <c:v>32043.882381941021</c:v>
                </c:pt>
                <c:pt idx="170">
                  <c:v>39253.93422985138</c:v>
                </c:pt>
                <c:pt idx="171">
                  <c:v>34654.092461953573</c:v>
                </c:pt>
                <c:pt idx="172">
                  <c:v>34207.274908167237</c:v>
                </c:pt>
                <c:pt idx="173">
                  <c:v>31586.448612604418</c:v>
                </c:pt>
                <c:pt idx="174">
                  <c:v>33595.745703360837</c:v>
                </c:pt>
                <c:pt idx="175">
                  <c:v>35509.153450906211</c:v>
                </c:pt>
                <c:pt idx="176">
                  <c:v>33545.680076613316</c:v>
                </c:pt>
                <c:pt idx="177">
                  <c:v>37825.157327253961</c:v>
                </c:pt>
                <c:pt idx="178">
                  <c:v>34229.383711516726</c:v>
                </c:pt>
                <c:pt idx="179">
                  <c:v>32920.501406660558</c:v>
                </c:pt>
                <c:pt idx="180">
                  <c:v>30282.992134813721</c:v>
                </c:pt>
                <c:pt idx="181">
                  <c:v>38604.690347480449</c:v>
                </c:pt>
                <c:pt idx="182">
                  <c:v>33347.752775263216</c:v>
                </c:pt>
                <c:pt idx="183">
                  <c:v>33215.714478081922</c:v>
                </c:pt>
                <c:pt idx="184">
                  <c:v>28426.875363546227</c:v>
                </c:pt>
                <c:pt idx="185">
                  <c:v>33070.570503847397</c:v>
                </c:pt>
                <c:pt idx="186">
                  <c:v>33186.92788698263</c:v>
                </c:pt>
                <c:pt idx="187">
                  <c:v>28423.509478467284</c:v>
                </c:pt>
                <c:pt idx="188">
                  <c:v>27467.523576973683</c:v>
                </c:pt>
                <c:pt idx="189">
                  <c:v>35145.836129428164</c:v>
                </c:pt>
                <c:pt idx="190">
                  <c:v>34951.947392505637</c:v>
                </c:pt>
                <c:pt idx="191">
                  <c:v>37942.509669248029</c:v>
                </c:pt>
                <c:pt idx="192">
                  <c:v>33278.569110415323</c:v>
                </c:pt>
                <c:pt idx="193">
                  <c:v>32240.19787985248</c:v>
                </c:pt>
                <c:pt idx="194">
                  <c:v>30391.692300924118</c:v>
                </c:pt>
                <c:pt idx="195">
                  <c:v>32300.394976544831</c:v>
                </c:pt>
                <c:pt idx="196">
                  <c:v>29096.204228630606</c:v>
                </c:pt>
                <c:pt idx="197">
                  <c:v>31028.210106658236</c:v>
                </c:pt>
                <c:pt idx="198">
                  <c:v>30033.386972407243</c:v>
                </c:pt>
                <c:pt idx="199">
                  <c:v>32587.315620066263</c:v>
                </c:pt>
                <c:pt idx="200">
                  <c:v>29529.807002654499</c:v>
                </c:pt>
                <c:pt idx="201">
                  <c:v>30560.376660208029</c:v>
                </c:pt>
                <c:pt idx="202">
                  <c:v>35198.024464914328</c:v>
                </c:pt>
                <c:pt idx="203">
                  <c:v>32722.858757994385</c:v>
                </c:pt>
                <c:pt idx="204">
                  <c:v>39312.656159129219</c:v>
                </c:pt>
                <c:pt idx="205">
                  <c:v>31498.416495074725</c:v>
                </c:pt>
                <c:pt idx="206">
                  <c:v>38109.001884568854</c:v>
                </c:pt>
                <c:pt idx="207">
                  <c:v>34271.94057983697</c:v>
                </c:pt>
                <c:pt idx="208">
                  <c:v>32045.303161767864</c:v>
                </c:pt>
                <c:pt idx="209">
                  <c:v>29679.768734343961</c:v>
                </c:pt>
                <c:pt idx="210">
                  <c:v>41075.986959758506</c:v>
                </c:pt>
                <c:pt idx="211">
                  <c:v>33133.902622745576</c:v>
                </c:pt>
                <c:pt idx="212">
                  <c:v>30043.104782646798</c:v>
                </c:pt>
                <c:pt idx="213">
                  <c:v>33632.619282215135</c:v>
                </c:pt>
                <c:pt idx="214">
                  <c:v>31077.557532787814</c:v>
                </c:pt>
                <c:pt idx="215">
                  <c:v>29945.342874640995</c:v>
                </c:pt>
                <c:pt idx="216">
                  <c:v>34915.010786483261</c:v>
                </c:pt>
                <c:pt idx="217">
                  <c:v>36891.409427911087</c:v>
                </c:pt>
                <c:pt idx="218">
                  <c:v>36351.044674193334</c:v>
                </c:pt>
                <c:pt idx="219">
                  <c:v>30500.073039965715</c:v>
                </c:pt>
                <c:pt idx="220">
                  <c:v>27863.07804635584</c:v>
                </c:pt>
                <c:pt idx="221">
                  <c:v>35794.367865743683</c:v>
                </c:pt>
                <c:pt idx="222">
                  <c:v>34760.57313101308</c:v>
                </c:pt>
                <c:pt idx="223">
                  <c:v>28468.356234802643</c:v>
                </c:pt>
                <c:pt idx="224">
                  <c:v>28942.568910443784</c:v>
                </c:pt>
                <c:pt idx="225">
                  <c:v>30786.716952204661</c:v>
                </c:pt>
                <c:pt idx="226">
                  <c:v>31120.167273538558</c:v>
                </c:pt>
                <c:pt idx="227">
                  <c:v>30421.471862954033</c:v>
                </c:pt>
                <c:pt idx="228">
                  <c:v>36256.39961786833</c:v>
                </c:pt>
                <c:pt idx="229">
                  <c:v>32573.123134043613</c:v>
                </c:pt>
                <c:pt idx="230">
                  <c:v>29695.231215717518</c:v>
                </c:pt>
                <c:pt idx="231">
                  <c:v>32007.888507854797</c:v>
                </c:pt>
                <c:pt idx="232">
                  <c:v>37064.606216752654</c:v>
                </c:pt>
                <c:pt idx="233">
                  <c:v>31489.914507750669</c:v>
                </c:pt>
                <c:pt idx="234">
                  <c:v>33169.704541172781</c:v>
                </c:pt>
                <c:pt idx="235">
                  <c:v>34477.477722797354</c:v>
                </c:pt>
                <c:pt idx="236">
                  <c:v>34543.667383188505</c:v>
                </c:pt>
                <c:pt idx="237">
                  <c:v>33758.700696987027</c:v>
                </c:pt>
                <c:pt idx="238">
                  <c:v>34853.07378040102</c:v>
                </c:pt>
                <c:pt idx="239">
                  <c:v>32854.484046454461</c:v>
                </c:pt>
                <c:pt idx="240">
                  <c:v>34672.076334480626</c:v>
                </c:pt>
                <c:pt idx="241">
                  <c:v>36538.529040237707</c:v>
                </c:pt>
                <c:pt idx="242">
                  <c:v>36507.343138411365</c:v>
                </c:pt>
                <c:pt idx="243">
                  <c:v>34189.661603673172</c:v>
                </c:pt>
                <c:pt idx="244">
                  <c:v>35315.538191448548</c:v>
                </c:pt>
                <c:pt idx="245">
                  <c:v>34626.464109511784</c:v>
                </c:pt>
                <c:pt idx="246">
                  <c:v>26845.614140637052</c:v>
                </c:pt>
                <c:pt idx="247">
                  <c:v>33238.628699338558</c:v>
                </c:pt>
                <c:pt idx="248">
                  <c:v>37630.63103236397</c:v>
                </c:pt>
                <c:pt idx="249">
                  <c:v>37610.471113468127</c:v>
                </c:pt>
                <c:pt idx="250">
                  <c:v>27368.431741435361</c:v>
                </c:pt>
                <c:pt idx="251">
                  <c:v>36194.517840650849</c:v>
                </c:pt>
                <c:pt idx="252">
                  <c:v>35910.039208806302</c:v>
                </c:pt>
                <c:pt idx="253">
                  <c:v>30041.787712795711</c:v>
                </c:pt>
                <c:pt idx="254">
                  <c:v>26775.689708879621</c:v>
                </c:pt>
                <c:pt idx="255">
                  <c:v>39206.109612358123</c:v>
                </c:pt>
                <c:pt idx="256">
                  <c:v>39126.695762112351</c:v>
                </c:pt>
                <c:pt idx="257">
                  <c:v>38079.063702458523</c:v>
                </c:pt>
                <c:pt idx="258">
                  <c:v>29526.83559224684</c:v>
                </c:pt>
                <c:pt idx="259">
                  <c:v>37785.502294458405</c:v>
                </c:pt>
                <c:pt idx="260">
                  <c:v>38155.672324657942</c:v>
                </c:pt>
                <c:pt idx="261">
                  <c:v>32284.023232847729</c:v>
                </c:pt>
                <c:pt idx="262">
                  <c:v>28938.890296331665</c:v>
                </c:pt>
                <c:pt idx="263">
                  <c:v>38142.985490459214</c:v>
                </c:pt>
                <c:pt idx="264">
                  <c:v>39167.643923145217</c:v>
                </c:pt>
                <c:pt idx="265">
                  <c:v>32556.958681849937</c:v>
                </c:pt>
                <c:pt idx="266">
                  <c:v>28384.746704798345</c:v>
                </c:pt>
                <c:pt idx="267">
                  <c:v>36745.352571956129</c:v>
                </c:pt>
                <c:pt idx="268">
                  <c:v>35690.352654221577</c:v>
                </c:pt>
                <c:pt idx="269">
                  <c:v>32386.319480861192</c:v>
                </c:pt>
                <c:pt idx="270">
                  <c:v>37984.160948900215</c:v>
                </c:pt>
                <c:pt idx="271">
                  <c:v>39059.825307928491</c:v>
                </c:pt>
                <c:pt idx="272">
                  <c:v>38911.413736314826</c:v>
                </c:pt>
                <c:pt idx="273">
                  <c:v>33089.00308041666</c:v>
                </c:pt>
                <c:pt idx="274">
                  <c:v>36537.863179768276</c:v>
                </c:pt>
                <c:pt idx="275">
                  <c:v>38315.117693091517</c:v>
                </c:pt>
                <c:pt idx="276">
                  <c:v>40639.781766936256</c:v>
                </c:pt>
                <c:pt idx="277">
                  <c:v>42265.410023019504</c:v>
                </c:pt>
                <c:pt idx="278">
                  <c:v>38409.163540771289</c:v>
                </c:pt>
                <c:pt idx="279">
                  <c:v>38042.402712392941</c:v>
                </c:pt>
                <c:pt idx="280">
                  <c:v>37958.976275470544</c:v>
                </c:pt>
                <c:pt idx="281">
                  <c:v>38124.786052101794</c:v>
                </c:pt>
                <c:pt idx="282">
                  <c:v>37002.5152448769</c:v>
                </c:pt>
                <c:pt idx="283">
                  <c:v>38727.535953656872</c:v>
                </c:pt>
                <c:pt idx="284">
                  <c:v>40764.345705337953</c:v>
                </c:pt>
                <c:pt idx="285">
                  <c:v>37588.540575256004</c:v>
                </c:pt>
                <c:pt idx="286">
                  <c:v>32398.035234116433</c:v>
                </c:pt>
                <c:pt idx="287">
                  <c:v>35924.924432056621</c:v>
                </c:pt>
                <c:pt idx="288">
                  <c:v>41403.519241010996</c:v>
                </c:pt>
                <c:pt idx="289">
                  <c:v>34072.175608522673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D-4430-AAF8-24E5B44D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62960"/>
        <c:axId val="539760336"/>
      </c:lineChart>
      <c:catAx>
        <c:axId val="53976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60336"/>
        <c:crosses val="autoZero"/>
        <c:auto val="1"/>
        <c:lblAlgn val="ctr"/>
        <c:lblOffset val="100"/>
        <c:noMultiLvlLbl val="0"/>
      </c:catAx>
      <c:valAx>
        <c:axId val="5397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976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'Sum 3,4,6'!$C$14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E3-4F56-834B-5F20E5BAE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 3,4,6'!$B$15:$B$20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'Sum 3,4,6'!$C$15:$C$20</c:f>
              <c:numCache>
                <c:formatCode>0.00</c:formatCode>
                <c:ptCount val="6"/>
                <c:pt idx="1">
                  <c:v>0.36757387640191508</c:v>
                </c:pt>
                <c:pt idx="2">
                  <c:v>0.1</c:v>
                </c:pt>
                <c:pt idx="3">
                  <c:v>8.7498811266463417E-2</c:v>
                </c:pt>
                <c:pt idx="4">
                  <c:v>7.3377544042197651E-2</c:v>
                </c:pt>
                <c:pt idx="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6-4A15-B96F-9203E224D5F6}"/>
            </c:ext>
          </c:extLst>
        </c:ser>
        <c:ser>
          <c:idx val="1"/>
          <c:order val="1"/>
          <c:tx>
            <c:strRef>
              <c:f>'Sum 3,4,6'!$D$14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E3-4F56-834B-5F20E5BAE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 3,4,6'!$B$15:$B$20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'Sum 3,4,6'!$D$15:$D$20</c:f>
              <c:numCache>
                <c:formatCode>0.00</c:formatCode>
                <c:ptCount val="6"/>
                <c:pt idx="1">
                  <c:v>0.30974134402851916</c:v>
                </c:pt>
                <c:pt idx="2">
                  <c:v>0.2</c:v>
                </c:pt>
                <c:pt idx="3">
                  <c:v>0.18751234495832345</c:v>
                </c:pt>
                <c:pt idx="4">
                  <c:v>0.17</c:v>
                </c:pt>
                <c:pt idx="5">
                  <c:v>0.10006750965332947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6-4A15-B96F-9203E224D5F6}"/>
            </c:ext>
          </c:extLst>
        </c:ser>
        <c:ser>
          <c:idx val="2"/>
          <c:order val="2"/>
          <c:tx>
            <c:strRef>
              <c:f>'Sum 3,4,6'!$E$14</c:f>
              <c:strCache>
                <c:ptCount val="1"/>
                <c:pt idx="0">
                  <c:v>Yt на 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3-4F56-834B-5F20E5BAE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 3,4,6'!$B$15:$B$20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'Sum 3,4,6'!$E$15:$E$20</c:f>
              <c:numCache>
                <c:formatCode>0.00</c:formatCode>
                <c:ptCount val="6"/>
                <c:pt idx="0">
                  <c:v>0.57257448430606139</c:v>
                </c:pt>
                <c:pt idx="1">
                  <c:v>0.17135460014113182</c:v>
                </c:pt>
                <c:pt idx="2">
                  <c:v>6.7487262034862106E-2</c:v>
                </c:pt>
                <c:pt idx="3">
                  <c:v>7.620124016405537E-2</c:v>
                </c:pt>
                <c:pt idx="4">
                  <c:v>2.060925568350111E-2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6-4A15-B96F-9203E224D5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E3-4F56-834B-5F20E5BAE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'Sum 3,4,6'!$B$15:$B$20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'Sum 3,4,6'!$F$15:$F$20</c:f>
              <c:numCache>
                <c:formatCode>0.00</c:formatCode>
                <c:ptCount val="6"/>
                <c:pt idx="0">
                  <c:v>0.16447954622615107</c:v>
                </c:pt>
                <c:pt idx="1">
                  <c:v>0.16447954622615107</c:v>
                </c:pt>
                <c:pt idx="2" formatCode="General">
                  <c:v>0.16447954622615107</c:v>
                </c:pt>
                <c:pt idx="3" formatCode="General">
                  <c:v>0.16447954622615107</c:v>
                </c:pt>
                <c:pt idx="4" formatCode="General">
                  <c:v>0.16447954622615107</c:v>
                </c:pt>
                <c:pt idx="5" formatCode="General">
                  <c:v>0.16447954622615107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6-4A15-B96F-9203E224D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86120"/>
        <c:axId val="501892352"/>
      </c:lineChart>
      <c:catAx>
        <c:axId val="50188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892352"/>
        <c:crosses val="autoZero"/>
        <c:auto val="1"/>
        <c:lblAlgn val="ctr"/>
        <c:lblOffset val="100"/>
        <c:noMultiLvlLbl val="0"/>
      </c:catAx>
      <c:valAx>
        <c:axId val="5018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88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'Б-т_1'!$I$3:$L$3</c:f>
              <c:numCache>
                <c:formatCode>0.00</c:formatCode>
                <c:ptCount val="4"/>
                <c:pt idx="0">
                  <c:v>0.36757387640191508</c:v>
                </c:pt>
                <c:pt idx="1">
                  <c:v>2.9064216533152918E-2</c:v>
                </c:pt>
                <c:pt idx="2">
                  <c:v>8.7498811266463417E-2</c:v>
                </c:pt>
                <c:pt idx="3">
                  <c:v>7.3377544042197651E-2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C-4BD7-8A03-7A5DC081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13704"/>
        <c:axId val="503306816"/>
      </c:lineChart>
      <c:catAx>
        <c:axId val="5033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06816"/>
        <c:crosses val="autoZero"/>
        <c:auto val="1"/>
        <c:lblAlgn val="ctr"/>
        <c:lblOffset val="100"/>
        <c:noMultiLvlLbl val="0"/>
      </c:catAx>
      <c:valAx>
        <c:axId val="503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1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'Б-т_1'!$O$3:$S$3</c:f>
              <c:numCache>
                <c:formatCode>0.00</c:formatCode>
                <c:ptCount val="5"/>
                <c:pt idx="0">
                  <c:v>0.30974134402851916</c:v>
                </c:pt>
                <c:pt idx="1">
                  <c:v>7.1099506788027955E-2</c:v>
                </c:pt>
                <c:pt idx="2">
                  <c:v>0.18751234495832345</c:v>
                </c:pt>
                <c:pt idx="3">
                  <c:v>0.30786401329468316</c:v>
                </c:pt>
                <c:pt idx="4">
                  <c:v>0.10006750965332947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0-4399-BE24-B5BF45AB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13704"/>
        <c:axId val="503306816"/>
      </c:lineChart>
      <c:catAx>
        <c:axId val="5033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06816"/>
        <c:crosses val="autoZero"/>
        <c:auto val="1"/>
        <c:lblAlgn val="ctr"/>
        <c:lblOffset val="100"/>
        <c:noMultiLvlLbl val="0"/>
      </c:catAx>
      <c:valAx>
        <c:axId val="503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1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 </a:t>
            </a:r>
            <a:r>
              <a:rPr lang="ru-RU"/>
              <a:t>на </a:t>
            </a:r>
            <a:r>
              <a:rPr lang="en-US"/>
              <a:t>Xt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'Б-т_1'!$V$3:$Z$3</c:f>
              <c:numCache>
                <c:formatCode>0.00</c:formatCode>
                <c:ptCount val="5"/>
                <c:pt idx="0">
                  <c:v>0.57257448430606139</c:v>
                </c:pt>
                <c:pt idx="1">
                  <c:v>0.17135460014113182</c:v>
                </c:pt>
                <c:pt idx="2">
                  <c:v>-6.7487262034862064E-2</c:v>
                </c:pt>
                <c:pt idx="3">
                  <c:v>7.620124016405537E-2</c:v>
                </c:pt>
                <c:pt idx="4">
                  <c:v>2.060925568350111E-2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A7F-A1AF-2E44E264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13704"/>
        <c:axId val="503306816"/>
      </c:lineChart>
      <c:catAx>
        <c:axId val="503313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06816"/>
        <c:crosses val="autoZero"/>
        <c:auto val="1"/>
        <c:lblAlgn val="ctr"/>
        <c:lblOffset val="100"/>
        <c:noMultiLvlLbl val="0"/>
      </c:catAx>
      <c:valAx>
        <c:axId val="503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3313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Xt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'Б-т_1'!$D$5:$D$296</c:f>
              <c:numCache>
                <c:formatCode>General</c:formatCode>
                <c:ptCount val="292"/>
                <c:pt idx="0">
                  <c:v>14400</c:v>
                </c:pt>
                <c:pt idx="1">
                  <c:v>15200</c:v>
                </c:pt>
                <c:pt idx="2">
                  <c:v>30000</c:v>
                </c:pt>
                <c:pt idx="3">
                  <c:v>19600</c:v>
                </c:pt>
                <c:pt idx="4">
                  <c:v>26080</c:v>
                </c:pt>
                <c:pt idx="5">
                  <c:v>28560</c:v>
                </c:pt>
                <c:pt idx="6">
                  <c:v>12800</c:v>
                </c:pt>
                <c:pt idx="7">
                  <c:v>19200</c:v>
                </c:pt>
                <c:pt idx="8">
                  <c:v>23200</c:v>
                </c:pt>
                <c:pt idx="9">
                  <c:v>8800</c:v>
                </c:pt>
                <c:pt idx="10">
                  <c:v>21200</c:v>
                </c:pt>
                <c:pt idx="11">
                  <c:v>19200</c:v>
                </c:pt>
                <c:pt idx="12">
                  <c:v>16800</c:v>
                </c:pt>
                <c:pt idx="13">
                  <c:v>30400</c:v>
                </c:pt>
                <c:pt idx="14">
                  <c:v>28000</c:v>
                </c:pt>
                <c:pt idx="15">
                  <c:v>25200</c:v>
                </c:pt>
                <c:pt idx="16">
                  <c:v>17200</c:v>
                </c:pt>
                <c:pt idx="17">
                  <c:v>16000</c:v>
                </c:pt>
                <c:pt idx="18">
                  <c:v>18400</c:v>
                </c:pt>
                <c:pt idx="19">
                  <c:v>11520</c:v>
                </c:pt>
                <c:pt idx="20">
                  <c:v>22720</c:v>
                </c:pt>
                <c:pt idx="21">
                  <c:v>25440</c:v>
                </c:pt>
                <c:pt idx="22">
                  <c:v>14880</c:v>
                </c:pt>
                <c:pt idx="23">
                  <c:v>19360</c:v>
                </c:pt>
                <c:pt idx="24">
                  <c:v>25280</c:v>
                </c:pt>
                <c:pt idx="25">
                  <c:v>17040</c:v>
                </c:pt>
                <c:pt idx="26">
                  <c:v>16720</c:v>
                </c:pt>
                <c:pt idx="27">
                  <c:v>15208</c:v>
                </c:pt>
                <c:pt idx="28">
                  <c:v>22080</c:v>
                </c:pt>
                <c:pt idx="29">
                  <c:v>20880</c:v>
                </c:pt>
                <c:pt idx="30">
                  <c:v>17120</c:v>
                </c:pt>
                <c:pt idx="31">
                  <c:v>19760</c:v>
                </c:pt>
                <c:pt idx="32">
                  <c:v>23520</c:v>
                </c:pt>
                <c:pt idx="33">
                  <c:v>23440</c:v>
                </c:pt>
                <c:pt idx="34">
                  <c:v>22080</c:v>
                </c:pt>
                <c:pt idx="35">
                  <c:v>19040</c:v>
                </c:pt>
                <c:pt idx="36">
                  <c:v>19680</c:v>
                </c:pt>
                <c:pt idx="37">
                  <c:v>24560</c:v>
                </c:pt>
                <c:pt idx="38">
                  <c:v>22960</c:v>
                </c:pt>
                <c:pt idx="39">
                  <c:v>22960</c:v>
                </c:pt>
                <c:pt idx="40">
                  <c:v>25120</c:v>
                </c:pt>
                <c:pt idx="41">
                  <c:v>25120</c:v>
                </c:pt>
                <c:pt idx="42">
                  <c:v>24080</c:v>
                </c:pt>
                <c:pt idx="43">
                  <c:v>25120</c:v>
                </c:pt>
                <c:pt idx="44">
                  <c:v>23840</c:v>
                </c:pt>
                <c:pt idx="45">
                  <c:v>22400</c:v>
                </c:pt>
                <c:pt idx="46">
                  <c:v>26800</c:v>
                </c:pt>
                <c:pt idx="47">
                  <c:v>16040</c:v>
                </c:pt>
                <c:pt idx="48">
                  <c:v>20000</c:v>
                </c:pt>
                <c:pt idx="49">
                  <c:v>24880</c:v>
                </c:pt>
                <c:pt idx="50">
                  <c:v>26960</c:v>
                </c:pt>
                <c:pt idx="51">
                  <c:v>25160</c:v>
                </c:pt>
                <c:pt idx="52">
                  <c:v>30960</c:v>
                </c:pt>
                <c:pt idx="53">
                  <c:v>30560</c:v>
                </c:pt>
                <c:pt idx="54">
                  <c:v>32000</c:v>
                </c:pt>
                <c:pt idx="55">
                  <c:v>32000</c:v>
                </c:pt>
                <c:pt idx="56">
                  <c:v>26400</c:v>
                </c:pt>
                <c:pt idx="57">
                  <c:v>26480</c:v>
                </c:pt>
                <c:pt idx="58">
                  <c:v>19120</c:v>
                </c:pt>
                <c:pt idx="59">
                  <c:v>18160</c:v>
                </c:pt>
                <c:pt idx="60">
                  <c:v>28320</c:v>
                </c:pt>
                <c:pt idx="61">
                  <c:v>28240</c:v>
                </c:pt>
                <c:pt idx="62">
                  <c:v>18160</c:v>
                </c:pt>
                <c:pt idx="63">
                  <c:v>15120</c:v>
                </c:pt>
                <c:pt idx="64">
                  <c:v>29552</c:v>
                </c:pt>
                <c:pt idx="65">
                  <c:v>30480</c:v>
                </c:pt>
                <c:pt idx="66">
                  <c:v>24080</c:v>
                </c:pt>
                <c:pt idx="67">
                  <c:v>16240</c:v>
                </c:pt>
                <c:pt idx="68">
                  <c:v>17040</c:v>
                </c:pt>
                <c:pt idx="69">
                  <c:v>21840</c:v>
                </c:pt>
                <c:pt idx="70">
                  <c:v>20960</c:v>
                </c:pt>
                <c:pt idx="71">
                  <c:v>12720</c:v>
                </c:pt>
                <c:pt idx="72">
                  <c:v>25600</c:v>
                </c:pt>
                <c:pt idx="73">
                  <c:v>28800</c:v>
                </c:pt>
                <c:pt idx="74">
                  <c:v>26560</c:v>
                </c:pt>
                <c:pt idx="75">
                  <c:v>28400</c:v>
                </c:pt>
                <c:pt idx="76">
                  <c:v>26640</c:v>
                </c:pt>
                <c:pt idx="77">
                  <c:v>22880</c:v>
                </c:pt>
                <c:pt idx="78">
                  <c:v>27120</c:v>
                </c:pt>
                <c:pt idx="79">
                  <c:v>24720</c:v>
                </c:pt>
                <c:pt idx="80">
                  <c:v>26080</c:v>
                </c:pt>
                <c:pt idx="81">
                  <c:v>32400</c:v>
                </c:pt>
                <c:pt idx="82">
                  <c:v>32000</c:v>
                </c:pt>
                <c:pt idx="83">
                  <c:v>20880</c:v>
                </c:pt>
                <c:pt idx="84">
                  <c:v>28480</c:v>
                </c:pt>
                <c:pt idx="85">
                  <c:v>23680</c:v>
                </c:pt>
                <c:pt idx="86">
                  <c:v>22720</c:v>
                </c:pt>
                <c:pt idx="87">
                  <c:v>29920</c:v>
                </c:pt>
                <c:pt idx="88">
                  <c:v>31440</c:v>
                </c:pt>
                <c:pt idx="89">
                  <c:v>33520</c:v>
                </c:pt>
                <c:pt idx="90">
                  <c:v>26800</c:v>
                </c:pt>
                <c:pt idx="91">
                  <c:v>29360</c:v>
                </c:pt>
                <c:pt idx="92">
                  <c:v>28560</c:v>
                </c:pt>
                <c:pt idx="93">
                  <c:v>26320</c:v>
                </c:pt>
                <c:pt idx="94">
                  <c:v>28880</c:v>
                </c:pt>
                <c:pt idx="95">
                  <c:v>33520</c:v>
                </c:pt>
                <c:pt idx="96">
                  <c:v>29520</c:v>
                </c:pt>
                <c:pt idx="97">
                  <c:v>20160</c:v>
                </c:pt>
                <c:pt idx="98">
                  <c:v>13360</c:v>
                </c:pt>
                <c:pt idx="99">
                  <c:v>23520</c:v>
                </c:pt>
                <c:pt idx="100">
                  <c:v>29600</c:v>
                </c:pt>
                <c:pt idx="101">
                  <c:v>27520</c:v>
                </c:pt>
                <c:pt idx="102">
                  <c:v>31712</c:v>
                </c:pt>
                <c:pt idx="103">
                  <c:v>32160</c:v>
                </c:pt>
                <c:pt idx="104">
                  <c:v>28240</c:v>
                </c:pt>
                <c:pt idx="105">
                  <c:v>28000</c:v>
                </c:pt>
                <c:pt idx="106">
                  <c:v>31200</c:v>
                </c:pt>
                <c:pt idx="107">
                  <c:v>35680</c:v>
                </c:pt>
                <c:pt idx="108">
                  <c:v>30640</c:v>
                </c:pt>
                <c:pt idx="109">
                  <c:v>31120</c:v>
                </c:pt>
                <c:pt idx="110">
                  <c:v>31280</c:v>
                </c:pt>
                <c:pt idx="111">
                  <c:v>30320</c:v>
                </c:pt>
                <c:pt idx="112">
                  <c:v>21920</c:v>
                </c:pt>
                <c:pt idx="113">
                  <c:v>27680</c:v>
                </c:pt>
                <c:pt idx="114">
                  <c:v>18720</c:v>
                </c:pt>
                <c:pt idx="115">
                  <c:v>21200</c:v>
                </c:pt>
                <c:pt idx="116">
                  <c:v>30400</c:v>
                </c:pt>
                <c:pt idx="117">
                  <c:v>29680</c:v>
                </c:pt>
                <c:pt idx="118">
                  <c:v>30400</c:v>
                </c:pt>
                <c:pt idx="119">
                  <c:v>26800</c:v>
                </c:pt>
                <c:pt idx="120">
                  <c:v>27680</c:v>
                </c:pt>
                <c:pt idx="121">
                  <c:v>16640</c:v>
                </c:pt>
                <c:pt idx="122">
                  <c:v>7680</c:v>
                </c:pt>
                <c:pt idx="123">
                  <c:v>18240</c:v>
                </c:pt>
                <c:pt idx="124">
                  <c:v>26320</c:v>
                </c:pt>
                <c:pt idx="125">
                  <c:v>28000</c:v>
                </c:pt>
                <c:pt idx="126">
                  <c:v>24480</c:v>
                </c:pt>
                <c:pt idx="127">
                  <c:v>24720</c:v>
                </c:pt>
                <c:pt idx="128">
                  <c:v>24160</c:v>
                </c:pt>
                <c:pt idx="129">
                  <c:v>28400</c:v>
                </c:pt>
                <c:pt idx="130">
                  <c:v>31040</c:v>
                </c:pt>
                <c:pt idx="131">
                  <c:v>31360</c:v>
                </c:pt>
                <c:pt idx="132">
                  <c:v>27280</c:v>
                </c:pt>
                <c:pt idx="133">
                  <c:v>25120</c:v>
                </c:pt>
                <c:pt idx="134">
                  <c:v>23360</c:v>
                </c:pt>
                <c:pt idx="135">
                  <c:v>26160</c:v>
                </c:pt>
                <c:pt idx="136">
                  <c:v>26320</c:v>
                </c:pt>
                <c:pt idx="137">
                  <c:v>32320</c:v>
                </c:pt>
                <c:pt idx="138">
                  <c:v>27360</c:v>
                </c:pt>
                <c:pt idx="139">
                  <c:v>30960</c:v>
                </c:pt>
                <c:pt idx="140">
                  <c:v>23120</c:v>
                </c:pt>
                <c:pt idx="141">
                  <c:v>15000</c:v>
                </c:pt>
                <c:pt idx="142">
                  <c:v>18000</c:v>
                </c:pt>
                <c:pt idx="143">
                  <c:v>16720</c:v>
                </c:pt>
                <c:pt idx="144">
                  <c:v>26400</c:v>
                </c:pt>
                <c:pt idx="145">
                  <c:v>30480</c:v>
                </c:pt>
                <c:pt idx="146">
                  <c:v>31600</c:v>
                </c:pt>
                <c:pt idx="147">
                  <c:v>9920</c:v>
                </c:pt>
                <c:pt idx="148">
                  <c:v>13200</c:v>
                </c:pt>
                <c:pt idx="149">
                  <c:v>32600</c:v>
                </c:pt>
                <c:pt idx="150">
                  <c:v>40900</c:v>
                </c:pt>
                <c:pt idx="151">
                  <c:v>50300</c:v>
                </c:pt>
                <c:pt idx="152">
                  <c:v>41300</c:v>
                </c:pt>
                <c:pt idx="153">
                  <c:v>44000</c:v>
                </c:pt>
                <c:pt idx="154">
                  <c:v>39500</c:v>
                </c:pt>
                <c:pt idx="155">
                  <c:v>21400</c:v>
                </c:pt>
                <c:pt idx="156">
                  <c:v>30600</c:v>
                </c:pt>
                <c:pt idx="157">
                  <c:v>34900</c:v>
                </c:pt>
                <c:pt idx="158">
                  <c:v>36100</c:v>
                </c:pt>
                <c:pt idx="159">
                  <c:v>35200</c:v>
                </c:pt>
                <c:pt idx="160">
                  <c:v>26800</c:v>
                </c:pt>
                <c:pt idx="161">
                  <c:v>35800</c:v>
                </c:pt>
                <c:pt idx="162">
                  <c:v>37600</c:v>
                </c:pt>
                <c:pt idx="163">
                  <c:v>39200</c:v>
                </c:pt>
                <c:pt idx="164">
                  <c:v>35500</c:v>
                </c:pt>
                <c:pt idx="165">
                  <c:v>39700</c:v>
                </c:pt>
                <c:pt idx="166">
                  <c:v>37200</c:v>
                </c:pt>
                <c:pt idx="167">
                  <c:v>7680</c:v>
                </c:pt>
                <c:pt idx="168">
                  <c:v>16320</c:v>
                </c:pt>
                <c:pt idx="169">
                  <c:v>41800</c:v>
                </c:pt>
                <c:pt idx="170">
                  <c:v>41800</c:v>
                </c:pt>
                <c:pt idx="171">
                  <c:v>21200</c:v>
                </c:pt>
                <c:pt idx="172">
                  <c:v>39500</c:v>
                </c:pt>
                <c:pt idx="173">
                  <c:v>23600</c:v>
                </c:pt>
                <c:pt idx="174">
                  <c:v>23200</c:v>
                </c:pt>
                <c:pt idx="175">
                  <c:v>18080</c:v>
                </c:pt>
                <c:pt idx="176">
                  <c:v>24960</c:v>
                </c:pt>
                <c:pt idx="177">
                  <c:v>24160</c:v>
                </c:pt>
                <c:pt idx="178">
                  <c:v>18880</c:v>
                </c:pt>
                <c:pt idx="179">
                  <c:v>39400</c:v>
                </c:pt>
                <c:pt idx="180">
                  <c:v>22160</c:v>
                </c:pt>
                <c:pt idx="181">
                  <c:v>18960</c:v>
                </c:pt>
                <c:pt idx="182">
                  <c:v>16640</c:v>
                </c:pt>
                <c:pt idx="183">
                  <c:v>43400</c:v>
                </c:pt>
                <c:pt idx="184">
                  <c:v>17120</c:v>
                </c:pt>
                <c:pt idx="185">
                  <c:v>20400</c:v>
                </c:pt>
                <c:pt idx="186">
                  <c:v>15840</c:v>
                </c:pt>
                <c:pt idx="187">
                  <c:v>26800</c:v>
                </c:pt>
                <c:pt idx="188">
                  <c:v>29300</c:v>
                </c:pt>
                <c:pt idx="189">
                  <c:v>10400</c:v>
                </c:pt>
                <c:pt idx="190">
                  <c:v>15200</c:v>
                </c:pt>
                <c:pt idx="191">
                  <c:v>24480</c:v>
                </c:pt>
                <c:pt idx="192">
                  <c:v>23520</c:v>
                </c:pt>
                <c:pt idx="193">
                  <c:v>39300</c:v>
                </c:pt>
                <c:pt idx="194">
                  <c:v>21920</c:v>
                </c:pt>
                <c:pt idx="195">
                  <c:v>20400</c:v>
                </c:pt>
                <c:pt idx="196">
                  <c:v>16080</c:v>
                </c:pt>
                <c:pt idx="197">
                  <c:v>20160</c:v>
                </c:pt>
                <c:pt idx="198">
                  <c:v>18720</c:v>
                </c:pt>
                <c:pt idx="199">
                  <c:v>17800</c:v>
                </c:pt>
                <c:pt idx="200">
                  <c:v>19840</c:v>
                </c:pt>
                <c:pt idx="201">
                  <c:v>20320</c:v>
                </c:pt>
                <c:pt idx="202">
                  <c:v>10320</c:v>
                </c:pt>
                <c:pt idx="203">
                  <c:v>22400</c:v>
                </c:pt>
                <c:pt idx="204">
                  <c:v>25120</c:v>
                </c:pt>
                <c:pt idx="205">
                  <c:v>15600</c:v>
                </c:pt>
                <c:pt idx="206">
                  <c:v>40900</c:v>
                </c:pt>
                <c:pt idx="207">
                  <c:v>14400</c:v>
                </c:pt>
                <c:pt idx="208">
                  <c:v>38700</c:v>
                </c:pt>
                <c:pt idx="209">
                  <c:v>24240</c:v>
                </c:pt>
                <c:pt idx="210">
                  <c:v>19840</c:v>
                </c:pt>
                <c:pt idx="211">
                  <c:v>14400</c:v>
                </c:pt>
                <c:pt idx="212">
                  <c:v>44400</c:v>
                </c:pt>
                <c:pt idx="213">
                  <c:v>15040</c:v>
                </c:pt>
                <c:pt idx="214">
                  <c:v>21120</c:v>
                </c:pt>
                <c:pt idx="215">
                  <c:v>20640</c:v>
                </c:pt>
                <c:pt idx="216">
                  <c:v>14400</c:v>
                </c:pt>
                <c:pt idx="217">
                  <c:v>17440</c:v>
                </c:pt>
                <c:pt idx="218">
                  <c:v>21600</c:v>
                </c:pt>
                <c:pt idx="219">
                  <c:v>35700</c:v>
                </c:pt>
                <c:pt idx="220">
                  <c:v>34600</c:v>
                </c:pt>
                <c:pt idx="221">
                  <c:v>16000</c:v>
                </c:pt>
                <c:pt idx="222">
                  <c:v>21520</c:v>
                </c:pt>
                <c:pt idx="223">
                  <c:v>35700</c:v>
                </c:pt>
                <c:pt idx="224">
                  <c:v>24400</c:v>
                </c:pt>
                <c:pt idx="225">
                  <c:v>7200</c:v>
                </c:pt>
                <c:pt idx="226">
                  <c:v>17600</c:v>
                </c:pt>
                <c:pt idx="227">
                  <c:v>17840</c:v>
                </c:pt>
                <c:pt idx="228">
                  <c:v>18480</c:v>
                </c:pt>
                <c:pt idx="229">
                  <c:v>23440</c:v>
                </c:pt>
                <c:pt idx="230">
                  <c:v>24240</c:v>
                </c:pt>
                <c:pt idx="231">
                  <c:v>19280</c:v>
                </c:pt>
                <c:pt idx="232">
                  <c:v>16080</c:v>
                </c:pt>
                <c:pt idx="233">
                  <c:v>30000</c:v>
                </c:pt>
                <c:pt idx="234">
                  <c:v>35500</c:v>
                </c:pt>
                <c:pt idx="235">
                  <c:v>14880</c:v>
                </c:pt>
                <c:pt idx="236">
                  <c:v>27200</c:v>
                </c:pt>
                <c:pt idx="237">
                  <c:v>30000</c:v>
                </c:pt>
                <c:pt idx="238">
                  <c:v>26700</c:v>
                </c:pt>
                <c:pt idx="239">
                  <c:v>29000</c:v>
                </c:pt>
                <c:pt idx="240">
                  <c:v>31100</c:v>
                </c:pt>
                <c:pt idx="241">
                  <c:v>24800</c:v>
                </c:pt>
                <c:pt idx="242">
                  <c:v>34000</c:v>
                </c:pt>
                <c:pt idx="243">
                  <c:v>32200</c:v>
                </c:pt>
                <c:pt idx="244">
                  <c:v>34200</c:v>
                </c:pt>
                <c:pt idx="245">
                  <c:v>24640</c:v>
                </c:pt>
                <c:pt idx="246">
                  <c:v>32800</c:v>
                </c:pt>
                <c:pt idx="247">
                  <c:v>26500</c:v>
                </c:pt>
                <c:pt idx="248">
                  <c:v>8080</c:v>
                </c:pt>
                <c:pt idx="249">
                  <c:v>26500</c:v>
                </c:pt>
                <c:pt idx="250">
                  <c:v>37000</c:v>
                </c:pt>
                <c:pt idx="251">
                  <c:v>34100</c:v>
                </c:pt>
                <c:pt idx="252">
                  <c:v>6160</c:v>
                </c:pt>
                <c:pt idx="253">
                  <c:v>37600</c:v>
                </c:pt>
                <c:pt idx="254">
                  <c:v>28700</c:v>
                </c:pt>
                <c:pt idx="255">
                  <c:v>17360</c:v>
                </c:pt>
                <c:pt idx="256">
                  <c:v>10000</c:v>
                </c:pt>
                <c:pt idx="257">
                  <c:v>38900</c:v>
                </c:pt>
                <c:pt idx="258">
                  <c:v>38300</c:v>
                </c:pt>
                <c:pt idx="259">
                  <c:v>35000</c:v>
                </c:pt>
                <c:pt idx="260">
                  <c:v>13440</c:v>
                </c:pt>
                <c:pt idx="261">
                  <c:v>34200</c:v>
                </c:pt>
                <c:pt idx="262">
                  <c:v>37000</c:v>
                </c:pt>
                <c:pt idx="263">
                  <c:v>16880</c:v>
                </c:pt>
                <c:pt idx="264">
                  <c:v>13120</c:v>
                </c:pt>
                <c:pt idx="265">
                  <c:v>34000</c:v>
                </c:pt>
                <c:pt idx="266">
                  <c:v>39900</c:v>
                </c:pt>
                <c:pt idx="267">
                  <c:v>15520</c:v>
                </c:pt>
                <c:pt idx="268">
                  <c:v>12160</c:v>
                </c:pt>
                <c:pt idx="269">
                  <c:v>29800</c:v>
                </c:pt>
                <c:pt idx="270">
                  <c:v>30500</c:v>
                </c:pt>
                <c:pt idx="271">
                  <c:v>20800</c:v>
                </c:pt>
                <c:pt idx="272">
                  <c:v>34600</c:v>
                </c:pt>
                <c:pt idx="273">
                  <c:v>39900</c:v>
                </c:pt>
                <c:pt idx="274">
                  <c:v>35000</c:v>
                </c:pt>
                <c:pt idx="275">
                  <c:v>21120</c:v>
                </c:pt>
                <c:pt idx="276">
                  <c:v>33600</c:v>
                </c:pt>
                <c:pt idx="277">
                  <c:v>36900</c:v>
                </c:pt>
                <c:pt idx="278">
                  <c:v>44500</c:v>
                </c:pt>
                <c:pt idx="279">
                  <c:v>41000</c:v>
                </c:pt>
                <c:pt idx="280">
                  <c:v>37300</c:v>
                </c:pt>
                <c:pt idx="281">
                  <c:v>34000</c:v>
                </c:pt>
                <c:pt idx="282">
                  <c:v>34400</c:v>
                </c:pt>
                <c:pt idx="283">
                  <c:v>35400</c:v>
                </c:pt>
                <c:pt idx="284">
                  <c:v>34100</c:v>
                </c:pt>
                <c:pt idx="285">
                  <c:v>41900</c:v>
                </c:pt>
                <c:pt idx="286">
                  <c:v>40200</c:v>
                </c:pt>
                <c:pt idx="287">
                  <c:v>34300</c:v>
                </c:pt>
                <c:pt idx="288">
                  <c:v>22480</c:v>
                </c:pt>
                <c:pt idx="289">
                  <c:v>39400</c:v>
                </c:pt>
                <c:pt idx="290">
                  <c:v>44300</c:v>
                </c:pt>
                <c:pt idx="291">
                  <c:v>18480</c:v>
                </c:pt>
              </c:numCache>
            </c:numRef>
          </c:xVal>
          <c:yVal>
            <c:numRef>
              <c:f>'Б-т_1'!$U$30:$U$321</c:f>
              <c:numCache>
                <c:formatCode>General</c:formatCode>
                <c:ptCount val="292"/>
                <c:pt idx="0">
                  <c:v>-7297.8319732272976</c:v>
                </c:pt>
                <c:pt idx="1">
                  <c:v>-740.11691621953287</c:v>
                </c:pt>
                <c:pt idx="2">
                  <c:v>389.57763842417626</c:v>
                </c:pt>
                <c:pt idx="3">
                  <c:v>-2908.902102676806</c:v>
                </c:pt>
                <c:pt idx="4">
                  <c:v>-583.73214091388218</c:v>
                </c:pt>
                <c:pt idx="5">
                  <c:v>-2144.3574641898012</c:v>
                </c:pt>
                <c:pt idx="6">
                  <c:v>6648.4659127571649</c:v>
                </c:pt>
                <c:pt idx="7">
                  <c:v>-7696.5376311806904</c:v>
                </c:pt>
                <c:pt idx="8">
                  <c:v>-4933.8463461418542</c:v>
                </c:pt>
                <c:pt idx="9">
                  <c:v>1099.1466277183245</c:v>
                </c:pt>
                <c:pt idx="10">
                  <c:v>-4836.3719886612744</c:v>
                </c:pt>
                <c:pt idx="11">
                  <c:v>-6499.2736311806875</c:v>
                </c:pt>
                <c:pt idx="12">
                  <c:v>-6588.7668022039979</c:v>
                </c:pt>
                <c:pt idx="13">
                  <c:v>3738.773166928062</c:v>
                </c:pt>
                <c:pt idx="14">
                  <c:v>2003.2639959047519</c:v>
                </c:pt>
                <c:pt idx="15">
                  <c:v>-3043.8447036224316</c:v>
                </c:pt>
                <c:pt idx="16">
                  <c:v>-8793.3632737001135</c:v>
                </c:pt>
                <c:pt idx="17">
                  <c:v>-2779.6578592117621</c:v>
                </c:pt>
                <c:pt idx="18">
                  <c:v>3319.9753118115405</c:v>
                </c:pt>
                <c:pt idx="19">
                  <c:v>2715.8138215447361</c:v>
                </c:pt>
                <c:pt idx="20">
                  <c:v>5552.3686196534836</c:v>
                </c:pt>
                <c:pt idx="21">
                  <c:v>7744.3638134798966</c:v>
                </c:pt>
                <c:pt idx="22">
                  <c:v>-1247.3989390226379</c:v>
                </c:pt>
                <c:pt idx="23">
                  <c:v>2228.2093802208619</c:v>
                </c:pt>
                <c:pt idx="24">
                  <c:v>5825.0208020783466</c:v>
                </c:pt>
                <c:pt idx="25">
                  <c:v>-1233.0422851016629</c:v>
                </c:pt>
                <c:pt idx="26">
                  <c:v>1931.783692095225</c:v>
                </c:pt>
                <c:pt idx="27">
                  <c:v>3897.2784343505482</c:v>
                </c:pt>
                <c:pt idx="28">
                  <c:v>5558.6445740472736</c:v>
                </c:pt>
                <c:pt idx="29">
                  <c:v>1604.2379885356204</c:v>
                </c:pt>
                <c:pt idx="30">
                  <c:v>1905.2472205991107</c:v>
                </c:pt>
                <c:pt idx="31">
                  <c:v>843.45290872474288</c:v>
                </c:pt>
                <c:pt idx="32">
                  <c:v>2634.3796766612504</c:v>
                </c:pt>
                <c:pt idx="33">
                  <c:v>6096.1381709604757</c:v>
                </c:pt>
                <c:pt idx="34">
                  <c:v>4530.7365740472706</c:v>
                </c:pt>
                <c:pt idx="35">
                  <c:v>967.29135741775463</c:v>
                </c:pt>
                <c:pt idx="36">
                  <c:v>-510.66459697602841</c:v>
                </c:pt>
                <c:pt idx="37">
                  <c:v>3301.2392507713448</c:v>
                </c:pt>
                <c:pt idx="38">
                  <c:v>5505.9931367558238</c:v>
                </c:pt>
                <c:pt idx="39">
                  <c:v>5297.4931367558165</c:v>
                </c:pt>
                <c:pt idx="40">
                  <c:v>5368.5497906767923</c:v>
                </c:pt>
                <c:pt idx="41">
                  <c:v>3704.0897906767932</c:v>
                </c:pt>
                <c:pt idx="42">
                  <c:v>1687.9022165666902</c:v>
                </c:pt>
                <c:pt idx="43">
                  <c:v>5357.1137906767908</c:v>
                </c:pt>
                <c:pt idx="44">
                  <c:v>4117.357699464359</c:v>
                </c:pt>
                <c:pt idx="45">
                  <c:v>2272.3305968503773</c:v>
                </c:pt>
                <c:pt idx="46">
                  <c:v>5484.4774103931049</c:v>
                </c:pt>
                <c:pt idx="47">
                  <c:v>-1939.5491063613772</c:v>
                </c:pt>
                <c:pt idx="48">
                  <c:v>1426.0814258270766</c:v>
                </c:pt>
                <c:pt idx="49">
                  <c:v>3575.3612735744537</c:v>
                </c:pt>
                <c:pt idx="50">
                  <c:v>473.34042179465177</c:v>
                </c:pt>
                <c:pt idx="51">
                  <c:v>4485.4345435271825</c:v>
                </c:pt>
                <c:pt idx="52">
                  <c:v>2643.6997068334895</c:v>
                </c:pt>
                <c:pt idx="53">
                  <c:v>1270.7001783296073</c:v>
                </c:pt>
                <c:pt idx="54">
                  <c:v>-2093.7727190564037</c:v>
                </c:pt>
                <c:pt idx="55">
                  <c:v>2290.0192809435976</c:v>
                </c:pt>
                <c:pt idx="56">
                  <c:v>2315.7978818892225</c:v>
                </c:pt>
                <c:pt idx="57">
                  <c:v>1500.3033875899928</c:v>
                </c:pt>
                <c:pt idx="58">
                  <c:v>-4974.7591368814683</c:v>
                </c:pt>
                <c:pt idx="59">
                  <c:v>-7827.741205290793</c:v>
                </c:pt>
                <c:pt idx="60">
                  <c:v>3318.902018707864</c:v>
                </c:pt>
                <c:pt idx="61">
                  <c:v>3341.6045130070852</c:v>
                </c:pt>
                <c:pt idx="62">
                  <c:v>-9062.8772052907916</c:v>
                </c:pt>
                <c:pt idx="63">
                  <c:v>-1398.6304219203048</c:v>
                </c:pt>
                <c:pt idx="64">
                  <c:v>4618.1940064998271</c:v>
                </c:pt>
                <c:pt idx="65">
                  <c:v>5306.3346726288364</c:v>
                </c:pt>
                <c:pt idx="66">
                  <c:v>499.62621656669216</c:v>
                </c:pt>
                <c:pt idx="67">
                  <c:v>-5165.4693421094344</c:v>
                </c:pt>
                <c:pt idx="68">
                  <c:v>-2683.9862851016624</c:v>
                </c:pt>
                <c:pt idx="69">
                  <c:v>-951.45594305505801</c:v>
                </c:pt>
                <c:pt idx="70">
                  <c:v>-2283.4605057636036</c:v>
                </c:pt>
                <c:pt idx="71">
                  <c:v>-9030.0275929436102</c:v>
                </c:pt>
                <c:pt idx="72">
                  <c:v>2714.5908248814521</c:v>
                </c:pt>
                <c:pt idx="73">
                  <c:v>3590.6030529125201</c:v>
                </c:pt>
                <c:pt idx="74">
                  <c:v>2286.928893290773</c:v>
                </c:pt>
                <c:pt idx="75">
                  <c:v>2429.5595244086362</c:v>
                </c:pt>
                <c:pt idx="76">
                  <c:v>4420.0623989915475</c:v>
                </c:pt>
                <c:pt idx="77">
                  <c:v>119.27563105503214</c:v>
                </c:pt>
                <c:pt idx="78">
                  <c:v>2798.9914331962063</c:v>
                </c:pt>
                <c:pt idx="79">
                  <c:v>2038.9982621729068</c:v>
                </c:pt>
                <c:pt idx="80">
                  <c:v>3392.1198590861168</c:v>
                </c:pt>
                <c:pt idx="81">
                  <c:v>6789.5108094474781</c:v>
                </c:pt>
                <c:pt idx="82">
                  <c:v>4745.0512809435895</c:v>
                </c:pt>
                <c:pt idx="83">
                  <c:v>-2300.8260114643781</c:v>
                </c:pt>
                <c:pt idx="84">
                  <c:v>4120.4690301094161</c:v>
                </c:pt>
                <c:pt idx="85">
                  <c:v>-1741.7893119371947</c:v>
                </c:pt>
                <c:pt idx="86">
                  <c:v>-2879.0473803465138</c:v>
                </c:pt>
                <c:pt idx="87">
                  <c:v>2933.7081327233973</c:v>
                </c:pt>
                <c:pt idx="88">
                  <c:v>4742.8447410381559</c:v>
                </c:pt>
                <c:pt idx="89">
                  <c:v>6337.3358892583492</c:v>
                </c:pt>
                <c:pt idx="90">
                  <c:v>-868.69458960689371</c:v>
                </c:pt>
                <c:pt idx="91">
                  <c:v>1566.7295928179592</c:v>
                </c:pt>
                <c:pt idx="92">
                  <c:v>1810.8065358101885</c:v>
                </c:pt>
                <c:pt idx="93">
                  <c:v>-2287.4996238115637</c:v>
                </c:pt>
                <c:pt idx="94">
                  <c:v>-4151.6394413867056</c:v>
                </c:pt>
                <c:pt idx="95">
                  <c:v>1900.8158892583524</c:v>
                </c:pt>
                <c:pt idx="96">
                  <c:v>-217.94339578048675</c:v>
                </c:pt>
                <c:pt idx="97">
                  <c:v>-7366.375562771369</c:v>
                </c:pt>
                <c:pt idx="98">
                  <c:v>4491.1764526625993</c:v>
                </c:pt>
                <c:pt idx="99">
                  <c:v>-3185.1163233387488</c:v>
                </c:pt>
                <c:pt idx="100">
                  <c:v>2913.2901099202863</c:v>
                </c:pt>
                <c:pt idx="101">
                  <c:v>-268.95703829991544</c:v>
                </c:pt>
                <c:pt idx="102">
                  <c:v>873.51466042079846</c:v>
                </c:pt>
                <c:pt idx="103">
                  <c:v>5209.5142923451494</c:v>
                </c:pt>
                <c:pt idx="104">
                  <c:v>1183.3805130070832</c:v>
                </c:pt>
                <c:pt idx="105">
                  <c:v>-2046.8920040952471</c:v>
                </c:pt>
                <c:pt idx="106">
                  <c:v>-2211.8197760641706</c:v>
                </c:pt>
                <c:pt idx="107">
                  <c:v>-2080.6594568206783</c:v>
                </c:pt>
                <c:pt idx="108">
                  <c:v>2681.457684030378</c:v>
                </c:pt>
                <c:pt idx="109">
                  <c:v>2301.7747182350504</c:v>
                </c:pt>
                <c:pt idx="110">
                  <c:v>2133.1057296366052</c:v>
                </c:pt>
                <c:pt idx="111">
                  <c:v>1411.5276612272864</c:v>
                </c:pt>
                <c:pt idx="112">
                  <c:v>-2572.0544373542798</c:v>
                </c:pt>
                <c:pt idx="113">
                  <c:v>-3247.4020268983513</c:v>
                </c:pt>
                <c:pt idx="114">
                  <c:v>-6440.1706653853544</c:v>
                </c:pt>
                <c:pt idx="115">
                  <c:v>-6058.775988661273</c:v>
                </c:pt>
                <c:pt idx="116">
                  <c:v>3297.5571669280544</c:v>
                </c:pt>
                <c:pt idx="117">
                  <c:v>540.91561562106654</c:v>
                </c:pt>
                <c:pt idx="118">
                  <c:v>364.22916692805302</c:v>
                </c:pt>
                <c:pt idx="119">
                  <c:v>-826.2385896068954</c:v>
                </c:pt>
                <c:pt idx="120">
                  <c:v>-2115.0940268983541</c:v>
                </c:pt>
                <c:pt idx="121">
                  <c:v>-5421.1818136055481</c:v>
                </c:pt>
                <c:pt idx="122">
                  <c:v>-14651.666452092548</c:v>
                </c:pt>
                <c:pt idx="123">
                  <c:v>-6374.0116995900171</c:v>
                </c:pt>
                <c:pt idx="124">
                  <c:v>1539.396376188437</c:v>
                </c:pt>
                <c:pt idx="125">
                  <c:v>875.41999590475461</c:v>
                </c:pt>
                <c:pt idx="126">
                  <c:v>-2414.2662549294218</c:v>
                </c:pt>
                <c:pt idx="127">
                  <c:v>-1487.5617378270908</c:v>
                </c:pt>
                <c:pt idx="128">
                  <c:v>-699.64027773252747</c:v>
                </c:pt>
                <c:pt idx="129">
                  <c:v>-281.38447559136694</c:v>
                </c:pt>
                <c:pt idx="130">
                  <c:v>4095.8572125342762</c:v>
                </c:pt>
                <c:pt idx="131">
                  <c:v>4707.1432353373821</c:v>
                </c:pt>
                <c:pt idx="132">
                  <c:v>2872.9264445977678</c:v>
                </c:pt>
                <c:pt idx="133">
                  <c:v>-2263.5822093232055</c:v>
                </c:pt>
                <c:pt idx="134">
                  <c:v>-3674.2393347403013</c:v>
                </c:pt>
                <c:pt idx="135">
                  <c:v>-5501.3186352131124</c:v>
                </c:pt>
                <c:pt idx="136">
                  <c:v>-691.88362381156185</c:v>
                </c:pt>
                <c:pt idx="137">
                  <c:v>793.32530374669295</c:v>
                </c:pt>
                <c:pt idx="138">
                  <c:v>1266.2239502985394</c:v>
                </c:pt>
                <c:pt idx="139">
                  <c:v>390.72370683349436</c:v>
                </c:pt>
                <c:pt idx="140">
                  <c:v>-950.48385184263316</c:v>
                </c:pt>
                <c:pt idx="141">
                  <c:v>-5062.1966804714757</c:v>
                </c:pt>
                <c:pt idx="142">
                  <c:v>4156.0677833076552</c:v>
                </c:pt>
                <c:pt idx="143">
                  <c:v>4207.3556920952324</c:v>
                </c:pt>
                <c:pt idx="144">
                  <c:v>599.41388188922429</c:v>
                </c:pt>
                <c:pt idx="145">
                  <c:v>3090.4146726288309</c:v>
                </c:pt>
                <c:pt idx="146">
                  <c:v>-4386.2122475602919</c:v>
                </c:pt>
                <c:pt idx="147">
                  <c:v>-11059.016292470802</c:v>
                </c:pt>
                <c:pt idx="148">
                  <c:v>-14375.310558738951</c:v>
                </c:pt>
                <c:pt idx="149">
                  <c:v>-6755.4014263005811</c:v>
                </c:pt>
                <c:pt idx="150">
                  <c:v>-5997.781209844994</c:v>
                </c:pt>
                <c:pt idx="151">
                  <c:v>-5877.4842900037256</c:v>
                </c:pt>
                <c:pt idx="152">
                  <c:v>-2377.8176813411046</c:v>
                </c:pt>
                <c:pt idx="153">
                  <c:v>-2144.8948639398877</c:v>
                </c:pt>
                <c:pt idx="154">
                  <c:v>-4474.9475596085831</c:v>
                </c:pt>
                <c:pt idx="155">
                  <c:v>1180.9957755906726</c:v>
                </c:pt>
                <c:pt idx="156">
                  <c:v>-5563.731068820005</c:v>
                </c:pt>
                <c:pt idx="157">
                  <c:v>-4585.2541374032553</c:v>
                </c:pt>
                <c:pt idx="158">
                  <c:v>-3557.2275518915994</c:v>
                </c:pt>
                <c:pt idx="159">
                  <c:v>-1004.8324910253432</c:v>
                </c:pt>
                <c:pt idx="160">
                  <c:v>-7567.6225896068936</c:v>
                </c:pt>
                <c:pt idx="161">
                  <c:v>-6258.9371982695047</c:v>
                </c:pt>
                <c:pt idx="162">
                  <c:v>-1960.767320002029</c:v>
                </c:pt>
                <c:pt idx="163">
                  <c:v>2349.3267940134974</c:v>
                </c:pt>
                <c:pt idx="164">
                  <c:v>-458.95884464742267</c:v>
                </c:pt>
                <c:pt idx="165">
                  <c:v>-584.63979535664112</c:v>
                </c:pt>
                <c:pt idx="166">
                  <c:v>-480.51484850591805</c:v>
                </c:pt>
                <c:pt idx="167">
                  <c:v>-1968.0024520925472</c:v>
                </c:pt>
                <c:pt idx="168">
                  <c:v>-2727.7758364086585</c:v>
                </c:pt>
                <c:pt idx="169">
                  <c:v>-5924.6122707112445</c:v>
                </c:pt>
                <c:pt idx="170">
                  <c:v>-7261.7122707112503</c:v>
                </c:pt>
                <c:pt idx="171">
                  <c:v>4297.224011338727</c:v>
                </c:pt>
                <c:pt idx="172">
                  <c:v>639.27244039141078</c:v>
                </c:pt>
                <c:pt idx="173">
                  <c:v>6290.0131823620322</c:v>
                </c:pt>
                <c:pt idx="174">
                  <c:v>3089.4496538581443</c:v>
                </c:pt>
                <c:pt idx="175">
                  <c:v>3231.6972890084362</c:v>
                </c:pt>
                <c:pt idx="176">
                  <c:v>7615.0307792752355</c:v>
                </c:pt>
                <c:pt idx="177">
                  <c:v>9088.3397222674685</c:v>
                </c:pt>
                <c:pt idx="178">
                  <c:v>3313.9963460161962</c:v>
                </c:pt>
                <c:pt idx="179">
                  <c:v>271.75855826545012</c:v>
                </c:pt>
                <c:pt idx="180">
                  <c:v>6988.2420797480518</c:v>
                </c:pt>
                <c:pt idx="181">
                  <c:v>1833.0658517169722</c:v>
                </c:pt>
                <c:pt idx="182">
                  <c:v>-345.13381360554922</c:v>
                </c:pt>
                <c:pt idx="183">
                  <c:v>32.889843304277747</c:v>
                </c:pt>
                <c:pt idx="184">
                  <c:v>8617.4592205991139</c:v>
                </c:pt>
                <c:pt idx="185">
                  <c:v>-4216.3830456690375</c:v>
                </c:pt>
                <c:pt idx="186">
                  <c:v>-2250.8208706133191</c:v>
                </c:pt>
                <c:pt idx="187">
                  <c:v>-8546.8825896068956</c:v>
                </c:pt>
                <c:pt idx="188">
                  <c:v>-5523.5795364576188</c:v>
                </c:pt>
                <c:pt idx="189">
                  <c:v>-5995.7032582661377</c:v>
                </c:pt>
                <c:pt idx="190">
                  <c:v>6019.6270837804659</c:v>
                </c:pt>
                <c:pt idx="191">
                  <c:v>7109.521745070575</c:v>
                </c:pt>
                <c:pt idx="192">
                  <c:v>1571.3596766612536</c:v>
                </c:pt>
                <c:pt idx="193">
                  <c:v>-2686.9033238605261</c:v>
                </c:pt>
                <c:pt idx="194">
                  <c:v>2270.5335626457163</c:v>
                </c:pt>
                <c:pt idx="195">
                  <c:v>867.52495433095828</c:v>
                </c:pt>
                <c:pt idx="196">
                  <c:v>3879.7436464890161</c:v>
                </c:pt>
                <c:pt idx="197">
                  <c:v>-6546.0555627713693</c:v>
                </c:pt>
                <c:pt idx="198">
                  <c:v>-1054.6666653853536</c:v>
                </c:pt>
                <c:pt idx="199">
                  <c:v>-4895.847980944287</c:v>
                </c:pt>
                <c:pt idx="200">
                  <c:v>1309.0064144255266</c:v>
                </c:pt>
                <c:pt idx="201">
                  <c:v>3806.5514486301799</c:v>
                </c:pt>
                <c:pt idx="202">
                  <c:v>-1564.260763966915</c:v>
                </c:pt>
                <c:pt idx="203">
                  <c:v>4159.1985968503795</c:v>
                </c:pt>
                <c:pt idx="204">
                  <c:v>8245.057790676794</c:v>
                </c:pt>
                <c:pt idx="205">
                  <c:v>7794.0986122843569</c:v>
                </c:pt>
                <c:pt idx="206">
                  <c:v>-56.857209844994941</c:v>
                </c:pt>
                <c:pt idx="207">
                  <c:v>5805.6640267727016</c:v>
                </c:pt>
                <c:pt idx="208">
                  <c:v>-1372.8306166163529</c:v>
                </c:pt>
                <c:pt idx="209">
                  <c:v>1698.3212279682484</c:v>
                </c:pt>
                <c:pt idx="210">
                  <c:v>580.25841442552337</c:v>
                </c:pt>
                <c:pt idx="211">
                  <c:v>7536.8320267726995</c:v>
                </c:pt>
                <c:pt idx="212">
                  <c:v>3332.7646645639979</c:v>
                </c:pt>
                <c:pt idx="213">
                  <c:v>-1164.7399276210854</c:v>
                </c:pt>
                <c:pt idx="214">
                  <c:v>4865.1105056379492</c:v>
                </c:pt>
                <c:pt idx="215">
                  <c:v>5663.2814714332853</c:v>
                </c:pt>
                <c:pt idx="216">
                  <c:v>907.70802677269967</c:v>
                </c:pt>
                <c:pt idx="217">
                  <c:v>10080.097243402219</c:v>
                </c:pt>
                <c:pt idx="218">
                  <c:v>2779.2195398426084</c:v>
                </c:pt>
                <c:pt idx="219">
                  <c:v>-4736.0310803954853</c:v>
                </c:pt>
                <c:pt idx="220">
                  <c:v>-4460.1837837811618</c:v>
                </c:pt>
                <c:pt idx="221">
                  <c:v>-12789.289859211764</c:v>
                </c:pt>
                <c:pt idx="222">
                  <c:v>-7891.4459658581691</c:v>
                </c:pt>
                <c:pt idx="223">
                  <c:v>-2075.0550803954829</c:v>
                </c:pt>
                <c:pt idx="224">
                  <c:v>2855.2202393697953</c:v>
                </c:pt>
                <c:pt idx="225">
                  <c:v>-480.27548629720695</c:v>
                </c:pt>
                <c:pt idx="226">
                  <c:v>-1122.5957451962313</c:v>
                </c:pt>
                <c:pt idx="227">
                  <c:v>163.16077190610304</c:v>
                </c:pt>
                <c:pt idx="228">
                  <c:v>-7532.3071824876824</c:v>
                </c:pt>
                <c:pt idx="229">
                  <c:v>7481.7301709604799</c:v>
                </c:pt>
                <c:pt idx="230">
                  <c:v>5089.2572279682499</c:v>
                </c:pt>
                <c:pt idx="231">
                  <c:v>-10.908125479916635</c:v>
                </c:pt>
                <c:pt idx="232">
                  <c:v>-8378.4123535109866</c:v>
                </c:pt>
                <c:pt idx="233">
                  <c:v>-5120.2223615758267</c:v>
                </c:pt>
                <c:pt idx="234">
                  <c:v>-905.7188446474247</c:v>
                </c:pt>
                <c:pt idx="235">
                  <c:v>626.16106097736338</c:v>
                </c:pt>
                <c:pt idx="236">
                  <c:v>-4308.1030611030183</c:v>
                </c:pt>
                <c:pt idx="237">
                  <c:v>-1585.214361575825</c:v>
                </c:pt>
                <c:pt idx="238">
                  <c:v>-4485.1724717328725</c:v>
                </c:pt>
                <c:pt idx="239">
                  <c:v>-5131.9051828355368</c:v>
                </c:pt>
                <c:pt idx="240">
                  <c:v>-5707.7816581901425</c:v>
                </c:pt>
                <c:pt idx="241">
                  <c:v>-7299.8922321263162</c:v>
                </c:pt>
                <c:pt idx="242">
                  <c:v>-3466.0430765369892</c:v>
                </c:pt>
                <c:pt idx="243">
                  <c:v>-2981.9729548044706</c:v>
                </c:pt>
                <c:pt idx="244">
                  <c:v>-1118.6833122850439</c:v>
                </c:pt>
                <c:pt idx="245">
                  <c:v>-2015.4312435278698</c:v>
                </c:pt>
                <c:pt idx="246">
                  <c:v>-1705.3416620486387</c:v>
                </c:pt>
                <c:pt idx="247">
                  <c:v>-4636.9162359848124</c:v>
                </c:pt>
                <c:pt idx="248">
                  <c:v>2039.0450764113339</c:v>
                </c:pt>
                <c:pt idx="249">
                  <c:v>-1337.3962359848156</c:v>
                </c:pt>
                <c:pt idx="250">
                  <c:v>-1046.9426127578554</c:v>
                </c:pt>
                <c:pt idx="251">
                  <c:v>-2861.625194411019</c:v>
                </c:pt>
                <c:pt idx="252">
                  <c:v>1927.6849395926911</c:v>
                </c:pt>
                <c:pt idx="253">
                  <c:v>-2352.8433200020299</c:v>
                </c:pt>
                <c:pt idx="254">
                  <c:v>-4451.0308292134505</c:v>
                </c:pt>
                <c:pt idx="255">
                  <c:v>-4909.8122622985575</c:v>
                </c:pt>
                <c:pt idx="256">
                  <c:v>6939.4132132299746</c:v>
                </c:pt>
                <c:pt idx="257">
                  <c:v>-543.73485236441047</c:v>
                </c:pt>
                <c:pt idx="258">
                  <c:v>669.08185487976152</c:v>
                </c:pt>
                <c:pt idx="259">
                  <c:v>-3212.8362552772815</c:v>
                </c:pt>
                <c:pt idx="260">
                  <c:v>8445.7299583633758</c:v>
                </c:pt>
                <c:pt idx="261">
                  <c:v>121.10868771495734</c:v>
                </c:pt>
                <c:pt idx="262">
                  <c:v>1061.6133872421487</c:v>
                </c:pt>
                <c:pt idx="263">
                  <c:v>1749.7827034967813</c:v>
                </c:pt>
                <c:pt idx="264">
                  <c:v>9506.1879355602759</c:v>
                </c:pt>
                <c:pt idx="265">
                  <c:v>726.50492346301326</c:v>
                </c:pt>
                <c:pt idx="266">
                  <c:v>2592.2079688952945</c:v>
                </c:pt>
                <c:pt idx="267">
                  <c:v>2187.0011065835715</c:v>
                </c:pt>
                <c:pt idx="268">
                  <c:v>9707.3978671509503</c:v>
                </c:pt>
                <c:pt idx="269">
                  <c:v>731.71787417223095</c:v>
                </c:pt>
                <c:pt idx="270">
                  <c:v>-836.64495094597805</c:v>
                </c:pt>
                <c:pt idx="271">
                  <c:v>6200.1404828348423</c:v>
                </c:pt>
                <c:pt idx="272">
                  <c:v>-7.5837837811632198</c:v>
                </c:pt>
                <c:pt idx="273">
                  <c:v>2616.9759688952981</c:v>
                </c:pt>
                <c:pt idx="274">
                  <c:v>1220.9117447227254</c:v>
                </c:pt>
                <c:pt idx="275">
                  <c:v>3348.7785056379544</c:v>
                </c:pt>
                <c:pt idx="276">
                  <c:v>318.3293949591316</c:v>
                </c:pt>
                <c:pt idx="277">
                  <c:v>-890.9564948838306</c:v>
                </c:pt>
                <c:pt idx="278">
                  <c:v>5745.1145466899688</c:v>
                </c:pt>
                <c:pt idx="279">
                  <c:v>743.53267228097684</c:v>
                </c:pt>
                <c:pt idx="280">
                  <c:v>2626.9350336200587</c:v>
                </c:pt>
                <c:pt idx="281">
                  <c:v>3266.1489234630135</c:v>
                </c:pt>
                <c:pt idx="282">
                  <c:v>2411.1684519668925</c:v>
                </c:pt>
                <c:pt idx="283">
                  <c:v>-562.96472677338897</c:v>
                </c:pt>
                <c:pt idx="284">
                  <c:v>-3589.2811944110144</c:v>
                </c:pt>
                <c:pt idx="285">
                  <c:v>1347.7016114147191</c:v>
                </c:pt>
                <c:pt idx="286">
                  <c:v>-40.670384726785414</c:v>
                </c:pt>
                <c:pt idx="287">
                  <c:v>-3143.1654301590752</c:v>
                </c:pt>
                <c:pt idx="288">
                  <c:v>-7027.2718974488453</c:v>
                </c:pt>
                <c:pt idx="289">
                  <c:v>-2371.1814417345522</c:v>
                </c:pt>
                <c:pt idx="290">
                  <c:v>2551.7187824380235</c:v>
                </c:pt>
                <c:pt idx="291">
                  <c:v>-6973.1191824876842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4-4181-B304-6F4D6199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80288"/>
        <c:axId val="503398984"/>
      </c:scatterChart>
      <c:valAx>
        <c:axId val="5033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98984"/>
        <c:crosses val="autoZero"/>
        <c:crossBetween val="midCat"/>
      </c:valAx>
      <c:valAx>
        <c:axId val="50339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8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Xt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Yt</c:v>
          </c:tx>
          <c:spPr>
            <a:ln w="19050">
              <a:noFill/>
            </a:ln>
          </c:spPr>
          <c:xVal>
            <c:numRef>
              <c:f>'Б-т_1'!$D$5:$D$296</c:f>
              <c:numCache>
                <c:formatCode>General</c:formatCode>
                <c:ptCount val="292"/>
                <c:pt idx="0">
                  <c:v>14400</c:v>
                </c:pt>
                <c:pt idx="1">
                  <c:v>15200</c:v>
                </c:pt>
                <c:pt idx="2">
                  <c:v>30000</c:v>
                </c:pt>
                <c:pt idx="3">
                  <c:v>19600</c:v>
                </c:pt>
                <c:pt idx="4">
                  <c:v>26080</c:v>
                </c:pt>
                <c:pt idx="5">
                  <c:v>28560</c:v>
                </c:pt>
                <c:pt idx="6">
                  <c:v>12800</c:v>
                </c:pt>
                <c:pt idx="7">
                  <c:v>19200</c:v>
                </c:pt>
                <c:pt idx="8">
                  <c:v>23200</c:v>
                </c:pt>
                <c:pt idx="9">
                  <c:v>8800</c:v>
                </c:pt>
                <c:pt idx="10">
                  <c:v>21200</c:v>
                </c:pt>
                <c:pt idx="11">
                  <c:v>19200</c:v>
                </c:pt>
                <c:pt idx="12">
                  <c:v>16800</c:v>
                </c:pt>
                <c:pt idx="13">
                  <c:v>30400</c:v>
                </c:pt>
                <c:pt idx="14">
                  <c:v>28000</c:v>
                </c:pt>
                <c:pt idx="15">
                  <c:v>25200</c:v>
                </c:pt>
                <c:pt idx="16">
                  <c:v>17200</c:v>
                </c:pt>
                <c:pt idx="17">
                  <c:v>16000</c:v>
                </c:pt>
                <c:pt idx="18">
                  <c:v>18400</c:v>
                </c:pt>
                <c:pt idx="19">
                  <c:v>11520</c:v>
                </c:pt>
                <c:pt idx="20">
                  <c:v>22720</c:v>
                </c:pt>
                <c:pt idx="21">
                  <c:v>25440</c:v>
                </c:pt>
                <c:pt idx="22">
                  <c:v>14880</c:v>
                </c:pt>
                <c:pt idx="23">
                  <c:v>19360</c:v>
                </c:pt>
                <c:pt idx="24">
                  <c:v>25280</c:v>
                </c:pt>
                <c:pt idx="25">
                  <c:v>17040</c:v>
                </c:pt>
                <c:pt idx="26">
                  <c:v>16720</c:v>
                </c:pt>
                <c:pt idx="27">
                  <c:v>15208</c:v>
                </c:pt>
                <c:pt idx="28">
                  <c:v>22080</c:v>
                </c:pt>
                <c:pt idx="29">
                  <c:v>20880</c:v>
                </c:pt>
                <c:pt idx="30">
                  <c:v>17120</c:v>
                </c:pt>
                <c:pt idx="31">
                  <c:v>19760</c:v>
                </c:pt>
                <c:pt idx="32">
                  <c:v>23520</c:v>
                </c:pt>
                <c:pt idx="33">
                  <c:v>23440</c:v>
                </c:pt>
                <c:pt idx="34">
                  <c:v>22080</c:v>
                </c:pt>
                <c:pt idx="35">
                  <c:v>19040</c:v>
                </c:pt>
                <c:pt idx="36">
                  <c:v>19680</c:v>
                </c:pt>
                <c:pt idx="37">
                  <c:v>24560</c:v>
                </c:pt>
                <c:pt idx="38">
                  <c:v>22960</c:v>
                </c:pt>
                <c:pt idx="39">
                  <c:v>22960</c:v>
                </c:pt>
                <c:pt idx="40">
                  <c:v>25120</c:v>
                </c:pt>
                <c:pt idx="41">
                  <c:v>25120</c:v>
                </c:pt>
                <c:pt idx="42">
                  <c:v>24080</c:v>
                </c:pt>
                <c:pt idx="43">
                  <c:v>25120</c:v>
                </c:pt>
                <c:pt idx="44">
                  <c:v>23840</c:v>
                </c:pt>
                <c:pt idx="45">
                  <c:v>22400</c:v>
                </c:pt>
                <c:pt idx="46">
                  <c:v>26800</c:v>
                </c:pt>
                <c:pt idx="47">
                  <c:v>16040</c:v>
                </c:pt>
                <c:pt idx="48">
                  <c:v>20000</c:v>
                </c:pt>
                <c:pt idx="49">
                  <c:v>24880</c:v>
                </c:pt>
                <c:pt idx="50">
                  <c:v>26960</c:v>
                </c:pt>
                <c:pt idx="51">
                  <c:v>25160</c:v>
                </c:pt>
                <c:pt idx="52">
                  <c:v>30960</c:v>
                </c:pt>
                <c:pt idx="53">
                  <c:v>30560</c:v>
                </c:pt>
                <c:pt idx="54">
                  <c:v>32000</c:v>
                </c:pt>
                <c:pt idx="55">
                  <c:v>32000</c:v>
                </c:pt>
                <c:pt idx="56">
                  <c:v>26400</c:v>
                </c:pt>
                <c:pt idx="57">
                  <c:v>26480</c:v>
                </c:pt>
                <c:pt idx="58">
                  <c:v>19120</c:v>
                </c:pt>
                <c:pt idx="59">
                  <c:v>18160</c:v>
                </c:pt>
                <c:pt idx="60">
                  <c:v>28320</c:v>
                </c:pt>
                <c:pt idx="61">
                  <c:v>28240</c:v>
                </c:pt>
                <c:pt idx="62">
                  <c:v>18160</c:v>
                </c:pt>
                <c:pt idx="63">
                  <c:v>15120</c:v>
                </c:pt>
                <c:pt idx="64">
                  <c:v>29552</c:v>
                </c:pt>
                <c:pt idx="65">
                  <c:v>30480</c:v>
                </c:pt>
                <c:pt idx="66">
                  <c:v>24080</c:v>
                </c:pt>
                <c:pt idx="67">
                  <c:v>16240</c:v>
                </c:pt>
                <c:pt idx="68">
                  <c:v>17040</c:v>
                </c:pt>
                <c:pt idx="69">
                  <c:v>21840</c:v>
                </c:pt>
                <c:pt idx="70">
                  <c:v>20960</c:v>
                </c:pt>
                <c:pt idx="71">
                  <c:v>12720</c:v>
                </c:pt>
                <c:pt idx="72">
                  <c:v>25600</c:v>
                </c:pt>
                <c:pt idx="73">
                  <c:v>28800</c:v>
                </c:pt>
                <c:pt idx="74">
                  <c:v>26560</c:v>
                </c:pt>
                <c:pt idx="75">
                  <c:v>28400</c:v>
                </c:pt>
                <c:pt idx="76">
                  <c:v>26640</c:v>
                </c:pt>
                <c:pt idx="77">
                  <c:v>22880</c:v>
                </c:pt>
                <c:pt idx="78">
                  <c:v>27120</c:v>
                </c:pt>
                <c:pt idx="79">
                  <c:v>24720</c:v>
                </c:pt>
                <c:pt idx="80">
                  <c:v>26080</c:v>
                </c:pt>
                <c:pt idx="81">
                  <c:v>32400</c:v>
                </c:pt>
                <c:pt idx="82">
                  <c:v>32000</c:v>
                </c:pt>
                <c:pt idx="83">
                  <c:v>20880</c:v>
                </c:pt>
                <c:pt idx="84">
                  <c:v>28480</c:v>
                </c:pt>
                <c:pt idx="85">
                  <c:v>23680</c:v>
                </c:pt>
                <c:pt idx="86">
                  <c:v>22720</c:v>
                </c:pt>
                <c:pt idx="87">
                  <c:v>29920</c:v>
                </c:pt>
                <c:pt idx="88">
                  <c:v>31440</c:v>
                </c:pt>
                <c:pt idx="89">
                  <c:v>33520</c:v>
                </c:pt>
                <c:pt idx="90">
                  <c:v>26800</c:v>
                </c:pt>
                <c:pt idx="91">
                  <c:v>29360</c:v>
                </c:pt>
                <c:pt idx="92">
                  <c:v>28560</c:v>
                </c:pt>
                <c:pt idx="93">
                  <c:v>26320</c:v>
                </c:pt>
                <c:pt idx="94">
                  <c:v>28880</c:v>
                </c:pt>
                <c:pt idx="95">
                  <c:v>33520</c:v>
                </c:pt>
                <c:pt idx="96">
                  <c:v>29520</c:v>
                </c:pt>
                <c:pt idx="97">
                  <c:v>20160</c:v>
                </c:pt>
                <c:pt idx="98">
                  <c:v>13360</c:v>
                </c:pt>
                <c:pt idx="99">
                  <c:v>23520</c:v>
                </c:pt>
                <c:pt idx="100">
                  <c:v>29600</c:v>
                </c:pt>
                <c:pt idx="101">
                  <c:v>27520</c:v>
                </c:pt>
                <c:pt idx="102">
                  <c:v>31712</c:v>
                </c:pt>
                <c:pt idx="103">
                  <c:v>32160</c:v>
                </c:pt>
                <c:pt idx="104">
                  <c:v>28240</c:v>
                </c:pt>
                <c:pt idx="105">
                  <c:v>28000</c:v>
                </c:pt>
                <c:pt idx="106">
                  <c:v>31200</c:v>
                </c:pt>
                <c:pt idx="107">
                  <c:v>35680</c:v>
                </c:pt>
                <c:pt idx="108">
                  <c:v>30640</c:v>
                </c:pt>
                <c:pt idx="109">
                  <c:v>31120</c:v>
                </c:pt>
                <c:pt idx="110">
                  <c:v>31280</c:v>
                </c:pt>
                <c:pt idx="111">
                  <c:v>30320</c:v>
                </c:pt>
                <c:pt idx="112">
                  <c:v>21920</c:v>
                </c:pt>
                <c:pt idx="113">
                  <c:v>27680</c:v>
                </c:pt>
                <c:pt idx="114">
                  <c:v>18720</c:v>
                </c:pt>
                <c:pt idx="115">
                  <c:v>21200</c:v>
                </c:pt>
                <c:pt idx="116">
                  <c:v>30400</c:v>
                </c:pt>
                <c:pt idx="117">
                  <c:v>29680</c:v>
                </c:pt>
                <c:pt idx="118">
                  <c:v>30400</c:v>
                </c:pt>
                <c:pt idx="119">
                  <c:v>26800</c:v>
                </c:pt>
                <c:pt idx="120">
                  <c:v>27680</c:v>
                </c:pt>
                <c:pt idx="121">
                  <c:v>16640</c:v>
                </c:pt>
                <c:pt idx="122">
                  <c:v>7680</c:v>
                </c:pt>
                <c:pt idx="123">
                  <c:v>18240</c:v>
                </c:pt>
                <c:pt idx="124">
                  <c:v>26320</c:v>
                </c:pt>
                <c:pt idx="125">
                  <c:v>28000</c:v>
                </c:pt>
                <c:pt idx="126">
                  <c:v>24480</c:v>
                </c:pt>
                <c:pt idx="127">
                  <c:v>24720</c:v>
                </c:pt>
                <c:pt idx="128">
                  <c:v>24160</c:v>
                </c:pt>
                <c:pt idx="129">
                  <c:v>28400</c:v>
                </c:pt>
                <c:pt idx="130">
                  <c:v>31040</c:v>
                </c:pt>
                <c:pt idx="131">
                  <c:v>31360</c:v>
                </c:pt>
                <c:pt idx="132">
                  <c:v>27280</c:v>
                </c:pt>
                <c:pt idx="133">
                  <c:v>25120</c:v>
                </c:pt>
                <c:pt idx="134">
                  <c:v>23360</c:v>
                </c:pt>
                <c:pt idx="135">
                  <c:v>26160</c:v>
                </c:pt>
                <c:pt idx="136">
                  <c:v>26320</c:v>
                </c:pt>
                <c:pt idx="137">
                  <c:v>32320</c:v>
                </c:pt>
                <c:pt idx="138">
                  <c:v>27360</c:v>
                </c:pt>
                <c:pt idx="139">
                  <c:v>30960</c:v>
                </c:pt>
                <c:pt idx="140">
                  <c:v>23120</c:v>
                </c:pt>
                <c:pt idx="141">
                  <c:v>15000</c:v>
                </c:pt>
                <c:pt idx="142">
                  <c:v>18000</c:v>
                </c:pt>
                <c:pt idx="143">
                  <c:v>16720</c:v>
                </c:pt>
                <c:pt idx="144">
                  <c:v>26400</c:v>
                </c:pt>
                <c:pt idx="145">
                  <c:v>30480</c:v>
                </c:pt>
                <c:pt idx="146">
                  <c:v>31600</c:v>
                </c:pt>
                <c:pt idx="147">
                  <c:v>9920</c:v>
                </c:pt>
                <c:pt idx="148">
                  <c:v>13200</c:v>
                </c:pt>
                <c:pt idx="149">
                  <c:v>32600</c:v>
                </c:pt>
                <c:pt idx="150">
                  <c:v>40900</c:v>
                </c:pt>
                <c:pt idx="151">
                  <c:v>50300</c:v>
                </c:pt>
                <c:pt idx="152">
                  <c:v>41300</c:v>
                </c:pt>
                <c:pt idx="153">
                  <c:v>44000</c:v>
                </c:pt>
                <c:pt idx="154">
                  <c:v>39500</c:v>
                </c:pt>
                <c:pt idx="155">
                  <c:v>21400</c:v>
                </c:pt>
                <c:pt idx="156">
                  <c:v>30600</c:v>
                </c:pt>
                <c:pt idx="157">
                  <c:v>34900</c:v>
                </c:pt>
                <c:pt idx="158">
                  <c:v>36100</c:v>
                </c:pt>
                <c:pt idx="159">
                  <c:v>35200</c:v>
                </c:pt>
                <c:pt idx="160">
                  <c:v>26800</c:v>
                </c:pt>
                <c:pt idx="161">
                  <c:v>35800</c:v>
                </c:pt>
                <c:pt idx="162">
                  <c:v>37600</c:v>
                </c:pt>
                <c:pt idx="163">
                  <c:v>39200</c:v>
                </c:pt>
                <c:pt idx="164">
                  <c:v>35500</c:v>
                </c:pt>
                <c:pt idx="165">
                  <c:v>39700</c:v>
                </c:pt>
                <c:pt idx="166">
                  <c:v>37200</c:v>
                </c:pt>
                <c:pt idx="167">
                  <c:v>7680</c:v>
                </c:pt>
                <c:pt idx="168">
                  <c:v>16320</c:v>
                </c:pt>
                <c:pt idx="169">
                  <c:v>41800</c:v>
                </c:pt>
                <c:pt idx="170">
                  <c:v>41800</c:v>
                </c:pt>
                <c:pt idx="171">
                  <c:v>21200</c:v>
                </c:pt>
                <c:pt idx="172">
                  <c:v>39500</c:v>
                </c:pt>
                <c:pt idx="173">
                  <c:v>23600</c:v>
                </c:pt>
                <c:pt idx="174">
                  <c:v>23200</c:v>
                </c:pt>
                <c:pt idx="175">
                  <c:v>18080</c:v>
                </c:pt>
                <c:pt idx="176">
                  <c:v>24960</c:v>
                </c:pt>
                <c:pt idx="177">
                  <c:v>24160</c:v>
                </c:pt>
                <c:pt idx="178">
                  <c:v>18880</c:v>
                </c:pt>
                <c:pt idx="179">
                  <c:v>39400</c:v>
                </c:pt>
                <c:pt idx="180">
                  <c:v>22160</c:v>
                </c:pt>
                <c:pt idx="181">
                  <c:v>18960</c:v>
                </c:pt>
                <c:pt idx="182">
                  <c:v>16640</c:v>
                </c:pt>
                <c:pt idx="183">
                  <c:v>43400</c:v>
                </c:pt>
                <c:pt idx="184">
                  <c:v>17120</c:v>
                </c:pt>
                <c:pt idx="185">
                  <c:v>20400</c:v>
                </c:pt>
                <c:pt idx="186">
                  <c:v>15840</c:v>
                </c:pt>
                <c:pt idx="187">
                  <c:v>26800</c:v>
                </c:pt>
                <c:pt idx="188">
                  <c:v>29300</c:v>
                </c:pt>
                <c:pt idx="189">
                  <c:v>10400</c:v>
                </c:pt>
                <c:pt idx="190">
                  <c:v>15200</c:v>
                </c:pt>
                <c:pt idx="191">
                  <c:v>24480</c:v>
                </c:pt>
                <c:pt idx="192">
                  <c:v>23520</c:v>
                </c:pt>
                <c:pt idx="193">
                  <c:v>39300</c:v>
                </c:pt>
                <c:pt idx="194">
                  <c:v>21920</c:v>
                </c:pt>
                <c:pt idx="195">
                  <c:v>20400</c:v>
                </c:pt>
                <c:pt idx="196">
                  <c:v>16080</c:v>
                </c:pt>
                <c:pt idx="197">
                  <c:v>20160</c:v>
                </c:pt>
                <c:pt idx="198">
                  <c:v>18720</c:v>
                </c:pt>
                <c:pt idx="199">
                  <c:v>17800</c:v>
                </c:pt>
                <c:pt idx="200">
                  <c:v>19840</c:v>
                </c:pt>
                <c:pt idx="201">
                  <c:v>20320</c:v>
                </c:pt>
                <c:pt idx="202">
                  <c:v>10320</c:v>
                </c:pt>
                <c:pt idx="203">
                  <c:v>22400</c:v>
                </c:pt>
                <c:pt idx="204">
                  <c:v>25120</c:v>
                </c:pt>
                <c:pt idx="205">
                  <c:v>15600</c:v>
                </c:pt>
                <c:pt idx="206">
                  <c:v>40900</c:v>
                </c:pt>
                <c:pt idx="207">
                  <c:v>14400</c:v>
                </c:pt>
                <c:pt idx="208">
                  <c:v>38700</c:v>
                </c:pt>
                <c:pt idx="209">
                  <c:v>24240</c:v>
                </c:pt>
                <c:pt idx="210">
                  <c:v>19840</c:v>
                </c:pt>
                <c:pt idx="211">
                  <c:v>14400</c:v>
                </c:pt>
                <c:pt idx="212">
                  <c:v>44400</c:v>
                </c:pt>
                <c:pt idx="213">
                  <c:v>15040</c:v>
                </c:pt>
                <c:pt idx="214">
                  <c:v>21120</c:v>
                </c:pt>
                <c:pt idx="215">
                  <c:v>20640</c:v>
                </c:pt>
                <c:pt idx="216">
                  <c:v>14400</c:v>
                </c:pt>
                <c:pt idx="217">
                  <c:v>17440</c:v>
                </c:pt>
                <c:pt idx="218">
                  <c:v>21600</c:v>
                </c:pt>
                <c:pt idx="219">
                  <c:v>35700</c:v>
                </c:pt>
                <c:pt idx="220">
                  <c:v>34600</c:v>
                </c:pt>
                <c:pt idx="221">
                  <c:v>16000</c:v>
                </c:pt>
                <c:pt idx="222">
                  <c:v>21520</c:v>
                </c:pt>
                <c:pt idx="223">
                  <c:v>35700</c:v>
                </c:pt>
                <c:pt idx="224">
                  <c:v>24400</c:v>
                </c:pt>
                <c:pt idx="225">
                  <c:v>7200</c:v>
                </c:pt>
                <c:pt idx="226">
                  <c:v>17600</c:v>
                </c:pt>
                <c:pt idx="227">
                  <c:v>17840</c:v>
                </c:pt>
                <c:pt idx="228">
                  <c:v>18480</c:v>
                </c:pt>
                <c:pt idx="229">
                  <c:v>23440</c:v>
                </c:pt>
                <c:pt idx="230">
                  <c:v>24240</c:v>
                </c:pt>
                <c:pt idx="231">
                  <c:v>19280</c:v>
                </c:pt>
                <c:pt idx="232">
                  <c:v>16080</c:v>
                </c:pt>
                <c:pt idx="233">
                  <c:v>30000</c:v>
                </c:pt>
                <c:pt idx="234">
                  <c:v>35500</c:v>
                </c:pt>
                <c:pt idx="235">
                  <c:v>14880</c:v>
                </c:pt>
                <c:pt idx="236">
                  <c:v>27200</c:v>
                </c:pt>
                <c:pt idx="237">
                  <c:v>30000</c:v>
                </c:pt>
                <c:pt idx="238">
                  <c:v>26700</c:v>
                </c:pt>
                <c:pt idx="239">
                  <c:v>29000</c:v>
                </c:pt>
                <c:pt idx="240">
                  <c:v>31100</c:v>
                </c:pt>
                <c:pt idx="241">
                  <c:v>24800</c:v>
                </c:pt>
                <c:pt idx="242">
                  <c:v>34000</c:v>
                </c:pt>
                <c:pt idx="243">
                  <c:v>32200</c:v>
                </c:pt>
                <c:pt idx="244">
                  <c:v>34200</c:v>
                </c:pt>
                <c:pt idx="245">
                  <c:v>24640</c:v>
                </c:pt>
                <c:pt idx="246">
                  <c:v>32800</c:v>
                </c:pt>
                <c:pt idx="247">
                  <c:v>26500</c:v>
                </c:pt>
                <c:pt idx="248">
                  <c:v>8080</c:v>
                </c:pt>
                <c:pt idx="249">
                  <c:v>26500</c:v>
                </c:pt>
                <c:pt idx="250">
                  <c:v>37000</c:v>
                </c:pt>
                <c:pt idx="251">
                  <c:v>34100</c:v>
                </c:pt>
                <c:pt idx="252">
                  <c:v>6160</c:v>
                </c:pt>
                <c:pt idx="253">
                  <c:v>37600</c:v>
                </c:pt>
                <c:pt idx="254">
                  <c:v>28700</c:v>
                </c:pt>
                <c:pt idx="255">
                  <c:v>17360</c:v>
                </c:pt>
                <c:pt idx="256">
                  <c:v>10000</c:v>
                </c:pt>
                <c:pt idx="257">
                  <c:v>38900</c:v>
                </c:pt>
                <c:pt idx="258">
                  <c:v>38300</c:v>
                </c:pt>
                <c:pt idx="259">
                  <c:v>35000</c:v>
                </c:pt>
                <c:pt idx="260">
                  <c:v>13440</c:v>
                </c:pt>
                <c:pt idx="261">
                  <c:v>34200</c:v>
                </c:pt>
                <c:pt idx="262">
                  <c:v>37000</c:v>
                </c:pt>
                <c:pt idx="263">
                  <c:v>16880</c:v>
                </c:pt>
                <c:pt idx="264">
                  <c:v>13120</c:v>
                </c:pt>
                <c:pt idx="265">
                  <c:v>34000</c:v>
                </c:pt>
                <c:pt idx="266">
                  <c:v>39900</c:v>
                </c:pt>
                <c:pt idx="267">
                  <c:v>15520</c:v>
                </c:pt>
                <c:pt idx="268">
                  <c:v>12160</c:v>
                </c:pt>
                <c:pt idx="269">
                  <c:v>29800</c:v>
                </c:pt>
                <c:pt idx="270">
                  <c:v>30500</c:v>
                </c:pt>
                <c:pt idx="271">
                  <c:v>20800</c:v>
                </c:pt>
                <c:pt idx="272">
                  <c:v>34600</c:v>
                </c:pt>
                <c:pt idx="273">
                  <c:v>39900</c:v>
                </c:pt>
                <c:pt idx="274">
                  <c:v>35000</c:v>
                </c:pt>
                <c:pt idx="275">
                  <c:v>21120</c:v>
                </c:pt>
                <c:pt idx="276">
                  <c:v>33600</c:v>
                </c:pt>
                <c:pt idx="277">
                  <c:v>36900</c:v>
                </c:pt>
                <c:pt idx="278">
                  <c:v>44500</c:v>
                </c:pt>
                <c:pt idx="279">
                  <c:v>41000</c:v>
                </c:pt>
                <c:pt idx="280">
                  <c:v>37300</c:v>
                </c:pt>
                <c:pt idx="281">
                  <c:v>34000</c:v>
                </c:pt>
                <c:pt idx="282">
                  <c:v>34400</c:v>
                </c:pt>
                <c:pt idx="283">
                  <c:v>35400</c:v>
                </c:pt>
                <c:pt idx="284">
                  <c:v>34100</c:v>
                </c:pt>
                <c:pt idx="285">
                  <c:v>41900</c:v>
                </c:pt>
                <c:pt idx="286">
                  <c:v>40200</c:v>
                </c:pt>
                <c:pt idx="287">
                  <c:v>34300</c:v>
                </c:pt>
                <c:pt idx="288">
                  <c:v>22480</c:v>
                </c:pt>
                <c:pt idx="289">
                  <c:v>39400</c:v>
                </c:pt>
                <c:pt idx="290">
                  <c:v>44300</c:v>
                </c:pt>
                <c:pt idx="291">
                  <c:v>18480</c:v>
                </c:pt>
              </c:numCache>
            </c:numRef>
          </c:xVal>
          <c:yVal>
            <c:numRef>
              <c:f>'Б-т_1'!$E$5:$E$296</c:f>
              <c:numCache>
                <c:formatCode>General</c:formatCode>
                <c:ptCount val="292"/>
                <c:pt idx="0">
                  <c:v>22447.692000000003</c:v>
                </c:pt>
                <c:pt idx="1">
                  <c:v>29298.671999999999</c:v>
                </c:pt>
                <c:pt idx="2">
                  <c:v>35853.768000000004</c:v>
                </c:pt>
                <c:pt idx="3">
                  <c:v>28742.844000000001</c:v>
                </c:pt>
                <c:pt idx="4">
                  <c:v>33443.460000000006</c:v>
                </c:pt>
                <c:pt idx="5">
                  <c:v>32791.956000000006</c:v>
                </c:pt>
                <c:pt idx="6">
                  <c:v>35807.46</c:v>
                </c:pt>
                <c:pt idx="7">
                  <c:v>23808.576000000001</c:v>
                </c:pt>
                <c:pt idx="8">
                  <c:v>28037.592000000001</c:v>
                </c:pt>
                <c:pt idx="9">
                  <c:v>28791.815999999999</c:v>
                </c:pt>
                <c:pt idx="10">
                  <c:v>27401.903999999999</c:v>
                </c:pt>
                <c:pt idx="11">
                  <c:v>25005.840000000004</c:v>
                </c:pt>
                <c:pt idx="12">
                  <c:v>24036.552</c:v>
                </c:pt>
                <c:pt idx="13">
                  <c:v>39349.596000000005</c:v>
                </c:pt>
                <c:pt idx="14">
                  <c:v>36734.292000000001</c:v>
                </c:pt>
                <c:pt idx="15">
                  <c:v>30660.756000000001</c:v>
                </c:pt>
                <c:pt idx="16">
                  <c:v>21978.588</c:v>
                </c:pt>
                <c:pt idx="17">
                  <c:v>27552.396000000001</c:v>
                </c:pt>
                <c:pt idx="18">
                  <c:v>34531.824000000001</c:v>
                </c:pt>
                <c:pt idx="19">
                  <c:v>31405.583999999999</c:v>
                </c:pt>
                <c:pt idx="20">
                  <c:v>38347.847999999998</c:v>
                </c:pt>
                <c:pt idx="21">
                  <c:v>41536.944000000003</c:v>
                </c:pt>
                <c:pt idx="22">
                  <c:v>28674.083999999999</c:v>
                </c:pt>
                <c:pt idx="23">
                  <c:v>33791.976000000002</c:v>
                </c:pt>
                <c:pt idx="24">
                  <c:v>39558.948000000004</c:v>
                </c:pt>
                <c:pt idx="25">
                  <c:v>29480.256000000001</c:v>
                </c:pt>
                <c:pt idx="26">
                  <c:v>32527.775999999998</c:v>
                </c:pt>
                <c:pt idx="27">
                  <c:v>33939</c:v>
                </c:pt>
                <c:pt idx="28">
                  <c:v>38119.512000000002</c:v>
                </c:pt>
                <c:pt idx="29">
                  <c:v>33725.207999999999</c:v>
                </c:pt>
                <c:pt idx="30">
                  <c:v>32647.871999999999</c:v>
                </c:pt>
                <c:pt idx="31">
                  <c:v>32553.851999999999</c:v>
                </c:pt>
                <c:pt idx="32">
                  <c:v>35723.123999999996</c:v>
                </c:pt>
                <c:pt idx="33">
                  <c:v>39155.555999999997</c:v>
                </c:pt>
                <c:pt idx="34">
                  <c:v>37091.603999999999</c:v>
                </c:pt>
                <c:pt idx="35">
                  <c:v>32413.752</c:v>
                </c:pt>
                <c:pt idx="36">
                  <c:v>31170.408000000003</c:v>
                </c:pt>
                <c:pt idx="37">
                  <c:v>36771.227999999996</c:v>
                </c:pt>
                <c:pt idx="38">
                  <c:v>38389.452000000005</c:v>
                </c:pt>
                <c:pt idx="39">
                  <c:v>38180.951999999997</c:v>
                </c:pt>
                <c:pt idx="40">
                  <c:v>39043.824000000001</c:v>
                </c:pt>
                <c:pt idx="41">
                  <c:v>37379.364000000001</c:v>
                </c:pt>
                <c:pt idx="42">
                  <c:v>34981.932000000001</c:v>
                </c:pt>
                <c:pt idx="43">
                  <c:v>39032.387999999999</c:v>
                </c:pt>
                <c:pt idx="44">
                  <c:v>37323.407999999996</c:v>
                </c:pt>
                <c:pt idx="45">
                  <c:v>34950.504000000001</c:v>
                </c:pt>
                <c:pt idx="46">
                  <c:v>39775.608</c:v>
                </c:pt>
                <c:pt idx="47">
                  <c:v>28407.167999999998</c:v>
                </c:pt>
                <c:pt idx="48">
                  <c:v>33224.46</c:v>
                </c:pt>
                <c:pt idx="49">
                  <c:v>37162.655999999995</c:v>
                </c:pt>
                <c:pt idx="50">
                  <c:v>34823.123999999996</c:v>
                </c:pt>
                <c:pt idx="51">
                  <c:v>38175.372000000003</c:v>
                </c:pt>
                <c:pt idx="52">
                  <c:v>38459.807999999997</c:v>
                </c:pt>
                <c:pt idx="53">
                  <c:v>36940.175999999999</c:v>
                </c:pt>
                <c:pt idx="54">
                  <c:v>34103.58</c:v>
                </c:pt>
                <c:pt idx="55">
                  <c:v>38487.372000000003</c:v>
                </c:pt>
                <c:pt idx="56">
                  <c:v>36460.296000000002</c:v>
                </c:pt>
                <c:pt idx="57">
                  <c:v>35674.127999999997</c:v>
                </c:pt>
                <c:pt idx="58">
                  <c:v>26501.028000000002</c:v>
                </c:pt>
                <c:pt idx="59">
                  <c:v>23296.127999999997</c:v>
                </c:pt>
                <c:pt idx="60">
                  <c:v>38167.236000000004</c:v>
                </c:pt>
                <c:pt idx="61">
                  <c:v>38160.612000000001</c:v>
                </c:pt>
                <c:pt idx="62">
                  <c:v>22060.991999999998</c:v>
                </c:pt>
                <c:pt idx="63">
                  <c:v>28610.832000000002</c:v>
                </c:pt>
                <c:pt idx="64">
                  <c:v>39918.156000000003</c:v>
                </c:pt>
                <c:pt idx="65">
                  <c:v>40946.484000000004</c:v>
                </c:pt>
                <c:pt idx="66">
                  <c:v>33793.656000000003</c:v>
                </c:pt>
                <c:pt idx="67">
                  <c:v>25254.563999999998</c:v>
                </c:pt>
                <c:pt idx="68">
                  <c:v>28029.312000000002</c:v>
                </c:pt>
                <c:pt idx="69">
                  <c:v>31521.432000000001</c:v>
                </c:pt>
                <c:pt idx="70">
                  <c:v>29866.835999999999</c:v>
                </c:pt>
                <c:pt idx="71">
                  <c:v>20099.64</c:v>
                </c:pt>
                <c:pt idx="72">
                  <c:v>36565.824000000001</c:v>
                </c:pt>
                <c:pt idx="73">
                  <c:v>38614.896000000001</c:v>
                </c:pt>
                <c:pt idx="74">
                  <c:v>36490.080000000002</c:v>
                </c:pt>
                <c:pt idx="75">
                  <c:v>37307.22</c:v>
                </c:pt>
                <c:pt idx="76">
                  <c:v>38652.54</c:v>
                </c:pt>
                <c:pt idx="77">
                  <c:v>32973.407999999996</c:v>
                </c:pt>
                <c:pt idx="78">
                  <c:v>37207.428</c:v>
                </c:pt>
                <c:pt idx="79">
                  <c:v>35567.64</c:v>
                </c:pt>
                <c:pt idx="80">
                  <c:v>37419.312000000005</c:v>
                </c:pt>
                <c:pt idx="81">
                  <c:v>43133.495999999999</c:v>
                </c:pt>
                <c:pt idx="82">
                  <c:v>40942.403999999995</c:v>
                </c:pt>
                <c:pt idx="83">
                  <c:v>29820.144</c:v>
                </c:pt>
                <c:pt idx="84">
                  <c:v>39027.455999999998</c:v>
                </c:pt>
                <c:pt idx="85">
                  <c:v>31405.608</c:v>
                </c:pt>
                <c:pt idx="86">
                  <c:v>29916.432000000001</c:v>
                </c:pt>
                <c:pt idx="87">
                  <c:v>38368.572</c:v>
                </c:pt>
                <c:pt idx="88">
                  <c:v>40734.912000000004</c:v>
                </c:pt>
                <c:pt idx="89">
                  <c:v>43091.892</c:v>
                </c:pt>
                <c:pt idx="90">
                  <c:v>33422.436000000002</c:v>
                </c:pt>
                <c:pt idx="91">
                  <c:v>36796.307999999997</c:v>
                </c:pt>
                <c:pt idx="92">
                  <c:v>36747.119999999995</c:v>
                </c:pt>
                <c:pt idx="93">
                  <c:v>31827.671999999999</c:v>
                </c:pt>
                <c:pt idx="94">
                  <c:v>30901.98</c:v>
                </c:pt>
                <c:pt idx="95">
                  <c:v>38655.372000000003</c:v>
                </c:pt>
                <c:pt idx="96">
                  <c:v>35070.288</c:v>
                </c:pt>
                <c:pt idx="97">
                  <c:v>24490.656000000003</c:v>
                </c:pt>
                <c:pt idx="98">
                  <c:v>33855.455999999998</c:v>
                </c:pt>
                <c:pt idx="99">
                  <c:v>29903.627999999997</c:v>
                </c:pt>
                <c:pt idx="100">
                  <c:v>38230.847999999998</c:v>
                </c:pt>
                <c:pt idx="101">
                  <c:v>34286.111999999994</c:v>
                </c:pt>
                <c:pt idx="102">
                  <c:v>36965.292000000001</c:v>
                </c:pt>
                <c:pt idx="103">
                  <c:v>41465.520000000004</c:v>
                </c:pt>
                <c:pt idx="104">
                  <c:v>36002.387999999999</c:v>
                </c:pt>
                <c:pt idx="105">
                  <c:v>32684.136000000002</c:v>
                </c:pt>
                <c:pt idx="106">
                  <c:v>33692.268000000004</c:v>
                </c:pt>
                <c:pt idx="107">
                  <c:v>35465.712</c:v>
                </c:pt>
                <c:pt idx="108">
                  <c:v>38380.259999999995</c:v>
                </c:pt>
                <c:pt idx="109">
                  <c:v>38176.536</c:v>
                </c:pt>
                <c:pt idx="110">
                  <c:v>38066.520000000004</c:v>
                </c:pt>
                <c:pt idx="111">
                  <c:v>36993.024000000005</c:v>
                </c:pt>
                <c:pt idx="112">
                  <c:v>29930.160000000003</c:v>
                </c:pt>
                <c:pt idx="113">
                  <c:v>31366.32</c:v>
                </c:pt>
                <c:pt idx="114">
                  <c:v>24888.983999999997</c:v>
                </c:pt>
                <c:pt idx="115">
                  <c:v>26179.5</c:v>
                </c:pt>
                <c:pt idx="116">
                  <c:v>38908.379999999997</c:v>
                </c:pt>
                <c:pt idx="117">
                  <c:v>35887.800000000003</c:v>
                </c:pt>
                <c:pt idx="118">
                  <c:v>35975.051999999996</c:v>
                </c:pt>
                <c:pt idx="119">
                  <c:v>33464.892</c:v>
                </c:pt>
                <c:pt idx="120">
                  <c:v>32498.627999999997</c:v>
                </c:pt>
                <c:pt idx="121">
                  <c:v>25145.484</c:v>
                </c:pt>
                <c:pt idx="122">
                  <c:v>12630.432000000001</c:v>
                </c:pt>
                <c:pt idx="123">
                  <c:v>24779.183999999997</c:v>
                </c:pt>
                <c:pt idx="124">
                  <c:v>35654.567999999999</c:v>
                </c:pt>
                <c:pt idx="125">
                  <c:v>35606.448000000004</c:v>
                </c:pt>
                <c:pt idx="126">
                  <c:v>31026.396000000004</c:v>
                </c:pt>
                <c:pt idx="127">
                  <c:v>32041.08</c:v>
                </c:pt>
                <c:pt idx="128">
                  <c:v>32623.716</c:v>
                </c:pt>
                <c:pt idx="129">
                  <c:v>34596.275999999998</c:v>
                </c:pt>
                <c:pt idx="130">
                  <c:v>39941.292000000001</c:v>
                </c:pt>
                <c:pt idx="131">
                  <c:v>40669.884000000005</c:v>
                </c:pt>
                <c:pt idx="132">
                  <c:v>37340.016000000003</c:v>
                </c:pt>
                <c:pt idx="133">
                  <c:v>31411.692000000003</c:v>
                </c:pt>
                <c:pt idx="134">
                  <c:v>29355.851999999995</c:v>
                </c:pt>
                <c:pt idx="135">
                  <c:v>28555.200000000001</c:v>
                </c:pt>
                <c:pt idx="136">
                  <c:v>33423.288</c:v>
                </c:pt>
                <c:pt idx="137">
                  <c:v>37107.983999999997</c:v>
                </c:pt>
                <c:pt idx="138">
                  <c:v>35762.639999999999</c:v>
                </c:pt>
                <c:pt idx="139">
                  <c:v>36206.832000000002</c:v>
                </c:pt>
                <c:pt idx="140">
                  <c:v>31991.627999999997</c:v>
                </c:pt>
                <c:pt idx="141">
                  <c:v>24903.275999999998</c:v>
                </c:pt>
                <c:pt idx="142">
                  <c:v>35221.284</c:v>
                </c:pt>
                <c:pt idx="143">
                  <c:v>34803.348000000005</c:v>
                </c:pt>
                <c:pt idx="144">
                  <c:v>34743.912000000004</c:v>
                </c:pt>
                <c:pt idx="145">
                  <c:v>38730.563999999998</c:v>
                </c:pt>
                <c:pt idx="146">
                  <c:v>31664.507999999998</c:v>
                </c:pt>
                <c:pt idx="147">
                  <c:v>17044.223999999998</c:v>
                </c:pt>
                <c:pt idx="148">
                  <c:v>14930.315999999999</c:v>
                </c:pt>
                <c:pt idx="149">
                  <c:v>29661.9</c:v>
                </c:pt>
                <c:pt idx="150">
                  <c:v>33462.144</c:v>
                </c:pt>
                <c:pt idx="151">
                  <c:v>37028.303999999996</c:v>
                </c:pt>
                <c:pt idx="152">
                  <c:v>37228.74</c:v>
                </c:pt>
                <c:pt idx="153">
                  <c:v>38451.432000000001</c:v>
                </c:pt>
                <c:pt idx="154">
                  <c:v>34471.764000000003</c:v>
                </c:pt>
                <c:pt idx="155">
                  <c:v>33492.588000000003</c:v>
                </c:pt>
                <c:pt idx="156">
                  <c:v>30120.407999999999</c:v>
                </c:pt>
                <c:pt idx="157">
                  <c:v>32675.183999999997</c:v>
                </c:pt>
                <c:pt idx="158">
                  <c:v>34143.108</c:v>
                </c:pt>
                <c:pt idx="159">
                  <c:v>36365.579999999994</c:v>
                </c:pt>
                <c:pt idx="160">
                  <c:v>26723.508000000002</c:v>
                </c:pt>
                <c:pt idx="161">
                  <c:v>31331.424000000003</c:v>
                </c:pt>
                <c:pt idx="162">
                  <c:v>36289.440000000002</c:v>
                </c:pt>
                <c:pt idx="163">
                  <c:v>41186.063999999998</c:v>
                </c:pt>
                <c:pt idx="164">
                  <c:v>37021.428</c:v>
                </c:pt>
                <c:pt idx="165">
                  <c:v>38435.387999999999</c:v>
                </c:pt>
                <c:pt idx="166">
                  <c:v>37623.06</c:v>
                </c:pt>
                <c:pt idx="167">
                  <c:v>25314.096000000001</c:v>
                </c:pt>
                <c:pt idx="168">
                  <c:v>27721.583999999999</c:v>
                </c:pt>
                <c:pt idx="169">
                  <c:v>33865.236000000004</c:v>
                </c:pt>
                <c:pt idx="170">
                  <c:v>32528.135999999999</c:v>
                </c:pt>
                <c:pt idx="171">
                  <c:v>36535.5</c:v>
                </c:pt>
                <c:pt idx="172">
                  <c:v>39585.983999999997</c:v>
                </c:pt>
                <c:pt idx="173">
                  <c:v>39408.084000000003</c:v>
                </c:pt>
                <c:pt idx="174">
                  <c:v>36060.887999999999</c:v>
                </c:pt>
                <c:pt idx="175">
                  <c:v>34326.240000000005</c:v>
                </c:pt>
                <c:pt idx="176">
                  <c:v>41231.652000000002</c:v>
                </c:pt>
                <c:pt idx="177">
                  <c:v>42411.695999999996</c:v>
                </c:pt>
                <c:pt idx="178">
                  <c:v>34701.803999999996</c:v>
                </c:pt>
                <c:pt idx="179">
                  <c:v>39181.812000000005</c:v>
                </c:pt>
                <c:pt idx="180">
                  <c:v>39578.436000000002</c:v>
                </c:pt>
                <c:pt idx="181">
                  <c:v>33250.199999999997</c:v>
                </c:pt>
                <c:pt idx="182">
                  <c:v>30221.531999999999</c:v>
                </c:pt>
                <c:pt idx="183">
                  <c:v>40409.267999999996</c:v>
                </c:pt>
                <c:pt idx="184">
                  <c:v>39360.084000000003</c:v>
                </c:pt>
                <c:pt idx="185">
                  <c:v>27728.628000000004</c:v>
                </c:pt>
                <c:pt idx="186">
                  <c:v>28022.579999999998</c:v>
                </c:pt>
                <c:pt idx="187">
                  <c:v>25744.248</c:v>
                </c:pt>
                <c:pt idx="188">
                  <c:v>29684.004000000001</c:v>
                </c:pt>
                <c:pt idx="189">
                  <c:v>22283.495999999999</c:v>
                </c:pt>
                <c:pt idx="190">
                  <c:v>36058.415999999997</c:v>
                </c:pt>
                <c:pt idx="191">
                  <c:v>40550.184000000001</c:v>
                </c:pt>
                <c:pt idx="192">
                  <c:v>34660.103999999999</c:v>
                </c:pt>
                <c:pt idx="193">
                  <c:v>36186.491999999998</c:v>
                </c:pt>
                <c:pt idx="194">
                  <c:v>34772.748</c:v>
                </c:pt>
                <c:pt idx="195">
                  <c:v>32812.536</c:v>
                </c:pt>
                <c:pt idx="196">
                  <c:v>34241.124000000003</c:v>
                </c:pt>
                <c:pt idx="197">
                  <c:v>25310.976000000002</c:v>
                </c:pt>
                <c:pt idx="198">
                  <c:v>30274.487999999998</c:v>
                </c:pt>
                <c:pt idx="199">
                  <c:v>26096.052</c:v>
                </c:pt>
                <c:pt idx="200">
                  <c:v>33048.732000000004</c:v>
                </c:pt>
                <c:pt idx="201">
                  <c:v>35722.235999999997</c:v>
                </c:pt>
                <c:pt idx="202">
                  <c:v>26685.612000000001</c:v>
                </c:pt>
                <c:pt idx="203">
                  <c:v>36837.372000000003</c:v>
                </c:pt>
                <c:pt idx="204">
                  <c:v>41920.332000000002</c:v>
                </c:pt>
                <c:pt idx="205">
                  <c:v>37979.520000000004</c:v>
                </c:pt>
                <c:pt idx="206">
                  <c:v>39403.067999999999</c:v>
                </c:pt>
                <c:pt idx="207">
                  <c:v>35551.188000000002</c:v>
                </c:pt>
                <c:pt idx="208">
                  <c:v>37280.615999999995</c:v>
                </c:pt>
                <c:pt idx="209">
                  <c:v>35051.004000000001</c:v>
                </c:pt>
                <c:pt idx="210">
                  <c:v>32319.984</c:v>
                </c:pt>
                <c:pt idx="211">
                  <c:v>37282.356</c:v>
                </c:pt>
                <c:pt idx="212">
                  <c:v>44075.724000000002</c:v>
                </c:pt>
                <c:pt idx="213">
                  <c:v>28815.396000000001</c:v>
                </c:pt>
                <c:pt idx="214">
                  <c:v>37074.06</c:v>
                </c:pt>
                <c:pt idx="215">
                  <c:v>37696.271999999997</c:v>
                </c:pt>
                <c:pt idx="216">
                  <c:v>30653.232</c:v>
                </c:pt>
                <c:pt idx="217">
                  <c:v>40940.027999999998</c:v>
                </c:pt>
                <c:pt idx="218">
                  <c:v>35164.127999999997</c:v>
                </c:pt>
                <c:pt idx="219">
                  <c:v>32817.671999999999</c:v>
                </c:pt>
                <c:pt idx="220">
                  <c:v>32690.28</c:v>
                </c:pt>
                <c:pt idx="221">
                  <c:v>17542.763999999999</c:v>
                </c:pt>
                <c:pt idx="222">
                  <c:v>24464.135999999999</c:v>
                </c:pt>
                <c:pt idx="223">
                  <c:v>35478.648000000001</c:v>
                </c:pt>
                <c:pt idx="224">
                  <c:v>36266.555999999997</c:v>
                </c:pt>
                <c:pt idx="225">
                  <c:v>26625.864000000001</c:v>
                </c:pt>
                <c:pt idx="226">
                  <c:v>29795.987999999998</c:v>
                </c:pt>
                <c:pt idx="227">
                  <c:v>31169.724000000002</c:v>
                </c:pt>
                <c:pt idx="228">
                  <c:v>23708.868000000002</c:v>
                </c:pt>
                <c:pt idx="229">
                  <c:v>40541.148000000001</c:v>
                </c:pt>
                <c:pt idx="230">
                  <c:v>38441.94</c:v>
                </c:pt>
                <c:pt idx="231">
                  <c:v>31523.531999999999</c:v>
                </c:pt>
                <c:pt idx="232">
                  <c:v>21982.968000000001</c:v>
                </c:pt>
                <c:pt idx="233">
                  <c:v>30343.968000000001</c:v>
                </c:pt>
                <c:pt idx="234">
                  <c:v>36574.667999999998</c:v>
                </c:pt>
                <c:pt idx="235">
                  <c:v>30547.644</c:v>
                </c:pt>
                <c:pt idx="236">
                  <c:v>30129.66</c:v>
                </c:pt>
                <c:pt idx="237">
                  <c:v>33878.976000000002</c:v>
                </c:pt>
                <c:pt idx="238">
                  <c:v>29769.3</c:v>
                </c:pt>
                <c:pt idx="239">
                  <c:v>29965.703999999998</c:v>
                </c:pt>
                <c:pt idx="240">
                  <c:v>30159.648000000001</c:v>
                </c:pt>
                <c:pt idx="241">
                  <c:v>26258.076000000001</c:v>
                </c:pt>
                <c:pt idx="242">
                  <c:v>33464.472000000002</c:v>
                </c:pt>
                <c:pt idx="243">
                  <c:v>33288.695999999996</c:v>
                </c:pt>
                <c:pt idx="244">
                  <c:v>35885.148000000001</c:v>
                </c:pt>
                <c:pt idx="245">
                  <c:v>31483.884000000005</c:v>
                </c:pt>
                <c:pt idx="246">
                  <c:v>34785.275999999998</c:v>
                </c:pt>
                <c:pt idx="247">
                  <c:v>29544.239999999998</c:v>
                </c:pt>
                <c:pt idx="248">
                  <c:v>29467.775999999998</c:v>
                </c:pt>
                <c:pt idx="249">
                  <c:v>32843.759999999995</c:v>
                </c:pt>
                <c:pt idx="250">
                  <c:v>36983.315999999999</c:v>
                </c:pt>
                <c:pt idx="251">
                  <c:v>34105.547999999995</c:v>
                </c:pt>
                <c:pt idx="252">
                  <c:v>28652.579999999998</c:v>
                </c:pt>
                <c:pt idx="253">
                  <c:v>35897.364000000001</c:v>
                </c:pt>
                <c:pt idx="254">
                  <c:v>30536.603999999999</c:v>
                </c:pt>
                <c:pt idx="255">
                  <c:v>25920.792000000001</c:v>
                </c:pt>
                <c:pt idx="256">
                  <c:v>35071.979999999996</c:v>
                </c:pt>
                <c:pt idx="257">
                  <c:v>38183.027999999998</c:v>
                </c:pt>
                <c:pt idx="258">
                  <c:v>39175.896000000001</c:v>
                </c:pt>
                <c:pt idx="259">
                  <c:v>34084.259999999995</c:v>
                </c:pt>
                <c:pt idx="260">
                  <c:v>37839.335999999996</c:v>
                </c:pt>
                <c:pt idx="261">
                  <c:v>37124.94</c:v>
                </c:pt>
                <c:pt idx="262">
                  <c:v>39091.872000000003</c:v>
                </c:pt>
                <c:pt idx="263">
                  <c:v>32404.428</c:v>
                </c:pt>
                <c:pt idx="264">
                  <c:v>38782.488000000005</c:v>
                </c:pt>
                <c:pt idx="265">
                  <c:v>37657.020000000004</c:v>
                </c:pt>
                <c:pt idx="266">
                  <c:v>41685.551999999996</c:v>
                </c:pt>
                <c:pt idx="267">
                  <c:v>32343.095999999998</c:v>
                </c:pt>
                <c:pt idx="268">
                  <c:v>38631.78</c:v>
                </c:pt>
                <c:pt idx="269">
                  <c:v>36122.592000000004</c:v>
                </c:pt>
                <c:pt idx="270">
                  <c:v>34810.835999999996</c:v>
                </c:pt>
                <c:pt idx="271">
                  <c:v>38291.784</c:v>
                </c:pt>
                <c:pt idx="272">
                  <c:v>37142.879999999997</c:v>
                </c:pt>
                <c:pt idx="273">
                  <c:v>41710.32</c:v>
                </c:pt>
                <c:pt idx="274">
                  <c:v>38518.008000000002</c:v>
                </c:pt>
                <c:pt idx="275">
                  <c:v>35557.728000000003</c:v>
                </c:pt>
                <c:pt idx="276">
                  <c:v>37102.212</c:v>
                </c:pt>
                <c:pt idx="277">
                  <c:v>37102.644</c:v>
                </c:pt>
                <c:pt idx="278">
                  <c:v>46524.732000000004</c:v>
                </c:pt>
                <c:pt idx="279">
                  <c:v>40240.115999999995</c:v>
                </c:pt>
                <c:pt idx="280">
                  <c:v>40767.168000000005</c:v>
                </c:pt>
                <c:pt idx="281">
                  <c:v>40196.664000000004</c:v>
                </c:pt>
                <c:pt idx="282">
                  <c:v>39488.315999999999</c:v>
                </c:pt>
                <c:pt idx="283">
                  <c:v>36880.764000000003</c:v>
                </c:pt>
                <c:pt idx="284">
                  <c:v>33377.892</c:v>
                </c:pt>
                <c:pt idx="285">
                  <c:v>41174.207999999999</c:v>
                </c:pt>
                <c:pt idx="286">
                  <c:v>39162.648000000001</c:v>
                </c:pt>
                <c:pt idx="287">
                  <c:v>33897.324000000001</c:v>
                </c:pt>
                <c:pt idx="288">
                  <c:v>25680.227999999999</c:v>
                </c:pt>
                <c:pt idx="289">
                  <c:v>36538.872000000003</c:v>
                </c:pt>
                <c:pt idx="290">
                  <c:v>43258.020000000004</c:v>
                </c:pt>
                <c:pt idx="291">
                  <c:v>24268.056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E-4AC2-8589-B712DC0B51C3}"/>
            </c:ext>
          </c:extLst>
        </c:ser>
        <c:ser>
          <c:idx val="1"/>
          <c:order val="1"/>
          <c:tx>
            <c:v>Предсказанное Yt</c:v>
          </c:tx>
          <c:spPr>
            <a:ln w="19050">
              <a:noFill/>
            </a:ln>
          </c:spPr>
          <c:xVal>
            <c:numRef>
              <c:f>'Б-т_1'!$D$5:$D$296</c:f>
              <c:numCache>
                <c:formatCode>General</c:formatCode>
                <c:ptCount val="292"/>
                <c:pt idx="0">
                  <c:v>14400</c:v>
                </c:pt>
                <c:pt idx="1">
                  <c:v>15200</c:v>
                </c:pt>
                <c:pt idx="2">
                  <c:v>30000</c:v>
                </c:pt>
                <c:pt idx="3">
                  <c:v>19600</c:v>
                </c:pt>
                <c:pt idx="4">
                  <c:v>26080</c:v>
                </c:pt>
                <c:pt idx="5">
                  <c:v>28560</c:v>
                </c:pt>
                <c:pt idx="6">
                  <c:v>12800</c:v>
                </c:pt>
                <c:pt idx="7">
                  <c:v>19200</c:v>
                </c:pt>
                <c:pt idx="8">
                  <c:v>23200</c:v>
                </c:pt>
                <c:pt idx="9">
                  <c:v>8800</c:v>
                </c:pt>
                <c:pt idx="10">
                  <c:v>21200</c:v>
                </c:pt>
                <c:pt idx="11">
                  <c:v>19200</c:v>
                </c:pt>
                <c:pt idx="12">
                  <c:v>16800</c:v>
                </c:pt>
                <c:pt idx="13">
                  <c:v>30400</c:v>
                </c:pt>
                <c:pt idx="14">
                  <c:v>28000</c:v>
                </c:pt>
                <c:pt idx="15">
                  <c:v>25200</c:v>
                </c:pt>
                <c:pt idx="16">
                  <c:v>17200</c:v>
                </c:pt>
                <c:pt idx="17">
                  <c:v>16000</c:v>
                </c:pt>
                <c:pt idx="18">
                  <c:v>18400</c:v>
                </c:pt>
                <c:pt idx="19">
                  <c:v>11520</c:v>
                </c:pt>
                <c:pt idx="20">
                  <c:v>22720</c:v>
                </c:pt>
                <c:pt idx="21">
                  <c:v>25440</c:v>
                </c:pt>
                <c:pt idx="22">
                  <c:v>14880</c:v>
                </c:pt>
                <c:pt idx="23">
                  <c:v>19360</c:v>
                </c:pt>
                <c:pt idx="24">
                  <c:v>25280</c:v>
                </c:pt>
                <c:pt idx="25">
                  <c:v>17040</c:v>
                </c:pt>
                <c:pt idx="26">
                  <c:v>16720</c:v>
                </c:pt>
                <c:pt idx="27">
                  <c:v>15208</c:v>
                </c:pt>
                <c:pt idx="28">
                  <c:v>22080</c:v>
                </c:pt>
                <c:pt idx="29">
                  <c:v>20880</c:v>
                </c:pt>
                <c:pt idx="30">
                  <c:v>17120</c:v>
                </c:pt>
                <c:pt idx="31">
                  <c:v>19760</c:v>
                </c:pt>
                <c:pt idx="32">
                  <c:v>23520</c:v>
                </c:pt>
                <c:pt idx="33">
                  <c:v>23440</c:v>
                </c:pt>
                <c:pt idx="34">
                  <c:v>22080</c:v>
                </c:pt>
                <c:pt idx="35">
                  <c:v>19040</c:v>
                </c:pt>
                <c:pt idx="36">
                  <c:v>19680</c:v>
                </c:pt>
                <c:pt idx="37">
                  <c:v>24560</c:v>
                </c:pt>
                <c:pt idx="38">
                  <c:v>22960</c:v>
                </c:pt>
                <c:pt idx="39">
                  <c:v>22960</c:v>
                </c:pt>
                <c:pt idx="40">
                  <c:v>25120</c:v>
                </c:pt>
                <c:pt idx="41">
                  <c:v>25120</c:v>
                </c:pt>
                <c:pt idx="42">
                  <c:v>24080</c:v>
                </c:pt>
                <c:pt idx="43">
                  <c:v>25120</c:v>
                </c:pt>
                <c:pt idx="44">
                  <c:v>23840</c:v>
                </c:pt>
                <c:pt idx="45">
                  <c:v>22400</c:v>
                </c:pt>
                <c:pt idx="46">
                  <c:v>26800</c:v>
                </c:pt>
                <c:pt idx="47">
                  <c:v>16040</c:v>
                </c:pt>
                <c:pt idx="48">
                  <c:v>20000</c:v>
                </c:pt>
                <c:pt idx="49">
                  <c:v>24880</c:v>
                </c:pt>
                <c:pt idx="50">
                  <c:v>26960</c:v>
                </c:pt>
                <c:pt idx="51">
                  <c:v>25160</c:v>
                </c:pt>
                <c:pt idx="52">
                  <c:v>30960</c:v>
                </c:pt>
                <c:pt idx="53">
                  <c:v>30560</c:v>
                </c:pt>
                <c:pt idx="54">
                  <c:v>32000</c:v>
                </c:pt>
                <c:pt idx="55">
                  <c:v>32000</c:v>
                </c:pt>
                <c:pt idx="56">
                  <c:v>26400</c:v>
                </c:pt>
                <c:pt idx="57">
                  <c:v>26480</c:v>
                </c:pt>
                <c:pt idx="58">
                  <c:v>19120</c:v>
                </c:pt>
                <c:pt idx="59">
                  <c:v>18160</c:v>
                </c:pt>
                <c:pt idx="60">
                  <c:v>28320</c:v>
                </c:pt>
                <c:pt idx="61">
                  <c:v>28240</c:v>
                </c:pt>
                <c:pt idx="62">
                  <c:v>18160</c:v>
                </c:pt>
                <c:pt idx="63">
                  <c:v>15120</c:v>
                </c:pt>
                <c:pt idx="64">
                  <c:v>29552</c:v>
                </c:pt>
                <c:pt idx="65">
                  <c:v>30480</c:v>
                </c:pt>
                <c:pt idx="66">
                  <c:v>24080</c:v>
                </c:pt>
                <c:pt idx="67">
                  <c:v>16240</c:v>
                </c:pt>
                <c:pt idx="68">
                  <c:v>17040</c:v>
                </c:pt>
                <c:pt idx="69">
                  <c:v>21840</c:v>
                </c:pt>
                <c:pt idx="70">
                  <c:v>20960</c:v>
                </c:pt>
                <c:pt idx="71">
                  <c:v>12720</c:v>
                </c:pt>
                <c:pt idx="72">
                  <c:v>25600</c:v>
                </c:pt>
                <c:pt idx="73">
                  <c:v>28800</c:v>
                </c:pt>
                <c:pt idx="74">
                  <c:v>26560</c:v>
                </c:pt>
                <c:pt idx="75">
                  <c:v>28400</c:v>
                </c:pt>
                <c:pt idx="76">
                  <c:v>26640</c:v>
                </c:pt>
                <c:pt idx="77">
                  <c:v>22880</c:v>
                </c:pt>
                <c:pt idx="78">
                  <c:v>27120</c:v>
                </c:pt>
                <c:pt idx="79">
                  <c:v>24720</c:v>
                </c:pt>
                <c:pt idx="80">
                  <c:v>26080</c:v>
                </c:pt>
                <c:pt idx="81">
                  <c:v>32400</c:v>
                </c:pt>
                <c:pt idx="82">
                  <c:v>32000</c:v>
                </c:pt>
                <c:pt idx="83">
                  <c:v>20880</c:v>
                </c:pt>
                <c:pt idx="84">
                  <c:v>28480</c:v>
                </c:pt>
                <c:pt idx="85">
                  <c:v>23680</c:v>
                </c:pt>
                <c:pt idx="86">
                  <c:v>22720</c:v>
                </c:pt>
                <c:pt idx="87">
                  <c:v>29920</c:v>
                </c:pt>
                <c:pt idx="88">
                  <c:v>31440</c:v>
                </c:pt>
                <c:pt idx="89">
                  <c:v>33520</c:v>
                </c:pt>
                <c:pt idx="90">
                  <c:v>26800</c:v>
                </c:pt>
                <c:pt idx="91">
                  <c:v>29360</c:v>
                </c:pt>
                <c:pt idx="92">
                  <c:v>28560</c:v>
                </c:pt>
                <c:pt idx="93">
                  <c:v>26320</c:v>
                </c:pt>
                <c:pt idx="94">
                  <c:v>28880</c:v>
                </c:pt>
                <c:pt idx="95">
                  <c:v>33520</c:v>
                </c:pt>
                <c:pt idx="96">
                  <c:v>29520</c:v>
                </c:pt>
                <c:pt idx="97">
                  <c:v>20160</c:v>
                </c:pt>
                <c:pt idx="98">
                  <c:v>13360</c:v>
                </c:pt>
                <c:pt idx="99">
                  <c:v>23520</c:v>
                </c:pt>
                <c:pt idx="100">
                  <c:v>29600</c:v>
                </c:pt>
                <c:pt idx="101">
                  <c:v>27520</c:v>
                </c:pt>
                <c:pt idx="102">
                  <c:v>31712</c:v>
                </c:pt>
                <c:pt idx="103">
                  <c:v>32160</c:v>
                </c:pt>
                <c:pt idx="104">
                  <c:v>28240</c:v>
                </c:pt>
                <c:pt idx="105">
                  <c:v>28000</c:v>
                </c:pt>
                <c:pt idx="106">
                  <c:v>31200</c:v>
                </c:pt>
                <c:pt idx="107">
                  <c:v>35680</c:v>
                </c:pt>
                <c:pt idx="108">
                  <c:v>30640</c:v>
                </c:pt>
                <c:pt idx="109">
                  <c:v>31120</c:v>
                </c:pt>
                <c:pt idx="110">
                  <c:v>31280</c:v>
                </c:pt>
                <c:pt idx="111">
                  <c:v>30320</c:v>
                </c:pt>
                <c:pt idx="112">
                  <c:v>21920</c:v>
                </c:pt>
                <c:pt idx="113">
                  <c:v>27680</c:v>
                </c:pt>
                <c:pt idx="114">
                  <c:v>18720</c:v>
                </c:pt>
                <c:pt idx="115">
                  <c:v>21200</c:v>
                </c:pt>
                <c:pt idx="116">
                  <c:v>30400</c:v>
                </c:pt>
                <c:pt idx="117">
                  <c:v>29680</c:v>
                </c:pt>
                <c:pt idx="118">
                  <c:v>30400</c:v>
                </c:pt>
                <c:pt idx="119">
                  <c:v>26800</c:v>
                </c:pt>
                <c:pt idx="120">
                  <c:v>27680</c:v>
                </c:pt>
                <c:pt idx="121">
                  <c:v>16640</c:v>
                </c:pt>
                <c:pt idx="122">
                  <c:v>7680</c:v>
                </c:pt>
                <c:pt idx="123">
                  <c:v>18240</c:v>
                </c:pt>
                <c:pt idx="124">
                  <c:v>26320</c:v>
                </c:pt>
                <c:pt idx="125">
                  <c:v>28000</c:v>
                </c:pt>
                <c:pt idx="126">
                  <c:v>24480</c:v>
                </c:pt>
                <c:pt idx="127">
                  <c:v>24720</c:v>
                </c:pt>
                <c:pt idx="128">
                  <c:v>24160</c:v>
                </c:pt>
                <c:pt idx="129">
                  <c:v>28400</c:v>
                </c:pt>
                <c:pt idx="130">
                  <c:v>31040</c:v>
                </c:pt>
                <c:pt idx="131">
                  <c:v>31360</c:v>
                </c:pt>
                <c:pt idx="132">
                  <c:v>27280</c:v>
                </c:pt>
                <c:pt idx="133">
                  <c:v>25120</c:v>
                </c:pt>
                <c:pt idx="134">
                  <c:v>23360</c:v>
                </c:pt>
                <c:pt idx="135">
                  <c:v>26160</c:v>
                </c:pt>
                <c:pt idx="136">
                  <c:v>26320</c:v>
                </c:pt>
                <c:pt idx="137">
                  <c:v>32320</c:v>
                </c:pt>
                <c:pt idx="138">
                  <c:v>27360</c:v>
                </c:pt>
                <c:pt idx="139">
                  <c:v>30960</c:v>
                </c:pt>
                <c:pt idx="140">
                  <c:v>23120</c:v>
                </c:pt>
                <c:pt idx="141">
                  <c:v>15000</c:v>
                </c:pt>
                <c:pt idx="142">
                  <c:v>18000</c:v>
                </c:pt>
                <c:pt idx="143">
                  <c:v>16720</c:v>
                </c:pt>
                <c:pt idx="144">
                  <c:v>26400</c:v>
                </c:pt>
                <c:pt idx="145">
                  <c:v>30480</c:v>
                </c:pt>
                <c:pt idx="146">
                  <c:v>31600</c:v>
                </c:pt>
                <c:pt idx="147">
                  <c:v>9920</c:v>
                </c:pt>
                <c:pt idx="148">
                  <c:v>13200</c:v>
                </c:pt>
                <c:pt idx="149">
                  <c:v>32600</c:v>
                </c:pt>
                <c:pt idx="150">
                  <c:v>40900</c:v>
                </c:pt>
                <c:pt idx="151">
                  <c:v>50300</c:v>
                </c:pt>
                <c:pt idx="152">
                  <c:v>41300</c:v>
                </c:pt>
                <c:pt idx="153">
                  <c:v>44000</c:v>
                </c:pt>
                <c:pt idx="154">
                  <c:v>39500</c:v>
                </c:pt>
                <c:pt idx="155">
                  <c:v>21400</c:v>
                </c:pt>
                <c:pt idx="156">
                  <c:v>30600</c:v>
                </c:pt>
                <c:pt idx="157">
                  <c:v>34900</c:v>
                </c:pt>
                <c:pt idx="158">
                  <c:v>36100</c:v>
                </c:pt>
                <c:pt idx="159">
                  <c:v>35200</c:v>
                </c:pt>
                <c:pt idx="160">
                  <c:v>26800</c:v>
                </c:pt>
                <c:pt idx="161">
                  <c:v>35800</c:v>
                </c:pt>
                <c:pt idx="162">
                  <c:v>37600</c:v>
                </c:pt>
                <c:pt idx="163">
                  <c:v>39200</c:v>
                </c:pt>
                <c:pt idx="164">
                  <c:v>35500</c:v>
                </c:pt>
                <c:pt idx="165">
                  <c:v>39700</c:v>
                </c:pt>
                <c:pt idx="166">
                  <c:v>37200</c:v>
                </c:pt>
                <c:pt idx="167">
                  <c:v>7680</c:v>
                </c:pt>
                <c:pt idx="168">
                  <c:v>16320</c:v>
                </c:pt>
                <c:pt idx="169">
                  <c:v>41800</c:v>
                </c:pt>
                <c:pt idx="170">
                  <c:v>41800</c:v>
                </c:pt>
                <c:pt idx="171">
                  <c:v>21200</c:v>
                </c:pt>
                <c:pt idx="172">
                  <c:v>39500</c:v>
                </c:pt>
                <c:pt idx="173">
                  <c:v>23600</c:v>
                </c:pt>
                <c:pt idx="174">
                  <c:v>23200</c:v>
                </c:pt>
                <c:pt idx="175">
                  <c:v>18080</c:v>
                </c:pt>
                <c:pt idx="176">
                  <c:v>24960</c:v>
                </c:pt>
                <c:pt idx="177">
                  <c:v>24160</c:v>
                </c:pt>
                <c:pt idx="178">
                  <c:v>18880</c:v>
                </c:pt>
                <c:pt idx="179">
                  <c:v>39400</c:v>
                </c:pt>
                <c:pt idx="180">
                  <c:v>22160</c:v>
                </c:pt>
                <c:pt idx="181">
                  <c:v>18960</c:v>
                </c:pt>
                <c:pt idx="182">
                  <c:v>16640</c:v>
                </c:pt>
                <c:pt idx="183">
                  <c:v>43400</c:v>
                </c:pt>
                <c:pt idx="184">
                  <c:v>17120</c:v>
                </c:pt>
                <c:pt idx="185">
                  <c:v>20400</c:v>
                </c:pt>
                <c:pt idx="186">
                  <c:v>15840</c:v>
                </c:pt>
                <c:pt idx="187">
                  <c:v>26800</c:v>
                </c:pt>
                <c:pt idx="188">
                  <c:v>29300</c:v>
                </c:pt>
                <c:pt idx="189">
                  <c:v>10400</c:v>
                </c:pt>
                <c:pt idx="190">
                  <c:v>15200</c:v>
                </c:pt>
                <c:pt idx="191">
                  <c:v>24480</c:v>
                </c:pt>
                <c:pt idx="192">
                  <c:v>23520</c:v>
                </c:pt>
                <c:pt idx="193">
                  <c:v>39300</c:v>
                </c:pt>
                <c:pt idx="194">
                  <c:v>21920</c:v>
                </c:pt>
                <c:pt idx="195">
                  <c:v>20400</c:v>
                </c:pt>
                <c:pt idx="196">
                  <c:v>16080</c:v>
                </c:pt>
                <c:pt idx="197">
                  <c:v>20160</c:v>
                </c:pt>
                <c:pt idx="198">
                  <c:v>18720</c:v>
                </c:pt>
                <c:pt idx="199">
                  <c:v>17800</c:v>
                </c:pt>
                <c:pt idx="200">
                  <c:v>19840</c:v>
                </c:pt>
                <c:pt idx="201">
                  <c:v>20320</c:v>
                </c:pt>
                <c:pt idx="202">
                  <c:v>10320</c:v>
                </c:pt>
                <c:pt idx="203">
                  <c:v>22400</c:v>
                </c:pt>
                <c:pt idx="204">
                  <c:v>25120</c:v>
                </c:pt>
                <c:pt idx="205">
                  <c:v>15600</c:v>
                </c:pt>
                <c:pt idx="206">
                  <c:v>40900</c:v>
                </c:pt>
                <c:pt idx="207">
                  <c:v>14400</c:v>
                </c:pt>
                <c:pt idx="208">
                  <c:v>38700</c:v>
                </c:pt>
                <c:pt idx="209">
                  <c:v>24240</c:v>
                </c:pt>
                <c:pt idx="210">
                  <c:v>19840</c:v>
                </c:pt>
                <c:pt idx="211">
                  <c:v>14400</c:v>
                </c:pt>
                <c:pt idx="212">
                  <c:v>44400</c:v>
                </c:pt>
                <c:pt idx="213">
                  <c:v>15040</c:v>
                </c:pt>
                <c:pt idx="214">
                  <c:v>21120</c:v>
                </c:pt>
                <c:pt idx="215">
                  <c:v>20640</c:v>
                </c:pt>
                <c:pt idx="216">
                  <c:v>14400</c:v>
                </c:pt>
                <c:pt idx="217">
                  <c:v>17440</c:v>
                </c:pt>
                <c:pt idx="218">
                  <c:v>21600</c:v>
                </c:pt>
                <c:pt idx="219">
                  <c:v>35700</c:v>
                </c:pt>
                <c:pt idx="220">
                  <c:v>34600</c:v>
                </c:pt>
                <c:pt idx="221">
                  <c:v>16000</c:v>
                </c:pt>
                <c:pt idx="222">
                  <c:v>21520</c:v>
                </c:pt>
                <c:pt idx="223">
                  <c:v>35700</c:v>
                </c:pt>
                <c:pt idx="224">
                  <c:v>24400</c:v>
                </c:pt>
                <c:pt idx="225">
                  <c:v>7200</c:v>
                </c:pt>
                <c:pt idx="226">
                  <c:v>17600</c:v>
                </c:pt>
                <c:pt idx="227">
                  <c:v>17840</c:v>
                </c:pt>
                <c:pt idx="228">
                  <c:v>18480</c:v>
                </c:pt>
                <c:pt idx="229">
                  <c:v>23440</c:v>
                </c:pt>
                <c:pt idx="230">
                  <c:v>24240</c:v>
                </c:pt>
                <c:pt idx="231">
                  <c:v>19280</c:v>
                </c:pt>
                <c:pt idx="232">
                  <c:v>16080</c:v>
                </c:pt>
                <c:pt idx="233">
                  <c:v>30000</c:v>
                </c:pt>
                <c:pt idx="234">
                  <c:v>35500</c:v>
                </c:pt>
                <c:pt idx="235">
                  <c:v>14880</c:v>
                </c:pt>
                <c:pt idx="236">
                  <c:v>27200</c:v>
                </c:pt>
                <c:pt idx="237">
                  <c:v>30000</c:v>
                </c:pt>
                <c:pt idx="238">
                  <c:v>26700</c:v>
                </c:pt>
                <c:pt idx="239">
                  <c:v>29000</c:v>
                </c:pt>
                <c:pt idx="240">
                  <c:v>31100</c:v>
                </c:pt>
                <c:pt idx="241">
                  <c:v>24800</c:v>
                </c:pt>
                <c:pt idx="242">
                  <c:v>34000</c:v>
                </c:pt>
                <c:pt idx="243">
                  <c:v>32200</c:v>
                </c:pt>
                <c:pt idx="244">
                  <c:v>34200</c:v>
                </c:pt>
                <c:pt idx="245">
                  <c:v>24640</c:v>
                </c:pt>
                <c:pt idx="246">
                  <c:v>32800</c:v>
                </c:pt>
                <c:pt idx="247">
                  <c:v>26500</c:v>
                </c:pt>
                <c:pt idx="248">
                  <c:v>8080</c:v>
                </c:pt>
                <c:pt idx="249">
                  <c:v>26500</c:v>
                </c:pt>
                <c:pt idx="250">
                  <c:v>37000</c:v>
                </c:pt>
                <c:pt idx="251">
                  <c:v>34100</c:v>
                </c:pt>
                <c:pt idx="252">
                  <c:v>6160</c:v>
                </c:pt>
                <c:pt idx="253">
                  <c:v>37600</c:v>
                </c:pt>
                <c:pt idx="254">
                  <c:v>28700</c:v>
                </c:pt>
                <c:pt idx="255">
                  <c:v>17360</c:v>
                </c:pt>
                <c:pt idx="256">
                  <c:v>10000</c:v>
                </c:pt>
                <c:pt idx="257">
                  <c:v>38900</c:v>
                </c:pt>
                <c:pt idx="258">
                  <c:v>38300</c:v>
                </c:pt>
                <c:pt idx="259">
                  <c:v>35000</c:v>
                </c:pt>
                <c:pt idx="260">
                  <c:v>13440</c:v>
                </c:pt>
                <c:pt idx="261">
                  <c:v>34200</c:v>
                </c:pt>
                <c:pt idx="262">
                  <c:v>37000</c:v>
                </c:pt>
                <c:pt idx="263">
                  <c:v>16880</c:v>
                </c:pt>
                <c:pt idx="264">
                  <c:v>13120</c:v>
                </c:pt>
                <c:pt idx="265">
                  <c:v>34000</c:v>
                </c:pt>
                <c:pt idx="266">
                  <c:v>39900</c:v>
                </c:pt>
                <c:pt idx="267">
                  <c:v>15520</c:v>
                </c:pt>
                <c:pt idx="268">
                  <c:v>12160</c:v>
                </c:pt>
                <c:pt idx="269">
                  <c:v>29800</c:v>
                </c:pt>
                <c:pt idx="270">
                  <c:v>30500</c:v>
                </c:pt>
                <c:pt idx="271">
                  <c:v>20800</c:v>
                </c:pt>
                <c:pt idx="272">
                  <c:v>34600</c:v>
                </c:pt>
                <c:pt idx="273">
                  <c:v>39900</c:v>
                </c:pt>
                <c:pt idx="274">
                  <c:v>35000</c:v>
                </c:pt>
                <c:pt idx="275">
                  <c:v>21120</c:v>
                </c:pt>
                <c:pt idx="276">
                  <c:v>33600</c:v>
                </c:pt>
                <c:pt idx="277">
                  <c:v>36900</c:v>
                </c:pt>
                <c:pt idx="278">
                  <c:v>44500</c:v>
                </c:pt>
                <c:pt idx="279">
                  <c:v>41000</c:v>
                </c:pt>
                <c:pt idx="280">
                  <c:v>37300</c:v>
                </c:pt>
                <c:pt idx="281">
                  <c:v>34000</c:v>
                </c:pt>
                <c:pt idx="282">
                  <c:v>34400</c:v>
                </c:pt>
                <c:pt idx="283">
                  <c:v>35400</c:v>
                </c:pt>
                <c:pt idx="284">
                  <c:v>34100</c:v>
                </c:pt>
                <c:pt idx="285">
                  <c:v>41900</c:v>
                </c:pt>
                <c:pt idx="286">
                  <c:v>40200</c:v>
                </c:pt>
                <c:pt idx="287">
                  <c:v>34300</c:v>
                </c:pt>
                <c:pt idx="288">
                  <c:v>22480</c:v>
                </c:pt>
                <c:pt idx="289">
                  <c:v>39400</c:v>
                </c:pt>
                <c:pt idx="290">
                  <c:v>44300</c:v>
                </c:pt>
                <c:pt idx="291">
                  <c:v>18480</c:v>
                </c:pt>
              </c:numCache>
            </c:numRef>
          </c:xVal>
          <c:yVal>
            <c:numRef>
              <c:f>'Б-т_1'!$T$30:$T$321</c:f>
              <c:numCache>
                <c:formatCode>General</c:formatCode>
                <c:ptCount val="292"/>
                <c:pt idx="0">
                  <c:v>29745.5239732273</c:v>
                </c:pt>
                <c:pt idx="1">
                  <c:v>30038.788916219532</c:v>
                </c:pt>
                <c:pt idx="2">
                  <c:v>35464.190361575827</c:v>
                </c:pt>
                <c:pt idx="3">
                  <c:v>31651.746102676807</c:v>
                </c:pt>
                <c:pt idx="4">
                  <c:v>34027.192140913889</c:v>
                </c:pt>
                <c:pt idx="5">
                  <c:v>34936.313464189807</c:v>
                </c:pt>
                <c:pt idx="6">
                  <c:v>29158.994087242834</c:v>
                </c:pt>
                <c:pt idx="7">
                  <c:v>31505.113631180691</c:v>
                </c:pt>
                <c:pt idx="8">
                  <c:v>32971.438346141855</c:v>
                </c:pt>
                <c:pt idx="9">
                  <c:v>27692.669372281674</c:v>
                </c:pt>
                <c:pt idx="10">
                  <c:v>32238.275988661273</c:v>
                </c:pt>
                <c:pt idx="11">
                  <c:v>31505.113631180691</c:v>
                </c:pt>
                <c:pt idx="12">
                  <c:v>30625.318802203998</c:v>
                </c:pt>
                <c:pt idx="13">
                  <c:v>35610.822833071943</c:v>
                </c:pt>
                <c:pt idx="14">
                  <c:v>34731.028004095249</c:v>
                </c:pt>
                <c:pt idx="15">
                  <c:v>33704.600703622433</c:v>
                </c:pt>
                <c:pt idx="16">
                  <c:v>30771.951273700113</c:v>
                </c:pt>
                <c:pt idx="17">
                  <c:v>30332.053859211763</c:v>
                </c:pt>
                <c:pt idx="18">
                  <c:v>31211.84868818846</c:v>
                </c:pt>
                <c:pt idx="19">
                  <c:v>28689.770178455263</c:v>
                </c:pt>
                <c:pt idx="20">
                  <c:v>32795.479380346515</c:v>
                </c:pt>
                <c:pt idx="21">
                  <c:v>33792.580186520107</c:v>
                </c:pt>
                <c:pt idx="22">
                  <c:v>29921.482939022637</c:v>
                </c:pt>
                <c:pt idx="23">
                  <c:v>31563.76661977914</c:v>
                </c:pt>
                <c:pt idx="24">
                  <c:v>33733.927197921657</c:v>
                </c:pt>
                <c:pt idx="25">
                  <c:v>30713.298285101664</c:v>
                </c:pt>
                <c:pt idx="26">
                  <c:v>30595.992307904773</c:v>
                </c:pt>
                <c:pt idx="27">
                  <c:v>30041.721565649452</c:v>
                </c:pt>
                <c:pt idx="28">
                  <c:v>32560.867425952729</c:v>
                </c:pt>
                <c:pt idx="29">
                  <c:v>32120.970011464378</c:v>
                </c:pt>
                <c:pt idx="30">
                  <c:v>30742.624779400889</c:v>
                </c:pt>
                <c:pt idx="31">
                  <c:v>31710.399091275256</c:v>
                </c:pt>
                <c:pt idx="32">
                  <c:v>33088.744323338746</c:v>
                </c:pt>
                <c:pt idx="33">
                  <c:v>33059.417829039521</c:v>
                </c:pt>
                <c:pt idx="34">
                  <c:v>32560.867425952729</c:v>
                </c:pt>
                <c:pt idx="35">
                  <c:v>31446.460642582246</c:v>
                </c:pt>
                <c:pt idx="36">
                  <c:v>31681.072596976031</c:v>
                </c:pt>
                <c:pt idx="37">
                  <c:v>33469.988749228651</c:v>
                </c:pt>
                <c:pt idx="38">
                  <c:v>32883.458863244181</c:v>
                </c:pt>
                <c:pt idx="39">
                  <c:v>32883.458863244181</c:v>
                </c:pt>
                <c:pt idx="40">
                  <c:v>33675.274209323208</c:v>
                </c:pt>
                <c:pt idx="41">
                  <c:v>33675.274209323208</c:v>
                </c:pt>
                <c:pt idx="42">
                  <c:v>33294.029783433311</c:v>
                </c:pt>
                <c:pt idx="43">
                  <c:v>33675.274209323208</c:v>
                </c:pt>
                <c:pt idx="44">
                  <c:v>33206.050300535637</c:v>
                </c:pt>
                <c:pt idx="45">
                  <c:v>32678.173403149623</c:v>
                </c:pt>
                <c:pt idx="46">
                  <c:v>34291.130589606895</c:v>
                </c:pt>
                <c:pt idx="47">
                  <c:v>30346.717106361375</c:v>
                </c:pt>
                <c:pt idx="48">
                  <c:v>31798.378574172923</c:v>
                </c:pt>
                <c:pt idx="49">
                  <c:v>33587.294726425542</c:v>
                </c:pt>
                <c:pt idx="50">
                  <c:v>34349.783578205344</c:v>
                </c:pt>
                <c:pt idx="51">
                  <c:v>33689.93745647282</c:v>
                </c:pt>
                <c:pt idx="52">
                  <c:v>35816.108293166508</c:v>
                </c:pt>
                <c:pt idx="53">
                  <c:v>35669.475821670392</c:v>
                </c:pt>
                <c:pt idx="54">
                  <c:v>36197.352719056405</c:v>
                </c:pt>
                <c:pt idx="55">
                  <c:v>36197.352719056405</c:v>
                </c:pt>
                <c:pt idx="56">
                  <c:v>34144.49811811078</c:v>
                </c:pt>
                <c:pt idx="57">
                  <c:v>34173.824612410004</c:v>
                </c:pt>
                <c:pt idx="58">
                  <c:v>31475.78713688147</c:v>
                </c:pt>
                <c:pt idx="59">
                  <c:v>31123.86920529079</c:v>
                </c:pt>
                <c:pt idx="60">
                  <c:v>34848.33398129214</c:v>
                </c:pt>
                <c:pt idx="61">
                  <c:v>34819.007486992916</c:v>
                </c:pt>
                <c:pt idx="62">
                  <c:v>31123.86920529079</c:v>
                </c:pt>
                <c:pt idx="63">
                  <c:v>30009.462421920307</c:v>
                </c:pt>
                <c:pt idx="64">
                  <c:v>35299.961993500176</c:v>
                </c:pt>
                <c:pt idx="65">
                  <c:v>35640.149327371168</c:v>
                </c:pt>
                <c:pt idx="66">
                  <c:v>33294.029783433311</c:v>
                </c:pt>
                <c:pt idx="67">
                  <c:v>30420.033342109433</c:v>
                </c:pt>
                <c:pt idx="68">
                  <c:v>30713.298285101664</c:v>
                </c:pt>
                <c:pt idx="69">
                  <c:v>32472.887943055059</c:v>
                </c:pt>
                <c:pt idx="70">
                  <c:v>32150.296505763603</c:v>
                </c:pt>
                <c:pt idx="71">
                  <c:v>29129.66759294361</c:v>
                </c:pt>
                <c:pt idx="72">
                  <c:v>33851.233175118548</c:v>
                </c:pt>
                <c:pt idx="73">
                  <c:v>35024.292947087481</c:v>
                </c:pt>
                <c:pt idx="74">
                  <c:v>34203.151106709229</c:v>
                </c:pt>
                <c:pt idx="75">
                  <c:v>34877.660475591365</c:v>
                </c:pt>
                <c:pt idx="76">
                  <c:v>34232.477601008453</c:v>
                </c:pt>
                <c:pt idx="77">
                  <c:v>32854.132368944964</c:v>
                </c:pt>
                <c:pt idx="78">
                  <c:v>34408.436566803794</c:v>
                </c:pt>
                <c:pt idx="79">
                  <c:v>33528.641737827093</c:v>
                </c:pt>
                <c:pt idx="80">
                  <c:v>34027.192140913889</c:v>
                </c:pt>
                <c:pt idx="81">
                  <c:v>36343.985190552521</c:v>
                </c:pt>
                <c:pt idx="82">
                  <c:v>36197.352719056405</c:v>
                </c:pt>
                <c:pt idx="83">
                  <c:v>32120.970011464378</c:v>
                </c:pt>
                <c:pt idx="84">
                  <c:v>34906.986969890582</c:v>
                </c:pt>
                <c:pt idx="85">
                  <c:v>33147.397311937195</c:v>
                </c:pt>
                <c:pt idx="86">
                  <c:v>32795.479380346515</c:v>
                </c:pt>
                <c:pt idx="87">
                  <c:v>35434.863867276603</c:v>
                </c:pt>
                <c:pt idx="88">
                  <c:v>35992.067258961848</c:v>
                </c:pt>
                <c:pt idx="89">
                  <c:v>36754.556110741651</c:v>
                </c:pt>
                <c:pt idx="90">
                  <c:v>34291.130589606895</c:v>
                </c:pt>
                <c:pt idx="91">
                  <c:v>35229.578407182038</c:v>
                </c:pt>
                <c:pt idx="92">
                  <c:v>34936.313464189807</c:v>
                </c:pt>
                <c:pt idx="93">
                  <c:v>34115.171623811562</c:v>
                </c:pt>
                <c:pt idx="94">
                  <c:v>35053.619441386705</c:v>
                </c:pt>
                <c:pt idx="95">
                  <c:v>36754.556110741651</c:v>
                </c:pt>
                <c:pt idx="96">
                  <c:v>35288.231395780487</c:v>
                </c:pt>
                <c:pt idx="97">
                  <c:v>31857.031562771372</c:v>
                </c:pt>
                <c:pt idx="98">
                  <c:v>29364.279547337399</c:v>
                </c:pt>
                <c:pt idx="99">
                  <c:v>33088.744323338746</c:v>
                </c:pt>
                <c:pt idx="100">
                  <c:v>35317.557890079712</c:v>
                </c:pt>
                <c:pt idx="101">
                  <c:v>34555.069038299909</c:v>
                </c:pt>
                <c:pt idx="102">
                  <c:v>36091.777339579203</c:v>
                </c:pt>
                <c:pt idx="103">
                  <c:v>36256.005707654855</c:v>
                </c:pt>
                <c:pt idx="104">
                  <c:v>34819.007486992916</c:v>
                </c:pt>
                <c:pt idx="105">
                  <c:v>34731.028004095249</c:v>
                </c:pt>
                <c:pt idx="106">
                  <c:v>35904.087776064174</c:v>
                </c:pt>
                <c:pt idx="107">
                  <c:v>37546.371456820678</c:v>
                </c:pt>
                <c:pt idx="108">
                  <c:v>35698.802315969617</c:v>
                </c:pt>
                <c:pt idx="109">
                  <c:v>35874.76128176495</c:v>
                </c:pt>
                <c:pt idx="110">
                  <c:v>35933.414270363399</c:v>
                </c:pt>
                <c:pt idx="111">
                  <c:v>35581.496338772718</c:v>
                </c:pt>
                <c:pt idx="112">
                  <c:v>32502.214437354283</c:v>
                </c:pt>
                <c:pt idx="113">
                  <c:v>34613.722026898351</c:v>
                </c:pt>
                <c:pt idx="114">
                  <c:v>31329.154665385351</c:v>
                </c:pt>
                <c:pt idx="115">
                  <c:v>32238.275988661273</c:v>
                </c:pt>
                <c:pt idx="116">
                  <c:v>35610.822833071943</c:v>
                </c:pt>
                <c:pt idx="117">
                  <c:v>35346.884384378936</c:v>
                </c:pt>
                <c:pt idx="118">
                  <c:v>35610.822833071943</c:v>
                </c:pt>
                <c:pt idx="119">
                  <c:v>34291.130589606895</c:v>
                </c:pt>
                <c:pt idx="120">
                  <c:v>34613.722026898351</c:v>
                </c:pt>
                <c:pt idx="121">
                  <c:v>30566.665813605548</c:v>
                </c:pt>
                <c:pt idx="122">
                  <c:v>27282.098452092549</c:v>
                </c:pt>
                <c:pt idx="123">
                  <c:v>31153.195699590015</c:v>
                </c:pt>
                <c:pt idx="124">
                  <c:v>34115.171623811562</c:v>
                </c:pt>
                <c:pt idx="125">
                  <c:v>34731.028004095249</c:v>
                </c:pt>
                <c:pt idx="126">
                  <c:v>33440.662254929426</c:v>
                </c:pt>
                <c:pt idx="127">
                  <c:v>33528.641737827093</c:v>
                </c:pt>
                <c:pt idx="128">
                  <c:v>33323.356277732528</c:v>
                </c:pt>
                <c:pt idx="129">
                  <c:v>34877.660475591365</c:v>
                </c:pt>
                <c:pt idx="130">
                  <c:v>35845.434787465725</c:v>
                </c:pt>
                <c:pt idx="131">
                  <c:v>35962.740764662623</c:v>
                </c:pt>
                <c:pt idx="132">
                  <c:v>34467.089555402235</c:v>
                </c:pt>
                <c:pt idx="133">
                  <c:v>33675.274209323208</c:v>
                </c:pt>
                <c:pt idx="134">
                  <c:v>33030.091334740297</c:v>
                </c:pt>
                <c:pt idx="135">
                  <c:v>34056.518635213113</c:v>
                </c:pt>
                <c:pt idx="136">
                  <c:v>34115.171623811562</c:v>
                </c:pt>
                <c:pt idx="137">
                  <c:v>36314.658696253304</c:v>
                </c:pt>
                <c:pt idx="138">
                  <c:v>34496.41604970146</c:v>
                </c:pt>
                <c:pt idx="139">
                  <c:v>35816.108293166508</c:v>
                </c:pt>
                <c:pt idx="140">
                  <c:v>32942.11185184263</c:v>
                </c:pt>
                <c:pt idx="141">
                  <c:v>29965.472680471474</c:v>
                </c:pt>
                <c:pt idx="142">
                  <c:v>31065.216216692344</c:v>
                </c:pt>
                <c:pt idx="143">
                  <c:v>30595.992307904773</c:v>
                </c:pt>
                <c:pt idx="144">
                  <c:v>34144.49811811078</c:v>
                </c:pt>
                <c:pt idx="145">
                  <c:v>35640.149327371168</c:v>
                </c:pt>
                <c:pt idx="146">
                  <c:v>36050.72024756029</c:v>
                </c:pt>
                <c:pt idx="147">
                  <c:v>28103.2402924708</c:v>
                </c:pt>
                <c:pt idx="148">
                  <c:v>29305.62655873895</c:v>
                </c:pt>
                <c:pt idx="149">
                  <c:v>36417.301426300583</c:v>
                </c:pt>
                <c:pt idx="150">
                  <c:v>39459.925209844994</c:v>
                </c:pt>
                <c:pt idx="151">
                  <c:v>42905.788290003722</c:v>
                </c:pt>
                <c:pt idx="152">
                  <c:v>39606.557681341103</c:v>
                </c:pt>
                <c:pt idx="153">
                  <c:v>40596.326863939888</c:v>
                </c:pt>
                <c:pt idx="154">
                  <c:v>38946.711559608586</c:v>
                </c:pt>
                <c:pt idx="155">
                  <c:v>32311.592224409331</c:v>
                </c:pt>
                <c:pt idx="156">
                  <c:v>35684.139068820004</c:v>
                </c:pt>
                <c:pt idx="157">
                  <c:v>37260.438137403253</c:v>
                </c:pt>
                <c:pt idx="158">
                  <c:v>37700.3355518916</c:v>
                </c:pt>
                <c:pt idx="159">
                  <c:v>37370.412491025338</c:v>
                </c:pt>
                <c:pt idx="160">
                  <c:v>34291.130589606895</c:v>
                </c:pt>
                <c:pt idx="161">
                  <c:v>37590.361198269507</c:v>
                </c:pt>
                <c:pt idx="162">
                  <c:v>38250.207320002031</c:v>
                </c:pt>
                <c:pt idx="163">
                  <c:v>38836.737205986501</c:v>
                </c:pt>
                <c:pt idx="164">
                  <c:v>37480.386844647423</c:v>
                </c:pt>
                <c:pt idx="165">
                  <c:v>39020.02779535664</c:v>
                </c:pt>
                <c:pt idx="166">
                  <c:v>38103.574848505916</c:v>
                </c:pt>
                <c:pt idx="167">
                  <c:v>27282.098452092549</c:v>
                </c:pt>
                <c:pt idx="168">
                  <c:v>30449.359836408657</c:v>
                </c:pt>
                <c:pt idx="169">
                  <c:v>39789.848270711249</c:v>
                </c:pt>
                <c:pt idx="170">
                  <c:v>39789.848270711249</c:v>
                </c:pt>
                <c:pt idx="171">
                  <c:v>32238.275988661273</c:v>
                </c:pt>
                <c:pt idx="172">
                  <c:v>38946.711559608586</c:v>
                </c:pt>
                <c:pt idx="173">
                  <c:v>33118.07081763797</c:v>
                </c:pt>
                <c:pt idx="174">
                  <c:v>32971.438346141855</c:v>
                </c:pt>
                <c:pt idx="175">
                  <c:v>31094.542710991569</c:v>
                </c:pt>
                <c:pt idx="176">
                  <c:v>33616.621220724766</c:v>
                </c:pt>
                <c:pt idx="177">
                  <c:v>33323.356277732528</c:v>
                </c:pt>
                <c:pt idx="178">
                  <c:v>31387.8076539838</c:v>
                </c:pt>
                <c:pt idx="179">
                  <c:v>38910.053441734555</c:v>
                </c:pt>
                <c:pt idx="180">
                  <c:v>32590.19392025195</c:v>
                </c:pt>
                <c:pt idx="181">
                  <c:v>31417.134148283025</c:v>
                </c:pt>
                <c:pt idx="182">
                  <c:v>30566.665813605548</c:v>
                </c:pt>
                <c:pt idx="183">
                  <c:v>40376.378156695719</c:v>
                </c:pt>
                <c:pt idx="184">
                  <c:v>30742.624779400889</c:v>
                </c:pt>
                <c:pt idx="185">
                  <c:v>31945.011045669042</c:v>
                </c:pt>
                <c:pt idx="186">
                  <c:v>30273.400870613317</c:v>
                </c:pt>
                <c:pt idx="187">
                  <c:v>34291.130589606895</c:v>
                </c:pt>
                <c:pt idx="188">
                  <c:v>35207.58353645762</c:v>
                </c:pt>
                <c:pt idx="189">
                  <c:v>28279.199258266137</c:v>
                </c:pt>
                <c:pt idx="190">
                  <c:v>30038.788916219532</c:v>
                </c:pt>
                <c:pt idx="191">
                  <c:v>33440.662254929426</c:v>
                </c:pt>
                <c:pt idx="192">
                  <c:v>33088.744323338746</c:v>
                </c:pt>
                <c:pt idx="193">
                  <c:v>38873.395323860525</c:v>
                </c:pt>
                <c:pt idx="194">
                  <c:v>32502.214437354283</c:v>
                </c:pt>
                <c:pt idx="195">
                  <c:v>31945.011045669042</c:v>
                </c:pt>
                <c:pt idx="196">
                  <c:v>30361.380353510987</c:v>
                </c:pt>
                <c:pt idx="197">
                  <c:v>31857.031562771372</c:v>
                </c:pt>
                <c:pt idx="198">
                  <c:v>31329.154665385351</c:v>
                </c:pt>
                <c:pt idx="199">
                  <c:v>30991.899980944287</c:v>
                </c:pt>
                <c:pt idx="200">
                  <c:v>31739.725585574477</c:v>
                </c:pt>
                <c:pt idx="201">
                  <c:v>31915.684551369817</c:v>
                </c:pt>
                <c:pt idx="202">
                  <c:v>28249.872763966916</c:v>
                </c:pt>
                <c:pt idx="203">
                  <c:v>32678.173403149623</c:v>
                </c:pt>
                <c:pt idx="204">
                  <c:v>33675.274209323208</c:v>
                </c:pt>
                <c:pt idx="205">
                  <c:v>30185.421387715647</c:v>
                </c:pt>
                <c:pt idx="206">
                  <c:v>39459.925209844994</c:v>
                </c:pt>
                <c:pt idx="207">
                  <c:v>29745.5239732273</c:v>
                </c:pt>
                <c:pt idx="208">
                  <c:v>38653.446616616347</c:v>
                </c:pt>
                <c:pt idx="209">
                  <c:v>33352.682772031752</c:v>
                </c:pt>
                <c:pt idx="210">
                  <c:v>31739.725585574477</c:v>
                </c:pt>
                <c:pt idx="211">
                  <c:v>29745.5239732273</c:v>
                </c:pt>
                <c:pt idx="212">
                  <c:v>40742.959335436004</c:v>
                </c:pt>
                <c:pt idx="213">
                  <c:v>29980.135927621086</c:v>
                </c:pt>
                <c:pt idx="214">
                  <c:v>32208.949494362048</c:v>
                </c:pt>
                <c:pt idx="215">
                  <c:v>32032.990528566712</c:v>
                </c:pt>
                <c:pt idx="216">
                  <c:v>29745.5239732273</c:v>
                </c:pt>
                <c:pt idx="217">
                  <c:v>30859.93075659778</c:v>
                </c:pt>
                <c:pt idx="218">
                  <c:v>32384.908460157389</c:v>
                </c:pt>
                <c:pt idx="219">
                  <c:v>37553.703080395484</c:v>
                </c:pt>
                <c:pt idx="220">
                  <c:v>37150.463783781161</c:v>
                </c:pt>
                <c:pt idx="221">
                  <c:v>30332.053859211763</c:v>
                </c:pt>
                <c:pt idx="222">
                  <c:v>32355.581965858168</c:v>
                </c:pt>
                <c:pt idx="223">
                  <c:v>37553.703080395484</c:v>
                </c:pt>
                <c:pt idx="224">
                  <c:v>33411.335760630202</c:v>
                </c:pt>
                <c:pt idx="225">
                  <c:v>27106.139486297208</c:v>
                </c:pt>
                <c:pt idx="226">
                  <c:v>30918.583745196229</c:v>
                </c:pt>
                <c:pt idx="227">
                  <c:v>31006.563228093899</c:v>
                </c:pt>
                <c:pt idx="228">
                  <c:v>31241.175182487685</c:v>
                </c:pt>
                <c:pt idx="229">
                  <c:v>33059.417829039521</c:v>
                </c:pt>
                <c:pt idx="230">
                  <c:v>33352.682772031752</c:v>
                </c:pt>
                <c:pt idx="231">
                  <c:v>31534.440125479916</c:v>
                </c:pt>
                <c:pt idx="232">
                  <c:v>30361.380353510987</c:v>
                </c:pt>
                <c:pt idx="233">
                  <c:v>35464.190361575827</c:v>
                </c:pt>
                <c:pt idx="234">
                  <c:v>37480.386844647423</c:v>
                </c:pt>
                <c:pt idx="235">
                  <c:v>29921.482939022637</c:v>
                </c:pt>
                <c:pt idx="236">
                  <c:v>34437.763061103018</c:v>
                </c:pt>
                <c:pt idx="237">
                  <c:v>35464.190361575827</c:v>
                </c:pt>
                <c:pt idx="238">
                  <c:v>34254.472471732872</c:v>
                </c:pt>
                <c:pt idx="239">
                  <c:v>35097.609182835535</c:v>
                </c:pt>
                <c:pt idx="240">
                  <c:v>35867.429658190144</c:v>
                </c:pt>
                <c:pt idx="241">
                  <c:v>33557.968232126317</c:v>
                </c:pt>
                <c:pt idx="242">
                  <c:v>36930.515076536991</c:v>
                </c:pt>
                <c:pt idx="243">
                  <c:v>36270.668954804467</c:v>
                </c:pt>
                <c:pt idx="244">
                  <c:v>37003.831312285045</c:v>
                </c:pt>
                <c:pt idx="245">
                  <c:v>33499.315243527875</c:v>
                </c:pt>
                <c:pt idx="246">
                  <c:v>36490.617662048637</c:v>
                </c:pt>
                <c:pt idx="247">
                  <c:v>34181.15623598481</c:v>
                </c:pt>
                <c:pt idx="248">
                  <c:v>27428.730923588664</c:v>
                </c:pt>
                <c:pt idx="249">
                  <c:v>34181.15623598481</c:v>
                </c:pt>
                <c:pt idx="250">
                  <c:v>38030.258612757854</c:v>
                </c:pt>
                <c:pt idx="251">
                  <c:v>36967.173194411014</c:v>
                </c:pt>
                <c:pt idx="252">
                  <c:v>26724.895060407307</c:v>
                </c:pt>
                <c:pt idx="253">
                  <c:v>38250.207320002031</c:v>
                </c:pt>
                <c:pt idx="254">
                  <c:v>34987.63482921345</c:v>
                </c:pt>
                <c:pt idx="255">
                  <c:v>30830.604262298559</c:v>
                </c:pt>
                <c:pt idx="256">
                  <c:v>28132.566786770021</c:v>
                </c:pt>
                <c:pt idx="257">
                  <c:v>38726.762852364409</c:v>
                </c:pt>
                <c:pt idx="258">
                  <c:v>38506.814145120239</c:v>
                </c:pt>
                <c:pt idx="259">
                  <c:v>37297.096255277276</c:v>
                </c:pt>
                <c:pt idx="260">
                  <c:v>29393.60604163662</c:v>
                </c:pt>
                <c:pt idx="261">
                  <c:v>37003.831312285045</c:v>
                </c:pt>
                <c:pt idx="262">
                  <c:v>38030.258612757854</c:v>
                </c:pt>
                <c:pt idx="263">
                  <c:v>30654.645296503219</c:v>
                </c:pt>
                <c:pt idx="264">
                  <c:v>29276.300064439729</c:v>
                </c:pt>
                <c:pt idx="265">
                  <c:v>36930.515076536991</c:v>
                </c:pt>
                <c:pt idx="266">
                  <c:v>39093.344031104702</c:v>
                </c:pt>
                <c:pt idx="267">
                  <c:v>30156.094893416426</c:v>
                </c:pt>
                <c:pt idx="268">
                  <c:v>28924.382132849049</c:v>
                </c:pt>
                <c:pt idx="269">
                  <c:v>35390.874125827773</c:v>
                </c:pt>
                <c:pt idx="270">
                  <c:v>35647.480950945974</c:v>
                </c:pt>
                <c:pt idx="271">
                  <c:v>32091.643517165157</c:v>
                </c:pt>
                <c:pt idx="272">
                  <c:v>37150.463783781161</c:v>
                </c:pt>
                <c:pt idx="273">
                  <c:v>39093.344031104702</c:v>
                </c:pt>
                <c:pt idx="274">
                  <c:v>37297.096255277276</c:v>
                </c:pt>
                <c:pt idx="275">
                  <c:v>32208.949494362048</c:v>
                </c:pt>
                <c:pt idx="276">
                  <c:v>36783.882605040868</c:v>
                </c:pt>
                <c:pt idx="277">
                  <c:v>37993.600494883831</c:v>
                </c:pt>
                <c:pt idx="278">
                  <c:v>40779.617453310035</c:v>
                </c:pt>
                <c:pt idx="279">
                  <c:v>39496.583327719018</c:v>
                </c:pt>
                <c:pt idx="280">
                  <c:v>38140.232966379946</c:v>
                </c:pt>
                <c:pt idx="281">
                  <c:v>36930.515076536991</c:v>
                </c:pt>
                <c:pt idx="282">
                  <c:v>37077.147548033106</c:v>
                </c:pt>
                <c:pt idx="283">
                  <c:v>37443.728726773392</c:v>
                </c:pt>
                <c:pt idx="284">
                  <c:v>36967.173194411014</c:v>
                </c:pt>
                <c:pt idx="285">
                  <c:v>39826.50638858528</c:v>
                </c:pt>
                <c:pt idx="286">
                  <c:v>39203.318384726786</c:v>
                </c:pt>
                <c:pt idx="287">
                  <c:v>37040.489430159076</c:v>
                </c:pt>
                <c:pt idx="288">
                  <c:v>32707.499897448844</c:v>
                </c:pt>
                <c:pt idx="289">
                  <c:v>38910.053441734555</c:v>
                </c:pt>
                <c:pt idx="290">
                  <c:v>40706.301217561981</c:v>
                </c:pt>
                <c:pt idx="291">
                  <c:v>31241.175182487685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E-4AC2-8589-B712DC0B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91112"/>
        <c:axId val="503391768"/>
      </c:scatterChart>
      <c:valAx>
        <c:axId val="50339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91768"/>
        <c:crosses val="autoZero"/>
        <c:crossBetween val="midCat"/>
      </c:valAx>
      <c:valAx>
        <c:axId val="50339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9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'Б-т_1'!$X$30:$X$321</c:f>
              <c:numCache>
                <c:formatCode>General</c:formatCode>
                <c:ptCount val="292"/>
                <c:pt idx="0">
                  <c:v>0.17123287671232876</c:v>
                </c:pt>
                <c:pt idx="1">
                  <c:v>0.51369863013698625</c:v>
                </c:pt>
                <c:pt idx="2">
                  <c:v>0.85616438356164382</c:v>
                </c:pt>
                <c:pt idx="3">
                  <c:v>1.1986301369863013</c:v>
                </c:pt>
                <c:pt idx="4">
                  <c:v>1.5410958904109588</c:v>
                </c:pt>
                <c:pt idx="5">
                  <c:v>1.8835616438356164</c:v>
                </c:pt>
                <c:pt idx="6">
                  <c:v>2.2260273972602738</c:v>
                </c:pt>
                <c:pt idx="7">
                  <c:v>2.5684931506849313</c:v>
                </c:pt>
                <c:pt idx="8">
                  <c:v>2.9109589041095889</c:v>
                </c:pt>
                <c:pt idx="9">
                  <c:v>3.2534246575342465</c:v>
                </c:pt>
                <c:pt idx="10">
                  <c:v>3.595890410958904</c:v>
                </c:pt>
                <c:pt idx="11">
                  <c:v>3.9383561643835616</c:v>
                </c:pt>
                <c:pt idx="12">
                  <c:v>4.2808219178082183</c:v>
                </c:pt>
                <c:pt idx="13">
                  <c:v>4.6232876712328759</c:v>
                </c:pt>
                <c:pt idx="14">
                  <c:v>4.9657534246575334</c:v>
                </c:pt>
                <c:pt idx="15">
                  <c:v>5.308219178082191</c:v>
                </c:pt>
                <c:pt idx="16">
                  <c:v>5.6506849315068486</c:v>
                </c:pt>
                <c:pt idx="17">
                  <c:v>5.9931506849315062</c:v>
                </c:pt>
                <c:pt idx="18">
                  <c:v>6.3356164383561637</c:v>
                </c:pt>
                <c:pt idx="19">
                  <c:v>6.6780821917808213</c:v>
                </c:pt>
                <c:pt idx="20">
                  <c:v>7.0205479452054789</c:v>
                </c:pt>
                <c:pt idx="21">
                  <c:v>7.3630136986301364</c:v>
                </c:pt>
                <c:pt idx="22">
                  <c:v>7.705479452054794</c:v>
                </c:pt>
                <c:pt idx="23">
                  <c:v>8.0479452054794525</c:v>
                </c:pt>
                <c:pt idx="24">
                  <c:v>8.3904109589041092</c:v>
                </c:pt>
                <c:pt idx="25">
                  <c:v>8.7328767123287676</c:v>
                </c:pt>
                <c:pt idx="26">
                  <c:v>9.0753424657534243</c:v>
                </c:pt>
                <c:pt idx="27">
                  <c:v>9.4178082191780828</c:v>
                </c:pt>
                <c:pt idx="28">
                  <c:v>9.7602739726027394</c:v>
                </c:pt>
                <c:pt idx="29">
                  <c:v>10.102739726027398</c:v>
                </c:pt>
                <c:pt idx="30">
                  <c:v>10.445205479452055</c:v>
                </c:pt>
                <c:pt idx="31">
                  <c:v>10.787671232876713</c:v>
                </c:pt>
                <c:pt idx="32">
                  <c:v>11.13013698630137</c:v>
                </c:pt>
                <c:pt idx="33">
                  <c:v>11.472602739726026</c:v>
                </c:pt>
                <c:pt idx="34">
                  <c:v>11.815068493150685</c:v>
                </c:pt>
                <c:pt idx="35">
                  <c:v>12.157534246575342</c:v>
                </c:pt>
                <c:pt idx="36">
                  <c:v>12.5</c:v>
                </c:pt>
                <c:pt idx="37">
                  <c:v>12.842465753424657</c:v>
                </c:pt>
                <c:pt idx="38">
                  <c:v>13.184931506849315</c:v>
                </c:pt>
                <c:pt idx="39">
                  <c:v>13.527397260273972</c:v>
                </c:pt>
                <c:pt idx="40">
                  <c:v>13.86986301369863</c:v>
                </c:pt>
                <c:pt idx="41">
                  <c:v>14.212328767123287</c:v>
                </c:pt>
                <c:pt idx="42">
                  <c:v>14.554794520547945</c:v>
                </c:pt>
                <c:pt idx="43">
                  <c:v>14.897260273972602</c:v>
                </c:pt>
                <c:pt idx="44">
                  <c:v>15.239726027397261</c:v>
                </c:pt>
                <c:pt idx="45">
                  <c:v>15.582191780821917</c:v>
                </c:pt>
                <c:pt idx="46">
                  <c:v>15.924657534246576</c:v>
                </c:pt>
                <c:pt idx="47">
                  <c:v>16.267123287671232</c:v>
                </c:pt>
                <c:pt idx="48">
                  <c:v>16.609589041095887</c:v>
                </c:pt>
                <c:pt idx="49">
                  <c:v>16.952054794520546</c:v>
                </c:pt>
                <c:pt idx="50">
                  <c:v>17.294520547945204</c:v>
                </c:pt>
                <c:pt idx="51">
                  <c:v>17.636986301369859</c:v>
                </c:pt>
                <c:pt idx="52">
                  <c:v>17.979452054794518</c:v>
                </c:pt>
                <c:pt idx="53">
                  <c:v>18.321917808219176</c:v>
                </c:pt>
                <c:pt idx="54">
                  <c:v>18.664383561643834</c:v>
                </c:pt>
                <c:pt idx="55">
                  <c:v>19.006849315068489</c:v>
                </c:pt>
                <c:pt idx="56">
                  <c:v>19.349315068493148</c:v>
                </c:pt>
                <c:pt idx="57">
                  <c:v>19.691780821917806</c:v>
                </c:pt>
                <c:pt idx="58">
                  <c:v>20.034246575342465</c:v>
                </c:pt>
                <c:pt idx="59">
                  <c:v>20.37671232876712</c:v>
                </c:pt>
                <c:pt idx="60">
                  <c:v>20.719178082191778</c:v>
                </c:pt>
                <c:pt idx="61">
                  <c:v>21.061643835616437</c:v>
                </c:pt>
                <c:pt idx="62">
                  <c:v>21.404109589041095</c:v>
                </c:pt>
                <c:pt idx="63">
                  <c:v>21.74657534246575</c:v>
                </c:pt>
                <c:pt idx="64">
                  <c:v>22.089041095890408</c:v>
                </c:pt>
                <c:pt idx="65">
                  <c:v>22.431506849315067</c:v>
                </c:pt>
                <c:pt idx="66">
                  <c:v>22.773972602739722</c:v>
                </c:pt>
                <c:pt idx="67">
                  <c:v>23.11643835616438</c:v>
                </c:pt>
                <c:pt idx="68">
                  <c:v>23.458904109589039</c:v>
                </c:pt>
                <c:pt idx="69">
                  <c:v>23.801369863013697</c:v>
                </c:pt>
                <c:pt idx="70">
                  <c:v>24.143835616438352</c:v>
                </c:pt>
                <c:pt idx="71">
                  <c:v>24.486301369863011</c:v>
                </c:pt>
                <c:pt idx="72">
                  <c:v>24.828767123287669</c:v>
                </c:pt>
                <c:pt idx="73">
                  <c:v>25.171232876712327</c:v>
                </c:pt>
                <c:pt idx="74">
                  <c:v>25.513698630136982</c:v>
                </c:pt>
                <c:pt idx="75">
                  <c:v>25.856164383561641</c:v>
                </c:pt>
                <c:pt idx="76">
                  <c:v>26.198630136986299</c:v>
                </c:pt>
                <c:pt idx="77">
                  <c:v>26.541095890410958</c:v>
                </c:pt>
                <c:pt idx="78">
                  <c:v>26.883561643835613</c:v>
                </c:pt>
                <c:pt idx="79">
                  <c:v>27.226027397260271</c:v>
                </c:pt>
                <c:pt idx="80">
                  <c:v>27.56849315068493</c:v>
                </c:pt>
                <c:pt idx="81">
                  <c:v>27.910958904109584</c:v>
                </c:pt>
                <c:pt idx="82">
                  <c:v>28.253424657534243</c:v>
                </c:pt>
                <c:pt idx="83">
                  <c:v>28.595890410958901</c:v>
                </c:pt>
                <c:pt idx="84">
                  <c:v>28.93835616438356</c:v>
                </c:pt>
                <c:pt idx="85">
                  <c:v>29.280821917808215</c:v>
                </c:pt>
                <c:pt idx="86">
                  <c:v>29.623287671232873</c:v>
                </c:pt>
                <c:pt idx="87">
                  <c:v>29.965753424657532</c:v>
                </c:pt>
                <c:pt idx="88">
                  <c:v>30.30821917808219</c:v>
                </c:pt>
                <c:pt idx="89">
                  <c:v>30.650684931506845</c:v>
                </c:pt>
                <c:pt idx="90">
                  <c:v>30.993150684931503</c:v>
                </c:pt>
                <c:pt idx="91">
                  <c:v>31.335616438356162</c:v>
                </c:pt>
                <c:pt idx="92">
                  <c:v>31.67808219178082</c:v>
                </c:pt>
                <c:pt idx="93">
                  <c:v>32.020547945205479</c:v>
                </c:pt>
                <c:pt idx="94">
                  <c:v>32.363013698630141</c:v>
                </c:pt>
                <c:pt idx="95">
                  <c:v>32.705479452054796</c:v>
                </c:pt>
                <c:pt idx="96">
                  <c:v>33.047945205479451</c:v>
                </c:pt>
                <c:pt idx="97">
                  <c:v>33.390410958904113</c:v>
                </c:pt>
                <c:pt idx="98">
                  <c:v>33.732876712328768</c:v>
                </c:pt>
                <c:pt idx="99">
                  <c:v>34.075342465753423</c:v>
                </c:pt>
                <c:pt idx="100">
                  <c:v>34.417808219178085</c:v>
                </c:pt>
                <c:pt idx="101">
                  <c:v>34.760273972602739</c:v>
                </c:pt>
                <c:pt idx="102">
                  <c:v>35.102739726027394</c:v>
                </c:pt>
                <c:pt idx="103">
                  <c:v>35.445205479452056</c:v>
                </c:pt>
                <c:pt idx="104">
                  <c:v>35.787671232876711</c:v>
                </c:pt>
                <c:pt idx="105">
                  <c:v>36.130136986301373</c:v>
                </c:pt>
                <c:pt idx="106">
                  <c:v>36.472602739726028</c:v>
                </c:pt>
                <c:pt idx="107">
                  <c:v>36.815068493150683</c:v>
                </c:pt>
                <c:pt idx="108">
                  <c:v>37.157534246575345</c:v>
                </c:pt>
                <c:pt idx="109">
                  <c:v>37.5</c:v>
                </c:pt>
                <c:pt idx="110">
                  <c:v>37.842465753424655</c:v>
                </c:pt>
                <c:pt idx="111">
                  <c:v>38.184931506849317</c:v>
                </c:pt>
                <c:pt idx="112">
                  <c:v>38.527397260273972</c:v>
                </c:pt>
                <c:pt idx="113">
                  <c:v>38.869863013698627</c:v>
                </c:pt>
                <c:pt idx="114">
                  <c:v>39.212328767123289</c:v>
                </c:pt>
                <c:pt idx="115">
                  <c:v>39.554794520547944</c:v>
                </c:pt>
                <c:pt idx="116">
                  <c:v>39.897260273972606</c:v>
                </c:pt>
                <c:pt idx="117">
                  <c:v>40.239726027397261</c:v>
                </c:pt>
                <c:pt idx="118">
                  <c:v>40.582191780821915</c:v>
                </c:pt>
                <c:pt idx="119">
                  <c:v>40.924657534246577</c:v>
                </c:pt>
                <c:pt idx="120">
                  <c:v>41.267123287671232</c:v>
                </c:pt>
                <c:pt idx="121">
                  <c:v>41.609589041095887</c:v>
                </c:pt>
                <c:pt idx="122">
                  <c:v>41.952054794520549</c:v>
                </c:pt>
                <c:pt idx="123">
                  <c:v>42.294520547945204</c:v>
                </c:pt>
                <c:pt idx="124">
                  <c:v>42.636986301369866</c:v>
                </c:pt>
                <c:pt idx="125">
                  <c:v>42.979452054794521</c:v>
                </c:pt>
                <c:pt idx="126">
                  <c:v>43.321917808219176</c:v>
                </c:pt>
                <c:pt idx="127">
                  <c:v>43.664383561643838</c:v>
                </c:pt>
                <c:pt idx="128">
                  <c:v>44.006849315068493</c:v>
                </c:pt>
                <c:pt idx="129">
                  <c:v>44.349315068493148</c:v>
                </c:pt>
                <c:pt idx="130">
                  <c:v>44.69178082191781</c:v>
                </c:pt>
                <c:pt idx="131">
                  <c:v>45.034246575342465</c:v>
                </c:pt>
                <c:pt idx="132">
                  <c:v>45.37671232876712</c:v>
                </c:pt>
                <c:pt idx="133">
                  <c:v>45.719178082191782</c:v>
                </c:pt>
                <c:pt idx="134">
                  <c:v>46.061643835616437</c:v>
                </c:pt>
                <c:pt idx="135">
                  <c:v>46.404109589041099</c:v>
                </c:pt>
                <c:pt idx="136">
                  <c:v>46.746575342465754</c:v>
                </c:pt>
                <c:pt idx="137">
                  <c:v>47.089041095890408</c:v>
                </c:pt>
                <c:pt idx="138">
                  <c:v>47.43150684931507</c:v>
                </c:pt>
                <c:pt idx="139">
                  <c:v>47.773972602739725</c:v>
                </c:pt>
                <c:pt idx="140">
                  <c:v>48.11643835616438</c:v>
                </c:pt>
                <c:pt idx="141">
                  <c:v>48.458904109589042</c:v>
                </c:pt>
                <c:pt idx="142">
                  <c:v>48.801369863013697</c:v>
                </c:pt>
                <c:pt idx="143">
                  <c:v>49.143835616438359</c:v>
                </c:pt>
                <c:pt idx="144">
                  <c:v>49.486301369863014</c:v>
                </c:pt>
                <c:pt idx="145">
                  <c:v>49.828767123287669</c:v>
                </c:pt>
                <c:pt idx="146">
                  <c:v>50.171232876712331</c:v>
                </c:pt>
                <c:pt idx="147">
                  <c:v>50.513698630136986</c:v>
                </c:pt>
                <c:pt idx="148">
                  <c:v>50.856164383561641</c:v>
                </c:pt>
                <c:pt idx="149">
                  <c:v>51.198630136986303</c:v>
                </c:pt>
                <c:pt idx="150">
                  <c:v>51.541095890410958</c:v>
                </c:pt>
                <c:pt idx="151">
                  <c:v>51.883561643835613</c:v>
                </c:pt>
                <c:pt idx="152">
                  <c:v>52.226027397260275</c:v>
                </c:pt>
                <c:pt idx="153">
                  <c:v>52.56849315068493</c:v>
                </c:pt>
                <c:pt idx="154">
                  <c:v>52.910958904109592</c:v>
                </c:pt>
                <c:pt idx="155">
                  <c:v>53.253424657534246</c:v>
                </c:pt>
                <c:pt idx="156">
                  <c:v>53.595890410958901</c:v>
                </c:pt>
                <c:pt idx="157">
                  <c:v>53.938356164383563</c:v>
                </c:pt>
                <c:pt idx="158">
                  <c:v>54.280821917808218</c:v>
                </c:pt>
                <c:pt idx="159">
                  <c:v>54.623287671232873</c:v>
                </c:pt>
                <c:pt idx="160">
                  <c:v>54.965753424657535</c:v>
                </c:pt>
                <c:pt idx="161">
                  <c:v>55.30821917808219</c:v>
                </c:pt>
                <c:pt idx="162">
                  <c:v>55.650684931506845</c:v>
                </c:pt>
                <c:pt idx="163">
                  <c:v>55.993150684931507</c:v>
                </c:pt>
                <c:pt idx="164">
                  <c:v>56.335616438356162</c:v>
                </c:pt>
                <c:pt idx="165">
                  <c:v>56.678082191780824</c:v>
                </c:pt>
                <c:pt idx="166">
                  <c:v>57.020547945205479</c:v>
                </c:pt>
                <c:pt idx="167">
                  <c:v>57.363013698630134</c:v>
                </c:pt>
                <c:pt idx="168">
                  <c:v>57.705479452054796</c:v>
                </c:pt>
                <c:pt idx="169">
                  <c:v>58.047945205479451</c:v>
                </c:pt>
                <c:pt idx="170">
                  <c:v>58.390410958904106</c:v>
                </c:pt>
                <c:pt idx="171">
                  <c:v>58.732876712328768</c:v>
                </c:pt>
                <c:pt idx="172">
                  <c:v>59.075342465753423</c:v>
                </c:pt>
                <c:pt idx="173">
                  <c:v>59.417808219178085</c:v>
                </c:pt>
                <c:pt idx="174">
                  <c:v>59.760273972602739</c:v>
                </c:pt>
                <c:pt idx="175">
                  <c:v>60.102739726027394</c:v>
                </c:pt>
                <c:pt idx="176">
                  <c:v>60.445205479452056</c:v>
                </c:pt>
                <c:pt idx="177">
                  <c:v>60.787671232876711</c:v>
                </c:pt>
                <c:pt idx="178">
                  <c:v>61.130136986301366</c:v>
                </c:pt>
                <c:pt idx="179">
                  <c:v>61.472602739726028</c:v>
                </c:pt>
                <c:pt idx="180">
                  <c:v>61.815068493150683</c:v>
                </c:pt>
                <c:pt idx="181">
                  <c:v>62.157534246575338</c:v>
                </c:pt>
                <c:pt idx="182">
                  <c:v>62.5</c:v>
                </c:pt>
                <c:pt idx="183">
                  <c:v>62.842465753424655</c:v>
                </c:pt>
                <c:pt idx="184">
                  <c:v>63.184931506849317</c:v>
                </c:pt>
                <c:pt idx="185">
                  <c:v>63.527397260273972</c:v>
                </c:pt>
                <c:pt idx="186">
                  <c:v>63.869863013698627</c:v>
                </c:pt>
                <c:pt idx="187">
                  <c:v>64.212328767123282</c:v>
                </c:pt>
                <c:pt idx="188">
                  <c:v>64.554794520547944</c:v>
                </c:pt>
                <c:pt idx="189">
                  <c:v>64.897260273972591</c:v>
                </c:pt>
                <c:pt idx="190">
                  <c:v>65.239726027397253</c:v>
                </c:pt>
                <c:pt idx="191">
                  <c:v>65.582191780821915</c:v>
                </c:pt>
                <c:pt idx="192">
                  <c:v>65.924657534246563</c:v>
                </c:pt>
                <c:pt idx="193">
                  <c:v>66.267123287671225</c:v>
                </c:pt>
                <c:pt idx="194">
                  <c:v>66.609589041095887</c:v>
                </c:pt>
                <c:pt idx="195">
                  <c:v>66.952054794520535</c:v>
                </c:pt>
                <c:pt idx="196">
                  <c:v>67.294520547945197</c:v>
                </c:pt>
                <c:pt idx="197">
                  <c:v>67.636986301369859</c:v>
                </c:pt>
                <c:pt idx="198">
                  <c:v>67.979452054794507</c:v>
                </c:pt>
                <c:pt idx="199">
                  <c:v>68.321917808219169</c:v>
                </c:pt>
                <c:pt idx="200">
                  <c:v>68.664383561643831</c:v>
                </c:pt>
                <c:pt idx="201">
                  <c:v>69.006849315068479</c:v>
                </c:pt>
                <c:pt idx="202">
                  <c:v>69.349315068493141</c:v>
                </c:pt>
                <c:pt idx="203">
                  <c:v>69.691780821917803</c:v>
                </c:pt>
                <c:pt idx="204">
                  <c:v>70.034246575342451</c:v>
                </c:pt>
                <c:pt idx="205">
                  <c:v>70.376712328767113</c:v>
                </c:pt>
                <c:pt idx="206">
                  <c:v>70.719178082191775</c:v>
                </c:pt>
                <c:pt idx="207">
                  <c:v>71.061643835616437</c:v>
                </c:pt>
                <c:pt idx="208">
                  <c:v>71.404109589041084</c:v>
                </c:pt>
                <c:pt idx="209">
                  <c:v>71.746575342465746</c:v>
                </c:pt>
                <c:pt idx="210">
                  <c:v>72.089041095890408</c:v>
                </c:pt>
                <c:pt idx="211">
                  <c:v>72.431506849315056</c:v>
                </c:pt>
                <c:pt idx="212">
                  <c:v>72.773972602739718</c:v>
                </c:pt>
                <c:pt idx="213">
                  <c:v>73.11643835616438</c:v>
                </c:pt>
                <c:pt idx="214">
                  <c:v>73.458904109589028</c:v>
                </c:pt>
                <c:pt idx="215">
                  <c:v>73.80136986301369</c:v>
                </c:pt>
                <c:pt idx="216">
                  <c:v>74.143835616438352</c:v>
                </c:pt>
                <c:pt idx="217">
                  <c:v>74.486301369863</c:v>
                </c:pt>
                <c:pt idx="218">
                  <c:v>74.828767123287662</c:v>
                </c:pt>
                <c:pt idx="219">
                  <c:v>75.171232876712324</c:v>
                </c:pt>
                <c:pt idx="220">
                  <c:v>75.513698630136972</c:v>
                </c:pt>
                <c:pt idx="221">
                  <c:v>75.856164383561634</c:v>
                </c:pt>
                <c:pt idx="222">
                  <c:v>76.198630136986296</c:v>
                </c:pt>
                <c:pt idx="223">
                  <c:v>76.541095890410944</c:v>
                </c:pt>
                <c:pt idx="224">
                  <c:v>76.883561643835606</c:v>
                </c:pt>
                <c:pt idx="225">
                  <c:v>77.226027397260268</c:v>
                </c:pt>
                <c:pt idx="226">
                  <c:v>77.568493150684915</c:v>
                </c:pt>
                <c:pt idx="227">
                  <c:v>77.910958904109577</c:v>
                </c:pt>
                <c:pt idx="228">
                  <c:v>78.253424657534239</c:v>
                </c:pt>
                <c:pt idx="229">
                  <c:v>78.595890410958901</c:v>
                </c:pt>
                <c:pt idx="230">
                  <c:v>78.938356164383549</c:v>
                </c:pt>
                <c:pt idx="231">
                  <c:v>79.280821917808211</c:v>
                </c:pt>
                <c:pt idx="232">
                  <c:v>79.623287671232873</c:v>
                </c:pt>
                <c:pt idx="233">
                  <c:v>79.965753424657521</c:v>
                </c:pt>
                <c:pt idx="234">
                  <c:v>80.308219178082183</c:v>
                </c:pt>
                <c:pt idx="235">
                  <c:v>80.650684931506845</c:v>
                </c:pt>
                <c:pt idx="236">
                  <c:v>80.993150684931493</c:v>
                </c:pt>
                <c:pt idx="237">
                  <c:v>81.335616438356155</c:v>
                </c:pt>
                <c:pt idx="238">
                  <c:v>81.678082191780817</c:v>
                </c:pt>
                <c:pt idx="239">
                  <c:v>82.020547945205465</c:v>
                </c:pt>
                <c:pt idx="240">
                  <c:v>82.363013698630127</c:v>
                </c:pt>
                <c:pt idx="241">
                  <c:v>82.705479452054789</c:v>
                </c:pt>
                <c:pt idx="242">
                  <c:v>83.047945205479436</c:v>
                </c:pt>
                <c:pt idx="243">
                  <c:v>83.390410958904098</c:v>
                </c:pt>
                <c:pt idx="244">
                  <c:v>83.732876712328761</c:v>
                </c:pt>
                <c:pt idx="245">
                  <c:v>84.075342465753408</c:v>
                </c:pt>
                <c:pt idx="246">
                  <c:v>84.41780821917807</c:v>
                </c:pt>
                <c:pt idx="247">
                  <c:v>84.760273972602732</c:v>
                </c:pt>
                <c:pt idx="248">
                  <c:v>85.102739726027394</c:v>
                </c:pt>
                <c:pt idx="249">
                  <c:v>85.445205479452042</c:v>
                </c:pt>
                <c:pt idx="250">
                  <c:v>85.787671232876704</c:v>
                </c:pt>
                <c:pt idx="251">
                  <c:v>86.130136986301366</c:v>
                </c:pt>
                <c:pt idx="252">
                  <c:v>86.472602739726014</c:v>
                </c:pt>
                <c:pt idx="253">
                  <c:v>86.815068493150676</c:v>
                </c:pt>
                <c:pt idx="254">
                  <c:v>87.157534246575338</c:v>
                </c:pt>
                <c:pt idx="255">
                  <c:v>87.499999999999986</c:v>
                </c:pt>
                <c:pt idx="256">
                  <c:v>87.842465753424648</c:v>
                </c:pt>
                <c:pt idx="257">
                  <c:v>88.18493150684931</c:v>
                </c:pt>
                <c:pt idx="258">
                  <c:v>88.527397260273958</c:v>
                </c:pt>
                <c:pt idx="259">
                  <c:v>88.86986301369862</c:v>
                </c:pt>
                <c:pt idx="260">
                  <c:v>89.212328767123282</c:v>
                </c:pt>
                <c:pt idx="261">
                  <c:v>89.554794520547929</c:v>
                </c:pt>
                <c:pt idx="262">
                  <c:v>89.897260273972591</c:v>
                </c:pt>
                <c:pt idx="263">
                  <c:v>90.239726027397253</c:v>
                </c:pt>
                <c:pt idx="264">
                  <c:v>90.582191780821901</c:v>
                </c:pt>
                <c:pt idx="265">
                  <c:v>90.924657534246563</c:v>
                </c:pt>
                <c:pt idx="266">
                  <c:v>91.267123287671225</c:v>
                </c:pt>
                <c:pt idx="267">
                  <c:v>91.609589041095887</c:v>
                </c:pt>
                <c:pt idx="268">
                  <c:v>91.952054794520535</c:v>
                </c:pt>
                <c:pt idx="269">
                  <c:v>92.294520547945197</c:v>
                </c:pt>
                <c:pt idx="270">
                  <c:v>92.636986301369859</c:v>
                </c:pt>
                <c:pt idx="271">
                  <c:v>92.979452054794507</c:v>
                </c:pt>
                <c:pt idx="272">
                  <c:v>93.321917808219169</c:v>
                </c:pt>
                <c:pt idx="273">
                  <c:v>93.664383561643831</c:v>
                </c:pt>
                <c:pt idx="274">
                  <c:v>94.006849315068479</c:v>
                </c:pt>
                <c:pt idx="275">
                  <c:v>94.349315068493141</c:v>
                </c:pt>
                <c:pt idx="276">
                  <c:v>94.691780821917803</c:v>
                </c:pt>
                <c:pt idx="277">
                  <c:v>95.034246575342451</c:v>
                </c:pt>
                <c:pt idx="278">
                  <c:v>95.376712328767113</c:v>
                </c:pt>
                <c:pt idx="279">
                  <c:v>95.719178082191775</c:v>
                </c:pt>
                <c:pt idx="280">
                  <c:v>96.061643835616422</c:v>
                </c:pt>
                <c:pt idx="281">
                  <c:v>96.404109589041084</c:v>
                </c:pt>
                <c:pt idx="282">
                  <c:v>96.746575342465746</c:v>
                </c:pt>
                <c:pt idx="283">
                  <c:v>97.089041095890394</c:v>
                </c:pt>
                <c:pt idx="284">
                  <c:v>97.431506849315056</c:v>
                </c:pt>
                <c:pt idx="285">
                  <c:v>97.773972602739718</c:v>
                </c:pt>
                <c:pt idx="286">
                  <c:v>98.11643835616438</c:v>
                </c:pt>
                <c:pt idx="287">
                  <c:v>98.458904109589028</c:v>
                </c:pt>
                <c:pt idx="288">
                  <c:v>98.80136986301369</c:v>
                </c:pt>
                <c:pt idx="289">
                  <c:v>99.143835616438352</c:v>
                </c:pt>
                <c:pt idx="290">
                  <c:v>99.486301369863</c:v>
                </c:pt>
                <c:pt idx="291">
                  <c:v>99.828767123287662</c:v>
                </c:pt>
              </c:numCache>
            </c:numRef>
          </c:xVal>
          <c:yVal>
            <c:numRef>
              <c:f>'Б-т_1'!$Y$30:$Y$321</c:f>
              <c:numCache>
                <c:formatCode>General</c:formatCode>
                <c:ptCount val="292"/>
                <c:pt idx="0">
                  <c:v>12630.432000000001</c:v>
                </c:pt>
                <c:pt idx="1">
                  <c:v>14930.315999999999</c:v>
                </c:pt>
                <c:pt idx="2">
                  <c:v>17044.223999999998</c:v>
                </c:pt>
                <c:pt idx="3">
                  <c:v>17542.763999999999</c:v>
                </c:pt>
                <c:pt idx="4">
                  <c:v>20099.64</c:v>
                </c:pt>
                <c:pt idx="5">
                  <c:v>21978.588</c:v>
                </c:pt>
                <c:pt idx="6">
                  <c:v>21982.968000000001</c:v>
                </c:pt>
                <c:pt idx="7">
                  <c:v>22060.991999999998</c:v>
                </c:pt>
                <c:pt idx="8">
                  <c:v>22283.495999999999</c:v>
                </c:pt>
                <c:pt idx="9">
                  <c:v>22447.692000000003</c:v>
                </c:pt>
                <c:pt idx="10">
                  <c:v>23296.127999999997</c:v>
                </c:pt>
                <c:pt idx="11">
                  <c:v>23708.868000000002</c:v>
                </c:pt>
                <c:pt idx="12">
                  <c:v>23808.576000000001</c:v>
                </c:pt>
                <c:pt idx="13">
                  <c:v>24036.552</c:v>
                </c:pt>
                <c:pt idx="14">
                  <c:v>24268.056</c:v>
                </c:pt>
                <c:pt idx="15">
                  <c:v>24464.135999999999</c:v>
                </c:pt>
                <c:pt idx="16">
                  <c:v>24490.656000000003</c:v>
                </c:pt>
                <c:pt idx="17">
                  <c:v>24779.183999999997</c:v>
                </c:pt>
                <c:pt idx="18">
                  <c:v>24888.983999999997</c:v>
                </c:pt>
                <c:pt idx="19">
                  <c:v>24903.275999999998</c:v>
                </c:pt>
                <c:pt idx="20">
                  <c:v>25005.840000000004</c:v>
                </c:pt>
                <c:pt idx="21">
                  <c:v>25145.484</c:v>
                </c:pt>
                <c:pt idx="22">
                  <c:v>25254.563999999998</c:v>
                </c:pt>
                <c:pt idx="23">
                  <c:v>25310.976000000002</c:v>
                </c:pt>
                <c:pt idx="24">
                  <c:v>25314.096000000001</c:v>
                </c:pt>
                <c:pt idx="25">
                  <c:v>25680.227999999999</c:v>
                </c:pt>
                <c:pt idx="26">
                  <c:v>25744.248</c:v>
                </c:pt>
                <c:pt idx="27">
                  <c:v>25920.792000000001</c:v>
                </c:pt>
                <c:pt idx="28">
                  <c:v>26096.052</c:v>
                </c:pt>
                <c:pt idx="29">
                  <c:v>26179.5</c:v>
                </c:pt>
                <c:pt idx="30">
                  <c:v>26258.076000000001</c:v>
                </c:pt>
                <c:pt idx="31">
                  <c:v>26501.028000000002</c:v>
                </c:pt>
                <c:pt idx="32">
                  <c:v>26625.864000000001</c:v>
                </c:pt>
                <c:pt idx="33">
                  <c:v>26685.612000000001</c:v>
                </c:pt>
                <c:pt idx="34">
                  <c:v>26723.508000000002</c:v>
                </c:pt>
                <c:pt idx="35">
                  <c:v>27401.903999999999</c:v>
                </c:pt>
                <c:pt idx="36">
                  <c:v>27552.396000000001</c:v>
                </c:pt>
                <c:pt idx="37">
                  <c:v>27721.583999999999</c:v>
                </c:pt>
                <c:pt idx="38">
                  <c:v>27728.628000000004</c:v>
                </c:pt>
                <c:pt idx="39">
                  <c:v>28022.579999999998</c:v>
                </c:pt>
                <c:pt idx="40">
                  <c:v>28029.312000000002</c:v>
                </c:pt>
                <c:pt idx="41">
                  <c:v>28037.592000000001</c:v>
                </c:pt>
                <c:pt idx="42">
                  <c:v>28407.167999999998</c:v>
                </c:pt>
                <c:pt idx="43">
                  <c:v>28555.200000000001</c:v>
                </c:pt>
                <c:pt idx="44">
                  <c:v>28610.832000000002</c:v>
                </c:pt>
                <c:pt idx="45">
                  <c:v>28652.579999999998</c:v>
                </c:pt>
                <c:pt idx="46">
                  <c:v>28674.083999999999</c:v>
                </c:pt>
                <c:pt idx="47">
                  <c:v>28742.844000000001</c:v>
                </c:pt>
                <c:pt idx="48">
                  <c:v>28791.815999999999</c:v>
                </c:pt>
                <c:pt idx="49">
                  <c:v>28815.396000000001</c:v>
                </c:pt>
                <c:pt idx="50">
                  <c:v>29298.671999999999</c:v>
                </c:pt>
                <c:pt idx="51">
                  <c:v>29355.851999999995</c:v>
                </c:pt>
                <c:pt idx="52">
                  <c:v>29467.775999999998</c:v>
                </c:pt>
                <c:pt idx="53">
                  <c:v>29480.256000000001</c:v>
                </c:pt>
                <c:pt idx="54">
                  <c:v>29544.239999999998</c:v>
                </c:pt>
                <c:pt idx="55">
                  <c:v>29661.9</c:v>
                </c:pt>
                <c:pt idx="56">
                  <c:v>29684.004000000001</c:v>
                </c:pt>
                <c:pt idx="57">
                  <c:v>29769.3</c:v>
                </c:pt>
                <c:pt idx="58">
                  <c:v>29795.987999999998</c:v>
                </c:pt>
                <c:pt idx="59">
                  <c:v>29820.144</c:v>
                </c:pt>
                <c:pt idx="60">
                  <c:v>29866.835999999999</c:v>
                </c:pt>
                <c:pt idx="61">
                  <c:v>29903.627999999997</c:v>
                </c:pt>
                <c:pt idx="62">
                  <c:v>29916.432000000001</c:v>
                </c:pt>
                <c:pt idx="63">
                  <c:v>29930.160000000003</c:v>
                </c:pt>
                <c:pt idx="64">
                  <c:v>29965.703999999998</c:v>
                </c:pt>
                <c:pt idx="65">
                  <c:v>30120.407999999999</c:v>
                </c:pt>
                <c:pt idx="66">
                  <c:v>30129.66</c:v>
                </c:pt>
                <c:pt idx="67">
                  <c:v>30159.648000000001</c:v>
                </c:pt>
                <c:pt idx="68">
                  <c:v>30221.531999999999</c:v>
                </c:pt>
                <c:pt idx="69">
                  <c:v>30274.487999999998</c:v>
                </c:pt>
                <c:pt idx="70">
                  <c:v>30343.968000000001</c:v>
                </c:pt>
                <c:pt idx="71">
                  <c:v>30536.603999999999</c:v>
                </c:pt>
                <c:pt idx="72">
                  <c:v>30547.644</c:v>
                </c:pt>
                <c:pt idx="73">
                  <c:v>30653.232</c:v>
                </c:pt>
                <c:pt idx="74">
                  <c:v>30660.756000000001</c:v>
                </c:pt>
                <c:pt idx="75">
                  <c:v>30901.98</c:v>
                </c:pt>
                <c:pt idx="76">
                  <c:v>31026.396000000004</c:v>
                </c:pt>
                <c:pt idx="77">
                  <c:v>31169.724000000002</c:v>
                </c:pt>
                <c:pt idx="78">
                  <c:v>31170.408000000003</c:v>
                </c:pt>
                <c:pt idx="79">
                  <c:v>31331.424000000003</c:v>
                </c:pt>
                <c:pt idx="80">
                  <c:v>31366.32</c:v>
                </c:pt>
                <c:pt idx="81">
                  <c:v>31405.583999999999</c:v>
                </c:pt>
                <c:pt idx="82">
                  <c:v>31405.608</c:v>
                </c:pt>
                <c:pt idx="83">
                  <c:v>31411.692000000003</c:v>
                </c:pt>
                <c:pt idx="84">
                  <c:v>31483.884000000005</c:v>
                </c:pt>
                <c:pt idx="85">
                  <c:v>31521.432000000001</c:v>
                </c:pt>
                <c:pt idx="86">
                  <c:v>31523.531999999999</c:v>
                </c:pt>
                <c:pt idx="87">
                  <c:v>31664.507999999998</c:v>
                </c:pt>
                <c:pt idx="88">
                  <c:v>31827.671999999999</c:v>
                </c:pt>
                <c:pt idx="89">
                  <c:v>31991.627999999997</c:v>
                </c:pt>
                <c:pt idx="90">
                  <c:v>32041.08</c:v>
                </c:pt>
                <c:pt idx="91">
                  <c:v>32319.984</c:v>
                </c:pt>
                <c:pt idx="92">
                  <c:v>32343.095999999998</c:v>
                </c:pt>
                <c:pt idx="93">
                  <c:v>32404.428</c:v>
                </c:pt>
                <c:pt idx="94">
                  <c:v>32413.752</c:v>
                </c:pt>
                <c:pt idx="95">
                  <c:v>32498.627999999997</c:v>
                </c:pt>
                <c:pt idx="96">
                  <c:v>32527.775999999998</c:v>
                </c:pt>
                <c:pt idx="97">
                  <c:v>32528.135999999999</c:v>
                </c:pt>
                <c:pt idx="98">
                  <c:v>32553.851999999999</c:v>
                </c:pt>
                <c:pt idx="99">
                  <c:v>32623.716</c:v>
                </c:pt>
                <c:pt idx="100">
                  <c:v>32647.871999999999</c:v>
                </c:pt>
                <c:pt idx="101">
                  <c:v>32675.183999999997</c:v>
                </c:pt>
                <c:pt idx="102">
                  <c:v>32684.136000000002</c:v>
                </c:pt>
                <c:pt idx="103">
                  <c:v>32690.28</c:v>
                </c:pt>
                <c:pt idx="104">
                  <c:v>32791.956000000006</c:v>
                </c:pt>
                <c:pt idx="105">
                  <c:v>32812.536</c:v>
                </c:pt>
                <c:pt idx="106">
                  <c:v>32817.671999999999</c:v>
                </c:pt>
                <c:pt idx="107">
                  <c:v>32843.759999999995</c:v>
                </c:pt>
                <c:pt idx="108">
                  <c:v>32973.407999999996</c:v>
                </c:pt>
                <c:pt idx="109">
                  <c:v>33048.732000000004</c:v>
                </c:pt>
                <c:pt idx="110">
                  <c:v>33224.46</c:v>
                </c:pt>
                <c:pt idx="111">
                  <c:v>33250.199999999997</c:v>
                </c:pt>
                <c:pt idx="112">
                  <c:v>33288.695999999996</c:v>
                </c:pt>
                <c:pt idx="113">
                  <c:v>33377.892</c:v>
                </c:pt>
                <c:pt idx="114">
                  <c:v>33422.436000000002</c:v>
                </c:pt>
                <c:pt idx="115">
                  <c:v>33423.288</c:v>
                </c:pt>
                <c:pt idx="116">
                  <c:v>33443.460000000006</c:v>
                </c:pt>
                <c:pt idx="117">
                  <c:v>33462.144</c:v>
                </c:pt>
                <c:pt idx="118">
                  <c:v>33464.472000000002</c:v>
                </c:pt>
                <c:pt idx="119">
                  <c:v>33464.892</c:v>
                </c:pt>
                <c:pt idx="120">
                  <c:v>33492.588000000003</c:v>
                </c:pt>
                <c:pt idx="121">
                  <c:v>33692.268000000004</c:v>
                </c:pt>
                <c:pt idx="122">
                  <c:v>33725.207999999999</c:v>
                </c:pt>
                <c:pt idx="123">
                  <c:v>33791.976000000002</c:v>
                </c:pt>
                <c:pt idx="124">
                  <c:v>33793.656000000003</c:v>
                </c:pt>
                <c:pt idx="125">
                  <c:v>33855.455999999998</c:v>
                </c:pt>
                <c:pt idx="126">
                  <c:v>33865.236000000004</c:v>
                </c:pt>
                <c:pt idx="127">
                  <c:v>33878.976000000002</c:v>
                </c:pt>
                <c:pt idx="128">
                  <c:v>33897.324000000001</c:v>
                </c:pt>
                <c:pt idx="129">
                  <c:v>33939</c:v>
                </c:pt>
                <c:pt idx="130">
                  <c:v>34084.259999999995</c:v>
                </c:pt>
                <c:pt idx="131">
                  <c:v>34103.58</c:v>
                </c:pt>
                <c:pt idx="132">
                  <c:v>34105.547999999995</c:v>
                </c:pt>
                <c:pt idx="133">
                  <c:v>34143.108</c:v>
                </c:pt>
                <c:pt idx="134">
                  <c:v>34241.124000000003</c:v>
                </c:pt>
                <c:pt idx="135">
                  <c:v>34286.111999999994</c:v>
                </c:pt>
                <c:pt idx="136">
                  <c:v>34326.240000000005</c:v>
                </c:pt>
                <c:pt idx="137">
                  <c:v>34471.764000000003</c:v>
                </c:pt>
                <c:pt idx="138">
                  <c:v>34531.824000000001</c:v>
                </c:pt>
                <c:pt idx="139">
                  <c:v>34596.275999999998</c:v>
                </c:pt>
                <c:pt idx="140">
                  <c:v>34660.103999999999</c:v>
                </c:pt>
                <c:pt idx="141">
                  <c:v>34701.803999999996</c:v>
                </c:pt>
                <c:pt idx="142">
                  <c:v>34743.912000000004</c:v>
                </c:pt>
                <c:pt idx="143">
                  <c:v>34772.748</c:v>
                </c:pt>
                <c:pt idx="144">
                  <c:v>34785.275999999998</c:v>
                </c:pt>
                <c:pt idx="145">
                  <c:v>34803.348000000005</c:v>
                </c:pt>
                <c:pt idx="146">
                  <c:v>34810.835999999996</c:v>
                </c:pt>
                <c:pt idx="147">
                  <c:v>34823.123999999996</c:v>
                </c:pt>
                <c:pt idx="148">
                  <c:v>34950.504000000001</c:v>
                </c:pt>
                <c:pt idx="149">
                  <c:v>34981.932000000001</c:v>
                </c:pt>
                <c:pt idx="150">
                  <c:v>35051.004000000001</c:v>
                </c:pt>
                <c:pt idx="151">
                  <c:v>35070.288</c:v>
                </c:pt>
                <c:pt idx="152">
                  <c:v>35071.979999999996</c:v>
                </c:pt>
                <c:pt idx="153">
                  <c:v>35164.127999999997</c:v>
                </c:pt>
                <c:pt idx="154">
                  <c:v>35221.284</c:v>
                </c:pt>
                <c:pt idx="155">
                  <c:v>35465.712</c:v>
                </c:pt>
                <c:pt idx="156">
                  <c:v>35478.648000000001</c:v>
                </c:pt>
                <c:pt idx="157">
                  <c:v>35551.188000000002</c:v>
                </c:pt>
                <c:pt idx="158">
                  <c:v>35557.728000000003</c:v>
                </c:pt>
                <c:pt idx="159">
                  <c:v>35567.64</c:v>
                </c:pt>
                <c:pt idx="160">
                  <c:v>35606.448000000004</c:v>
                </c:pt>
                <c:pt idx="161">
                  <c:v>35654.567999999999</c:v>
                </c:pt>
                <c:pt idx="162">
                  <c:v>35674.127999999997</c:v>
                </c:pt>
                <c:pt idx="163">
                  <c:v>35722.235999999997</c:v>
                </c:pt>
                <c:pt idx="164">
                  <c:v>35723.123999999996</c:v>
                </c:pt>
                <c:pt idx="165">
                  <c:v>35762.639999999999</c:v>
                </c:pt>
                <c:pt idx="166">
                  <c:v>35807.46</c:v>
                </c:pt>
                <c:pt idx="167">
                  <c:v>35853.768000000004</c:v>
                </c:pt>
                <c:pt idx="168">
                  <c:v>35885.148000000001</c:v>
                </c:pt>
                <c:pt idx="169">
                  <c:v>35887.800000000003</c:v>
                </c:pt>
                <c:pt idx="170">
                  <c:v>35897.364000000001</c:v>
                </c:pt>
                <c:pt idx="171">
                  <c:v>35975.051999999996</c:v>
                </c:pt>
                <c:pt idx="172">
                  <c:v>36002.387999999999</c:v>
                </c:pt>
                <c:pt idx="173">
                  <c:v>36058.415999999997</c:v>
                </c:pt>
                <c:pt idx="174">
                  <c:v>36060.887999999999</c:v>
                </c:pt>
                <c:pt idx="175">
                  <c:v>36122.592000000004</c:v>
                </c:pt>
                <c:pt idx="176">
                  <c:v>36186.491999999998</c:v>
                </c:pt>
                <c:pt idx="177">
                  <c:v>36206.832000000002</c:v>
                </c:pt>
                <c:pt idx="178">
                  <c:v>36266.555999999997</c:v>
                </c:pt>
                <c:pt idx="179">
                  <c:v>36289.440000000002</c:v>
                </c:pt>
                <c:pt idx="180">
                  <c:v>36365.579999999994</c:v>
                </c:pt>
                <c:pt idx="181">
                  <c:v>36460.296000000002</c:v>
                </c:pt>
                <c:pt idx="182">
                  <c:v>36490.080000000002</c:v>
                </c:pt>
                <c:pt idx="183">
                  <c:v>36535.5</c:v>
                </c:pt>
                <c:pt idx="184">
                  <c:v>36538.872000000003</c:v>
                </c:pt>
                <c:pt idx="185">
                  <c:v>36565.824000000001</c:v>
                </c:pt>
                <c:pt idx="186">
                  <c:v>36574.667999999998</c:v>
                </c:pt>
                <c:pt idx="187">
                  <c:v>36734.292000000001</c:v>
                </c:pt>
                <c:pt idx="188">
                  <c:v>36747.119999999995</c:v>
                </c:pt>
                <c:pt idx="189">
                  <c:v>36771.227999999996</c:v>
                </c:pt>
                <c:pt idx="190">
                  <c:v>36796.307999999997</c:v>
                </c:pt>
                <c:pt idx="191">
                  <c:v>36837.372000000003</c:v>
                </c:pt>
                <c:pt idx="192">
                  <c:v>36880.764000000003</c:v>
                </c:pt>
                <c:pt idx="193">
                  <c:v>36940.175999999999</c:v>
                </c:pt>
                <c:pt idx="194">
                  <c:v>36965.292000000001</c:v>
                </c:pt>
                <c:pt idx="195">
                  <c:v>36983.315999999999</c:v>
                </c:pt>
                <c:pt idx="196">
                  <c:v>36993.024000000005</c:v>
                </c:pt>
                <c:pt idx="197">
                  <c:v>37021.428</c:v>
                </c:pt>
                <c:pt idx="198">
                  <c:v>37028.303999999996</c:v>
                </c:pt>
                <c:pt idx="199">
                  <c:v>37074.06</c:v>
                </c:pt>
                <c:pt idx="200">
                  <c:v>37091.603999999999</c:v>
                </c:pt>
                <c:pt idx="201">
                  <c:v>37102.212</c:v>
                </c:pt>
                <c:pt idx="202">
                  <c:v>37102.644</c:v>
                </c:pt>
                <c:pt idx="203">
                  <c:v>37107.983999999997</c:v>
                </c:pt>
                <c:pt idx="204">
                  <c:v>37124.94</c:v>
                </c:pt>
                <c:pt idx="205">
                  <c:v>37142.879999999997</c:v>
                </c:pt>
                <c:pt idx="206">
                  <c:v>37162.655999999995</c:v>
                </c:pt>
                <c:pt idx="207">
                  <c:v>37207.428</c:v>
                </c:pt>
                <c:pt idx="208">
                  <c:v>37228.74</c:v>
                </c:pt>
                <c:pt idx="209">
                  <c:v>37280.615999999995</c:v>
                </c:pt>
                <c:pt idx="210">
                  <c:v>37282.356</c:v>
                </c:pt>
                <c:pt idx="211">
                  <c:v>37307.22</c:v>
                </c:pt>
                <c:pt idx="212">
                  <c:v>37323.407999999996</c:v>
                </c:pt>
                <c:pt idx="213">
                  <c:v>37340.016000000003</c:v>
                </c:pt>
                <c:pt idx="214">
                  <c:v>37379.364000000001</c:v>
                </c:pt>
                <c:pt idx="215">
                  <c:v>37419.312000000005</c:v>
                </c:pt>
                <c:pt idx="216">
                  <c:v>37623.06</c:v>
                </c:pt>
                <c:pt idx="217">
                  <c:v>37657.020000000004</c:v>
                </c:pt>
                <c:pt idx="218">
                  <c:v>37696.271999999997</c:v>
                </c:pt>
                <c:pt idx="219">
                  <c:v>37839.335999999996</c:v>
                </c:pt>
                <c:pt idx="220">
                  <c:v>37979.520000000004</c:v>
                </c:pt>
                <c:pt idx="221">
                  <c:v>38066.520000000004</c:v>
                </c:pt>
                <c:pt idx="222">
                  <c:v>38119.512000000002</c:v>
                </c:pt>
                <c:pt idx="223">
                  <c:v>38160.612000000001</c:v>
                </c:pt>
                <c:pt idx="224">
                  <c:v>38167.236000000004</c:v>
                </c:pt>
                <c:pt idx="225">
                  <c:v>38175.372000000003</c:v>
                </c:pt>
                <c:pt idx="226">
                  <c:v>38176.536</c:v>
                </c:pt>
                <c:pt idx="227">
                  <c:v>38180.951999999997</c:v>
                </c:pt>
                <c:pt idx="228">
                  <c:v>38183.027999999998</c:v>
                </c:pt>
                <c:pt idx="229">
                  <c:v>38230.847999999998</c:v>
                </c:pt>
                <c:pt idx="230">
                  <c:v>38291.784</c:v>
                </c:pt>
                <c:pt idx="231">
                  <c:v>38347.847999999998</c:v>
                </c:pt>
                <c:pt idx="232">
                  <c:v>38368.572</c:v>
                </c:pt>
                <c:pt idx="233">
                  <c:v>38380.259999999995</c:v>
                </c:pt>
                <c:pt idx="234">
                  <c:v>38389.452000000005</c:v>
                </c:pt>
                <c:pt idx="235">
                  <c:v>38435.387999999999</c:v>
                </c:pt>
                <c:pt idx="236">
                  <c:v>38441.94</c:v>
                </c:pt>
                <c:pt idx="237">
                  <c:v>38451.432000000001</c:v>
                </c:pt>
                <c:pt idx="238">
                  <c:v>38459.807999999997</c:v>
                </c:pt>
                <c:pt idx="239">
                  <c:v>38487.372000000003</c:v>
                </c:pt>
                <c:pt idx="240">
                  <c:v>38518.008000000002</c:v>
                </c:pt>
                <c:pt idx="241">
                  <c:v>38614.896000000001</c:v>
                </c:pt>
                <c:pt idx="242">
                  <c:v>38631.78</c:v>
                </c:pt>
                <c:pt idx="243">
                  <c:v>38652.54</c:v>
                </c:pt>
                <c:pt idx="244">
                  <c:v>38655.372000000003</c:v>
                </c:pt>
                <c:pt idx="245">
                  <c:v>38730.563999999998</c:v>
                </c:pt>
                <c:pt idx="246">
                  <c:v>38782.488000000005</c:v>
                </c:pt>
                <c:pt idx="247">
                  <c:v>38908.379999999997</c:v>
                </c:pt>
                <c:pt idx="248">
                  <c:v>39027.455999999998</c:v>
                </c:pt>
                <c:pt idx="249">
                  <c:v>39032.387999999999</c:v>
                </c:pt>
                <c:pt idx="250">
                  <c:v>39043.824000000001</c:v>
                </c:pt>
                <c:pt idx="251">
                  <c:v>39091.872000000003</c:v>
                </c:pt>
                <c:pt idx="252">
                  <c:v>39155.555999999997</c:v>
                </c:pt>
                <c:pt idx="253">
                  <c:v>39162.648000000001</c:v>
                </c:pt>
                <c:pt idx="254">
                  <c:v>39175.896000000001</c:v>
                </c:pt>
                <c:pt idx="255">
                  <c:v>39181.812000000005</c:v>
                </c:pt>
                <c:pt idx="256">
                  <c:v>39349.596000000005</c:v>
                </c:pt>
                <c:pt idx="257">
                  <c:v>39360.084000000003</c:v>
                </c:pt>
                <c:pt idx="258">
                  <c:v>39403.067999999999</c:v>
                </c:pt>
                <c:pt idx="259">
                  <c:v>39408.084000000003</c:v>
                </c:pt>
                <c:pt idx="260">
                  <c:v>39488.315999999999</c:v>
                </c:pt>
                <c:pt idx="261">
                  <c:v>39558.948000000004</c:v>
                </c:pt>
                <c:pt idx="262">
                  <c:v>39578.436000000002</c:v>
                </c:pt>
                <c:pt idx="263">
                  <c:v>39585.983999999997</c:v>
                </c:pt>
                <c:pt idx="264">
                  <c:v>39775.608</c:v>
                </c:pt>
                <c:pt idx="265">
                  <c:v>39918.156000000003</c:v>
                </c:pt>
                <c:pt idx="266">
                  <c:v>39941.292000000001</c:v>
                </c:pt>
                <c:pt idx="267">
                  <c:v>40196.664000000004</c:v>
                </c:pt>
                <c:pt idx="268">
                  <c:v>40240.115999999995</c:v>
                </c:pt>
                <c:pt idx="269">
                  <c:v>40409.267999999996</c:v>
                </c:pt>
                <c:pt idx="270">
                  <c:v>40541.148000000001</c:v>
                </c:pt>
                <c:pt idx="271">
                  <c:v>40550.184000000001</c:v>
                </c:pt>
                <c:pt idx="272">
                  <c:v>40669.884000000005</c:v>
                </c:pt>
                <c:pt idx="273">
                  <c:v>40734.912000000004</c:v>
                </c:pt>
                <c:pt idx="274">
                  <c:v>40767.168000000005</c:v>
                </c:pt>
                <c:pt idx="275">
                  <c:v>40940.027999999998</c:v>
                </c:pt>
                <c:pt idx="276">
                  <c:v>40942.403999999995</c:v>
                </c:pt>
                <c:pt idx="277">
                  <c:v>40946.484000000004</c:v>
                </c:pt>
                <c:pt idx="278">
                  <c:v>41174.207999999999</c:v>
                </c:pt>
                <c:pt idx="279">
                  <c:v>41186.063999999998</c:v>
                </c:pt>
                <c:pt idx="280">
                  <c:v>41231.652000000002</c:v>
                </c:pt>
                <c:pt idx="281">
                  <c:v>41465.520000000004</c:v>
                </c:pt>
                <c:pt idx="282">
                  <c:v>41536.944000000003</c:v>
                </c:pt>
                <c:pt idx="283">
                  <c:v>41685.551999999996</c:v>
                </c:pt>
                <c:pt idx="284">
                  <c:v>41710.32</c:v>
                </c:pt>
                <c:pt idx="285">
                  <c:v>41920.332000000002</c:v>
                </c:pt>
                <c:pt idx="286">
                  <c:v>42411.695999999996</c:v>
                </c:pt>
                <c:pt idx="287">
                  <c:v>43091.892</c:v>
                </c:pt>
                <c:pt idx="288">
                  <c:v>43133.495999999999</c:v>
                </c:pt>
                <c:pt idx="289">
                  <c:v>43258.020000000004</c:v>
                </c:pt>
                <c:pt idx="290">
                  <c:v>44075.724000000002</c:v>
                </c:pt>
                <c:pt idx="291">
                  <c:v>46524.732000000004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2-4769-A633-D55CE8F53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97632"/>
        <c:axId val="503299600"/>
      </c:scatterChart>
      <c:valAx>
        <c:axId val="5032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99600"/>
        <c:crosses val="autoZero"/>
        <c:crossBetween val="midCat"/>
      </c:valAx>
      <c:valAx>
        <c:axId val="50329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9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'Б-т_1'!$U$30:$U$321</c:f>
              <c:numCache>
                <c:formatCode>General</c:formatCode>
                <c:ptCount val="292"/>
                <c:pt idx="0">
                  <c:v>-7297.8319732272976</c:v>
                </c:pt>
                <c:pt idx="1">
                  <c:v>-740.11691621953287</c:v>
                </c:pt>
                <c:pt idx="2">
                  <c:v>389.57763842417626</c:v>
                </c:pt>
                <c:pt idx="3">
                  <c:v>-2908.902102676806</c:v>
                </c:pt>
                <c:pt idx="4">
                  <c:v>-583.73214091388218</c:v>
                </c:pt>
                <c:pt idx="5">
                  <c:v>-2144.3574641898012</c:v>
                </c:pt>
                <c:pt idx="6">
                  <c:v>6648.4659127571649</c:v>
                </c:pt>
                <c:pt idx="7">
                  <c:v>-7696.5376311806904</c:v>
                </c:pt>
                <c:pt idx="8">
                  <c:v>-4933.8463461418542</c:v>
                </c:pt>
                <c:pt idx="9">
                  <c:v>1099.1466277183245</c:v>
                </c:pt>
                <c:pt idx="10">
                  <c:v>-4836.3719886612744</c:v>
                </c:pt>
                <c:pt idx="11">
                  <c:v>-6499.2736311806875</c:v>
                </c:pt>
                <c:pt idx="12">
                  <c:v>-6588.7668022039979</c:v>
                </c:pt>
                <c:pt idx="13">
                  <c:v>3738.773166928062</c:v>
                </c:pt>
                <c:pt idx="14">
                  <c:v>2003.2639959047519</c:v>
                </c:pt>
                <c:pt idx="15">
                  <c:v>-3043.8447036224316</c:v>
                </c:pt>
                <c:pt idx="16">
                  <c:v>-8793.3632737001135</c:v>
                </c:pt>
                <c:pt idx="17">
                  <c:v>-2779.6578592117621</c:v>
                </c:pt>
                <c:pt idx="18">
                  <c:v>3319.9753118115405</c:v>
                </c:pt>
                <c:pt idx="19">
                  <c:v>2715.8138215447361</c:v>
                </c:pt>
                <c:pt idx="20">
                  <c:v>5552.3686196534836</c:v>
                </c:pt>
                <c:pt idx="21">
                  <c:v>7744.3638134798966</c:v>
                </c:pt>
                <c:pt idx="22">
                  <c:v>-1247.3989390226379</c:v>
                </c:pt>
                <c:pt idx="23">
                  <c:v>2228.2093802208619</c:v>
                </c:pt>
                <c:pt idx="24">
                  <c:v>5825.0208020783466</c:v>
                </c:pt>
                <c:pt idx="25">
                  <c:v>-1233.0422851016629</c:v>
                </c:pt>
                <c:pt idx="26">
                  <c:v>1931.783692095225</c:v>
                </c:pt>
                <c:pt idx="27">
                  <c:v>3897.2784343505482</c:v>
                </c:pt>
                <c:pt idx="28">
                  <c:v>5558.6445740472736</c:v>
                </c:pt>
                <c:pt idx="29">
                  <c:v>1604.2379885356204</c:v>
                </c:pt>
                <c:pt idx="30">
                  <c:v>1905.2472205991107</c:v>
                </c:pt>
                <c:pt idx="31">
                  <c:v>843.45290872474288</c:v>
                </c:pt>
                <c:pt idx="32">
                  <c:v>2634.3796766612504</c:v>
                </c:pt>
                <c:pt idx="33">
                  <c:v>6096.1381709604757</c:v>
                </c:pt>
                <c:pt idx="34">
                  <c:v>4530.7365740472706</c:v>
                </c:pt>
                <c:pt idx="35">
                  <c:v>967.29135741775463</c:v>
                </c:pt>
                <c:pt idx="36">
                  <c:v>-510.66459697602841</c:v>
                </c:pt>
                <c:pt idx="37">
                  <c:v>3301.2392507713448</c:v>
                </c:pt>
                <c:pt idx="38">
                  <c:v>5505.9931367558238</c:v>
                </c:pt>
                <c:pt idx="39">
                  <c:v>5297.4931367558165</c:v>
                </c:pt>
                <c:pt idx="40">
                  <c:v>5368.5497906767923</c:v>
                </c:pt>
                <c:pt idx="41">
                  <c:v>3704.0897906767932</c:v>
                </c:pt>
                <c:pt idx="42">
                  <c:v>1687.9022165666902</c:v>
                </c:pt>
                <c:pt idx="43">
                  <c:v>5357.1137906767908</c:v>
                </c:pt>
                <c:pt idx="44">
                  <c:v>4117.357699464359</c:v>
                </c:pt>
                <c:pt idx="45">
                  <c:v>2272.3305968503773</c:v>
                </c:pt>
                <c:pt idx="46">
                  <c:v>5484.4774103931049</c:v>
                </c:pt>
                <c:pt idx="47">
                  <c:v>-1939.5491063613772</c:v>
                </c:pt>
                <c:pt idx="48">
                  <c:v>1426.0814258270766</c:v>
                </c:pt>
                <c:pt idx="49">
                  <c:v>3575.3612735744537</c:v>
                </c:pt>
                <c:pt idx="50">
                  <c:v>473.34042179465177</c:v>
                </c:pt>
                <c:pt idx="51">
                  <c:v>4485.4345435271825</c:v>
                </c:pt>
                <c:pt idx="52">
                  <c:v>2643.6997068334895</c:v>
                </c:pt>
                <c:pt idx="53">
                  <c:v>1270.7001783296073</c:v>
                </c:pt>
                <c:pt idx="54">
                  <c:v>-2093.7727190564037</c:v>
                </c:pt>
                <c:pt idx="55">
                  <c:v>2290.0192809435976</c:v>
                </c:pt>
                <c:pt idx="56">
                  <c:v>2315.7978818892225</c:v>
                </c:pt>
                <c:pt idx="57">
                  <c:v>1500.3033875899928</c:v>
                </c:pt>
                <c:pt idx="58">
                  <c:v>-4974.7591368814683</c:v>
                </c:pt>
                <c:pt idx="59">
                  <c:v>-7827.741205290793</c:v>
                </c:pt>
                <c:pt idx="60">
                  <c:v>3318.902018707864</c:v>
                </c:pt>
                <c:pt idx="61">
                  <c:v>3341.6045130070852</c:v>
                </c:pt>
                <c:pt idx="62">
                  <c:v>-9062.8772052907916</c:v>
                </c:pt>
                <c:pt idx="63">
                  <c:v>-1398.6304219203048</c:v>
                </c:pt>
                <c:pt idx="64">
                  <c:v>4618.1940064998271</c:v>
                </c:pt>
                <c:pt idx="65">
                  <c:v>5306.3346726288364</c:v>
                </c:pt>
                <c:pt idx="66">
                  <c:v>499.62621656669216</c:v>
                </c:pt>
                <c:pt idx="67">
                  <c:v>-5165.4693421094344</c:v>
                </c:pt>
                <c:pt idx="68">
                  <c:v>-2683.9862851016624</c:v>
                </c:pt>
                <c:pt idx="69">
                  <c:v>-951.45594305505801</c:v>
                </c:pt>
                <c:pt idx="70">
                  <c:v>-2283.4605057636036</c:v>
                </c:pt>
                <c:pt idx="71">
                  <c:v>-9030.0275929436102</c:v>
                </c:pt>
                <c:pt idx="72">
                  <c:v>2714.5908248814521</c:v>
                </c:pt>
                <c:pt idx="73">
                  <c:v>3590.6030529125201</c:v>
                </c:pt>
                <c:pt idx="74">
                  <c:v>2286.928893290773</c:v>
                </c:pt>
                <c:pt idx="75">
                  <c:v>2429.5595244086362</c:v>
                </c:pt>
                <c:pt idx="76">
                  <c:v>4420.0623989915475</c:v>
                </c:pt>
                <c:pt idx="77">
                  <c:v>119.27563105503214</c:v>
                </c:pt>
                <c:pt idx="78">
                  <c:v>2798.9914331962063</c:v>
                </c:pt>
                <c:pt idx="79">
                  <c:v>2038.9982621729068</c:v>
                </c:pt>
                <c:pt idx="80">
                  <c:v>3392.1198590861168</c:v>
                </c:pt>
                <c:pt idx="81">
                  <c:v>6789.5108094474781</c:v>
                </c:pt>
                <c:pt idx="82">
                  <c:v>4745.0512809435895</c:v>
                </c:pt>
                <c:pt idx="83">
                  <c:v>-2300.8260114643781</c:v>
                </c:pt>
                <c:pt idx="84">
                  <c:v>4120.4690301094161</c:v>
                </c:pt>
                <c:pt idx="85">
                  <c:v>-1741.7893119371947</c:v>
                </c:pt>
                <c:pt idx="86">
                  <c:v>-2879.0473803465138</c:v>
                </c:pt>
                <c:pt idx="87">
                  <c:v>2933.7081327233973</c:v>
                </c:pt>
                <c:pt idx="88">
                  <c:v>4742.8447410381559</c:v>
                </c:pt>
                <c:pt idx="89">
                  <c:v>6337.3358892583492</c:v>
                </c:pt>
                <c:pt idx="90">
                  <c:v>-868.69458960689371</c:v>
                </c:pt>
                <c:pt idx="91">
                  <c:v>1566.7295928179592</c:v>
                </c:pt>
                <c:pt idx="92">
                  <c:v>1810.8065358101885</c:v>
                </c:pt>
                <c:pt idx="93">
                  <c:v>-2287.4996238115637</c:v>
                </c:pt>
                <c:pt idx="94">
                  <c:v>-4151.6394413867056</c:v>
                </c:pt>
                <c:pt idx="95">
                  <c:v>1900.8158892583524</c:v>
                </c:pt>
                <c:pt idx="96">
                  <c:v>-217.94339578048675</c:v>
                </c:pt>
                <c:pt idx="97">
                  <c:v>-7366.375562771369</c:v>
                </c:pt>
                <c:pt idx="98">
                  <c:v>4491.1764526625993</c:v>
                </c:pt>
                <c:pt idx="99">
                  <c:v>-3185.1163233387488</c:v>
                </c:pt>
                <c:pt idx="100">
                  <c:v>2913.2901099202863</c:v>
                </c:pt>
                <c:pt idx="101">
                  <c:v>-268.95703829991544</c:v>
                </c:pt>
                <c:pt idx="102">
                  <c:v>873.51466042079846</c:v>
                </c:pt>
                <c:pt idx="103">
                  <c:v>5209.5142923451494</c:v>
                </c:pt>
                <c:pt idx="104">
                  <c:v>1183.3805130070832</c:v>
                </c:pt>
                <c:pt idx="105">
                  <c:v>-2046.8920040952471</c:v>
                </c:pt>
                <c:pt idx="106">
                  <c:v>-2211.8197760641706</c:v>
                </c:pt>
                <c:pt idx="107">
                  <c:v>-2080.6594568206783</c:v>
                </c:pt>
                <c:pt idx="108">
                  <c:v>2681.457684030378</c:v>
                </c:pt>
                <c:pt idx="109">
                  <c:v>2301.7747182350504</c:v>
                </c:pt>
                <c:pt idx="110">
                  <c:v>2133.1057296366052</c:v>
                </c:pt>
                <c:pt idx="111">
                  <c:v>1411.5276612272864</c:v>
                </c:pt>
                <c:pt idx="112">
                  <c:v>-2572.0544373542798</c:v>
                </c:pt>
                <c:pt idx="113">
                  <c:v>-3247.4020268983513</c:v>
                </c:pt>
                <c:pt idx="114">
                  <c:v>-6440.1706653853544</c:v>
                </c:pt>
                <c:pt idx="115">
                  <c:v>-6058.775988661273</c:v>
                </c:pt>
                <c:pt idx="116">
                  <c:v>3297.5571669280544</c:v>
                </c:pt>
                <c:pt idx="117">
                  <c:v>540.91561562106654</c:v>
                </c:pt>
                <c:pt idx="118">
                  <c:v>364.22916692805302</c:v>
                </c:pt>
                <c:pt idx="119">
                  <c:v>-826.2385896068954</c:v>
                </c:pt>
                <c:pt idx="120">
                  <c:v>-2115.0940268983541</c:v>
                </c:pt>
                <c:pt idx="121">
                  <c:v>-5421.1818136055481</c:v>
                </c:pt>
                <c:pt idx="122">
                  <c:v>-14651.666452092548</c:v>
                </c:pt>
                <c:pt idx="123">
                  <c:v>-6374.0116995900171</c:v>
                </c:pt>
                <c:pt idx="124">
                  <c:v>1539.396376188437</c:v>
                </c:pt>
                <c:pt idx="125">
                  <c:v>875.41999590475461</c:v>
                </c:pt>
                <c:pt idx="126">
                  <c:v>-2414.2662549294218</c:v>
                </c:pt>
                <c:pt idx="127">
                  <c:v>-1487.5617378270908</c:v>
                </c:pt>
                <c:pt idx="128">
                  <c:v>-699.64027773252747</c:v>
                </c:pt>
                <c:pt idx="129">
                  <c:v>-281.38447559136694</c:v>
                </c:pt>
                <c:pt idx="130">
                  <c:v>4095.8572125342762</c:v>
                </c:pt>
                <c:pt idx="131">
                  <c:v>4707.1432353373821</c:v>
                </c:pt>
                <c:pt idx="132">
                  <c:v>2872.9264445977678</c:v>
                </c:pt>
                <c:pt idx="133">
                  <c:v>-2263.5822093232055</c:v>
                </c:pt>
                <c:pt idx="134">
                  <c:v>-3674.2393347403013</c:v>
                </c:pt>
                <c:pt idx="135">
                  <c:v>-5501.3186352131124</c:v>
                </c:pt>
                <c:pt idx="136">
                  <c:v>-691.88362381156185</c:v>
                </c:pt>
                <c:pt idx="137">
                  <c:v>793.32530374669295</c:v>
                </c:pt>
                <c:pt idx="138">
                  <c:v>1266.2239502985394</c:v>
                </c:pt>
                <c:pt idx="139">
                  <c:v>390.72370683349436</c:v>
                </c:pt>
                <c:pt idx="140">
                  <c:v>-950.48385184263316</c:v>
                </c:pt>
                <c:pt idx="141">
                  <c:v>-5062.1966804714757</c:v>
                </c:pt>
                <c:pt idx="142">
                  <c:v>4156.0677833076552</c:v>
                </c:pt>
                <c:pt idx="143">
                  <c:v>4207.3556920952324</c:v>
                </c:pt>
                <c:pt idx="144">
                  <c:v>599.41388188922429</c:v>
                </c:pt>
                <c:pt idx="145">
                  <c:v>3090.4146726288309</c:v>
                </c:pt>
                <c:pt idx="146">
                  <c:v>-4386.2122475602919</c:v>
                </c:pt>
                <c:pt idx="147">
                  <c:v>-11059.016292470802</c:v>
                </c:pt>
                <c:pt idx="148">
                  <c:v>-14375.310558738951</c:v>
                </c:pt>
                <c:pt idx="149">
                  <c:v>-6755.4014263005811</c:v>
                </c:pt>
                <c:pt idx="150">
                  <c:v>-5997.781209844994</c:v>
                </c:pt>
                <c:pt idx="151">
                  <c:v>-5877.4842900037256</c:v>
                </c:pt>
                <c:pt idx="152">
                  <c:v>-2377.8176813411046</c:v>
                </c:pt>
                <c:pt idx="153">
                  <c:v>-2144.8948639398877</c:v>
                </c:pt>
                <c:pt idx="154">
                  <c:v>-4474.9475596085831</c:v>
                </c:pt>
                <c:pt idx="155">
                  <c:v>1180.9957755906726</c:v>
                </c:pt>
                <c:pt idx="156">
                  <c:v>-5563.731068820005</c:v>
                </c:pt>
                <c:pt idx="157">
                  <c:v>-4585.2541374032553</c:v>
                </c:pt>
                <c:pt idx="158">
                  <c:v>-3557.2275518915994</c:v>
                </c:pt>
                <c:pt idx="159">
                  <c:v>-1004.8324910253432</c:v>
                </c:pt>
                <c:pt idx="160">
                  <c:v>-7567.6225896068936</c:v>
                </c:pt>
                <c:pt idx="161">
                  <c:v>-6258.9371982695047</c:v>
                </c:pt>
                <c:pt idx="162">
                  <c:v>-1960.767320002029</c:v>
                </c:pt>
                <c:pt idx="163">
                  <c:v>2349.3267940134974</c:v>
                </c:pt>
                <c:pt idx="164">
                  <c:v>-458.95884464742267</c:v>
                </c:pt>
                <c:pt idx="165">
                  <c:v>-584.63979535664112</c:v>
                </c:pt>
                <c:pt idx="166">
                  <c:v>-480.51484850591805</c:v>
                </c:pt>
                <c:pt idx="167">
                  <c:v>-1968.0024520925472</c:v>
                </c:pt>
                <c:pt idx="168">
                  <c:v>-2727.7758364086585</c:v>
                </c:pt>
                <c:pt idx="169">
                  <c:v>-5924.6122707112445</c:v>
                </c:pt>
                <c:pt idx="170">
                  <c:v>-7261.7122707112503</c:v>
                </c:pt>
                <c:pt idx="171">
                  <c:v>4297.224011338727</c:v>
                </c:pt>
                <c:pt idx="172">
                  <c:v>639.27244039141078</c:v>
                </c:pt>
                <c:pt idx="173">
                  <c:v>6290.0131823620322</c:v>
                </c:pt>
                <c:pt idx="174">
                  <c:v>3089.4496538581443</c:v>
                </c:pt>
                <c:pt idx="175">
                  <c:v>3231.6972890084362</c:v>
                </c:pt>
                <c:pt idx="176">
                  <c:v>7615.0307792752355</c:v>
                </c:pt>
                <c:pt idx="177">
                  <c:v>9088.3397222674685</c:v>
                </c:pt>
                <c:pt idx="178">
                  <c:v>3313.9963460161962</c:v>
                </c:pt>
                <c:pt idx="179">
                  <c:v>271.75855826545012</c:v>
                </c:pt>
                <c:pt idx="180">
                  <c:v>6988.2420797480518</c:v>
                </c:pt>
                <c:pt idx="181">
                  <c:v>1833.0658517169722</c:v>
                </c:pt>
                <c:pt idx="182">
                  <c:v>-345.13381360554922</c:v>
                </c:pt>
                <c:pt idx="183">
                  <c:v>32.889843304277747</c:v>
                </c:pt>
                <c:pt idx="184">
                  <c:v>8617.4592205991139</c:v>
                </c:pt>
                <c:pt idx="185">
                  <c:v>-4216.3830456690375</c:v>
                </c:pt>
                <c:pt idx="186">
                  <c:v>-2250.8208706133191</c:v>
                </c:pt>
                <c:pt idx="187">
                  <c:v>-8546.8825896068956</c:v>
                </c:pt>
                <c:pt idx="188">
                  <c:v>-5523.5795364576188</c:v>
                </c:pt>
                <c:pt idx="189">
                  <c:v>-5995.7032582661377</c:v>
                </c:pt>
                <c:pt idx="190">
                  <c:v>6019.6270837804659</c:v>
                </c:pt>
                <c:pt idx="191">
                  <c:v>7109.521745070575</c:v>
                </c:pt>
                <c:pt idx="192">
                  <c:v>1571.3596766612536</c:v>
                </c:pt>
                <c:pt idx="193">
                  <c:v>-2686.9033238605261</c:v>
                </c:pt>
                <c:pt idx="194">
                  <c:v>2270.5335626457163</c:v>
                </c:pt>
                <c:pt idx="195">
                  <c:v>867.52495433095828</c:v>
                </c:pt>
                <c:pt idx="196">
                  <c:v>3879.7436464890161</c:v>
                </c:pt>
                <c:pt idx="197">
                  <c:v>-6546.0555627713693</c:v>
                </c:pt>
                <c:pt idx="198">
                  <c:v>-1054.6666653853536</c:v>
                </c:pt>
                <c:pt idx="199">
                  <c:v>-4895.847980944287</c:v>
                </c:pt>
                <c:pt idx="200">
                  <c:v>1309.0064144255266</c:v>
                </c:pt>
                <c:pt idx="201">
                  <c:v>3806.5514486301799</c:v>
                </c:pt>
                <c:pt idx="202">
                  <c:v>-1564.260763966915</c:v>
                </c:pt>
                <c:pt idx="203">
                  <c:v>4159.1985968503795</c:v>
                </c:pt>
                <c:pt idx="204">
                  <c:v>8245.057790676794</c:v>
                </c:pt>
                <c:pt idx="205">
                  <c:v>7794.0986122843569</c:v>
                </c:pt>
                <c:pt idx="206">
                  <c:v>-56.857209844994941</c:v>
                </c:pt>
                <c:pt idx="207">
                  <c:v>5805.6640267727016</c:v>
                </c:pt>
                <c:pt idx="208">
                  <c:v>-1372.8306166163529</c:v>
                </c:pt>
                <c:pt idx="209">
                  <c:v>1698.3212279682484</c:v>
                </c:pt>
                <c:pt idx="210">
                  <c:v>580.25841442552337</c:v>
                </c:pt>
                <c:pt idx="211">
                  <c:v>7536.8320267726995</c:v>
                </c:pt>
                <c:pt idx="212">
                  <c:v>3332.7646645639979</c:v>
                </c:pt>
                <c:pt idx="213">
                  <c:v>-1164.7399276210854</c:v>
                </c:pt>
                <c:pt idx="214">
                  <c:v>4865.1105056379492</c:v>
                </c:pt>
                <c:pt idx="215">
                  <c:v>5663.2814714332853</c:v>
                </c:pt>
                <c:pt idx="216">
                  <c:v>907.70802677269967</c:v>
                </c:pt>
                <c:pt idx="217">
                  <c:v>10080.097243402219</c:v>
                </c:pt>
                <c:pt idx="218">
                  <c:v>2779.2195398426084</c:v>
                </c:pt>
                <c:pt idx="219">
                  <c:v>-4736.0310803954853</c:v>
                </c:pt>
                <c:pt idx="220">
                  <c:v>-4460.1837837811618</c:v>
                </c:pt>
                <c:pt idx="221">
                  <c:v>-12789.289859211764</c:v>
                </c:pt>
                <c:pt idx="222">
                  <c:v>-7891.4459658581691</c:v>
                </c:pt>
                <c:pt idx="223">
                  <c:v>-2075.0550803954829</c:v>
                </c:pt>
                <c:pt idx="224">
                  <c:v>2855.2202393697953</c:v>
                </c:pt>
                <c:pt idx="225">
                  <c:v>-480.27548629720695</c:v>
                </c:pt>
                <c:pt idx="226">
                  <c:v>-1122.5957451962313</c:v>
                </c:pt>
                <c:pt idx="227">
                  <c:v>163.16077190610304</c:v>
                </c:pt>
                <c:pt idx="228">
                  <c:v>-7532.3071824876824</c:v>
                </c:pt>
                <c:pt idx="229">
                  <c:v>7481.7301709604799</c:v>
                </c:pt>
                <c:pt idx="230">
                  <c:v>5089.2572279682499</c:v>
                </c:pt>
                <c:pt idx="231">
                  <c:v>-10.908125479916635</c:v>
                </c:pt>
                <c:pt idx="232">
                  <c:v>-8378.4123535109866</c:v>
                </c:pt>
                <c:pt idx="233">
                  <c:v>-5120.2223615758267</c:v>
                </c:pt>
                <c:pt idx="234">
                  <c:v>-905.7188446474247</c:v>
                </c:pt>
                <c:pt idx="235">
                  <c:v>626.16106097736338</c:v>
                </c:pt>
                <c:pt idx="236">
                  <c:v>-4308.1030611030183</c:v>
                </c:pt>
                <c:pt idx="237">
                  <c:v>-1585.214361575825</c:v>
                </c:pt>
                <c:pt idx="238">
                  <c:v>-4485.1724717328725</c:v>
                </c:pt>
                <c:pt idx="239">
                  <c:v>-5131.9051828355368</c:v>
                </c:pt>
                <c:pt idx="240">
                  <c:v>-5707.7816581901425</c:v>
                </c:pt>
                <c:pt idx="241">
                  <c:v>-7299.8922321263162</c:v>
                </c:pt>
                <c:pt idx="242">
                  <c:v>-3466.0430765369892</c:v>
                </c:pt>
                <c:pt idx="243">
                  <c:v>-2981.9729548044706</c:v>
                </c:pt>
                <c:pt idx="244">
                  <c:v>-1118.6833122850439</c:v>
                </c:pt>
                <c:pt idx="245">
                  <c:v>-2015.4312435278698</c:v>
                </c:pt>
                <c:pt idx="246">
                  <c:v>-1705.3416620486387</c:v>
                </c:pt>
                <c:pt idx="247">
                  <c:v>-4636.9162359848124</c:v>
                </c:pt>
                <c:pt idx="248">
                  <c:v>2039.0450764113339</c:v>
                </c:pt>
                <c:pt idx="249">
                  <c:v>-1337.3962359848156</c:v>
                </c:pt>
                <c:pt idx="250">
                  <c:v>-1046.9426127578554</c:v>
                </c:pt>
                <c:pt idx="251">
                  <c:v>-2861.625194411019</c:v>
                </c:pt>
                <c:pt idx="252">
                  <c:v>1927.6849395926911</c:v>
                </c:pt>
                <c:pt idx="253">
                  <c:v>-2352.8433200020299</c:v>
                </c:pt>
                <c:pt idx="254">
                  <c:v>-4451.0308292134505</c:v>
                </c:pt>
                <c:pt idx="255">
                  <c:v>-4909.8122622985575</c:v>
                </c:pt>
                <c:pt idx="256">
                  <c:v>6939.4132132299746</c:v>
                </c:pt>
                <c:pt idx="257">
                  <c:v>-543.73485236441047</c:v>
                </c:pt>
                <c:pt idx="258">
                  <c:v>669.08185487976152</c:v>
                </c:pt>
                <c:pt idx="259">
                  <c:v>-3212.8362552772815</c:v>
                </c:pt>
                <c:pt idx="260">
                  <c:v>8445.7299583633758</c:v>
                </c:pt>
                <c:pt idx="261">
                  <c:v>121.10868771495734</c:v>
                </c:pt>
                <c:pt idx="262">
                  <c:v>1061.6133872421487</c:v>
                </c:pt>
                <c:pt idx="263">
                  <c:v>1749.7827034967813</c:v>
                </c:pt>
                <c:pt idx="264">
                  <c:v>9506.1879355602759</c:v>
                </c:pt>
                <c:pt idx="265">
                  <c:v>726.50492346301326</c:v>
                </c:pt>
                <c:pt idx="266">
                  <c:v>2592.2079688952945</c:v>
                </c:pt>
                <c:pt idx="267">
                  <c:v>2187.0011065835715</c:v>
                </c:pt>
                <c:pt idx="268">
                  <c:v>9707.3978671509503</c:v>
                </c:pt>
                <c:pt idx="269">
                  <c:v>731.71787417223095</c:v>
                </c:pt>
                <c:pt idx="270">
                  <c:v>-836.64495094597805</c:v>
                </c:pt>
                <c:pt idx="271">
                  <c:v>6200.1404828348423</c:v>
                </c:pt>
                <c:pt idx="272">
                  <c:v>-7.5837837811632198</c:v>
                </c:pt>
                <c:pt idx="273">
                  <c:v>2616.9759688952981</c:v>
                </c:pt>
                <c:pt idx="274">
                  <c:v>1220.9117447227254</c:v>
                </c:pt>
                <c:pt idx="275">
                  <c:v>3348.7785056379544</c:v>
                </c:pt>
                <c:pt idx="276">
                  <c:v>318.3293949591316</c:v>
                </c:pt>
                <c:pt idx="277">
                  <c:v>-890.9564948838306</c:v>
                </c:pt>
                <c:pt idx="278">
                  <c:v>5745.1145466899688</c:v>
                </c:pt>
                <c:pt idx="279">
                  <c:v>743.53267228097684</c:v>
                </c:pt>
                <c:pt idx="280">
                  <c:v>2626.9350336200587</c:v>
                </c:pt>
                <c:pt idx="281">
                  <c:v>3266.1489234630135</c:v>
                </c:pt>
                <c:pt idx="282">
                  <c:v>2411.1684519668925</c:v>
                </c:pt>
                <c:pt idx="283">
                  <c:v>-562.96472677338897</c:v>
                </c:pt>
                <c:pt idx="284">
                  <c:v>-3589.2811944110144</c:v>
                </c:pt>
                <c:pt idx="285">
                  <c:v>1347.7016114147191</c:v>
                </c:pt>
                <c:pt idx="286">
                  <c:v>-40.670384726785414</c:v>
                </c:pt>
                <c:pt idx="287">
                  <c:v>-3143.1654301590752</c:v>
                </c:pt>
                <c:pt idx="288">
                  <c:v>-7027.2718974488453</c:v>
                </c:pt>
                <c:pt idx="289">
                  <c:v>-2371.1814417345522</c:v>
                </c:pt>
                <c:pt idx="290">
                  <c:v>2551.7187824380235</c:v>
                </c:pt>
                <c:pt idx="291">
                  <c:v>-6973.1191824876842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413-9A0F-EB14C7A5D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29256"/>
        <c:axId val="516124664"/>
      </c:lineChart>
      <c:catAx>
        <c:axId val="51612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24664"/>
        <c:crosses val="autoZero"/>
        <c:auto val="1"/>
        <c:lblAlgn val="ctr"/>
        <c:lblOffset val="100"/>
        <c:noMultiLvlLbl val="0"/>
      </c:catAx>
      <c:valAx>
        <c:axId val="5161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2.xml"/><Relationship Id="rId7" Type="http://schemas.openxmlformats.org/officeDocument/2006/relationships/image" Target="../media/image3.png"/><Relationship Id="rId12" Type="http://schemas.openxmlformats.org/officeDocument/2006/relationships/chart" Target="../charts/chart20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19.xml"/><Relationship Id="rId5" Type="http://schemas.openxmlformats.org/officeDocument/2006/relationships/chart" Target="../charts/chart14.xml"/><Relationship Id="rId10" Type="http://schemas.openxmlformats.org/officeDocument/2006/relationships/chart" Target="../charts/chart18.xml"/><Relationship Id="rId4" Type="http://schemas.openxmlformats.org/officeDocument/2006/relationships/chart" Target="../charts/chart13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441324</xdr:colOff>
      <xdr:row>2</xdr:row>
      <xdr:rowOff>142875</xdr:rowOff>
    </xdr:from>
    <xdr:to>
      <xdr:col>27</xdr:col>
      <xdr:colOff>575733</xdr:colOff>
      <xdr:row>17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441325</xdr:colOff>
      <xdr:row>0</xdr:row>
      <xdr:rowOff>155575</xdr:rowOff>
    </xdr:from>
    <xdr:to>
      <xdr:col>39</xdr:col>
      <xdr:colOff>273050</xdr:colOff>
      <xdr:row>12</xdr:row>
      <xdr:rowOff>130175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9</xdr:row>
      <xdr:rowOff>12700</xdr:rowOff>
    </xdr:from>
    <xdr:to>
      <xdr:col>6</xdr:col>
      <xdr:colOff>590550</xdr:colOff>
      <xdr:row>15</xdr:row>
      <xdr:rowOff>177799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8</xdr:row>
      <xdr:rowOff>165100</xdr:rowOff>
    </xdr:from>
    <xdr:to>
      <xdr:col>10</xdr:col>
      <xdr:colOff>498475</xdr:colOff>
      <xdr:row>15</xdr:row>
      <xdr:rowOff>146049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9</xdr:row>
      <xdr:rowOff>6350</xdr:rowOff>
    </xdr:from>
    <xdr:to>
      <xdr:col>14</xdr:col>
      <xdr:colOff>390525</xdr:colOff>
      <xdr:row>15</xdr:row>
      <xdr:rowOff>171449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</xdr:colOff>
      <xdr:row>3</xdr:row>
      <xdr:rowOff>190500</xdr:rowOff>
    </xdr:from>
    <xdr:to>
      <xdr:col>27</xdr:col>
      <xdr:colOff>50800</xdr:colOff>
      <xdr:row>13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355600</xdr:colOff>
      <xdr:row>15</xdr:row>
      <xdr:rowOff>107950</xdr:rowOff>
    </xdr:from>
    <xdr:to>
      <xdr:col>31</xdr:col>
      <xdr:colOff>355600</xdr:colOff>
      <xdr:row>25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355600</xdr:colOff>
      <xdr:row>26</xdr:row>
      <xdr:rowOff>6350</xdr:rowOff>
    </xdr:from>
    <xdr:to>
      <xdr:col>31</xdr:col>
      <xdr:colOff>355600</xdr:colOff>
      <xdr:row>36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75141</xdr:colOff>
      <xdr:row>38</xdr:row>
      <xdr:rowOff>77258</xdr:rowOff>
    </xdr:from>
    <xdr:to>
      <xdr:col>29</xdr:col>
      <xdr:colOff>379941</xdr:colOff>
      <xdr:row>53</xdr:row>
      <xdr:rowOff>87841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17689</xdr:colOff>
      <xdr:row>4</xdr:row>
      <xdr:rowOff>131535</xdr:rowOff>
    </xdr:from>
    <xdr:to>
      <xdr:col>13</xdr:col>
      <xdr:colOff>319666</xdr:colOff>
      <xdr:row>19</xdr:row>
      <xdr:rowOff>35882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559089</xdr:colOff>
      <xdr:row>161</xdr:row>
      <xdr:rowOff>5</xdr:rowOff>
    </xdr:from>
    <xdr:to>
      <xdr:col>12</xdr:col>
      <xdr:colOff>251980</xdr:colOff>
      <xdr:row>175</xdr:row>
      <xdr:rowOff>165105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61385</xdr:colOff>
      <xdr:row>4</xdr:row>
      <xdr:rowOff>64205</xdr:rowOff>
    </xdr:from>
    <xdr:to>
      <xdr:col>36</xdr:col>
      <xdr:colOff>245535</xdr:colOff>
      <xdr:row>17</xdr:row>
      <xdr:rowOff>153811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377506</xdr:colOff>
      <xdr:row>4</xdr:row>
      <xdr:rowOff>80657</xdr:rowOff>
    </xdr:from>
    <xdr:to>
      <xdr:col>54</xdr:col>
      <xdr:colOff>75528</xdr:colOff>
      <xdr:row>19</xdr:row>
      <xdr:rowOff>23507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688173</xdr:colOff>
      <xdr:row>156</xdr:row>
      <xdr:rowOff>89153</xdr:rowOff>
    </xdr:from>
    <xdr:to>
      <xdr:col>70</xdr:col>
      <xdr:colOff>244680</xdr:colOff>
      <xdr:row>172</xdr:row>
      <xdr:rowOff>80687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52916</xdr:colOff>
      <xdr:row>8</xdr:row>
      <xdr:rowOff>71261</xdr:rowOff>
    </xdr:from>
    <xdr:to>
      <xdr:col>25</xdr:col>
      <xdr:colOff>215193</xdr:colOff>
      <xdr:row>22</xdr:row>
      <xdr:rowOff>189794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107</xdr:col>
      <xdr:colOff>1</xdr:colOff>
      <xdr:row>9</xdr:row>
      <xdr:rowOff>0</xdr:rowOff>
    </xdr:from>
    <xdr:to>
      <xdr:col>113</xdr:col>
      <xdr:colOff>557390</xdr:colOff>
      <xdr:row>13</xdr:row>
      <xdr:rowOff>15393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075168" y="2271889"/>
          <a:ext cx="4254500" cy="776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96</xdr:col>
          <xdr:colOff>333375</xdr:colOff>
          <xdr:row>36</xdr:row>
          <xdr:rowOff>161925</xdr:rowOff>
        </xdr:from>
        <xdr:to>
          <xdr:col>105</xdr:col>
          <xdr:colOff>190500</xdr:colOff>
          <xdr:row>59</xdr:row>
          <xdr:rowOff>28575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97</xdr:col>
          <xdr:colOff>352425</xdr:colOff>
          <xdr:row>35</xdr:row>
          <xdr:rowOff>171450</xdr:rowOff>
        </xdr:from>
        <xdr:to>
          <xdr:col>105</xdr:col>
          <xdr:colOff>600075</xdr:colOff>
          <xdr:row>57</xdr:row>
          <xdr:rowOff>85725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86</xdr:col>
      <xdr:colOff>450145</xdr:colOff>
      <xdr:row>3</xdr:row>
      <xdr:rowOff>424744</xdr:rowOff>
    </xdr:from>
    <xdr:to>
      <xdr:col>94</xdr:col>
      <xdr:colOff>170745</xdr:colOff>
      <xdr:row>18</xdr:row>
      <xdr:rowOff>162277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106</xdr:col>
      <xdr:colOff>567973</xdr:colOff>
      <xdr:row>11</xdr:row>
      <xdr:rowOff>170679</xdr:rowOff>
    </xdr:from>
    <xdr:to>
      <xdr:col>114</xdr:col>
      <xdr:colOff>224175</xdr:colOff>
      <xdr:row>26</xdr:row>
      <xdr:rowOff>91656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99</xdr:col>
      <xdr:colOff>278053</xdr:colOff>
      <xdr:row>7</xdr:row>
      <xdr:rowOff>112954</xdr:rowOff>
    </xdr:from>
    <xdr:to>
      <xdr:col>106</xdr:col>
      <xdr:colOff>186331</xdr:colOff>
      <xdr:row>22</xdr:row>
      <xdr:rowOff>40987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131</xdr:col>
      <xdr:colOff>303068</xdr:colOff>
      <xdr:row>1</xdr:row>
      <xdr:rowOff>166831</xdr:rowOff>
    </xdr:from>
    <xdr:to>
      <xdr:col>138</xdr:col>
      <xdr:colOff>591705</xdr:colOff>
      <xdr:row>11</xdr:row>
      <xdr:rowOff>104486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140</xdr:col>
      <xdr:colOff>155865</xdr:colOff>
      <xdr:row>11</xdr:row>
      <xdr:rowOff>137968</xdr:rowOff>
    </xdr:from>
    <xdr:to>
      <xdr:col>147</xdr:col>
      <xdr:colOff>444501</xdr:colOff>
      <xdr:row>26</xdr:row>
      <xdr:rowOff>23668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165805</xdr:colOff>
      <xdr:row>150</xdr:row>
      <xdr:rowOff>14118</xdr:rowOff>
    </xdr:from>
    <xdr:to>
      <xdr:col>33</xdr:col>
      <xdr:colOff>328082</xdr:colOff>
      <xdr:row>164</xdr:row>
      <xdr:rowOff>90318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546804</xdr:colOff>
      <xdr:row>194</xdr:row>
      <xdr:rowOff>53620</xdr:rowOff>
    </xdr:from>
    <xdr:to>
      <xdr:col>50</xdr:col>
      <xdr:colOff>264582</xdr:colOff>
      <xdr:row>209</xdr:row>
      <xdr:rowOff>45153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7</xdr:row>
      <xdr:rowOff>111125</xdr:rowOff>
    </xdr:from>
    <xdr:to>
      <xdr:col>12</xdr:col>
      <xdr:colOff>355599</xdr:colOff>
      <xdr:row>22</xdr:row>
      <xdr:rowOff>60325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155575</xdr:colOff>
      <xdr:row>13</xdr:row>
      <xdr:rowOff>142875</xdr:rowOff>
    </xdr:from>
    <xdr:to>
      <xdr:col>15</xdr:col>
      <xdr:colOff>460375</xdr:colOff>
      <xdr:row>28</xdr:row>
      <xdr:rowOff>92075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http://statsoft.ru/tv/practicum/arima/" TargetMode="External"/><Relationship Id="rId7" Type="http://schemas.openxmlformats.org/officeDocument/2006/relationships/oleObject" Target="../embeddings/oleObject1.bin"/><Relationship Id="rId2" Type="http://schemas.openxmlformats.org/officeDocument/2006/relationships/hyperlink" Target="https://help.fsight.ru/ru/mergedProjects/exceladdin/work/timeseries_mode/timeseries_work/methods/forecast/arima.htm" TargetMode="External"/><Relationship Id="rId1" Type="http://schemas.openxmlformats.org/officeDocument/2006/relationships/hyperlink" Target="https://www.youtube.com/watch?v=dZ7qalej1sk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10" Type="http://schemas.openxmlformats.org/officeDocument/2006/relationships/image" Target="../media/image2.emf"/><Relationship Id="rId4" Type="http://schemas.openxmlformats.org/officeDocument/2006/relationships/printerSettings" Target="../printerSettings/printerSettings3.bin"/><Relationship Id="rId9" Type="http://schemas.openxmlformats.org/officeDocument/2006/relationships/oleObject" Target="../embeddings/oleObject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8"/>
  <sheetViews>
    <sheetView topLeftCell="A2" zoomScaleNormal="100" workbookViewId="0">
      <selection activeCell="A2" sqref="A1:F1048576"/>
    </sheetView>
  </sheetViews>
  <sheetFormatPr defaultRowHeight="15" x14ac:dyDescent="0.25"/>
  <cols>
    <col min="2" max="2" width="10" style="1" customWidth="1"/>
    <col min="3" max="6" width="9" style="1" customWidth="1"/>
  </cols>
  <sheetData>
    <row r="2" spans="1:6" ht="60" x14ac:dyDescent="0.25">
      <c r="B2" s="2" t="s">
        <v>3</v>
      </c>
      <c r="D2" s="3"/>
      <c r="E2" s="2" t="s">
        <v>0</v>
      </c>
      <c r="F2" s="2" t="s">
        <v>1</v>
      </c>
    </row>
    <row r="3" spans="1:6" x14ac:dyDescent="0.25">
      <c r="B3" s="2"/>
      <c r="C3" s="3" t="s">
        <v>383</v>
      </c>
      <c r="D3" s="3" t="s">
        <v>34</v>
      </c>
      <c r="E3" s="3" t="s">
        <v>35</v>
      </c>
      <c r="F3" s="3" t="s">
        <v>36</v>
      </c>
    </row>
    <row r="4" spans="1:6" ht="30" x14ac:dyDescent="0.25">
      <c r="A4" s="6" t="s">
        <v>37</v>
      </c>
      <c r="B4" s="7" t="s">
        <v>2</v>
      </c>
      <c r="C4" s="8">
        <v>1</v>
      </c>
      <c r="D4" s="8">
        <v>1</v>
      </c>
      <c r="E4" s="8">
        <v>0</v>
      </c>
      <c r="F4" s="8">
        <v>9844.4279999999999</v>
      </c>
    </row>
    <row r="5" spans="1:6" ht="30" x14ac:dyDescent="0.25">
      <c r="A5" s="6"/>
      <c r="B5" s="7" t="s">
        <v>4</v>
      </c>
      <c r="C5" s="8">
        <v>2</v>
      </c>
      <c r="D5" s="8">
        <v>2</v>
      </c>
      <c r="E5" s="8">
        <v>14400</v>
      </c>
      <c r="F5" s="8">
        <v>22447.692000000003</v>
      </c>
    </row>
    <row r="6" spans="1:6" ht="30" x14ac:dyDescent="0.25">
      <c r="A6" s="6"/>
      <c r="B6" s="7" t="s">
        <v>5</v>
      </c>
      <c r="C6" s="8">
        <v>3</v>
      </c>
      <c r="D6" s="8">
        <v>3</v>
      </c>
      <c r="E6" s="8">
        <v>15200</v>
      </c>
      <c r="F6" s="8">
        <v>29298.671999999999</v>
      </c>
    </row>
    <row r="7" spans="1:6" ht="30" x14ac:dyDescent="0.25">
      <c r="A7" s="6"/>
      <c r="B7" s="7" t="s">
        <v>6</v>
      </c>
      <c r="C7" s="8">
        <v>4</v>
      </c>
      <c r="D7" s="8">
        <v>4</v>
      </c>
      <c r="E7" s="8">
        <v>30000</v>
      </c>
      <c r="F7" s="8">
        <v>35853.768000000004</v>
      </c>
    </row>
    <row r="8" spans="1:6" ht="30" x14ac:dyDescent="0.25">
      <c r="A8" s="6"/>
      <c r="B8" s="7" t="s">
        <v>7</v>
      </c>
      <c r="C8" s="8">
        <v>5</v>
      </c>
      <c r="D8" s="8">
        <v>5</v>
      </c>
      <c r="E8" s="8">
        <v>19600</v>
      </c>
      <c r="F8" s="8">
        <v>28742.844000000001</v>
      </c>
    </row>
    <row r="9" spans="1:6" ht="30" x14ac:dyDescent="0.25">
      <c r="A9" s="6"/>
      <c r="B9" s="7" t="s">
        <v>8</v>
      </c>
      <c r="C9" s="8">
        <v>6</v>
      </c>
      <c r="D9" s="8">
        <v>6</v>
      </c>
      <c r="E9" s="8">
        <v>26080</v>
      </c>
      <c r="F9" s="8">
        <v>33443.460000000006</v>
      </c>
    </row>
    <row r="10" spans="1:6" ht="30" x14ac:dyDescent="0.25">
      <c r="A10" s="6"/>
      <c r="B10" s="7" t="s">
        <v>9</v>
      </c>
      <c r="C10" s="8">
        <v>7</v>
      </c>
      <c r="D10" s="8">
        <v>7</v>
      </c>
      <c r="E10" s="8">
        <v>28560</v>
      </c>
      <c r="F10" s="8">
        <v>32791.956000000006</v>
      </c>
    </row>
    <row r="11" spans="1:6" ht="30" x14ac:dyDescent="0.25">
      <c r="A11" s="6"/>
      <c r="B11" s="7" t="s">
        <v>10</v>
      </c>
      <c r="C11" s="8">
        <v>8</v>
      </c>
      <c r="D11" s="8">
        <v>8</v>
      </c>
      <c r="E11" s="8">
        <v>12800</v>
      </c>
      <c r="F11" s="8">
        <v>35807.46</v>
      </c>
    </row>
    <row r="12" spans="1:6" ht="30" x14ac:dyDescent="0.25">
      <c r="A12" s="6"/>
      <c r="B12" s="7" t="s">
        <v>11</v>
      </c>
      <c r="C12" s="8">
        <v>9</v>
      </c>
      <c r="D12" s="8">
        <v>9</v>
      </c>
      <c r="E12" s="8">
        <v>18400</v>
      </c>
      <c r="F12" s="8">
        <v>22865.484</v>
      </c>
    </row>
    <row r="13" spans="1:6" ht="30" x14ac:dyDescent="0.25">
      <c r="A13" s="6"/>
      <c r="B13" s="7" t="s">
        <v>12</v>
      </c>
      <c r="C13" s="8">
        <v>10</v>
      </c>
      <c r="D13" s="8">
        <v>10</v>
      </c>
      <c r="E13" s="8">
        <v>19200</v>
      </c>
      <c r="F13" s="8">
        <v>23808.576000000001</v>
      </c>
    </row>
    <row r="14" spans="1:6" ht="30" x14ac:dyDescent="0.25">
      <c r="A14" s="6"/>
      <c r="B14" s="7" t="s">
        <v>13</v>
      </c>
      <c r="C14" s="8">
        <v>11</v>
      </c>
      <c r="D14" s="8">
        <v>11</v>
      </c>
      <c r="E14" s="8">
        <v>23200</v>
      </c>
      <c r="F14" s="8">
        <v>28037.592000000001</v>
      </c>
    </row>
    <row r="15" spans="1:6" ht="30" x14ac:dyDescent="0.25">
      <c r="A15" s="6"/>
      <c r="B15" s="7" t="s">
        <v>14</v>
      </c>
      <c r="C15" s="8">
        <v>12</v>
      </c>
      <c r="D15" s="8">
        <v>12</v>
      </c>
      <c r="E15" s="8">
        <v>8800</v>
      </c>
      <c r="F15" s="8">
        <v>28791.815999999999</v>
      </c>
    </row>
    <row r="16" spans="1:6" ht="30" x14ac:dyDescent="0.25">
      <c r="A16" s="6"/>
      <c r="B16" s="7" t="s">
        <v>15</v>
      </c>
      <c r="C16" s="8">
        <v>13</v>
      </c>
      <c r="D16" s="8">
        <v>13</v>
      </c>
      <c r="E16" s="8">
        <v>21200</v>
      </c>
      <c r="F16" s="8">
        <v>27401.903999999999</v>
      </c>
    </row>
    <row r="17" spans="1:6" ht="30" x14ac:dyDescent="0.25">
      <c r="A17" s="6"/>
      <c r="B17" s="7" t="s">
        <v>16</v>
      </c>
      <c r="C17" s="8">
        <v>14</v>
      </c>
      <c r="D17" s="8">
        <v>14</v>
      </c>
      <c r="E17" s="8">
        <v>19200</v>
      </c>
      <c r="F17" s="8">
        <v>25005.840000000004</v>
      </c>
    </row>
    <row r="18" spans="1:6" ht="30" x14ac:dyDescent="0.25">
      <c r="A18" s="6"/>
      <c r="B18" s="7" t="s">
        <v>17</v>
      </c>
      <c r="C18" s="8">
        <v>15</v>
      </c>
      <c r="D18" s="8">
        <v>15</v>
      </c>
      <c r="E18" s="8">
        <v>16800</v>
      </c>
      <c r="F18" s="8">
        <v>24036.552</v>
      </c>
    </row>
    <row r="19" spans="1:6" ht="30" x14ac:dyDescent="0.25">
      <c r="A19" s="6"/>
      <c r="B19" s="7" t="s">
        <v>18</v>
      </c>
      <c r="C19" s="8">
        <v>16</v>
      </c>
      <c r="D19" s="8">
        <v>16</v>
      </c>
      <c r="E19" s="8">
        <v>30400</v>
      </c>
      <c r="F19" s="8">
        <v>39349.596000000005</v>
      </c>
    </row>
    <row r="20" spans="1:6" ht="30" x14ac:dyDescent="0.25">
      <c r="A20" s="6"/>
      <c r="B20" s="7" t="s">
        <v>19</v>
      </c>
      <c r="C20" s="8">
        <v>17</v>
      </c>
      <c r="D20" s="8">
        <v>17</v>
      </c>
      <c r="E20" s="8">
        <v>28000</v>
      </c>
      <c r="F20" s="8">
        <v>36734.292000000001</v>
      </c>
    </row>
    <row r="21" spans="1:6" ht="30" x14ac:dyDescent="0.25">
      <c r="A21" s="6"/>
      <c r="B21" s="7" t="s">
        <v>20</v>
      </c>
      <c r="C21" s="8">
        <v>18</v>
      </c>
      <c r="D21" s="8">
        <v>18</v>
      </c>
      <c r="E21" s="8">
        <v>25200</v>
      </c>
      <c r="F21" s="8">
        <v>30660.756000000001</v>
      </c>
    </row>
    <row r="22" spans="1:6" ht="30" x14ac:dyDescent="0.25">
      <c r="A22" s="6"/>
      <c r="B22" s="7" t="s">
        <v>21</v>
      </c>
      <c r="C22" s="8">
        <v>19</v>
      </c>
      <c r="D22" s="8">
        <v>19</v>
      </c>
      <c r="E22" s="8">
        <v>17200</v>
      </c>
      <c r="F22" s="8">
        <v>21978.588</v>
      </c>
    </row>
    <row r="23" spans="1:6" ht="30" x14ac:dyDescent="0.25">
      <c r="A23" s="6"/>
      <c r="B23" s="7" t="s">
        <v>22</v>
      </c>
      <c r="C23" s="8">
        <v>20</v>
      </c>
      <c r="D23" s="8">
        <v>20</v>
      </c>
      <c r="E23" s="8">
        <v>16000</v>
      </c>
      <c r="F23" s="8">
        <v>27552.396000000001</v>
      </c>
    </row>
    <row r="24" spans="1:6" ht="30" x14ac:dyDescent="0.25">
      <c r="A24" s="6"/>
      <c r="B24" s="7" t="s">
        <v>23</v>
      </c>
      <c r="C24" s="8">
        <v>21</v>
      </c>
      <c r="D24" s="8">
        <v>21</v>
      </c>
      <c r="E24" s="8">
        <v>18400</v>
      </c>
      <c r="F24" s="8">
        <v>34531.824000000001</v>
      </c>
    </row>
    <row r="25" spans="1:6" ht="30" x14ac:dyDescent="0.25">
      <c r="A25" s="6"/>
      <c r="B25" s="7" t="s">
        <v>24</v>
      </c>
      <c r="C25" s="8">
        <v>22</v>
      </c>
      <c r="D25" s="8">
        <v>22</v>
      </c>
      <c r="E25" s="8">
        <v>11520</v>
      </c>
      <c r="F25" s="8">
        <v>31405.583999999999</v>
      </c>
    </row>
    <row r="26" spans="1:6" ht="30" x14ac:dyDescent="0.25">
      <c r="A26" s="6"/>
      <c r="B26" s="7" t="s">
        <v>25</v>
      </c>
      <c r="C26" s="8">
        <v>23</v>
      </c>
      <c r="D26" s="8">
        <v>23</v>
      </c>
      <c r="E26" s="8">
        <v>22720</v>
      </c>
      <c r="F26" s="8">
        <v>38347.847999999998</v>
      </c>
    </row>
    <row r="27" spans="1:6" ht="30" x14ac:dyDescent="0.25">
      <c r="A27" s="6"/>
      <c r="B27" s="7" t="s">
        <v>26</v>
      </c>
      <c r="C27" s="8">
        <v>24</v>
      </c>
      <c r="D27" s="8">
        <v>24</v>
      </c>
      <c r="E27" s="8">
        <v>25440</v>
      </c>
      <c r="F27" s="8">
        <v>41536.944000000003</v>
      </c>
    </row>
    <row r="28" spans="1:6" ht="30" x14ac:dyDescent="0.25">
      <c r="A28" s="6"/>
      <c r="B28" s="7" t="s">
        <v>27</v>
      </c>
      <c r="C28" s="8">
        <v>25</v>
      </c>
      <c r="D28" s="8">
        <v>25</v>
      </c>
      <c r="E28" s="8">
        <v>14880</v>
      </c>
      <c r="F28" s="8">
        <v>28674.083999999999</v>
      </c>
    </row>
    <row r="29" spans="1:6" ht="30" x14ac:dyDescent="0.25">
      <c r="A29" s="6"/>
      <c r="B29" s="7" t="s">
        <v>28</v>
      </c>
      <c r="C29" s="8">
        <v>26</v>
      </c>
      <c r="D29" s="8">
        <v>26</v>
      </c>
      <c r="E29" s="8">
        <v>0</v>
      </c>
      <c r="F29" s="8">
        <v>8464.2119999999995</v>
      </c>
    </row>
    <row r="30" spans="1:6" ht="30" x14ac:dyDescent="0.25">
      <c r="A30" s="6"/>
      <c r="B30" s="7" t="s">
        <v>29</v>
      </c>
      <c r="C30" s="8">
        <v>27</v>
      </c>
      <c r="D30" s="8">
        <v>27</v>
      </c>
      <c r="E30" s="8">
        <v>19360</v>
      </c>
      <c r="F30" s="8">
        <v>33791.976000000002</v>
      </c>
    </row>
    <row r="31" spans="1:6" ht="30" x14ac:dyDescent="0.25">
      <c r="A31" s="6"/>
      <c r="B31" s="7" t="s">
        <v>30</v>
      </c>
      <c r="C31" s="8">
        <v>28</v>
      </c>
      <c r="D31" s="8">
        <v>28</v>
      </c>
      <c r="E31" s="8">
        <v>25280</v>
      </c>
      <c r="F31" s="8">
        <v>39558.948000000004</v>
      </c>
    </row>
    <row r="32" spans="1:6" ht="30" x14ac:dyDescent="0.25">
      <c r="A32" s="6"/>
      <c r="B32" s="7" t="s">
        <v>31</v>
      </c>
      <c r="C32" s="8">
        <v>29</v>
      </c>
      <c r="D32" s="8">
        <v>29</v>
      </c>
      <c r="E32" s="8">
        <v>17040</v>
      </c>
      <c r="F32" s="8">
        <v>29480.256000000001</v>
      </c>
    </row>
    <row r="33" spans="1:6" ht="30" x14ac:dyDescent="0.25">
      <c r="A33" s="6"/>
      <c r="B33" s="7" t="s">
        <v>32</v>
      </c>
      <c r="C33" s="8">
        <v>30</v>
      </c>
      <c r="D33" s="8">
        <v>30</v>
      </c>
      <c r="E33" s="8">
        <v>16720</v>
      </c>
      <c r="F33" s="8">
        <v>32527.775999999998</v>
      </c>
    </row>
    <row r="34" spans="1:6" ht="30" x14ac:dyDescent="0.25">
      <c r="A34" s="6"/>
      <c r="B34" s="7" t="s">
        <v>33</v>
      </c>
      <c r="C34" s="8">
        <v>31</v>
      </c>
      <c r="D34" s="8">
        <v>31</v>
      </c>
      <c r="E34" s="8">
        <v>15208</v>
      </c>
      <c r="F34" s="8">
        <v>33939</v>
      </c>
    </row>
    <row r="35" spans="1:6" ht="30" x14ac:dyDescent="0.25">
      <c r="A35" s="6" t="s">
        <v>38</v>
      </c>
      <c r="B35" s="7" t="s">
        <v>39</v>
      </c>
      <c r="C35" s="8">
        <v>1</v>
      </c>
      <c r="D35" s="8">
        <v>32</v>
      </c>
      <c r="E35" s="8">
        <v>22080</v>
      </c>
      <c r="F35" s="8">
        <v>38119.512000000002</v>
      </c>
    </row>
    <row r="36" spans="1:6" ht="30" x14ac:dyDescent="0.25">
      <c r="A36" s="6"/>
      <c r="B36" s="7" t="s">
        <v>40</v>
      </c>
      <c r="C36" s="8">
        <v>2</v>
      </c>
      <c r="D36" s="8">
        <v>33</v>
      </c>
      <c r="E36" s="8">
        <v>20880</v>
      </c>
      <c r="F36" s="8">
        <v>33725.207999999999</v>
      </c>
    </row>
    <row r="37" spans="1:6" ht="30" x14ac:dyDescent="0.25">
      <c r="A37" s="6"/>
      <c r="B37" s="7" t="s">
        <v>41</v>
      </c>
      <c r="C37" s="8">
        <v>3</v>
      </c>
      <c r="D37" s="8">
        <v>34</v>
      </c>
      <c r="E37" s="8">
        <v>17120</v>
      </c>
      <c r="F37" s="8">
        <v>32647.871999999999</v>
      </c>
    </row>
    <row r="38" spans="1:6" ht="30" x14ac:dyDescent="0.25">
      <c r="A38" s="6"/>
      <c r="B38" s="7" t="s">
        <v>42</v>
      </c>
      <c r="C38" s="8">
        <v>4</v>
      </c>
      <c r="D38" s="8">
        <v>35</v>
      </c>
      <c r="E38" s="8">
        <v>19760</v>
      </c>
      <c r="F38" s="8">
        <v>32553.851999999999</v>
      </c>
    </row>
    <row r="39" spans="1:6" ht="30" x14ac:dyDescent="0.25">
      <c r="A39" s="6"/>
      <c r="B39" s="7" t="s">
        <v>43</v>
      </c>
      <c r="C39" s="8">
        <v>5</v>
      </c>
      <c r="D39" s="8">
        <v>36</v>
      </c>
      <c r="E39" s="8">
        <v>23520</v>
      </c>
      <c r="F39" s="8">
        <v>35723.123999999996</v>
      </c>
    </row>
    <row r="40" spans="1:6" ht="30" x14ac:dyDescent="0.25">
      <c r="A40" s="6"/>
      <c r="B40" s="7" t="s">
        <v>44</v>
      </c>
      <c r="C40" s="8">
        <v>6</v>
      </c>
      <c r="D40" s="8">
        <v>37</v>
      </c>
      <c r="E40" s="8">
        <v>23440</v>
      </c>
      <c r="F40" s="8">
        <v>39155.555999999997</v>
      </c>
    </row>
    <row r="41" spans="1:6" ht="30" x14ac:dyDescent="0.25">
      <c r="A41" s="6"/>
      <c r="B41" s="7" t="s">
        <v>45</v>
      </c>
      <c r="C41" s="8">
        <v>7</v>
      </c>
      <c r="D41" s="8">
        <v>38</v>
      </c>
      <c r="E41" s="8">
        <v>22080</v>
      </c>
      <c r="F41" s="8">
        <v>37091.603999999999</v>
      </c>
    </row>
    <row r="42" spans="1:6" ht="30" x14ac:dyDescent="0.25">
      <c r="A42" s="6"/>
      <c r="B42" s="7" t="s">
        <v>46</v>
      </c>
      <c r="C42" s="8">
        <v>8</v>
      </c>
      <c r="D42" s="8">
        <v>39</v>
      </c>
      <c r="E42" s="8">
        <v>19040</v>
      </c>
      <c r="F42" s="8">
        <v>32413.752</v>
      </c>
    </row>
    <row r="43" spans="1:6" ht="30" x14ac:dyDescent="0.25">
      <c r="A43" s="6"/>
      <c r="B43" s="7" t="s">
        <v>47</v>
      </c>
      <c r="C43" s="8">
        <v>9</v>
      </c>
      <c r="D43" s="8">
        <v>40</v>
      </c>
      <c r="E43" s="8">
        <v>19680</v>
      </c>
      <c r="F43" s="8">
        <v>31170.408000000003</v>
      </c>
    </row>
    <row r="44" spans="1:6" ht="30" x14ac:dyDescent="0.25">
      <c r="A44" s="6"/>
      <c r="B44" s="7" t="s">
        <v>48</v>
      </c>
      <c r="C44" s="8">
        <v>10</v>
      </c>
      <c r="D44" s="8">
        <v>41</v>
      </c>
      <c r="E44" s="8">
        <v>24560</v>
      </c>
      <c r="F44" s="8">
        <v>36771.227999999996</v>
      </c>
    </row>
    <row r="45" spans="1:6" ht="30" x14ac:dyDescent="0.25">
      <c r="A45" s="6"/>
      <c r="B45" s="7" t="s">
        <v>49</v>
      </c>
      <c r="C45" s="8">
        <v>11</v>
      </c>
      <c r="D45" s="8">
        <v>42</v>
      </c>
      <c r="E45" s="8">
        <v>22960</v>
      </c>
      <c r="F45" s="8">
        <v>38389.452000000005</v>
      </c>
    </row>
    <row r="46" spans="1:6" ht="30" x14ac:dyDescent="0.25">
      <c r="A46" s="6"/>
      <c r="B46" s="7" t="s">
        <v>50</v>
      </c>
      <c r="C46" s="8">
        <v>12</v>
      </c>
      <c r="D46" s="8">
        <v>43</v>
      </c>
      <c r="E46" s="8">
        <v>22960</v>
      </c>
      <c r="F46" s="8">
        <v>38180.951999999997</v>
      </c>
    </row>
    <row r="47" spans="1:6" ht="30" x14ac:dyDescent="0.25">
      <c r="A47" s="6"/>
      <c r="B47" s="7" t="s">
        <v>51</v>
      </c>
      <c r="C47" s="8">
        <v>13</v>
      </c>
      <c r="D47" s="8">
        <v>44</v>
      </c>
      <c r="E47" s="8">
        <v>25120</v>
      </c>
      <c r="F47" s="8">
        <v>39043.824000000001</v>
      </c>
    </row>
    <row r="48" spans="1:6" ht="30" x14ac:dyDescent="0.25">
      <c r="A48" s="6"/>
      <c r="B48" s="7" t="s">
        <v>52</v>
      </c>
      <c r="C48" s="8">
        <v>14</v>
      </c>
      <c r="D48" s="8">
        <v>45</v>
      </c>
      <c r="E48" s="8">
        <v>25120</v>
      </c>
      <c r="F48" s="8">
        <v>37379.364000000001</v>
      </c>
    </row>
    <row r="49" spans="1:6" ht="30" x14ac:dyDescent="0.25">
      <c r="A49" s="6"/>
      <c r="B49" s="7" t="s">
        <v>53</v>
      </c>
      <c r="C49" s="8">
        <v>15</v>
      </c>
      <c r="D49" s="8">
        <v>46</v>
      </c>
      <c r="E49" s="8">
        <v>24080</v>
      </c>
      <c r="F49" s="8">
        <v>34981.932000000001</v>
      </c>
    </row>
    <row r="50" spans="1:6" ht="30" x14ac:dyDescent="0.25">
      <c r="A50" s="6"/>
      <c r="B50" s="7" t="s">
        <v>54</v>
      </c>
      <c r="C50" s="8">
        <v>16</v>
      </c>
      <c r="D50" s="8">
        <v>47</v>
      </c>
      <c r="E50" s="8">
        <v>25120</v>
      </c>
      <c r="F50" s="8">
        <v>39032.387999999999</v>
      </c>
    </row>
    <row r="51" spans="1:6" ht="30" x14ac:dyDescent="0.25">
      <c r="A51" s="6"/>
      <c r="B51" s="7" t="s">
        <v>55</v>
      </c>
      <c r="C51" s="8">
        <v>17</v>
      </c>
      <c r="D51" s="8">
        <v>48</v>
      </c>
      <c r="E51" s="8">
        <v>23840</v>
      </c>
      <c r="F51" s="8">
        <v>37323.407999999996</v>
      </c>
    </row>
    <row r="52" spans="1:6" ht="30" x14ac:dyDescent="0.25">
      <c r="A52" s="6"/>
      <c r="B52" s="7" t="s">
        <v>56</v>
      </c>
      <c r="C52" s="8">
        <v>18</v>
      </c>
      <c r="D52" s="8">
        <v>49</v>
      </c>
      <c r="E52" s="8">
        <v>22400</v>
      </c>
      <c r="F52" s="8">
        <v>34950.504000000001</v>
      </c>
    </row>
    <row r="53" spans="1:6" ht="30" x14ac:dyDescent="0.25">
      <c r="A53" s="6"/>
      <c r="B53" s="7" t="s">
        <v>57</v>
      </c>
      <c r="C53" s="8">
        <v>19</v>
      </c>
      <c r="D53" s="8">
        <v>50</v>
      </c>
      <c r="E53" s="8">
        <v>26800</v>
      </c>
      <c r="F53" s="8">
        <v>39775.608</v>
      </c>
    </row>
    <row r="54" spans="1:6" ht="30" x14ac:dyDescent="0.25">
      <c r="A54" s="6"/>
      <c r="B54" s="7" t="s">
        <v>58</v>
      </c>
      <c r="C54" s="8">
        <v>20</v>
      </c>
      <c r="D54" s="8">
        <v>51</v>
      </c>
      <c r="E54" s="8">
        <v>16040</v>
      </c>
      <c r="F54" s="8">
        <v>28407.167999999998</v>
      </c>
    </row>
    <row r="55" spans="1:6" ht="30" x14ac:dyDescent="0.25">
      <c r="A55" s="6"/>
      <c r="B55" s="7" t="s">
        <v>59</v>
      </c>
      <c r="C55" s="8">
        <v>21</v>
      </c>
      <c r="D55" s="8">
        <v>52</v>
      </c>
      <c r="E55" s="8">
        <v>20000</v>
      </c>
      <c r="F55" s="8">
        <v>33224.46</v>
      </c>
    </row>
    <row r="56" spans="1:6" ht="30" x14ac:dyDescent="0.25">
      <c r="A56" s="6"/>
      <c r="B56" s="7" t="s">
        <v>60</v>
      </c>
      <c r="C56" s="8">
        <v>22</v>
      </c>
      <c r="D56" s="8">
        <v>53</v>
      </c>
      <c r="E56" s="8">
        <v>24880</v>
      </c>
      <c r="F56" s="8">
        <v>37162.655999999995</v>
      </c>
    </row>
    <row r="57" spans="1:6" ht="30" x14ac:dyDescent="0.25">
      <c r="A57" s="6"/>
      <c r="B57" s="7" t="s">
        <v>61</v>
      </c>
      <c r="C57" s="8">
        <v>23</v>
      </c>
      <c r="D57" s="8">
        <v>54</v>
      </c>
      <c r="E57" s="8">
        <v>26960</v>
      </c>
      <c r="F57" s="8">
        <v>34823.123999999996</v>
      </c>
    </row>
    <row r="58" spans="1:6" ht="30" x14ac:dyDescent="0.25">
      <c r="A58" s="6"/>
      <c r="B58" s="7" t="s">
        <v>62</v>
      </c>
      <c r="C58" s="8">
        <v>24</v>
      </c>
      <c r="D58" s="8">
        <v>55</v>
      </c>
      <c r="E58" s="8">
        <v>25160</v>
      </c>
      <c r="F58" s="8">
        <v>38175.372000000003</v>
      </c>
    </row>
    <row r="59" spans="1:6" ht="30" x14ac:dyDescent="0.25">
      <c r="A59" s="6"/>
      <c r="B59" s="7" t="s">
        <v>63</v>
      </c>
      <c r="C59" s="8">
        <v>25</v>
      </c>
      <c r="D59" s="8">
        <v>56</v>
      </c>
      <c r="E59" s="8">
        <v>30960</v>
      </c>
      <c r="F59" s="8">
        <v>38459.807999999997</v>
      </c>
    </row>
    <row r="60" spans="1:6" ht="30" x14ac:dyDescent="0.25">
      <c r="A60" s="6"/>
      <c r="B60" s="7" t="s">
        <v>64</v>
      </c>
      <c r="C60" s="8">
        <v>26</v>
      </c>
      <c r="D60" s="8">
        <v>57</v>
      </c>
      <c r="E60" s="8">
        <v>30560</v>
      </c>
      <c r="F60" s="8">
        <v>36940.175999999999</v>
      </c>
    </row>
    <row r="61" spans="1:6" ht="30" x14ac:dyDescent="0.25">
      <c r="A61" s="6"/>
      <c r="B61" s="7" t="s">
        <v>65</v>
      </c>
      <c r="C61" s="8">
        <v>27</v>
      </c>
      <c r="D61" s="8">
        <v>58</v>
      </c>
      <c r="E61" s="8">
        <v>32000</v>
      </c>
      <c r="F61" s="8">
        <v>34103.58</v>
      </c>
    </row>
    <row r="62" spans="1:6" ht="30" x14ac:dyDescent="0.25">
      <c r="A62" s="6"/>
      <c r="B62" s="7" t="s">
        <v>66</v>
      </c>
      <c r="C62" s="8">
        <v>28</v>
      </c>
      <c r="D62" s="8">
        <v>59</v>
      </c>
      <c r="E62" s="8">
        <v>32000</v>
      </c>
      <c r="F62" s="8">
        <v>38487.372000000003</v>
      </c>
    </row>
    <row r="63" spans="1:6" ht="30" x14ac:dyDescent="0.25">
      <c r="A63" s="6" t="s">
        <v>67</v>
      </c>
      <c r="B63" s="7" t="s">
        <v>68</v>
      </c>
      <c r="C63" s="8">
        <v>1</v>
      </c>
      <c r="D63" s="8">
        <v>60</v>
      </c>
      <c r="E63" s="8">
        <v>26400</v>
      </c>
      <c r="F63" s="8">
        <v>36460.296000000002</v>
      </c>
    </row>
    <row r="64" spans="1:6" ht="30" x14ac:dyDescent="0.25">
      <c r="A64" s="6"/>
      <c r="B64" s="7" t="s">
        <v>69</v>
      </c>
      <c r="C64" s="8">
        <v>2</v>
      </c>
      <c r="D64" s="8">
        <v>61</v>
      </c>
      <c r="E64" s="8">
        <v>26480</v>
      </c>
      <c r="F64" s="8">
        <v>35674.127999999997</v>
      </c>
    </row>
    <row r="65" spans="1:6" ht="30" x14ac:dyDescent="0.25">
      <c r="A65" s="6"/>
      <c r="B65" s="7" t="s">
        <v>70</v>
      </c>
      <c r="C65" s="8">
        <v>3</v>
      </c>
      <c r="D65" s="8">
        <v>62</v>
      </c>
      <c r="E65" s="8">
        <v>19120</v>
      </c>
      <c r="F65" s="8">
        <v>26501.028000000002</v>
      </c>
    </row>
    <row r="66" spans="1:6" ht="30" x14ac:dyDescent="0.25">
      <c r="A66" s="6"/>
      <c r="B66" s="7" t="s">
        <v>71</v>
      </c>
      <c r="C66" s="8">
        <v>4</v>
      </c>
      <c r="D66" s="8">
        <v>63</v>
      </c>
      <c r="E66" s="8">
        <v>18160</v>
      </c>
      <c r="F66" s="8">
        <v>23296.127999999997</v>
      </c>
    </row>
    <row r="67" spans="1:6" ht="30" x14ac:dyDescent="0.25">
      <c r="A67" s="6"/>
      <c r="B67" s="7" t="s">
        <v>72</v>
      </c>
      <c r="C67" s="8">
        <v>5</v>
      </c>
      <c r="D67" s="8">
        <v>64</v>
      </c>
      <c r="E67" s="8">
        <v>28320</v>
      </c>
      <c r="F67" s="8">
        <v>38167.236000000004</v>
      </c>
    </row>
    <row r="68" spans="1:6" ht="30" x14ac:dyDescent="0.25">
      <c r="A68" s="6"/>
      <c r="B68" s="7" t="s">
        <v>73</v>
      </c>
      <c r="C68" s="8">
        <v>6</v>
      </c>
      <c r="D68" s="8">
        <v>65</v>
      </c>
      <c r="E68" s="8">
        <v>28240</v>
      </c>
      <c r="F68" s="8">
        <v>38160.612000000001</v>
      </c>
    </row>
    <row r="69" spans="1:6" ht="30" x14ac:dyDescent="0.25">
      <c r="A69" s="6"/>
      <c r="B69" s="7" t="s">
        <v>74</v>
      </c>
      <c r="C69" s="8">
        <v>7</v>
      </c>
      <c r="D69" s="8">
        <v>66</v>
      </c>
      <c r="E69" s="8">
        <v>18160</v>
      </c>
      <c r="F69" s="8">
        <v>22060.991999999998</v>
      </c>
    </row>
    <row r="70" spans="1:6" ht="30" x14ac:dyDescent="0.25">
      <c r="A70" s="6"/>
      <c r="B70" s="7" t="s">
        <v>75</v>
      </c>
      <c r="C70" s="8">
        <v>8</v>
      </c>
      <c r="D70" s="8">
        <v>67</v>
      </c>
      <c r="E70" s="8">
        <v>15920</v>
      </c>
      <c r="F70" s="8">
        <v>23031.84</v>
      </c>
    </row>
    <row r="71" spans="1:6" ht="30" x14ac:dyDescent="0.25">
      <c r="A71" s="6"/>
      <c r="B71" s="7" t="s">
        <v>76</v>
      </c>
      <c r="C71" s="8">
        <v>9</v>
      </c>
      <c r="D71" s="8">
        <v>68</v>
      </c>
      <c r="E71" s="8">
        <v>15440</v>
      </c>
      <c r="F71" s="8">
        <v>19487.543999999998</v>
      </c>
    </row>
    <row r="72" spans="1:6" ht="30" x14ac:dyDescent="0.25">
      <c r="A72" s="6"/>
      <c r="B72" s="7" t="s">
        <v>77</v>
      </c>
      <c r="C72" s="8">
        <v>10</v>
      </c>
      <c r="D72" s="8">
        <v>69</v>
      </c>
      <c r="E72" s="8">
        <v>5280</v>
      </c>
      <c r="F72" s="8">
        <v>15037.655999999999</v>
      </c>
    </row>
    <row r="73" spans="1:6" ht="30" x14ac:dyDescent="0.25">
      <c r="A73" s="6"/>
      <c r="B73" s="7" t="s">
        <v>78</v>
      </c>
      <c r="C73" s="8">
        <v>11</v>
      </c>
      <c r="D73" s="8">
        <v>70</v>
      </c>
      <c r="E73" s="8">
        <v>15200</v>
      </c>
      <c r="F73" s="8">
        <v>19503.887999999999</v>
      </c>
    </row>
    <row r="74" spans="1:6" ht="30" x14ac:dyDescent="0.25">
      <c r="A74" s="6"/>
      <c r="B74" s="7" t="s">
        <v>79</v>
      </c>
      <c r="C74" s="8">
        <v>12</v>
      </c>
      <c r="D74" s="8">
        <v>71</v>
      </c>
      <c r="E74" s="8">
        <v>15120</v>
      </c>
      <c r="F74" s="8">
        <v>28610.832000000002</v>
      </c>
    </row>
    <row r="75" spans="1:6" ht="30" x14ac:dyDescent="0.25">
      <c r="A75" s="6"/>
      <c r="B75" s="7" t="s">
        <v>80</v>
      </c>
      <c r="C75" s="8">
        <v>13</v>
      </c>
      <c r="D75" s="8">
        <v>72</v>
      </c>
      <c r="E75" s="8">
        <v>29552</v>
      </c>
      <c r="F75" s="8">
        <v>39918.156000000003</v>
      </c>
    </row>
    <row r="76" spans="1:6" ht="30" x14ac:dyDescent="0.25">
      <c r="A76" s="6"/>
      <c r="B76" s="7" t="s">
        <v>81</v>
      </c>
      <c r="C76" s="8">
        <v>14</v>
      </c>
      <c r="D76" s="8">
        <v>73</v>
      </c>
      <c r="E76" s="8">
        <v>30480</v>
      </c>
      <c r="F76" s="8">
        <v>40946.484000000004</v>
      </c>
    </row>
    <row r="77" spans="1:6" ht="30" x14ac:dyDescent="0.25">
      <c r="A77" s="6"/>
      <c r="B77" s="7" t="s">
        <v>82</v>
      </c>
      <c r="C77" s="8">
        <v>15</v>
      </c>
      <c r="D77" s="8">
        <v>74</v>
      </c>
      <c r="E77" s="8">
        <v>24080</v>
      </c>
      <c r="F77" s="8">
        <v>33793.656000000003</v>
      </c>
    </row>
    <row r="78" spans="1:6" ht="30" x14ac:dyDescent="0.25">
      <c r="A78" s="6"/>
      <c r="B78" s="7" t="s">
        <v>83</v>
      </c>
      <c r="C78" s="8">
        <v>16</v>
      </c>
      <c r="D78" s="8">
        <v>75</v>
      </c>
      <c r="E78" s="8">
        <v>16240</v>
      </c>
      <c r="F78" s="8">
        <v>25254.563999999998</v>
      </c>
    </row>
    <row r="79" spans="1:6" ht="30" x14ac:dyDescent="0.25">
      <c r="A79" s="6"/>
      <c r="B79" s="7" t="s">
        <v>84</v>
      </c>
      <c r="C79" s="8">
        <v>17</v>
      </c>
      <c r="D79" s="8">
        <v>76</v>
      </c>
      <c r="E79" s="8">
        <v>17040</v>
      </c>
      <c r="F79" s="8">
        <v>28029.312000000002</v>
      </c>
    </row>
    <row r="80" spans="1:6" ht="30" x14ac:dyDescent="0.25">
      <c r="A80" s="6"/>
      <c r="B80" s="7" t="s">
        <v>85</v>
      </c>
      <c r="C80" s="8">
        <v>18</v>
      </c>
      <c r="D80" s="8">
        <v>77</v>
      </c>
      <c r="E80" s="8">
        <v>21840</v>
      </c>
      <c r="F80" s="8">
        <v>31521.432000000001</v>
      </c>
    </row>
    <row r="81" spans="1:6" ht="30" x14ac:dyDescent="0.25">
      <c r="A81" s="6"/>
      <c r="B81" s="7" t="s">
        <v>86</v>
      </c>
      <c r="C81" s="8">
        <v>19</v>
      </c>
      <c r="D81" s="8">
        <v>78</v>
      </c>
      <c r="E81" s="8">
        <v>13360</v>
      </c>
      <c r="F81" s="8">
        <v>19845.768</v>
      </c>
    </row>
    <row r="82" spans="1:6" ht="30" x14ac:dyDescent="0.25">
      <c r="A82" s="6"/>
      <c r="B82" s="7" t="s">
        <v>87</v>
      </c>
      <c r="C82" s="8">
        <v>20</v>
      </c>
      <c r="D82" s="8">
        <v>79</v>
      </c>
      <c r="E82" s="8">
        <v>14880</v>
      </c>
      <c r="F82" s="8">
        <v>22363.572</v>
      </c>
    </row>
    <row r="83" spans="1:6" ht="30" x14ac:dyDescent="0.25">
      <c r="A83" s="6"/>
      <c r="B83" s="7" t="s">
        <v>88</v>
      </c>
      <c r="C83" s="8">
        <v>21</v>
      </c>
      <c r="D83" s="8">
        <v>80</v>
      </c>
      <c r="E83" s="8">
        <v>14080</v>
      </c>
      <c r="F83" s="8">
        <v>21619.127999999997</v>
      </c>
    </row>
    <row r="84" spans="1:6" ht="30" x14ac:dyDescent="0.25">
      <c r="A84" s="6"/>
      <c r="B84" s="7" t="s">
        <v>89</v>
      </c>
      <c r="C84" s="8">
        <v>22</v>
      </c>
      <c r="D84" s="8">
        <v>81</v>
      </c>
      <c r="E84" s="8">
        <v>20960</v>
      </c>
      <c r="F84" s="8">
        <v>29866.835999999999</v>
      </c>
    </row>
    <row r="85" spans="1:6" ht="30" x14ac:dyDescent="0.25">
      <c r="A85" s="6"/>
      <c r="B85" s="7" t="s">
        <v>90</v>
      </c>
      <c r="C85" s="8">
        <v>23</v>
      </c>
      <c r="D85" s="8">
        <v>82</v>
      </c>
      <c r="E85" s="8">
        <v>12720</v>
      </c>
      <c r="F85" s="8">
        <v>20099.64</v>
      </c>
    </row>
    <row r="86" spans="1:6" ht="30" x14ac:dyDescent="0.25">
      <c r="A86" s="6"/>
      <c r="B86" s="7" t="s">
        <v>91</v>
      </c>
      <c r="C86" s="8">
        <v>24</v>
      </c>
      <c r="D86" s="8">
        <v>83</v>
      </c>
      <c r="E86" s="8">
        <v>14640</v>
      </c>
      <c r="F86" s="8">
        <v>21421.116000000002</v>
      </c>
    </row>
    <row r="87" spans="1:6" ht="30" x14ac:dyDescent="0.25">
      <c r="A87" s="6"/>
      <c r="B87" s="7" t="s">
        <v>92</v>
      </c>
      <c r="C87" s="8">
        <v>25</v>
      </c>
      <c r="D87" s="8">
        <v>84</v>
      </c>
      <c r="E87" s="8">
        <v>25600</v>
      </c>
      <c r="F87" s="8">
        <v>36565.824000000001</v>
      </c>
    </row>
    <row r="88" spans="1:6" ht="30" x14ac:dyDescent="0.25">
      <c r="A88" s="6"/>
      <c r="B88" s="7" t="s">
        <v>93</v>
      </c>
      <c r="C88" s="8">
        <v>26</v>
      </c>
      <c r="D88" s="8">
        <v>85</v>
      </c>
      <c r="E88" s="8">
        <v>28800</v>
      </c>
      <c r="F88" s="8">
        <v>38614.896000000001</v>
      </c>
    </row>
    <row r="89" spans="1:6" ht="30" x14ac:dyDescent="0.25">
      <c r="A89" s="6"/>
      <c r="B89" s="7" t="s">
        <v>94</v>
      </c>
      <c r="C89" s="8">
        <v>27</v>
      </c>
      <c r="D89" s="8">
        <v>86</v>
      </c>
      <c r="E89" s="8">
        <v>26560</v>
      </c>
      <c r="F89" s="8">
        <v>36490.080000000002</v>
      </c>
    </row>
    <row r="90" spans="1:6" ht="30" x14ac:dyDescent="0.25">
      <c r="A90" s="6"/>
      <c r="B90" s="7" t="s">
        <v>95</v>
      </c>
      <c r="C90" s="8">
        <v>28</v>
      </c>
      <c r="D90" s="8">
        <v>87</v>
      </c>
      <c r="E90" s="8">
        <v>28400</v>
      </c>
      <c r="F90" s="8">
        <v>37307.22</v>
      </c>
    </row>
    <row r="91" spans="1:6" ht="30" x14ac:dyDescent="0.25">
      <c r="A91" s="6"/>
      <c r="B91" s="7" t="s">
        <v>96</v>
      </c>
      <c r="C91" s="8">
        <v>29</v>
      </c>
      <c r="D91" s="8">
        <v>88</v>
      </c>
      <c r="E91" s="8">
        <v>26640</v>
      </c>
      <c r="F91" s="8">
        <v>38652.54</v>
      </c>
    </row>
    <row r="92" spans="1:6" ht="30" x14ac:dyDescent="0.25">
      <c r="A92" s="6"/>
      <c r="B92" s="7" t="s">
        <v>97</v>
      </c>
      <c r="C92" s="8">
        <v>30</v>
      </c>
      <c r="D92" s="8">
        <v>89</v>
      </c>
      <c r="E92" s="8">
        <v>22880</v>
      </c>
      <c r="F92" s="8">
        <v>32973.407999999996</v>
      </c>
    </row>
    <row r="93" spans="1:6" ht="30" x14ac:dyDescent="0.25">
      <c r="A93" s="6"/>
      <c r="B93" s="7" t="s">
        <v>98</v>
      </c>
      <c r="C93" s="8">
        <v>31</v>
      </c>
      <c r="D93" s="8">
        <v>90</v>
      </c>
      <c r="E93" s="8">
        <v>27120</v>
      </c>
      <c r="F93" s="8">
        <v>37207.428</v>
      </c>
    </row>
    <row r="94" spans="1:6" ht="30" x14ac:dyDescent="0.25">
      <c r="A94" s="6" t="s">
        <v>99</v>
      </c>
      <c r="B94" s="7" t="s">
        <v>100</v>
      </c>
      <c r="C94" s="8">
        <v>1</v>
      </c>
      <c r="D94" s="8">
        <v>91</v>
      </c>
      <c r="E94" s="8">
        <v>24720</v>
      </c>
      <c r="F94" s="8">
        <v>35567.64</v>
      </c>
    </row>
    <row r="95" spans="1:6" ht="30" x14ac:dyDescent="0.25">
      <c r="A95" s="6"/>
      <c r="B95" s="7" t="s">
        <v>101</v>
      </c>
      <c r="C95" s="8">
        <v>2</v>
      </c>
      <c r="D95" s="8">
        <v>92</v>
      </c>
      <c r="E95" s="8">
        <v>26080</v>
      </c>
      <c r="F95" s="8">
        <v>37419.312000000005</v>
      </c>
    </row>
    <row r="96" spans="1:6" ht="30" x14ac:dyDescent="0.25">
      <c r="A96" s="6"/>
      <c r="B96" s="7" t="s">
        <v>102</v>
      </c>
      <c r="C96" s="8">
        <v>3</v>
      </c>
      <c r="D96" s="8">
        <v>93</v>
      </c>
      <c r="E96" s="8">
        <v>32400</v>
      </c>
      <c r="F96" s="8">
        <v>43133.495999999999</v>
      </c>
    </row>
    <row r="97" spans="1:6" ht="30" x14ac:dyDescent="0.25">
      <c r="A97" s="6"/>
      <c r="B97" s="7" t="s">
        <v>103</v>
      </c>
      <c r="C97" s="8">
        <v>4</v>
      </c>
      <c r="D97" s="8">
        <v>94</v>
      </c>
      <c r="E97" s="8">
        <v>32000</v>
      </c>
      <c r="F97" s="8">
        <v>40942.403999999995</v>
      </c>
    </row>
    <row r="98" spans="1:6" ht="30" x14ac:dyDescent="0.25">
      <c r="A98" s="6"/>
      <c r="B98" s="7" t="s">
        <v>104</v>
      </c>
      <c r="C98" s="8">
        <v>5</v>
      </c>
      <c r="D98" s="8">
        <v>95</v>
      </c>
      <c r="E98" s="8">
        <v>20880</v>
      </c>
      <c r="F98" s="8">
        <v>29820.144</v>
      </c>
    </row>
    <row r="99" spans="1:6" ht="30" x14ac:dyDescent="0.25">
      <c r="A99" s="6"/>
      <c r="B99" s="7" t="s">
        <v>105</v>
      </c>
      <c r="C99" s="8">
        <v>6</v>
      </c>
      <c r="D99" s="8">
        <v>96</v>
      </c>
      <c r="E99" s="8">
        <v>28480</v>
      </c>
      <c r="F99" s="8">
        <v>39027.455999999998</v>
      </c>
    </row>
    <row r="100" spans="1:6" ht="30" x14ac:dyDescent="0.25">
      <c r="A100" s="6"/>
      <c r="B100" s="7" t="s">
        <v>106</v>
      </c>
      <c r="C100" s="8">
        <v>7</v>
      </c>
      <c r="D100" s="8">
        <v>97</v>
      </c>
      <c r="E100" s="8">
        <v>23680</v>
      </c>
      <c r="F100" s="8">
        <v>31405.608</v>
      </c>
    </row>
    <row r="101" spans="1:6" ht="30" x14ac:dyDescent="0.25">
      <c r="A101" s="6"/>
      <c r="B101" s="7" t="s">
        <v>107</v>
      </c>
      <c r="C101" s="8">
        <v>8</v>
      </c>
      <c r="D101" s="8">
        <v>98</v>
      </c>
      <c r="E101" s="8">
        <v>22720</v>
      </c>
      <c r="F101" s="8">
        <v>29916.432000000001</v>
      </c>
    </row>
    <row r="102" spans="1:6" ht="30" x14ac:dyDescent="0.25">
      <c r="A102" s="6"/>
      <c r="B102" s="7" t="s">
        <v>108</v>
      </c>
      <c r="C102" s="8">
        <v>9</v>
      </c>
      <c r="D102" s="8">
        <v>99</v>
      </c>
      <c r="E102" s="8">
        <v>29920</v>
      </c>
      <c r="F102" s="8">
        <v>38368.572</v>
      </c>
    </row>
    <row r="103" spans="1:6" ht="30" x14ac:dyDescent="0.25">
      <c r="A103" s="6"/>
      <c r="B103" s="7" t="s">
        <v>109</v>
      </c>
      <c r="C103" s="8">
        <v>10</v>
      </c>
      <c r="D103" s="8">
        <v>100</v>
      </c>
      <c r="E103" s="8">
        <v>31440</v>
      </c>
      <c r="F103" s="8">
        <v>40734.912000000004</v>
      </c>
    </row>
    <row r="104" spans="1:6" ht="30" x14ac:dyDescent="0.25">
      <c r="A104" s="6"/>
      <c r="B104" s="7" t="s">
        <v>110</v>
      </c>
      <c r="C104" s="8">
        <v>11</v>
      </c>
      <c r="D104" s="8">
        <v>101</v>
      </c>
      <c r="E104" s="8">
        <v>33520</v>
      </c>
      <c r="F104" s="8">
        <v>43091.892</v>
      </c>
    </row>
    <row r="105" spans="1:6" ht="30" x14ac:dyDescent="0.25">
      <c r="A105" s="6"/>
      <c r="B105" s="7" t="s">
        <v>111</v>
      </c>
      <c r="C105" s="8">
        <v>12</v>
      </c>
      <c r="D105" s="8">
        <v>102</v>
      </c>
      <c r="E105" s="8">
        <v>26800</v>
      </c>
      <c r="F105" s="8">
        <v>33422.436000000002</v>
      </c>
    </row>
    <row r="106" spans="1:6" ht="30" x14ac:dyDescent="0.25">
      <c r="A106" s="6"/>
      <c r="B106" s="7" t="s">
        <v>112</v>
      </c>
      <c r="C106" s="8">
        <v>13</v>
      </c>
      <c r="D106" s="8">
        <v>103</v>
      </c>
      <c r="E106" s="8">
        <v>29360</v>
      </c>
      <c r="F106" s="8">
        <v>36796.307999999997</v>
      </c>
    </row>
    <row r="107" spans="1:6" ht="30" x14ac:dyDescent="0.25">
      <c r="A107" s="6"/>
      <c r="B107" s="7" t="s">
        <v>113</v>
      </c>
      <c r="C107" s="8">
        <v>14</v>
      </c>
      <c r="D107" s="8">
        <v>104</v>
      </c>
      <c r="E107" s="8">
        <v>28560</v>
      </c>
      <c r="F107" s="8">
        <v>36747.119999999995</v>
      </c>
    </row>
    <row r="108" spans="1:6" ht="30" x14ac:dyDescent="0.25">
      <c r="A108" s="6"/>
      <c r="B108" s="7" t="s">
        <v>114</v>
      </c>
      <c r="C108" s="8">
        <v>15</v>
      </c>
      <c r="D108" s="8">
        <v>105</v>
      </c>
      <c r="E108" s="8">
        <v>26320</v>
      </c>
      <c r="F108" s="8">
        <v>31827.671999999999</v>
      </c>
    </row>
    <row r="109" spans="1:6" ht="30" x14ac:dyDescent="0.25">
      <c r="A109" s="6"/>
      <c r="B109" s="7" t="s">
        <v>115</v>
      </c>
      <c r="C109" s="8">
        <v>16</v>
      </c>
      <c r="D109" s="8">
        <v>106</v>
      </c>
      <c r="E109" s="8">
        <v>28880</v>
      </c>
      <c r="F109" s="8">
        <v>30901.98</v>
      </c>
    </row>
    <row r="110" spans="1:6" ht="30" x14ac:dyDescent="0.25">
      <c r="A110" s="6"/>
      <c r="B110" s="7" t="s">
        <v>116</v>
      </c>
      <c r="C110" s="8">
        <v>17</v>
      </c>
      <c r="D110" s="8">
        <v>107</v>
      </c>
      <c r="E110" s="8">
        <v>33520</v>
      </c>
      <c r="F110" s="8">
        <v>38655.372000000003</v>
      </c>
    </row>
    <row r="111" spans="1:6" ht="30" x14ac:dyDescent="0.25">
      <c r="A111" s="6"/>
      <c r="B111" s="7" t="s">
        <v>117</v>
      </c>
      <c r="C111" s="8">
        <v>18</v>
      </c>
      <c r="D111" s="8">
        <v>108</v>
      </c>
      <c r="E111" s="8">
        <v>29520</v>
      </c>
      <c r="F111" s="8">
        <v>35070.288</v>
      </c>
    </row>
    <row r="112" spans="1:6" ht="30" x14ac:dyDescent="0.25">
      <c r="A112" s="6"/>
      <c r="B112" s="7" t="s">
        <v>118</v>
      </c>
      <c r="C112" s="8">
        <v>19</v>
      </c>
      <c r="D112" s="8">
        <v>109</v>
      </c>
      <c r="E112" s="8">
        <v>20160</v>
      </c>
      <c r="F112" s="8">
        <v>24490.656000000003</v>
      </c>
    </row>
    <row r="113" spans="1:6" ht="30" x14ac:dyDescent="0.25">
      <c r="A113" s="6"/>
      <c r="B113" s="7" t="s">
        <v>119</v>
      </c>
      <c r="C113" s="8">
        <v>20</v>
      </c>
      <c r="D113" s="8">
        <v>110</v>
      </c>
      <c r="E113" s="8">
        <v>13360</v>
      </c>
      <c r="F113" s="8">
        <v>33855.455999999998</v>
      </c>
    </row>
    <row r="114" spans="1:6" ht="30" x14ac:dyDescent="0.25">
      <c r="A114" s="6"/>
      <c r="B114" s="7" t="s">
        <v>120</v>
      </c>
      <c r="C114" s="8">
        <v>21</v>
      </c>
      <c r="D114" s="8">
        <v>111</v>
      </c>
      <c r="E114" s="8">
        <v>23520</v>
      </c>
      <c r="F114" s="8">
        <v>29903.627999999997</v>
      </c>
    </row>
    <row r="115" spans="1:6" ht="30" x14ac:dyDescent="0.25">
      <c r="A115" s="6"/>
      <c r="B115" s="7" t="s">
        <v>121</v>
      </c>
      <c r="C115" s="8">
        <v>22</v>
      </c>
      <c r="D115" s="8">
        <v>112</v>
      </c>
      <c r="E115" s="8">
        <v>29600</v>
      </c>
      <c r="F115" s="8">
        <v>38230.847999999998</v>
      </c>
    </row>
    <row r="116" spans="1:6" ht="30" x14ac:dyDescent="0.25">
      <c r="A116" s="6"/>
      <c r="B116" s="7" t="s">
        <v>122</v>
      </c>
      <c r="C116" s="8">
        <v>23</v>
      </c>
      <c r="D116" s="8">
        <v>113</v>
      </c>
      <c r="E116" s="8">
        <v>27520</v>
      </c>
      <c r="F116" s="8">
        <v>34286.111999999994</v>
      </c>
    </row>
    <row r="117" spans="1:6" ht="30" x14ac:dyDescent="0.25">
      <c r="A117" s="6"/>
      <c r="B117" s="7" t="s">
        <v>123</v>
      </c>
      <c r="C117" s="8">
        <v>24</v>
      </c>
      <c r="D117" s="8">
        <v>114</v>
      </c>
      <c r="E117" s="8">
        <v>31712</v>
      </c>
      <c r="F117" s="8">
        <v>36965.292000000001</v>
      </c>
    </row>
    <row r="118" spans="1:6" ht="30" x14ac:dyDescent="0.25">
      <c r="A118" s="6"/>
      <c r="B118" s="7" t="s">
        <v>124</v>
      </c>
      <c r="C118" s="8">
        <v>25</v>
      </c>
      <c r="D118" s="8">
        <v>115</v>
      </c>
      <c r="E118" s="8">
        <v>32160</v>
      </c>
      <c r="F118" s="8">
        <v>41465.520000000004</v>
      </c>
    </row>
    <row r="119" spans="1:6" ht="30" x14ac:dyDescent="0.25">
      <c r="A119" s="6"/>
      <c r="B119" s="7" t="s">
        <v>125</v>
      </c>
      <c r="C119" s="8">
        <v>26</v>
      </c>
      <c r="D119" s="8">
        <v>116</v>
      </c>
      <c r="E119" s="8">
        <v>28240</v>
      </c>
      <c r="F119" s="8">
        <v>36002.387999999999</v>
      </c>
    </row>
    <row r="120" spans="1:6" ht="30" x14ac:dyDescent="0.25">
      <c r="A120" s="6"/>
      <c r="B120" s="7" t="s">
        <v>126</v>
      </c>
      <c r="C120" s="8">
        <v>27</v>
      </c>
      <c r="D120" s="8">
        <v>117</v>
      </c>
      <c r="E120" s="8">
        <v>28000</v>
      </c>
      <c r="F120" s="8">
        <v>32684.136000000002</v>
      </c>
    </row>
    <row r="121" spans="1:6" ht="30" x14ac:dyDescent="0.25">
      <c r="A121" s="6"/>
      <c r="B121" s="7" t="s">
        <v>127</v>
      </c>
      <c r="C121" s="8">
        <v>28</v>
      </c>
      <c r="D121" s="8">
        <v>118</v>
      </c>
      <c r="E121" s="8">
        <v>31200</v>
      </c>
      <c r="F121" s="8">
        <v>33692.268000000004</v>
      </c>
    </row>
    <row r="122" spans="1:6" ht="30" x14ac:dyDescent="0.25">
      <c r="A122" s="6"/>
      <c r="B122" s="7" t="s">
        <v>128</v>
      </c>
      <c r="C122" s="8">
        <v>29</v>
      </c>
      <c r="D122" s="8">
        <v>119</v>
      </c>
      <c r="E122" s="8">
        <v>35680</v>
      </c>
      <c r="F122" s="8">
        <v>35465.712</v>
      </c>
    </row>
    <row r="123" spans="1:6" ht="30" x14ac:dyDescent="0.25">
      <c r="A123" s="6"/>
      <c r="B123" s="7" t="s">
        <v>129</v>
      </c>
      <c r="C123" s="8">
        <v>30</v>
      </c>
      <c r="D123" s="8">
        <v>120</v>
      </c>
      <c r="E123" s="8">
        <v>30640</v>
      </c>
      <c r="F123" s="8">
        <v>38380.259999999995</v>
      </c>
    </row>
    <row r="124" spans="1:6" ht="30" x14ac:dyDescent="0.25">
      <c r="A124" s="6" t="s">
        <v>130</v>
      </c>
      <c r="B124" s="7" t="s">
        <v>131</v>
      </c>
      <c r="C124" s="8">
        <v>1</v>
      </c>
      <c r="D124" s="8">
        <v>121</v>
      </c>
      <c r="E124" s="8">
        <v>31120</v>
      </c>
      <c r="F124" s="8">
        <v>38176.536</v>
      </c>
    </row>
    <row r="125" spans="1:6" ht="30" x14ac:dyDescent="0.25">
      <c r="A125" s="6"/>
      <c r="B125" s="7" t="s">
        <v>132</v>
      </c>
      <c r="C125" s="8">
        <v>2</v>
      </c>
      <c r="D125" s="8">
        <v>122</v>
      </c>
      <c r="E125" s="8">
        <v>31280</v>
      </c>
      <c r="F125" s="8">
        <v>38066.520000000004</v>
      </c>
    </row>
    <row r="126" spans="1:6" ht="30" x14ac:dyDescent="0.25">
      <c r="A126" s="6"/>
      <c r="B126" s="7" t="s">
        <v>133</v>
      </c>
      <c r="C126" s="8">
        <v>3</v>
      </c>
      <c r="D126" s="8">
        <v>123</v>
      </c>
      <c r="E126" s="8">
        <v>30320</v>
      </c>
      <c r="F126" s="8">
        <v>36993.024000000005</v>
      </c>
    </row>
    <row r="127" spans="1:6" ht="30" x14ac:dyDescent="0.25">
      <c r="A127" s="6"/>
      <c r="B127" s="7" t="s">
        <v>134</v>
      </c>
      <c r="C127" s="8">
        <v>4</v>
      </c>
      <c r="D127" s="8">
        <v>124</v>
      </c>
      <c r="E127" s="8">
        <v>21920</v>
      </c>
      <c r="F127" s="8">
        <v>29930.160000000003</v>
      </c>
    </row>
    <row r="128" spans="1:6" ht="30" x14ac:dyDescent="0.25">
      <c r="A128" s="6"/>
      <c r="B128" s="7" t="s">
        <v>135</v>
      </c>
      <c r="C128" s="8">
        <v>5</v>
      </c>
      <c r="D128" s="8">
        <v>125</v>
      </c>
      <c r="E128" s="8">
        <v>27680</v>
      </c>
      <c r="F128" s="8">
        <v>31366.32</v>
      </c>
    </row>
    <row r="129" spans="1:6" ht="30" x14ac:dyDescent="0.25">
      <c r="A129" s="6"/>
      <c r="B129" s="7" t="s">
        <v>136</v>
      </c>
      <c r="C129" s="8">
        <v>6</v>
      </c>
      <c r="D129" s="8">
        <v>126</v>
      </c>
      <c r="E129" s="8">
        <v>18720</v>
      </c>
      <c r="F129" s="8">
        <v>24888.983999999997</v>
      </c>
    </row>
    <row r="130" spans="1:6" ht="30" x14ac:dyDescent="0.25">
      <c r="A130" s="6"/>
      <c r="B130" s="7" t="s">
        <v>137</v>
      </c>
      <c r="C130" s="8">
        <v>7</v>
      </c>
      <c r="D130" s="8">
        <v>127</v>
      </c>
      <c r="E130" s="8">
        <v>21200</v>
      </c>
      <c r="F130" s="8">
        <v>26179.5</v>
      </c>
    </row>
    <row r="131" spans="1:6" ht="30" x14ac:dyDescent="0.25">
      <c r="A131" s="6"/>
      <c r="B131" s="7" t="s">
        <v>138</v>
      </c>
      <c r="C131" s="8">
        <v>8</v>
      </c>
      <c r="D131" s="8">
        <v>128</v>
      </c>
      <c r="E131" s="8">
        <v>30400</v>
      </c>
      <c r="F131" s="8">
        <v>38908.379999999997</v>
      </c>
    </row>
    <row r="132" spans="1:6" ht="30" x14ac:dyDescent="0.25">
      <c r="A132" s="6"/>
      <c r="B132" s="7" t="s">
        <v>139</v>
      </c>
      <c r="C132" s="8">
        <v>9</v>
      </c>
      <c r="D132" s="8">
        <v>129</v>
      </c>
      <c r="E132" s="8">
        <v>29680</v>
      </c>
      <c r="F132" s="8">
        <v>35887.800000000003</v>
      </c>
    </row>
    <row r="133" spans="1:6" ht="30" x14ac:dyDescent="0.25">
      <c r="A133" s="6"/>
      <c r="B133" s="7" t="s">
        <v>140</v>
      </c>
      <c r="C133" s="8">
        <v>10</v>
      </c>
      <c r="D133" s="8">
        <v>130</v>
      </c>
      <c r="E133" s="8">
        <v>30400</v>
      </c>
      <c r="F133" s="8">
        <v>35975.051999999996</v>
      </c>
    </row>
    <row r="134" spans="1:6" ht="30" x14ac:dyDescent="0.25">
      <c r="A134" s="6"/>
      <c r="B134" s="7" t="s">
        <v>141</v>
      </c>
      <c r="C134" s="8">
        <v>11</v>
      </c>
      <c r="D134" s="8">
        <v>131</v>
      </c>
      <c r="E134" s="8">
        <v>26800</v>
      </c>
      <c r="F134" s="8">
        <v>33464.892</v>
      </c>
    </row>
    <row r="135" spans="1:6" ht="30" x14ac:dyDescent="0.25">
      <c r="A135" s="6"/>
      <c r="B135" s="7" t="s">
        <v>142</v>
      </c>
      <c r="C135" s="8">
        <v>12</v>
      </c>
      <c r="D135" s="8">
        <v>132</v>
      </c>
      <c r="E135" s="8">
        <v>27680</v>
      </c>
      <c r="F135" s="8">
        <v>32498.627999999997</v>
      </c>
    </row>
    <row r="136" spans="1:6" ht="30" x14ac:dyDescent="0.25">
      <c r="A136" s="6"/>
      <c r="B136" s="7" t="s">
        <v>143</v>
      </c>
      <c r="C136" s="8">
        <v>13</v>
      </c>
      <c r="D136" s="8">
        <v>133</v>
      </c>
      <c r="E136" s="8">
        <v>16640</v>
      </c>
      <c r="F136" s="8">
        <v>25145.484</v>
      </c>
    </row>
    <row r="137" spans="1:6" ht="30" x14ac:dyDescent="0.25">
      <c r="A137" s="6"/>
      <c r="B137" s="7" t="s">
        <v>144</v>
      </c>
      <c r="C137" s="8">
        <v>14</v>
      </c>
      <c r="D137" s="8">
        <v>134</v>
      </c>
      <c r="E137" s="8">
        <v>7680</v>
      </c>
      <c r="F137" s="8">
        <v>12630.432000000001</v>
      </c>
    </row>
    <row r="138" spans="1:6" ht="30" x14ac:dyDescent="0.25">
      <c r="A138" s="6"/>
      <c r="B138" s="7" t="s">
        <v>145</v>
      </c>
      <c r="C138" s="8">
        <v>15</v>
      </c>
      <c r="D138" s="8">
        <v>135</v>
      </c>
      <c r="E138" s="8">
        <v>18240</v>
      </c>
      <c r="F138" s="8">
        <v>24779.183999999997</v>
      </c>
    </row>
    <row r="139" spans="1:6" ht="30" x14ac:dyDescent="0.25">
      <c r="A139" s="6"/>
      <c r="B139" s="7" t="s">
        <v>146</v>
      </c>
      <c r="C139" s="8">
        <v>16</v>
      </c>
      <c r="D139" s="8">
        <v>136</v>
      </c>
      <c r="E139" s="8">
        <v>26320</v>
      </c>
      <c r="F139" s="8">
        <v>35654.567999999999</v>
      </c>
    </row>
    <row r="140" spans="1:6" ht="30" x14ac:dyDescent="0.25">
      <c r="A140" s="6"/>
      <c r="B140" s="7" t="s">
        <v>147</v>
      </c>
      <c r="C140" s="8">
        <v>17</v>
      </c>
      <c r="D140" s="8">
        <v>137</v>
      </c>
      <c r="E140" s="8">
        <v>28000</v>
      </c>
      <c r="F140" s="8">
        <v>35606.448000000004</v>
      </c>
    </row>
    <row r="141" spans="1:6" ht="30" x14ac:dyDescent="0.25">
      <c r="A141" s="6"/>
      <c r="B141" s="7" t="s">
        <v>148</v>
      </c>
      <c r="C141" s="8">
        <v>18</v>
      </c>
      <c r="D141" s="8">
        <v>138</v>
      </c>
      <c r="E141" s="8">
        <v>24480</v>
      </c>
      <c r="F141" s="8">
        <v>31026.396000000004</v>
      </c>
    </row>
    <row r="142" spans="1:6" ht="30" x14ac:dyDescent="0.25">
      <c r="A142" s="6"/>
      <c r="B142" s="7" t="s">
        <v>149</v>
      </c>
      <c r="C142" s="8">
        <v>19</v>
      </c>
      <c r="D142" s="8">
        <v>139</v>
      </c>
      <c r="E142" s="8">
        <v>24720</v>
      </c>
      <c r="F142" s="8">
        <v>32041.08</v>
      </c>
    </row>
    <row r="143" spans="1:6" ht="30" x14ac:dyDescent="0.25">
      <c r="A143" s="6"/>
      <c r="B143" s="7" t="s">
        <v>150</v>
      </c>
      <c r="C143" s="8">
        <v>20</v>
      </c>
      <c r="D143" s="8">
        <v>140</v>
      </c>
      <c r="E143" s="8">
        <v>24160</v>
      </c>
      <c r="F143" s="8">
        <v>32623.716</v>
      </c>
    </row>
    <row r="144" spans="1:6" ht="30" x14ac:dyDescent="0.25">
      <c r="A144" s="6"/>
      <c r="B144" s="7" t="s">
        <v>151</v>
      </c>
      <c r="C144" s="8">
        <v>21</v>
      </c>
      <c r="D144" s="8">
        <v>141</v>
      </c>
      <c r="E144" s="8">
        <v>28400</v>
      </c>
      <c r="F144" s="8">
        <v>34596.275999999998</v>
      </c>
    </row>
    <row r="145" spans="1:6" ht="30" x14ac:dyDescent="0.25">
      <c r="A145" s="6"/>
      <c r="B145" s="7" t="s">
        <v>152</v>
      </c>
      <c r="C145" s="8">
        <v>22</v>
      </c>
      <c r="D145" s="8">
        <v>142</v>
      </c>
      <c r="E145" s="8">
        <v>31040</v>
      </c>
      <c r="F145" s="8">
        <v>39941.292000000001</v>
      </c>
    </row>
    <row r="146" spans="1:6" ht="30" x14ac:dyDescent="0.25">
      <c r="A146" s="6"/>
      <c r="B146" s="7" t="s">
        <v>153</v>
      </c>
      <c r="C146" s="8">
        <v>23</v>
      </c>
      <c r="D146" s="8">
        <v>143</v>
      </c>
      <c r="E146" s="8">
        <v>31360</v>
      </c>
      <c r="F146" s="8">
        <v>40669.884000000005</v>
      </c>
    </row>
    <row r="147" spans="1:6" ht="30" x14ac:dyDescent="0.25">
      <c r="A147" s="6"/>
      <c r="B147" s="7" t="s">
        <v>154</v>
      </c>
      <c r="C147" s="8">
        <v>24</v>
      </c>
      <c r="D147" s="8">
        <v>144</v>
      </c>
      <c r="E147" s="8">
        <v>27280</v>
      </c>
      <c r="F147" s="8">
        <v>37340.016000000003</v>
      </c>
    </row>
    <row r="148" spans="1:6" ht="30" x14ac:dyDescent="0.25">
      <c r="A148" s="6"/>
      <c r="B148" s="7" t="s">
        <v>155</v>
      </c>
      <c r="C148" s="8">
        <v>25</v>
      </c>
      <c r="D148" s="8">
        <v>145</v>
      </c>
      <c r="E148" s="8">
        <v>25120</v>
      </c>
      <c r="F148" s="8">
        <v>31411.692000000003</v>
      </c>
    </row>
    <row r="149" spans="1:6" ht="30" x14ac:dyDescent="0.25">
      <c r="A149" s="6"/>
      <c r="B149" s="7" t="s">
        <v>156</v>
      </c>
      <c r="C149" s="8">
        <v>26</v>
      </c>
      <c r="D149" s="8">
        <v>146</v>
      </c>
      <c r="E149" s="8">
        <v>23360</v>
      </c>
      <c r="F149" s="8">
        <v>29355.851999999995</v>
      </c>
    </row>
    <row r="150" spans="1:6" ht="30" x14ac:dyDescent="0.25">
      <c r="A150" s="6"/>
      <c r="B150" s="7" t="s">
        <v>157</v>
      </c>
      <c r="C150" s="8">
        <v>27</v>
      </c>
      <c r="D150" s="8">
        <v>147</v>
      </c>
      <c r="E150" s="8">
        <v>26160</v>
      </c>
      <c r="F150" s="8">
        <v>28555.200000000001</v>
      </c>
    </row>
    <row r="151" spans="1:6" ht="30" x14ac:dyDescent="0.25">
      <c r="A151" s="6"/>
      <c r="B151" s="7" t="s">
        <v>158</v>
      </c>
      <c r="C151" s="8">
        <v>28</v>
      </c>
      <c r="D151" s="8">
        <v>148</v>
      </c>
      <c r="E151" s="8">
        <v>26320</v>
      </c>
      <c r="F151" s="8">
        <v>33423.288</v>
      </c>
    </row>
    <row r="152" spans="1:6" ht="30" x14ac:dyDescent="0.25">
      <c r="A152" s="6"/>
      <c r="B152" s="7" t="s">
        <v>159</v>
      </c>
      <c r="C152" s="8">
        <v>29</v>
      </c>
      <c r="D152" s="8">
        <v>149</v>
      </c>
      <c r="E152" s="8">
        <v>32320</v>
      </c>
      <c r="F152" s="8">
        <v>37107.983999999997</v>
      </c>
    </row>
    <row r="153" spans="1:6" ht="30" x14ac:dyDescent="0.25">
      <c r="A153" s="6"/>
      <c r="B153" s="7" t="s">
        <v>160</v>
      </c>
      <c r="C153" s="8">
        <v>30</v>
      </c>
      <c r="D153" s="8">
        <v>150</v>
      </c>
      <c r="E153" s="8">
        <v>27360</v>
      </c>
      <c r="F153" s="8">
        <v>35762.639999999999</v>
      </c>
    </row>
    <row r="154" spans="1:6" ht="30" x14ac:dyDescent="0.25">
      <c r="A154" s="6"/>
      <c r="B154" s="7" t="s">
        <v>161</v>
      </c>
      <c r="C154" s="8">
        <v>31</v>
      </c>
      <c r="D154" s="8">
        <v>151</v>
      </c>
      <c r="E154" s="8">
        <v>30960</v>
      </c>
      <c r="F154" s="8">
        <v>36206.832000000002</v>
      </c>
    </row>
    <row r="155" spans="1:6" ht="30" x14ac:dyDescent="0.25">
      <c r="A155" s="6" t="s">
        <v>162</v>
      </c>
      <c r="B155" s="7" t="s">
        <v>163</v>
      </c>
      <c r="C155" s="8">
        <v>1</v>
      </c>
      <c r="D155" s="8">
        <v>152</v>
      </c>
      <c r="E155" s="8">
        <v>23120</v>
      </c>
      <c r="F155" s="8">
        <v>31991.627999999997</v>
      </c>
    </row>
    <row r="156" spans="1:6" ht="30" x14ac:dyDescent="0.25">
      <c r="A156" s="6"/>
      <c r="B156" s="7" t="s">
        <v>164</v>
      </c>
      <c r="C156" s="8">
        <v>2</v>
      </c>
      <c r="D156" s="8">
        <v>153</v>
      </c>
      <c r="E156" s="8">
        <v>15000</v>
      </c>
      <c r="F156" s="8">
        <v>24903.275999999998</v>
      </c>
    </row>
    <row r="157" spans="1:6" ht="30" x14ac:dyDescent="0.25">
      <c r="A157" s="6"/>
      <c r="B157" s="7" t="s">
        <v>165</v>
      </c>
      <c r="C157" s="8">
        <v>3</v>
      </c>
      <c r="D157" s="8">
        <v>154</v>
      </c>
      <c r="E157" s="8">
        <v>18000</v>
      </c>
      <c r="F157" s="8">
        <v>35221.284</v>
      </c>
    </row>
    <row r="158" spans="1:6" ht="30" x14ac:dyDescent="0.25">
      <c r="A158" s="6"/>
      <c r="B158" s="7" t="s">
        <v>166</v>
      </c>
      <c r="C158" s="8">
        <v>4</v>
      </c>
      <c r="D158" s="8">
        <v>155</v>
      </c>
      <c r="E158" s="8">
        <v>16720</v>
      </c>
      <c r="F158" s="8">
        <v>34803.348000000005</v>
      </c>
    </row>
    <row r="159" spans="1:6" ht="30" x14ac:dyDescent="0.25">
      <c r="A159" s="6"/>
      <c r="B159" s="7" t="s">
        <v>167</v>
      </c>
      <c r="C159" s="8">
        <v>5</v>
      </c>
      <c r="D159" s="8">
        <v>156</v>
      </c>
      <c r="E159" s="8">
        <v>26400</v>
      </c>
      <c r="F159" s="8">
        <v>34743.912000000004</v>
      </c>
    </row>
    <row r="160" spans="1:6" ht="30" x14ac:dyDescent="0.25">
      <c r="A160" s="6"/>
      <c r="B160" s="7" t="s">
        <v>168</v>
      </c>
      <c r="C160" s="8">
        <v>6</v>
      </c>
      <c r="D160" s="8">
        <v>157</v>
      </c>
      <c r="E160" s="8">
        <v>30480</v>
      </c>
      <c r="F160" s="8">
        <v>38730.563999999998</v>
      </c>
    </row>
    <row r="161" spans="1:6" ht="30" x14ac:dyDescent="0.25">
      <c r="A161" s="6"/>
      <c r="B161" s="7" t="s">
        <v>169</v>
      </c>
      <c r="C161" s="8">
        <v>7</v>
      </c>
      <c r="D161" s="8">
        <v>158</v>
      </c>
      <c r="E161" s="8">
        <v>31600</v>
      </c>
      <c r="F161" s="8">
        <v>31664.507999999998</v>
      </c>
    </row>
    <row r="162" spans="1:6" ht="30" x14ac:dyDescent="0.25">
      <c r="A162" s="6"/>
      <c r="B162" s="7" t="s">
        <v>170</v>
      </c>
      <c r="C162" s="8">
        <v>8</v>
      </c>
      <c r="D162" s="8">
        <v>159</v>
      </c>
      <c r="E162" s="8">
        <v>9920</v>
      </c>
      <c r="F162" s="8">
        <v>17044.223999999998</v>
      </c>
    </row>
    <row r="163" spans="1:6" ht="30" x14ac:dyDescent="0.25">
      <c r="A163" s="6"/>
      <c r="B163" s="7" t="s">
        <v>171</v>
      </c>
      <c r="C163" s="8">
        <v>9</v>
      </c>
      <c r="D163" s="8">
        <v>160</v>
      </c>
      <c r="E163" s="8">
        <v>13200</v>
      </c>
      <c r="F163" s="8">
        <v>14930.315999999999</v>
      </c>
    </row>
    <row r="164" spans="1:6" ht="30" x14ac:dyDescent="0.25">
      <c r="A164" s="6"/>
      <c r="B164" s="7" t="s">
        <v>172</v>
      </c>
      <c r="C164" s="8">
        <v>10</v>
      </c>
      <c r="D164" s="8">
        <v>161</v>
      </c>
      <c r="E164" s="8">
        <v>32600</v>
      </c>
      <c r="F164" s="8">
        <v>29661.9</v>
      </c>
    </row>
    <row r="165" spans="1:6" ht="30" x14ac:dyDescent="0.25">
      <c r="A165" s="6"/>
      <c r="B165" s="7" t="s">
        <v>173</v>
      </c>
      <c r="C165" s="8">
        <v>11</v>
      </c>
      <c r="D165" s="8">
        <v>162</v>
      </c>
      <c r="E165" s="8">
        <v>40900</v>
      </c>
      <c r="F165" s="8">
        <v>33462.144</v>
      </c>
    </row>
    <row r="166" spans="1:6" ht="30" x14ac:dyDescent="0.25">
      <c r="A166" s="6"/>
      <c r="B166" s="7" t="s">
        <v>174</v>
      </c>
      <c r="C166" s="8">
        <v>12</v>
      </c>
      <c r="D166" s="8">
        <v>163</v>
      </c>
      <c r="E166" s="8">
        <v>50300</v>
      </c>
      <c r="F166" s="8">
        <v>37028.303999999996</v>
      </c>
    </row>
    <row r="167" spans="1:6" ht="30" x14ac:dyDescent="0.25">
      <c r="A167" s="6"/>
      <c r="B167" s="7" t="s">
        <v>175</v>
      </c>
      <c r="C167" s="8">
        <v>13</v>
      </c>
      <c r="D167" s="8">
        <v>164</v>
      </c>
      <c r="E167" s="8">
        <v>41300</v>
      </c>
      <c r="F167" s="8">
        <v>37228.74</v>
      </c>
    </row>
    <row r="168" spans="1:6" ht="30" x14ac:dyDescent="0.25">
      <c r="A168" s="6"/>
      <c r="B168" s="7" t="s">
        <v>176</v>
      </c>
      <c r="C168" s="8">
        <v>14</v>
      </c>
      <c r="D168" s="8">
        <v>165</v>
      </c>
      <c r="E168" s="8">
        <v>44000</v>
      </c>
      <c r="F168" s="8">
        <v>38451.432000000001</v>
      </c>
    </row>
    <row r="169" spans="1:6" ht="30" x14ac:dyDescent="0.25">
      <c r="A169" s="6"/>
      <c r="B169" s="7" t="s">
        <v>177</v>
      </c>
      <c r="C169" s="8">
        <v>15</v>
      </c>
      <c r="D169" s="8">
        <v>166</v>
      </c>
      <c r="E169" s="8">
        <v>39500</v>
      </c>
      <c r="F169" s="8">
        <v>34471.764000000003</v>
      </c>
    </row>
    <row r="170" spans="1:6" ht="30" x14ac:dyDescent="0.25">
      <c r="A170" s="6"/>
      <c r="B170" s="7" t="s">
        <v>178</v>
      </c>
      <c r="C170" s="8">
        <v>16</v>
      </c>
      <c r="D170" s="8">
        <v>167</v>
      </c>
      <c r="E170" s="8">
        <v>21400</v>
      </c>
      <c r="F170" s="8">
        <v>33492.588000000003</v>
      </c>
    </row>
    <row r="171" spans="1:6" ht="30" x14ac:dyDescent="0.25">
      <c r="A171" s="6"/>
      <c r="B171" s="7" t="s">
        <v>179</v>
      </c>
      <c r="C171" s="8">
        <v>17</v>
      </c>
      <c r="D171" s="8">
        <v>168</v>
      </c>
      <c r="E171" s="8">
        <v>30600</v>
      </c>
      <c r="F171" s="8">
        <v>30120.407999999999</v>
      </c>
    </row>
    <row r="172" spans="1:6" ht="30" x14ac:dyDescent="0.25">
      <c r="A172" s="6"/>
      <c r="B172" s="7" t="s">
        <v>180</v>
      </c>
      <c r="C172" s="8">
        <v>18</v>
      </c>
      <c r="D172" s="8">
        <v>169</v>
      </c>
      <c r="E172" s="8">
        <v>34900</v>
      </c>
      <c r="F172" s="8">
        <v>32675.183999999997</v>
      </c>
    </row>
    <row r="173" spans="1:6" ht="30" x14ac:dyDescent="0.25">
      <c r="A173" s="6"/>
      <c r="B173" s="7" t="s">
        <v>181</v>
      </c>
      <c r="C173" s="8">
        <v>19</v>
      </c>
      <c r="D173" s="8">
        <v>170</v>
      </c>
      <c r="E173" s="8">
        <v>36100</v>
      </c>
      <c r="F173" s="8">
        <v>34143.108</v>
      </c>
    </row>
    <row r="174" spans="1:6" ht="30" x14ac:dyDescent="0.25">
      <c r="A174" s="6"/>
      <c r="B174" s="7" t="s">
        <v>182</v>
      </c>
      <c r="C174" s="8">
        <v>20</v>
      </c>
      <c r="D174" s="8">
        <v>171</v>
      </c>
      <c r="E174" s="8">
        <v>35200</v>
      </c>
      <c r="F174" s="8">
        <v>36365.579999999994</v>
      </c>
    </row>
    <row r="175" spans="1:6" ht="30" x14ac:dyDescent="0.25">
      <c r="A175" s="6"/>
      <c r="B175" s="7" t="s">
        <v>183</v>
      </c>
      <c r="C175" s="8">
        <v>21</v>
      </c>
      <c r="D175" s="8">
        <v>172</v>
      </c>
      <c r="E175" s="8">
        <v>26800</v>
      </c>
      <c r="F175" s="8">
        <v>26723.508000000002</v>
      </c>
    </row>
    <row r="176" spans="1:6" ht="30" x14ac:dyDescent="0.25">
      <c r="A176" s="6"/>
      <c r="B176" s="7" t="s">
        <v>184</v>
      </c>
      <c r="C176" s="8">
        <v>22</v>
      </c>
      <c r="D176" s="8">
        <v>173</v>
      </c>
      <c r="E176" s="8">
        <v>35800</v>
      </c>
      <c r="F176" s="8">
        <v>31331.424000000003</v>
      </c>
    </row>
    <row r="177" spans="1:6" ht="30" x14ac:dyDescent="0.25">
      <c r="A177" s="6"/>
      <c r="B177" s="7" t="s">
        <v>185</v>
      </c>
      <c r="C177" s="8">
        <v>23</v>
      </c>
      <c r="D177" s="8">
        <v>174</v>
      </c>
      <c r="E177" s="8">
        <v>37600</v>
      </c>
      <c r="F177" s="8">
        <v>36289.440000000002</v>
      </c>
    </row>
    <row r="178" spans="1:6" ht="30" x14ac:dyDescent="0.25">
      <c r="A178" s="6"/>
      <c r="B178" s="7" t="s">
        <v>186</v>
      </c>
      <c r="C178" s="8">
        <v>24</v>
      </c>
      <c r="D178" s="8">
        <v>175</v>
      </c>
      <c r="E178" s="8">
        <v>39200</v>
      </c>
      <c r="F178" s="8">
        <v>41186.063999999998</v>
      </c>
    </row>
    <row r="179" spans="1:6" ht="30" x14ac:dyDescent="0.25">
      <c r="A179" s="6"/>
      <c r="B179" s="7" t="s">
        <v>187</v>
      </c>
      <c r="C179" s="8">
        <v>25</v>
      </c>
      <c r="D179" s="8">
        <v>176</v>
      </c>
      <c r="E179" s="8">
        <v>35500</v>
      </c>
      <c r="F179" s="8">
        <v>37021.428</v>
      </c>
    </row>
    <row r="180" spans="1:6" ht="30" x14ac:dyDescent="0.25">
      <c r="A180" s="6"/>
      <c r="B180" s="7" t="s">
        <v>188</v>
      </c>
      <c r="C180" s="8">
        <v>26</v>
      </c>
      <c r="D180" s="8">
        <v>177</v>
      </c>
      <c r="E180" s="8">
        <v>39700</v>
      </c>
      <c r="F180" s="8">
        <v>38435.387999999999</v>
      </c>
    </row>
    <row r="181" spans="1:6" ht="30" x14ac:dyDescent="0.25">
      <c r="A181" s="6"/>
      <c r="B181" s="7" t="s">
        <v>189</v>
      </c>
      <c r="C181" s="8">
        <v>27</v>
      </c>
      <c r="D181" s="8">
        <v>178</v>
      </c>
      <c r="E181" s="8">
        <v>37200</v>
      </c>
      <c r="F181" s="8">
        <v>37623.06</v>
      </c>
    </row>
    <row r="182" spans="1:6" ht="30" x14ac:dyDescent="0.25">
      <c r="A182" s="6"/>
      <c r="B182" s="7" t="s">
        <v>190</v>
      </c>
      <c r="C182" s="8">
        <v>28</v>
      </c>
      <c r="D182" s="8">
        <v>179</v>
      </c>
      <c r="E182" s="8">
        <v>7680</v>
      </c>
      <c r="F182" s="8">
        <v>25314.096000000001</v>
      </c>
    </row>
    <row r="183" spans="1:6" ht="30" x14ac:dyDescent="0.25">
      <c r="A183" s="6"/>
      <c r="B183" s="7" t="s">
        <v>191</v>
      </c>
      <c r="C183" s="8">
        <v>29</v>
      </c>
      <c r="D183" s="8">
        <v>180</v>
      </c>
      <c r="E183" s="8">
        <v>16320</v>
      </c>
      <c r="F183" s="8">
        <v>27721.583999999999</v>
      </c>
    </row>
    <row r="184" spans="1:6" ht="30" x14ac:dyDescent="0.25">
      <c r="A184" s="6"/>
      <c r="B184" s="7" t="s">
        <v>192</v>
      </c>
      <c r="C184" s="8">
        <v>30</v>
      </c>
      <c r="D184" s="8">
        <v>181</v>
      </c>
      <c r="E184" s="8">
        <v>41800</v>
      </c>
      <c r="F184" s="8">
        <v>33865.236000000004</v>
      </c>
    </row>
    <row r="185" spans="1:6" ht="30" x14ac:dyDescent="0.25">
      <c r="A185" s="6" t="s">
        <v>193</v>
      </c>
      <c r="B185" s="7" t="s">
        <v>194</v>
      </c>
      <c r="C185" s="8">
        <v>1</v>
      </c>
      <c r="D185" s="8">
        <v>182</v>
      </c>
      <c r="E185" s="8">
        <v>41800</v>
      </c>
      <c r="F185" s="8">
        <v>32528.135999999999</v>
      </c>
    </row>
    <row r="186" spans="1:6" ht="30" x14ac:dyDescent="0.25">
      <c r="A186" s="6"/>
      <c r="B186" s="7" t="s">
        <v>195</v>
      </c>
      <c r="C186" s="8">
        <v>2</v>
      </c>
      <c r="D186" s="8">
        <v>183</v>
      </c>
      <c r="E186" s="8">
        <v>21200</v>
      </c>
      <c r="F186" s="8">
        <v>36535.5</v>
      </c>
    </row>
    <row r="187" spans="1:6" ht="30" x14ac:dyDescent="0.25">
      <c r="A187" s="6"/>
      <c r="B187" s="7" t="s">
        <v>196</v>
      </c>
      <c r="C187" s="8">
        <v>3</v>
      </c>
      <c r="D187" s="8">
        <v>184</v>
      </c>
      <c r="E187" s="8">
        <v>15600</v>
      </c>
      <c r="F187" s="8">
        <v>42017.232000000004</v>
      </c>
    </row>
    <row r="188" spans="1:6" ht="30" x14ac:dyDescent="0.25">
      <c r="A188" s="6"/>
      <c r="B188" s="7" t="s">
        <v>197</v>
      </c>
      <c r="C188" s="8">
        <v>4</v>
      </c>
      <c r="D188" s="8">
        <v>185</v>
      </c>
      <c r="E188" s="8">
        <v>39500</v>
      </c>
      <c r="F188" s="8">
        <v>39585.983999999997</v>
      </c>
    </row>
    <row r="189" spans="1:6" ht="30" x14ac:dyDescent="0.25">
      <c r="A189" s="6"/>
      <c r="B189" s="7" t="s">
        <v>198</v>
      </c>
      <c r="C189" s="8">
        <v>5</v>
      </c>
      <c r="D189" s="8">
        <v>186</v>
      </c>
      <c r="E189" s="8">
        <v>0</v>
      </c>
      <c r="F189" s="8">
        <v>29542.847999999998</v>
      </c>
    </row>
    <row r="190" spans="1:6" ht="30" x14ac:dyDescent="0.25">
      <c r="A190" s="6"/>
      <c r="B190" s="7" t="s">
        <v>199</v>
      </c>
      <c r="C190" s="8">
        <v>6</v>
      </c>
      <c r="D190" s="8">
        <v>187</v>
      </c>
      <c r="E190" s="8">
        <v>23600</v>
      </c>
      <c r="F190" s="8">
        <v>39408.084000000003</v>
      </c>
    </row>
    <row r="191" spans="1:6" ht="30" x14ac:dyDescent="0.25">
      <c r="A191" s="6"/>
      <c r="B191" s="7" t="s">
        <v>200</v>
      </c>
      <c r="C191" s="8">
        <v>7</v>
      </c>
      <c r="D191" s="8">
        <v>188</v>
      </c>
      <c r="E191" s="8">
        <v>23200</v>
      </c>
      <c r="F191" s="8">
        <v>36060.887999999999</v>
      </c>
    </row>
    <row r="192" spans="1:6" ht="30" x14ac:dyDescent="0.25">
      <c r="A192" s="6"/>
      <c r="B192" s="7" t="s">
        <v>201</v>
      </c>
      <c r="C192" s="8">
        <v>8</v>
      </c>
      <c r="D192" s="8">
        <v>189</v>
      </c>
      <c r="E192" s="8">
        <v>16800</v>
      </c>
      <c r="F192" s="8">
        <v>36974.46</v>
      </c>
    </row>
    <row r="193" spans="1:6" ht="30" x14ac:dyDescent="0.25">
      <c r="A193" s="6"/>
      <c r="B193" s="7" t="s">
        <v>202</v>
      </c>
      <c r="C193" s="8">
        <v>9</v>
      </c>
      <c r="D193" s="8">
        <v>190</v>
      </c>
      <c r="E193" s="8">
        <v>18080</v>
      </c>
      <c r="F193" s="8">
        <v>34326.240000000005</v>
      </c>
    </row>
    <row r="194" spans="1:6" ht="30" x14ac:dyDescent="0.25">
      <c r="A194" s="6"/>
      <c r="B194" s="7" t="s">
        <v>203</v>
      </c>
      <c r="C194" s="8">
        <v>10</v>
      </c>
      <c r="D194" s="8">
        <v>191</v>
      </c>
      <c r="E194" s="8">
        <v>24960</v>
      </c>
      <c r="F194" s="8">
        <v>41231.652000000002</v>
      </c>
    </row>
    <row r="195" spans="1:6" ht="30" x14ac:dyDescent="0.25">
      <c r="A195" s="6"/>
      <c r="B195" s="7" t="s">
        <v>204</v>
      </c>
      <c r="C195" s="8">
        <v>11</v>
      </c>
      <c r="D195" s="8">
        <v>192</v>
      </c>
      <c r="E195" s="8">
        <v>24160</v>
      </c>
      <c r="F195" s="8">
        <v>42411.695999999996</v>
      </c>
    </row>
    <row r="196" spans="1:6" ht="30" x14ac:dyDescent="0.25">
      <c r="A196" s="6"/>
      <c r="B196" s="7" t="s">
        <v>205</v>
      </c>
      <c r="C196" s="8">
        <v>12</v>
      </c>
      <c r="D196" s="8">
        <v>193</v>
      </c>
      <c r="E196" s="8">
        <v>18880</v>
      </c>
      <c r="F196" s="8">
        <v>34701.803999999996</v>
      </c>
    </row>
    <row r="197" spans="1:6" ht="30" x14ac:dyDescent="0.25">
      <c r="A197" s="6"/>
      <c r="B197" s="7" t="s">
        <v>206</v>
      </c>
      <c r="C197" s="8">
        <v>13</v>
      </c>
      <c r="D197" s="8">
        <v>194</v>
      </c>
      <c r="E197" s="8">
        <v>39400</v>
      </c>
      <c r="F197" s="8">
        <v>39181.812000000005</v>
      </c>
    </row>
    <row r="198" spans="1:6" ht="30" x14ac:dyDescent="0.25">
      <c r="A198" s="6"/>
      <c r="B198" s="7" t="s">
        <v>207</v>
      </c>
      <c r="C198" s="8">
        <v>14</v>
      </c>
      <c r="D198" s="8">
        <v>195</v>
      </c>
      <c r="E198" s="8">
        <v>22160</v>
      </c>
      <c r="F198" s="8">
        <v>39578.436000000002</v>
      </c>
    </row>
    <row r="199" spans="1:6" ht="30" x14ac:dyDescent="0.25">
      <c r="A199" s="6"/>
      <c r="B199" s="7" t="s">
        <v>208</v>
      </c>
      <c r="C199" s="8">
        <v>15</v>
      </c>
      <c r="D199" s="8">
        <v>196</v>
      </c>
      <c r="E199" s="8">
        <v>18960</v>
      </c>
      <c r="F199" s="8">
        <v>33250.199999999997</v>
      </c>
    </row>
    <row r="200" spans="1:6" ht="30" x14ac:dyDescent="0.25">
      <c r="A200" s="6"/>
      <c r="B200" s="7" t="s">
        <v>209</v>
      </c>
      <c r="C200" s="8">
        <v>16</v>
      </c>
      <c r="D200" s="8">
        <v>197</v>
      </c>
      <c r="E200" s="8">
        <v>16640</v>
      </c>
      <c r="F200" s="8">
        <v>30221.531999999999</v>
      </c>
    </row>
    <row r="201" spans="1:6" ht="30" x14ac:dyDescent="0.25">
      <c r="A201" s="6"/>
      <c r="B201" s="7" t="s">
        <v>210</v>
      </c>
      <c r="C201" s="8">
        <v>17</v>
      </c>
      <c r="D201" s="8">
        <v>198</v>
      </c>
      <c r="E201" s="8">
        <v>43400</v>
      </c>
      <c r="F201" s="8">
        <v>40409.267999999996</v>
      </c>
    </row>
    <row r="202" spans="1:6" ht="30" x14ac:dyDescent="0.25">
      <c r="A202" s="6"/>
      <c r="B202" s="7" t="s">
        <v>211</v>
      </c>
      <c r="C202" s="8">
        <v>18</v>
      </c>
      <c r="D202" s="8">
        <v>199</v>
      </c>
      <c r="E202" s="8">
        <v>17120</v>
      </c>
      <c r="F202" s="8">
        <v>39360.084000000003</v>
      </c>
    </row>
    <row r="203" spans="1:6" ht="30" x14ac:dyDescent="0.25">
      <c r="A203" s="6"/>
      <c r="B203" s="7" t="s">
        <v>212</v>
      </c>
      <c r="C203" s="8">
        <v>19</v>
      </c>
      <c r="D203" s="8">
        <v>200</v>
      </c>
      <c r="E203" s="8">
        <v>20400</v>
      </c>
      <c r="F203" s="8">
        <v>27728.628000000004</v>
      </c>
    </row>
    <row r="204" spans="1:6" ht="30" x14ac:dyDescent="0.25">
      <c r="A204" s="9"/>
      <c r="B204" s="10" t="s">
        <v>213</v>
      </c>
      <c r="C204" s="11">
        <v>20</v>
      </c>
      <c r="D204" s="11">
        <v>201</v>
      </c>
      <c r="E204" s="11">
        <v>15840</v>
      </c>
      <c r="F204" s="11">
        <v>28022.579999999998</v>
      </c>
    </row>
    <row r="205" spans="1:6" ht="30" x14ac:dyDescent="0.25">
      <c r="A205" s="9"/>
      <c r="B205" s="10" t="s">
        <v>214</v>
      </c>
      <c r="C205" s="11">
        <v>21</v>
      </c>
      <c r="D205" s="11">
        <v>202</v>
      </c>
      <c r="E205" s="11">
        <v>26800</v>
      </c>
      <c r="F205" s="11">
        <v>25744.248</v>
      </c>
    </row>
    <row r="206" spans="1:6" ht="30" x14ac:dyDescent="0.25">
      <c r="A206" s="9"/>
      <c r="B206" s="10" t="s">
        <v>215</v>
      </c>
      <c r="C206" s="11">
        <v>22</v>
      </c>
      <c r="D206" s="11">
        <v>203</v>
      </c>
      <c r="E206" s="11">
        <v>10640</v>
      </c>
      <c r="F206" s="11">
        <v>15769.487999999999</v>
      </c>
    </row>
    <row r="207" spans="1:6" ht="30" x14ac:dyDescent="0.25">
      <c r="A207" s="9"/>
      <c r="B207" s="10" t="s">
        <v>216</v>
      </c>
      <c r="C207" s="11">
        <v>23</v>
      </c>
      <c r="D207" s="11">
        <v>204</v>
      </c>
      <c r="E207" s="11">
        <v>14880</v>
      </c>
      <c r="F207" s="11">
        <v>33741.156000000003</v>
      </c>
    </row>
    <row r="208" spans="1:6" ht="30" x14ac:dyDescent="0.25">
      <c r="A208" s="9"/>
      <c r="B208" s="10" t="s">
        <v>217</v>
      </c>
      <c r="C208" s="11">
        <v>24</v>
      </c>
      <c r="D208" s="11">
        <v>205</v>
      </c>
      <c r="E208" s="11">
        <v>29300</v>
      </c>
      <c r="F208" s="11">
        <v>29684.004000000001</v>
      </c>
    </row>
    <row r="209" spans="1:6" ht="30" x14ac:dyDescent="0.25">
      <c r="A209" s="9"/>
      <c r="B209" s="10" t="s">
        <v>218</v>
      </c>
      <c r="C209" s="11">
        <v>25</v>
      </c>
      <c r="D209" s="11">
        <v>206</v>
      </c>
      <c r="E209" s="11">
        <v>18000</v>
      </c>
      <c r="F209" s="11">
        <v>18913.368000000002</v>
      </c>
    </row>
    <row r="210" spans="1:6" ht="30" x14ac:dyDescent="0.25">
      <c r="A210" s="9"/>
      <c r="B210" s="10" t="s">
        <v>219</v>
      </c>
      <c r="C210" s="11">
        <v>26</v>
      </c>
      <c r="D210" s="11">
        <v>207</v>
      </c>
      <c r="E210" s="11">
        <v>13680</v>
      </c>
      <c r="F210" s="11">
        <v>18819.936000000002</v>
      </c>
    </row>
    <row r="211" spans="1:6" ht="30" x14ac:dyDescent="0.25">
      <c r="A211" s="9"/>
      <c r="B211" s="10" t="s">
        <v>220</v>
      </c>
      <c r="C211" s="11">
        <v>27</v>
      </c>
      <c r="D211" s="11">
        <v>208</v>
      </c>
      <c r="E211" s="11">
        <v>11760</v>
      </c>
      <c r="F211" s="11">
        <v>14050.584000000001</v>
      </c>
    </row>
    <row r="212" spans="1:6" ht="30" x14ac:dyDescent="0.25">
      <c r="A212" s="9"/>
      <c r="B212" s="10" t="s">
        <v>221</v>
      </c>
      <c r="C212" s="11">
        <v>28</v>
      </c>
      <c r="D212" s="11">
        <v>209</v>
      </c>
      <c r="E212" s="11">
        <v>8800</v>
      </c>
      <c r="F212" s="11">
        <v>13127.592000000001</v>
      </c>
    </row>
    <row r="213" spans="1:6" ht="30" x14ac:dyDescent="0.25">
      <c r="A213" s="9"/>
      <c r="B213" s="10" t="s">
        <v>222</v>
      </c>
      <c r="C213" s="11">
        <v>29</v>
      </c>
      <c r="D213" s="11">
        <v>210</v>
      </c>
      <c r="E213" s="11">
        <v>23040</v>
      </c>
      <c r="F213" s="11">
        <v>21478.716</v>
      </c>
    </row>
    <row r="214" spans="1:6" ht="30" x14ac:dyDescent="0.25">
      <c r="A214" s="9"/>
      <c r="B214" s="10" t="s">
        <v>223</v>
      </c>
      <c r="C214" s="11">
        <v>30</v>
      </c>
      <c r="D214" s="11">
        <v>211</v>
      </c>
      <c r="E214" s="11">
        <v>16640</v>
      </c>
      <c r="F214" s="11">
        <v>18514.055999999997</v>
      </c>
    </row>
    <row r="215" spans="1:6" ht="30" x14ac:dyDescent="0.25">
      <c r="A215" s="9"/>
      <c r="B215" s="10" t="s">
        <v>224</v>
      </c>
      <c r="C215" s="11">
        <v>31</v>
      </c>
      <c r="D215" s="11">
        <v>212</v>
      </c>
      <c r="E215" s="11">
        <v>18400</v>
      </c>
      <c r="F215" s="11">
        <v>21013.871999999999</v>
      </c>
    </row>
    <row r="216" spans="1:6" ht="30" x14ac:dyDescent="0.25">
      <c r="A216" s="9" t="s">
        <v>225</v>
      </c>
      <c r="B216" s="10" t="s">
        <v>226</v>
      </c>
      <c r="C216" s="11">
        <v>1</v>
      </c>
      <c r="D216" s="11">
        <v>213</v>
      </c>
      <c r="E216" s="11">
        <v>17840</v>
      </c>
      <c r="F216" s="11">
        <v>19343.364000000005</v>
      </c>
    </row>
    <row r="217" spans="1:6" ht="30" x14ac:dyDescent="0.25">
      <c r="A217" s="9"/>
      <c r="B217" s="10" t="s">
        <v>227</v>
      </c>
      <c r="C217" s="11">
        <v>2</v>
      </c>
      <c r="D217" s="11">
        <v>214</v>
      </c>
      <c r="E217" s="11">
        <v>16400</v>
      </c>
      <c r="F217" s="11">
        <v>17195.543999999998</v>
      </c>
    </row>
    <row r="218" spans="1:6" ht="30" x14ac:dyDescent="0.25">
      <c r="A218" s="9"/>
      <c r="B218" s="10" t="s">
        <v>228</v>
      </c>
      <c r="C218" s="11">
        <v>3</v>
      </c>
      <c r="D218" s="11">
        <v>215</v>
      </c>
      <c r="E218" s="11">
        <v>9120</v>
      </c>
      <c r="F218" s="11">
        <v>18376.8</v>
      </c>
    </row>
    <row r="219" spans="1:6" ht="30" x14ac:dyDescent="0.25">
      <c r="A219" s="9"/>
      <c r="B219" s="10" t="s">
        <v>229</v>
      </c>
      <c r="C219" s="11">
        <v>4</v>
      </c>
      <c r="D219" s="11">
        <v>216</v>
      </c>
      <c r="E219" s="11">
        <v>16640</v>
      </c>
      <c r="F219" s="11">
        <v>19281.455999999998</v>
      </c>
    </row>
    <row r="220" spans="1:6" ht="30" x14ac:dyDescent="0.25">
      <c r="A220" s="9"/>
      <c r="B220" s="10" t="s">
        <v>230</v>
      </c>
      <c r="C220" s="11">
        <v>5</v>
      </c>
      <c r="D220" s="11">
        <v>217</v>
      </c>
      <c r="E220" s="11">
        <v>16000</v>
      </c>
      <c r="F220" s="11">
        <v>18021.347999999998</v>
      </c>
    </row>
    <row r="221" spans="1:6" ht="30" x14ac:dyDescent="0.25">
      <c r="A221" s="9"/>
      <c r="B221" s="10" t="s">
        <v>231</v>
      </c>
      <c r="C221" s="11">
        <v>6</v>
      </c>
      <c r="D221" s="11">
        <v>218</v>
      </c>
      <c r="E221" s="11">
        <v>9920</v>
      </c>
      <c r="F221" s="11">
        <v>9245.1720000000005</v>
      </c>
    </row>
    <row r="222" spans="1:6" ht="30" x14ac:dyDescent="0.25">
      <c r="A222" s="9"/>
      <c r="B222" s="10" t="s">
        <v>232</v>
      </c>
      <c r="C222" s="11">
        <v>7</v>
      </c>
      <c r="D222" s="11">
        <v>219</v>
      </c>
      <c r="E222" s="11">
        <v>10960</v>
      </c>
      <c r="F222" s="11">
        <v>12080.291999999999</v>
      </c>
    </row>
    <row r="223" spans="1:6" ht="30" x14ac:dyDescent="0.25">
      <c r="A223" s="9"/>
      <c r="B223" s="10" t="s">
        <v>233</v>
      </c>
      <c r="C223" s="11">
        <v>8</v>
      </c>
      <c r="D223" s="11">
        <v>220</v>
      </c>
      <c r="E223" s="11">
        <v>19680</v>
      </c>
      <c r="F223" s="11">
        <v>20081.784</v>
      </c>
    </row>
    <row r="224" spans="1:6" ht="30" x14ac:dyDescent="0.25">
      <c r="A224" s="9"/>
      <c r="B224" s="10" t="s">
        <v>234</v>
      </c>
      <c r="C224" s="11">
        <v>9</v>
      </c>
      <c r="D224" s="11">
        <v>221</v>
      </c>
      <c r="E224" s="11">
        <v>16800</v>
      </c>
      <c r="F224" s="11">
        <v>17907.624</v>
      </c>
    </row>
    <row r="225" spans="1:6" ht="30" x14ac:dyDescent="0.25">
      <c r="A225" s="9"/>
      <c r="B225" s="10" t="s">
        <v>235</v>
      </c>
      <c r="C225" s="11">
        <v>10</v>
      </c>
      <c r="D225" s="11">
        <v>222</v>
      </c>
      <c r="E225" s="11">
        <v>19920</v>
      </c>
      <c r="F225" s="11">
        <v>17997.263999999999</v>
      </c>
    </row>
    <row r="226" spans="1:6" ht="30" x14ac:dyDescent="0.25">
      <c r="A226" s="9"/>
      <c r="B226" s="10" t="s">
        <v>236</v>
      </c>
      <c r="C226" s="11">
        <v>11</v>
      </c>
      <c r="D226" s="11">
        <v>223</v>
      </c>
      <c r="E226" s="11">
        <v>14400</v>
      </c>
      <c r="F226" s="11">
        <v>17502.648000000001</v>
      </c>
    </row>
    <row r="227" spans="1:6" ht="30" x14ac:dyDescent="0.25">
      <c r="A227" s="9"/>
      <c r="B227" s="10" t="s">
        <v>237</v>
      </c>
      <c r="C227" s="11">
        <v>12</v>
      </c>
      <c r="D227" s="11">
        <v>224</v>
      </c>
      <c r="E227" s="11">
        <v>19200</v>
      </c>
      <c r="F227" s="11">
        <v>18318.635999999999</v>
      </c>
    </row>
    <row r="228" spans="1:6" ht="30" x14ac:dyDescent="0.25">
      <c r="A228" s="9"/>
      <c r="B228" s="10" t="s">
        <v>238</v>
      </c>
      <c r="C228" s="11">
        <v>13</v>
      </c>
      <c r="D228" s="11">
        <v>225</v>
      </c>
      <c r="E228" s="11">
        <v>16880</v>
      </c>
      <c r="F228" s="11">
        <v>16564.067999999999</v>
      </c>
    </row>
    <row r="229" spans="1:6" ht="30" x14ac:dyDescent="0.25">
      <c r="A229" s="9"/>
      <c r="B229" s="10" t="s">
        <v>239</v>
      </c>
      <c r="C229" s="11">
        <v>14</v>
      </c>
      <c r="D229" s="11">
        <v>226</v>
      </c>
      <c r="E229" s="11">
        <v>9840</v>
      </c>
      <c r="F229" s="11">
        <v>19688.423999999999</v>
      </c>
    </row>
    <row r="230" spans="1:6" ht="30" x14ac:dyDescent="0.25">
      <c r="A230" s="9"/>
      <c r="B230" s="10" t="s">
        <v>240</v>
      </c>
      <c r="C230" s="11">
        <v>15</v>
      </c>
      <c r="D230" s="11">
        <v>227</v>
      </c>
      <c r="E230" s="11">
        <v>15920</v>
      </c>
      <c r="F230" s="11">
        <v>19720.392</v>
      </c>
    </row>
    <row r="231" spans="1:6" ht="30" x14ac:dyDescent="0.25">
      <c r="A231" s="9"/>
      <c r="B231" s="10" t="s">
        <v>241</v>
      </c>
      <c r="C231" s="11">
        <v>16</v>
      </c>
      <c r="D231" s="11">
        <v>228</v>
      </c>
      <c r="E231" s="11">
        <v>12560</v>
      </c>
      <c r="F231" s="11">
        <v>19346.112000000001</v>
      </c>
    </row>
    <row r="232" spans="1:6" ht="30" x14ac:dyDescent="0.25">
      <c r="A232" s="9"/>
      <c r="B232" s="10" t="s">
        <v>242</v>
      </c>
      <c r="C232" s="11">
        <v>17</v>
      </c>
      <c r="D232" s="11">
        <v>229</v>
      </c>
      <c r="E232" s="11">
        <v>12400</v>
      </c>
      <c r="F232" s="11">
        <v>17697.54</v>
      </c>
    </row>
    <row r="233" spans="1:6" ht="30" x14ac:dyDescent="0.25">
      <c r="A233" s="9"/>
      <c r="B233" s="10" t="s">
        <v>243</v>
      </c>
      <c r="C233" s="11">
        <v>18</v>
      </c>
      <c r="D233" s="11">
        <v>230</v>
      </c>
      <c r="E233" s="11">
        <v>6400</v>
      </c>
      <c r="F233" s="11">
        <v>16986.923999999999</v>
      </c>
    </row>
    <row r="234" spans="1:6" ht="30" x14ac:dyDescent="0.25">
      <c r="A234" s="9"/>
      <c r="B234" s="10" t="s">
        <v>244</v>
      </c>
      <c r="C234" s="11">
        <v>19</v>
      </c>
      <c r="D234" s="11">
        <v>231</v>
      </c>
      <c r="E234" s="11">
        <v>12800</v>
      </c>
      <c r="F234" s="11">
        <v>18633.024000000001</v>
      </c>
    </row>
    <row r="235" spans="1:6" ht="30" x14ac:dyDescent="0.25">
      <c r="A235" s="9"/>
      <c r="B235" s="10" t="s">
        <v>245</v>
      </c>
      <c r="C235" s="11">
        <v>20</v>
      </c>
      <c r="D235" s="11">
        <v>232</v>
      </c>
      <c r="E235" s="11">
        <v>12560</v>
      </c>
      <c r="F235" s="11">
        <v>15482.892</v>
      </c>
    </row>
    <row r="236" spans="1:6" ht="30" x14ac:dyDescent="0.25">
      <c r="A236" s="9"/>
      <c r="B236" s="10" t="s">
        <v>246</v>
      </c>
      <c r="C236" s="11">
        <v>21</v>
      </c>
      <c r="D236" s="11">
        <v>233</v>
      </c>
      <c r="E236" s="11">
        <v>19000</v>
      </c>
      <c r="F236" s="11">
        <v>18377.436000000002</v>
      </c>
    </row>
    <row r="237" spans="1:6" ht="30" x14ac:dyDescent="0.25">
      <c r="A237" s="9"/>
      <c r="B237" s="10" t="s">
        <v>247</v>
      </c>
      <c r="C237" s="11">
        <v>22</v>
      </c>
      <c r="D237" s="11">
        <v>234</v>
      </c>
      <c r="E237" s="11">
        <v>17040</v>
      </c>
      <c r="F237" s="11">
        <v>17280.216</v>
      </c>
    </row>
    <row r="238" spans="1:6" ht="30" x14ac:dyDescent="0.25">
      <c r="A238" s="9"/>
      <c r="B238" s="10" t="s">
        <v>248</v>
      </c>
      <c r="C238" s="11">
        <v>23</v>
      </c>
      <c r="D238" s="11">
        <v>235</v>
      </c>
      <c r="E238" s="11">
        <v>13600</v>
      </c>
      <c r="F238" s="11">
        <v>16835.196</v>
      </c>
    </row>
    <row r="239" spans="1:6" ht="30" x14ac:dyDescent="0.25">
      <c r="A239" s="9"/>
      <c r="B239" s="10" t="s">
        <v>249</v>
      </c>
      <c r="C239" s="11">
        <v>24</v>
      </c>
      <c r="D239" s="11">
        <v>236</v>
      </c>
      <c r="E239" s="11">
        <v>15120</v>
      </c>
      <c r="F239" s="11">
        <v>19048.68</v>
      </c>
    </row>
    <row r="240" spans="1:6" ht="30" x14ac:dyDescent="0.25">
      <c r="A240" s="9"/>
      <c r="B240" s="10" t="s">
        <v>250</v>
      </c>
      <c r="C240" s="11">
        <v>25</v>
      </c>
      <c r="D240" s="11">
        <v>237</v>
      </c>
      <c r="E240" s="11">
        <v>15600</v>
      </c>
      <c r="F240" s="11">
        <v>19661.004000000001</v>
      </c>
    </row>
    <row r="241" spans="1:6" ht="30" x14ac:dyDescent="0.25">
      <c r="A241" s="9"/>
      <c r="B241" s="10" t="s">
        <v>251</v>
      </c>
      <c r="C241" s="11">
        <v>26</v>
      </c>
      <c r="D241" s="11">
        <v>238</v>
      </c>
      <c r="E241" s="11">
        <v>18400</v>
      </c>
      <c r="F241" s="11">
        <v>19965.324000000001</v>
      </c>
    </row>
    <row r="242" spans="1:6" ht="30" x14ac:dyDescent="0.25">
      <c r="A242" s="9"/>
      <c r="B242" s="10" t="s">
        <v>252</v>
      </c>
      <c r="C242" s="11">
        <v>27</v>
      </c>
      <c r="D242" s="11">
        <v>239</v>
      </c>
      <c r="E242" s="11">
        <v>14800</v>
      </c>
      <c r="F242" s="11">
        <v>19435.464</v>
      </c>
    </row>
    <row r="243" spans="1:6" ht="30" x14ac:dyDescent="0.25">
      <c r="A243" s="9"/>
      <c r="B243" s="10" t="s">
        <v>253</v>
      </c>
      <c r="C243" s="11">
        <v>28</v>
      </c>
      <c r="D243" s="11">
        <v>240</v>
      </c>
      <c r="E243" s="11">
        <v>18240</v>
      </c>
      <c r="F243" s="11">
        <v>21509.256000000001</v>
      </c>
    </row>
    <row r="244" spans="1:6" ht="30" x14ac:dyDescent="0.25">
      <c r="A244" s="9"/>
      <c r="B244" s="10" t="s">
        <v>254</v>
      </c>
      <c r="C244" s="11">
        <v>29</v>
      </c>
      <c r="D244" s="11">
        <v>241</v>
      </c>
      <c r="E244" s="11">
        <v>17280</v>
      </c>
      <c r="F244" s="11">
        <v>19287.419999999998</v>
      </c>
    </row>
    <row r="245" spans="1:6" ht="30" x14ac:dyDescent="0.25">
      <c r="A245" s="9"/>
      <c r="B245" s="10" t="s">
        <v>255</v>
      </c>
      <c r="C245" s="11">
        <v>30</v>
      </c>
      <c r="D245" s="11">
        <v>242</v>
      </c>
      <c r="E245" s="11">
        <v>8400</v>
      </c>
      <c r="F245" s="11">
        <v>20016.624</v>
      </c>
    </row>
    <row r="246" spans="1:6" ht="30" x14ac:dyDescent="0.25">
      <c r="A246" s="9"/>
      <c r="B246" s="10" t="s">
        <v>256</v>
      </c>
      <c r="C246" s="11">
        <v>31</v>
      </c>
      <c r="D246" s="11">
        <v>243</v>
      </c>
      <c r="E246" s="11">
        <v>16000</v>
      </c>
      <c r="F246" s="11">
        <v>20859.216</v>
      </c>
    </row>
    <row r="247" spans="1:6" ht="30" x14ac:dyDescent="0.25">
      <c r="A247" s="9" t="s">
        <v>257</v>
      </c>
      <c r="B247" s="10" t="s">
        <v>258</v>
      </c>
      <c r="C247" s="11">
        <v>1</v>
      </c>
      <c r="D247" s="11">
        <v>244</v>
      </c>
      <c r="E247" s="11">
        <v>13360</v>
      </c>
      <c r="F247" s="11">
        <v>17638.14</v>
      </c>
    </row>
    <row r="248" spans="1:6" ht="30" x14ac:dyDescent="0.25">
      <c r="A248" s="9"/>
      <c r="B248" s="10" t="s">
        <v>259</v>
      </c>
      <c r="C248" s="11">
        <v>2</v>
      </c>
      <c r="D248" s="11">
        <v>245</v>
      </c>
      <c r="E248" s="11">
        <v>13680</v>
      </c>
      <c r="F248" s="11">
        <v>16556.46</v>
      </c>
    </row>
    <row r="249" spans="1:6" ht="30" x14ac:dyDescent="0.25">
      <c r="A249" s="9"/>
      <c r="B249" s="10" t="s">
        <v>260</v>
      </c>
      <c r="C249" s="11">
        <v>3</v>
      </c>
      <c r="D249" s="11">
        <v>246</v>
      </c>
      <c r="E249" s="11">
        <v>16864</v>
      </c>
      <c r="F249" s="11">
        <v>18408.323999999997</v>
      </c>
    </row>
    <row r="250" spans="1:6" ht="30" x14ac:dyDescent="0.25">
      <c r="A250" s="9"/>
      <c r="B250" s="10" t="s">
        <v>261</v>
      </c>
      <c r="C250" s="11">
        <v>4</v>
      </c>
      <c r="D250" s="11">
        <v>247</v>
      </c>
      <c r="E250" s="11">
        <v>16720</v>
      </c>
      <c r="F250" s="11">
        <v>21720.731999999996</v>
      </c>
    </row>
    <row r="251" spans="1:6" ht="30" x14ac:dyDescent="0.25">
      <c r="A251" s="9"/>
      <c r="B251" s="10" t="s">
        <v>262</v>
      </c>
      <c r="C251" s="11">
        <v>5</v>
      </c>
      <c r="D251" s="11">
        <v>248</v>
      </c>
      <c r="E251" s="11">
        <v>16320</v>
      </c>
      <c r="F251" s="11">
        <v>20229.96</v>
      </c>
    </row>
    <row r="252" spans="1:6" ht="30" x14ac:dyDescent="0.25">
      <c r="A252" s="9"/>
      <c r="B252" s="10" t="s">
        <v>263</v>
      </c>
      <c r="C252" s="11">
        <v>6</v>
      </c>
      <c r="D252" s="11">
        <v>249</v>
      </c>
      <c r="E252" s="11">
        <v>16000</v>
      </c>
      <c r="F252" s="11">
        <v>19339.367999999999</v>
      </c>
    </row>
    <row r="253" spans="1:6" ht="30" x14ac:dyDescent="0.25">
      <c r="A253" s="9"/>
      <c r="B253" s="10" t="s">
        <v>264</v>
      </c>
      <c r="C253" s="11">
        <v>7</v>
      </c>
      <c r="D253" s="11">
        <v>250</v>
      </c>
      <c r="E253" s="11">
        <v>4560</v>
      </c>
      <c r="F253" s="11">
        <v>7881.0360000000001</v>
      </c>
    </row>
    <row r="254" spans="1:6" ht="30" x14ac:dyDescent="0.25">
      <c r="A254" s="9"/>
      <c r="B254" s="10" t="s">
        <v>265</v>
      </c>
      <c r="C254" s="11">
        <v>8</v>
      </c>
      <c r="D254" s="11">
        <v>251</v>
      </c>
      <c r="E254" s="11">
        <v>4560</v>
      </c>
      <c r="F254" s="11">
        <v>13366.404</v>
      </c>
    </row>
    <row r="255" spans="1:6" ht="30" x14ac:dyDescent="0.25">
      <c r="A255" s="9"/>
      <c r="B255" s="10" t="s">
        <v>266</v>
      </c>
      <c r="C255" s="11">
        <v>9</v>
      </c>
      <c r="D255" s="11">
        <v>252</v>
      </c>
      <c r="E255" s="11">
        <v>3800</v>
      </c>
      <c r="F255" s="11">
        <v>13602.780000000002</v>
      </c>
    </row>
    <row r="256" spans="1:6" ht="30" x14ac:dyDescent="0.25">
      <c r="A256" s="9"/>
      <c r="B256" s="10" t="s">
        <v>267</v>
      </c>
      <c r="C256" s="11">
        <v>10</v>
      </c>
      <c r="D256" s="11">
        <v>253</v>
      </c>
      <c r="E256" s="11">
        <v>10400</v>
      </c>
      <c r="F256" s="11">
        <v>22283.495999999999</v>
      </c>
    </row>
    <row r="257" spans="1:6" ht="30" x14ac:dyDescent="0.25">
      <c r="A257" s="9"/>
      <c r="B257" s="10" t="s">
        <v>268</v>
      </c>
      <c r="C257" s="11">
        <v>11</v>
      </c>
      <c r="D257" s="11">
        <v>254</v>
      </c>
      <c r="E257" s="11">
        <v>15200</v>
      </c>
      <c r="F257" s="11">
        <v>36058.415999999997</v>
      </c>
    </row>
    <row r="258" spans="1:6" ht="30" x14ac:dyDescent="0.25">
      <c r="A258" s="9"/>
      <c r="B258" s="10" t="s">
        <v>269</v>
      </c>
      <c r="C258" s="11">
        <v>12</v>
      </c>
      <c r="D258" s="11">
        <v>255</v>
      </c>
      <c r="E258" s="11">
        <v>24480</v>
      </c>
      <c r="F258" s="11">
        <v>40550.184000000001</v>
      </c>
    </row>
    <row r="259" spans="1:6" ht="30" x14ac:dyDescent="0.25">
      <c r="B259" s="2" t="s">
        <v>270</v>
      </c>
      <c r="C259" s="5">
        <v>13</v>
      </c>
      <c r="D259" s="5">
        <v>256</v>
      </c>
      <c r="E259" s="1">
        <v>17600</v>
      </c>
      <c r="F259" s="1">
        <v>36136.392</v>
      </c>
    </row>
    <row r="260" spans="1:6" ht="30" x14ac:dyDescent="0.25">
      <c r="B260" s="2" t="s">
        <v>271</v>
      </c>
      <c r="C260" s="1">
        <v>14</v>
      </c>
      <c r="D260" s="1">
        <v>257</v>
      </c>
      <c r="E260" s="1">
        <v>23520</v>
      </c>
      <c r="F260" s="1">
        <v>34660.103999999999</v>
      </c>
    </row>
    <row r="261" spans="1:6" ht="30" x14ac:dyDescent="0.25">
      <c r="B261" s="2" t="s">
        <v>272</v>
      </c>
      <c r="C261" s="1">
        <v>15</v>
      </c>
      <c r="D261" s="1">
        <v>258</v>
      </c>
      <c r="E261" s="1">
        <v>39300</v>
      </c>
      <c r="F261" s="1">
        <v>36186.491999999998</v>
      </c>
    </row>
    <row r="262" spans="1:6" ht="30" x14ac:dyDescent="0.25">
      <c r="B262" s="2" t="s">
        <v>273</v>
      </c>
      <c r="C262" s="5">
        <v>16</v>
      </c>
      <c r="D262" s="5">
        <v>259</v>
      </c>
      <c r="E262" s="1">
        <v>21920</v>
      </c>
      <c r="F262" s="1">
        <v>34772.748</v>
      </c>
    </row>
    <row r="263" spans="1:6" ht="30" x14ac:dyDescent="0.25">
      <c r="B263" s="2" t="s">
        <v>274</v>
      </c>
      <c r="C263" s="1">
        <v>17</v>
      </c>
      <c r="D263" s="1">
        <v>260</v>
      </c>
      <c r="E263" s="1">
        <v>12880</v>
      </c>
      <c r="F263" s="1">
        <v>30511.008000000002</v>
      </c>
    </row>
    <row r="264" spans="1:6" ht="30" x14ac:dyDescent="0.25">
      <c r="B264" s="2" t="s">
        <v>275</v>
      </c>
      <c r="C264" s="1">
        <v>18</v>
      </c>
      <c r="D264" s="1">
        <v>261</v>
      </c>
      <c r="E264" s="1">
        <v>20400</v>
      </c>
      <c r="F264" s="1">
        <v>32812.536</v>
      </c>
    </row>
    <row r="265" spans="1:6" ht="30" x14ac:dyDescent="0.25">
      <c r="B265" s="2" t="s">
        <v>276</v>
      </c>
      <c r="C265" s="5">
        <v>19</v>
      </c>
      <c r="D265" s="5">
        <v>262</v>
      </c>
      <c r="E265" s="1">
        <v>16080</v>
      </c>
      <c r="F265" s="1">
        <v>34241.124000000003</v>
      </c>
    </row>
    <row r="266" spans="1:6" ht="30" x14ac:dyDescent="0.25">
      <c r="B266" s="2" t="s">
        <v>277</v>
      </c>
      <c r="C266" s="1">
        <v>20</v>
      </c>
      <c r="D266" s="1">
        <v>263</v>
      </c>
      <c r="E266" s="1">
        <v>20160</v>
      </c>
      <c r="F266" s="1">
        <v>25310.976000000002</v>
      </c>
    </row>
    <row r="267" spans="1:6" ht="30" x14ac:dyDescent="0.25">
      <c r="B267" s="2" t="s">
        <v>278</v>
      </c>
      <c r="C267" s="1">
        <v>21</v>
      </c>
      <c r="D267" s="1">
        <v>264</v>
      </c>
      <c r="E267" s="1">
        <v>8640</v>
      </c>
      <c r="F267" s="1">
        <v>18641.28</v>
      </c>
    </row>
    <row r="268" spans="1:6" ht="30" x14ac:dyDescent="0.25">
      <c r="B268" s="2" t="s">
        <v>279</v>
      </c>
      <c r="C268" s="5">
        <v>22</v>
      </c>
      <c r="D268" s="5">
        <v>265</v>
      </c>
      <c r="E268" s="1">
        <v>18720</v>
      </c>
      <c r="F268" s="1">
        <v>30274.487999999998</v>
      </c>
    </row>
    <row r="269" spans="1:6" ht="30" x14ac:dyDescent="0.25">
      <c r="B269" s="2" t="s">
        <v>280</v>
      </c>
      <c r="C269" s="1">
        <v>23</v>
      </c>
      <c r="D269" s="1">
        <v>266</v>
      </c>
      <c r="E269" s="1">
        <v>17800</v>
      </c>
      <c r="F269" s="1">
        <v>26096.052</v>
      </c>
    </row>
    <row r="270" spans="1:6" ht="30" x14ac:dyDescent="0.25">
      <c r="B270" s="2" t="s">
        <v>281</v>
      </c>
      <c r="C270" s="1">
        <v>24</v>
      </c>
      <c r="D270" s="1">
        <v>267</v>
      </c>
      <c r="E270" s="1">
        <v>19840</v>
      </c>
      <c r="F270" s="1">
        <v>33048.732000000004</v>
      </c>
    </row>
    <row r="271" spans="1:6" ht="30" x14ac:dyDescent="0.25">
      <c r="B271" s="2" t="s">
        <v>282</v>
      </c>
      <c r="C271" s="5">
        <v>25</v>
      </c>
      <c r="D271" s="5">
        <v>268</v>
      </c>
      <c r="E271" s="1">
        <v>16320</v>
      </c>
      <c r="F271" s="1">
        <v>39914.58</v>
      </c>
    </row>
    <row r="272" spans="1:6" ht="30" x14ac:dyDescent="0.25">
      <c r="B272" s="2" t="s">
        <v>283</v>
      </c>
      <c r="C272" s="1">
        <v>26</v>
      </c>
      <c r="D272" s="1">
        <v>269</v>
      </c>
      <c r="E272" s="1">
        <v>20320</v>
      </c>
      <c r="F272" s="1">
        <v>35722.235999999997</v>
      </c>
    </row>
    <row r="273" spans="1:6" ht="30" x14ac:dyDescent="0.25">
      <c r="B273" s="2" t="s">
        <v>284</v>
      </c>
      <c r="C273" s="1">
        <v>27</v>
      </c>
      <c r="D273" s="1">
        <v>270</v>
      </c>
      <c r="E273" s="1">
        <v>10320</v>
      </c>
      <c r="F273" s="1">
        <v>26685.612000000001</v>
      </c>
    </row>
    <row r="274" spans="1:6" ht="30" x14ac:dyDescent="0.25">
      <c r="B274" s="2" t="s">
        <v>285</v>
      </c>
      <c r="C274" s="5">
        <v>28</v>
      </c>
      <c r="D274" s="5">
        <v>271</v>
      </c>
      <c r="E274" s="1">
        <v>22400</v>
      </c>
      <c r="F274" s="1">
        <v>36837.372000000003</v>
      </c>
    </row>
    <row r="275" spans="1:6" ht="30" x14ac:dyDescent="0.25">
      <c r="B275" s="2" t="s">
        <v>286</v>
      </c>
      <c r="C275" s="1">
        <v>29</v>
      </c>
      <c r="D275" s="1">
        <v>272</v>
      </c>
      <c r="E275" s="1">
        <v>25120</v>
      </c>
      <c r="F275" s="1">
        <v>41920.332000000002</v>
      </c>
    </row>
    <row r="276" spans="1:6" ht="30" x14ac:dyDescent="0.25">
      <c r="B276" s="2" t="s">
        <v>287</v>
      </c>
      <c r="C276" s="1">
        <v>30</v>
      </c>
      <c r="D276" s="1">
        <v>273</v>
      </c>
      <c r="E276" s="1">
        <v>6640</v>
      </c>
      <c r="F276" s="1">
        <v>35122.728000000003</v>
      </c>
    </row>
    <row r="277" spans="1:6" ht="30" x14ac:dyDescent="0.25">
      <c r="A277" t="s">
        <v>288</v>
      </c>
      <c r="B277" s="4" t="s">
        <v>289</v>
      </c>
      <c r="C277" s="5">
        <v>1</v>
      </c>
      <c r="D277" s="5">
        <v>274</v>
      </c>
      <c r="E277" s="5">
        <v>15600</v>
      </c>
      <c r="F277" s="5">
        <v>37979.520000000004</v>
      </c>
    </row>
    <row r="278" spans="1:6" ht="30" x14ac:dyDescent="0.25">
      <c r="B278" s="2" t="s">
        <v>290</v>
      </c>
      <c r="C278" s="1">
        <v>2</v>
      </c>
      <c r="D278" s="1">
        <v>275</v>
      </c>
      <c r="E278" s="1">
        <v>40900</v>
      </c>
      <c r="F278" s="1">
        <v>39403.067999999999</v>
      </c>
    </row>
    <row r="279" spans="1:6" ht="30" x14ac:dyDescent="0.25">
      <c r="B279" s="2" t="s">
        <v>291</v>
      </c>
      <c r="C279" s="1">
        <v>3</v>
      </c>
      <c r="D279" s="1">
        <v>276</v>
      </c>
      <c r="E279" s="1">
        <v>18480</v>
      </c>
      <c r="F279" s="1">
        <v>42045.551999999996</v>
      </c>
    </row>
    <row r="280" spans="1:6" ht="30" x14ac:dyDescent="0.25">
      <c r="B280" s="2" t="s">
        <v>292</v>
      </c>
      <c r="C280" s="5">
        <v>4</v>
      </c>
      <c r="D280" s="5">
        <v>277</v>
      </c>
      <c r="E280" s="1">
        <v>16800</v>
      </c>
      <c r="F280" s="1">
        <v>36071.82</v>
      </c>
    </row>
    <row r="281" spans="1:6" ht="30" x14ac:dyDescent="0.25">
      <c r="B281" s="2" t="s">
        <v>293</v>
      </c>
      <c r="C281" s="1">
        <v>5</v>
      </c>
      <c r="D281" s="1">
        <v>278</v>
      </c>
      <c r="E281" s="1">
        <v>14400</v>
      </c>
      <c r="F281" s="1">
        <v>35551.188000000002</v>
      </c>
    </row>
    <row r="282" spans="1:6" ht="30" x14ac:dyDescent="0.25">
      <c r="B282" s="2" t="s">
        <v>294</v>
      </c>
      <c r="C282" s="1">
        <v>6</v>
      </c>
      <c r="D282" s="1">
        <v>279</v>
      </c>
      <c r="E282" s="1">
        <v>38700</v>
      </c>
      <c r="F282" s="1">
        <v>37280.615999999995</v>
      </c>
    </row>
    <row r="283" spans="1:6" ht="30" x14ac:dyDescent="0.25">
      <c r="B283" s="2" t="s">
        <v>295</v>
      </c>
      <c r="C283" s="5">
        <v>7</v>
      </c>
      <c r="D283" s="5">
        <v>280</v>
      </c>
      <c r="E283" s="1">
        <v>24240</v>
      </c>
      <c r="F283" s="1">
        <v>35051.004000000001</v>
      </c>
    </row>
    <row r="284" spans="1:6" ht="30" x14ac:dyDescent="0.25">
      <c r="B284" s="2" t="s">
        <v>296</v>
      </c>
      <c r="C284" s="1">
        <v>8</v>
      </c>
      <c r="D284" s="1">
        <v>281</v>
      </c>
      <c r="E284" s="1">
        <v>19840</v>
      </c>
      <c r="F284" s="1">
        <v>32319.984</v>
      </c>
    </row>
    <row r="285" spans="1:6" ht="30" x14ac:dyDescent="0.25">
      <c r="B285" s="2" t="s">
        <v>297</v>
      </c>
      <c r="C285" s="1">
        <v>9</v>
      </c>
      <c r="D285" s="1">
        <v>282</v>
      </c>
      <c r="E285" s="1">
        <v>14400</v>
      </c>
      <c r="F285" s="1">
        <v>37282.356</v>
      </c>
    </row>
    <row r="286" spans="1:6" ht="30" x14ac:dyDescent="0.25">
      <c r="B286" s="2" t="s">
        <v>298</v>
      </c>
      <c r="C286" s="5">
        <v>10</v>
      </c>
      <c r="D286" s="5">
        <v>283</v>
      </c>
      <c r="E286" s="1">
        <v>44400</v>
      </c>
      <c r="F286" s="1">
        <v>44075.724000000002</v>
      </c>
    </row>
    <row r="287" spans="1:6" ht="30" x14ac:dyDescent="0.25">
      <c r="B287" s="2" t="s">
        <v>299</v>
      </c>
      <c r="C287" s="1">
        <v>11</v>
      </c>
      <c r="D287" s="1">
        <v>284</v>
      </c>
      <c r="E287" s="1">
        <v>15600</v>
      </c>
      <c r="F287" s="1">
        <v>38016.191999999995</v>
      </c>
    </row>
    <row r="288" spans="1:6" ht="30" x14ac:dyDescent="0.25">
      <c r="B288" s="2" t="s">
        <v>300</v>
      </c>
      <c r="C288" s="1">
        <v>12</v>
      </c>
      <c r="D288" s="1">
        <v>285</v>
      </c>
      <c r="E288" s="1">
        <v>15040</v>
      </c>
      <c r="F288" s="1">
        <v>28815.396000000001</v>
      </c>
    </row>
    <row r="289" spans="2:6" ht="30" x14ac:dyDescent="0.25">
      <c r="B289" s="2" t="s">
        <v>301</v>
      </c>
      <c r="C289" s="5">
        <v>13</v>
      </c>
      <c r="D289" s="5">
        <v>286</v>
      </c>
      <c r="E289" s="1">
        <v>21120</v>
      </c>
      <c r="F289" s="1">
        <v>37074.06</v>
      </c>
    </row>
    <row r="290" spans="2:6" ht="30" x14ac:dyDescent="0.25">
      <c r="B290" s="2" t="s">
        <v>302</v>
      </c>
      <c r="C290" s="1">
        <v>14</v>
      </c>
      <c r="D290" s="1">
        <v>287</v>
      </c>
      <c r="E290" s="1">
        <v>20640</v>
      </c>
      <c r="F290" s="1">
        <v>37696.271999999997</v>
      </c>
    </row>
    <row r="291" spans="2:6" ht="30" x14ac:dyDescent="0.25">
      <c r="B291" s="2" t="s">
        <v>303</v>
      </c>
      <c r="C291" s="1">
        <v>15</v>
      </c>
      <c r="D291" s="1">
        <v>288</v>
      </c>
      <c r="E291" s="1">
        <v>14400</v>
      </c>
      <c r="F291" s="1">
        <v>30653.232</v>
      </c>
    </row>
    <row r="292" spans="2:6" ht="30" x14ac:dyDescent="0.25">
      <c r="B292" s="2" t="s">
        <v>304</v>
      </c>
      <c r="C292" s="5">
        <v>16</v>
      </c>
      <c r="D292" s="5">
        <v>289</v>
      </c>
      <c r="E292" s="1">
        <v>14000</v>
      </c>
      <c r="F292" s="1">
        <v>38397.383999999998</v>
      </c>
    </row>
    <row r="293" spans="2:6" ht="30" x14ac:dyDescent="0.25">
      <c r="B293" s="2" t="s">
        <v>305</v>
      </c>
      <c r="C293" s="1">
        <v>17</v>
      </c>
      <c r="D293" s="1">
        <v>290</v>
      </c>
      <c r="E293" s="1">
        <v>17440</v>
      </c>
      <c r="F293" s="1">
        <v>40940.027999999998</v>
      </c>
    </row>
    <row r="294" spans="2:6" ht="30" x14ac:dyDescent="0.25">
      <c r="B294" s="2" t="s">
        <v>306</v>
      </c>
      <c r="C294" s="1">
        <v>18</v>
      </c>
      <c r="D294" s="1">
        <v>291</v>
      </c>
      <c r="E294" s="1">
        <v>21600</v>
      </c>
      <c r="F294" s="1">
        <v>35164.127999999997</v>
      </c>
    </row>
    <row r="295" spans="2:6" ht="30" x14ac:dyDescent="0.25">
      <c r="B295" s="2" t="s">
        <v>307</v>
      </c>
      <c r="C295" s="5">
        <v>19</v>
      </c>
      <c r="D295" s="5">
        <v>292</v>
      </c>
      <c r="E295" s="1">
        <v>35700</v>
      </c>
      <c r="F295" s="1">
        <v>32817.671999999999</v>
      </c>
    </row>
    <row r="296" spans="2:6" ht="30" x14ac:dyDescent="0.25">
      <c r="B296" s="2" t="s">
        <v>308</v>
      </c>
      <c r="C296" s="1">
        <v>20</v>
      </c>
      <c r="D296" s="1">
        <v>293</v>
      </c>
      <c r="E296" s="1">
        <v>34600</v>
      </c>
      <c r="F296" s="1">
        <v>32690.28</v>
      </c>
    </row>
    <row r="297" spans="2:6" ht="30" x14ac:dyDescent="0.25">
      <c r="B297" s="2" t="s">
        <v>309</v>
      </c>
      <c r="C297" s="1">
        <v>21</v>
      </c>
      <c r="D297" s="1">
        <v>294</v>
      </c>
      <c r="E297" s="1">
        <v>16000</v>
      </c>
      <c r="F297" s="1">
        <v>17542.763999999999</v>
      </c>
    </row>
    <row r="298" spans="2:6" ht="30" x14ac:dyDescent="0.25">
      <c r="B298" s="2" t="s">
        <v>310</v>
      </c>
      <c r="C298" s="5">
        <v>22</v>
      </c>
      <c r="D298" s="5">
        <v>295</v>
      </c>
      <c r="E298" s="1">
        <v>21520</v>
      </c>
      <c r="F298" s="1">
        <v>24464.135999999999</v>
      </c>
    </row>
    <row r="299" spans="2:6" ht="30" x14ac:dyDescent="0.25">
      <c r="B299" s="2" t="s">
        <v>311</v>
      </c>
      <c r="C299" s="1">
        <v>23</v>
      </c>
      <c r="D299" s="1">
        <v>296</v>
      </c>
      <c r="E299" s="1">
        <v>35700</v>
      </c>
      <c r="F299" s="1">
        <v>35478.648000000001</v>
      </c>
    </row>
    <row r="300" spans="2:6" ht="30" x14ac:dyDescent="0.25">
      <c r="B300" s="2" t="s">
        <v>312</v>
      </c>
      <c r="C300" s="1">
        <v>24</v>
      </c>
      <c r="D300" s="1">
        <v>297</v>
      </c>
      <c r="E300" s="1">
        <v>24400</v>
      </c>
      <c r="F300" s="1">
        <v>36266.555999999997</v>
      </c>
    </row>
    <row r="301" spans="2:6" ht="30" x14ac:dyDescent="0.25">
      <c r="B301" s="2" t="s">
        <v>313</v>
      </c>
      <c r="C301" s="5">
        <v>25</v>
      </c>
      <c r="D301" s="5">
        <v>298</v>
      </c>
      <c r="E301" s="1">
        <v>7200</v>
      </c>
      <c r="F301" s="1">
        <v>26625.864000000001</v>
      </c>
    </row>
    <row r="302" spans="2:6" ht="30" x14ac:dyDescent="0.25">
      <c r="B302" s="2" t="s">
        <v>314</v>
      </c>
      <c r="C302" s="1">
        <v>26</v>
      </c>
      <c r="D302" s="1">
        <v>299</v>
      </c>
      <c r="E302" s="1">
        <v>17600</v>
      </c>
      <c r="F302" s="1">
        <v>29795.987999999998</v>
      </c>
    </row>
    <row r="303" spans="2:6" ht="30" x14ac:dyDescent="0.25">
      <c r="B303" s="2" t="s">
        <v>315</v>
      </c>
      <c r="C303" s="1">
        <v>27</v>
      </c>
      <c r="D303" s="1">
        <v>300</v>
      </c>
      <c r="E303" s="1">
        <v>17840</v>
      </c>
      <c r="F303" s="1">
        <v>31169.724000000002</v>
      </c>
    </row>
    <row r="304" spans="2:6" ht="30" x14ac:dyDescent="0.25">
      <c r="B304" s="2" t="s">
        <v>316</v>
      </c>
      <c r="C304" s="5">
        <v>28</v>
      </c>
      <c r="D304" s="5">
        <v>301</v>
      </c>
      <c r="E304" s="1">
        <v>11280</v>
      </c>
      <c r="F304" s="1">
        <v>21935.196</v>
      </c>
    </row>
    <row r="305" spans="1:6" ht="30" x14ac:dyDescent="0.25">
      <c r="B305" s="2" t="s">
        <v>317</v>
      </c>
      <c r="C305" s="1">
        <v>29</v>
      </c>
      <c r="D305" s="1">
        <v>302</v>
      </c>
      <c r="E305" s="1">
        <v>18480</v>
      </c>
      <c r="F305" s="1">
        <v>23708.868000000002</v>
      </c>
    </row>
    <row r="306" spans="1:6" ht="30" x14ac:dyDescent="0.25">
      <c r="B306" s="2" t="s">
        <v>318</v>
      </c>
      <c r="C306" s="1">
        <v>30</v>
      </c>
      <c r="D306" s="1">
        <v>303</v>
      </c>
      <c r="E306" s="1">
        <v>23440</v>
      </c>
      <c r="F306" s="1">
        <v>40541.148000000001</v>
      </c>
    </row>
    <row r="307" spans="1:6" ht="30" x14ac:dyDescent="0.25">
      <c r="B307" s="2" t="s">
        <v>319</v>
      </c>
      <c r="C307" s="5">
        <v>31</v>
      </c>
      <c r="D307" s="5">
        <v>304</v>
      </c>
      <c r="E307" s="1">
        <v>24240</v>
      </c>
      <c r="F307" s="1">
        <v>38441.94</v>
      </c>
    </row>
    <row r="308" spans="1:6" ht="30" x14ac:dyDescent="0.25">
      <c r="A308" t="s">
        <v>320</v>
      </c>
      <c r="B308" s="4" t="s">
        <v>321</v>
      </c>
      <c r="C308" s="5">
        <v>1</v>
      </c>
      <c r="D308" s="1">
        <v>305</v>
      </c>
      <c r="E308" s="5">
        <v>19280</v>
      </c>
      <c r="F308" s="5">
        <v>31523.531999999999</v>
      </c>
    </row>
    <row r="309" spans="1:6" ht="30" x14ac:dyDescent="0.25">
      <c r="B309" s="2" t="s">
        <v>322</v>
      </c>
      <c r="C309" s="1">
        <v>2</v>
      </c>
      <c r="D309" s="1">
        <v>306</v>
      </c>
      <c r="E309" s="1">
        <v>16080</v>
      </c>
      <c r="F309" s="1">
        <v>21982.968000000001</v>
      </c>
    </row>
    <row r="310" spans="1:6" ht="30" x14ac:dyDescent="0.25">
      <c r="B310" s="2" t="s">
        <v>323</v>
      </c>
      <c r="C310" s="1">
        <v>3</v>
      </c>
      <c r="D310" s="5">
        <v>307</v>
      </c>
      <c r="E310" s="1">
        <v>30000</v>
      </c>
      <c r="F310" s="1">
        <v>30343.968000000001</v>
      </c>
    </row>
    <row r="311" spans="1:6" ht="30" x14ac:dyDescent="0.25">
      <c r="B311" s="2" t="s">
        <v>324</v>
      </c>
      <c r="C311" s="5">
        <v>4</v>
      </c>
      <c r="D311" s="1">
        <v>308</v>
      </c>
      <c r="E311" s="1">
        <v>35500</v>
      </c>
      <c r="F311" s="1">
        <v>36574.667999999998</v>
      </c>
    </row>
    <row r="312" spans="1:6" ht="30" x14ac:dyDescent="0.25">
      <c r="B312" s="2" t="s">
        <v>325</v>
      </c>
      <c r="C312" s="1">
        <v>5</v>
      </c>
      <c r="D312" s="1">
        <v>309</v>
      </c>
      <c r="E312" s="1">
        <v>14880</v>
      </c>
      <c r="F312" s="1">
        <v>30547.644</v>
      </c>
    </row>
    <row r="313" spans="1:6" ht="30" x14ac:dyDescent="0.25">
      <c r="B313" s="2" t="s">
        <v>326</v>
      </c>
      <c r="C313" s="1">
        <v>6</v>
      </c>
      <c r="D313" s="5">
        <v>310</v>
      </c>
      <c r="E313" s="1">
        <v>27200</v>
      </c>
      <c r="F313" s="1">
        <v>30129.66</v>
      </c>
    </row>
    <row r="314" spans="1:6" ht="30" x14ac:dyDescent="0.25">
      <c r="B314" s="2" t="s">
        <v>327</v>
      </c>
      <c r="C314" s="5">
        <v>7</v>
      </c>
      <c r="D314" s="1">
        <v>311</v>
      </c>
      <c r="E314" s="1">
        <v>30000</v>
      </c>
      <c r="F314" s="1">
        <v>33878.976000000002</v>
      </c>
    </row>
    <row r="315" spans="1:6" ht="30" x14ac:dyDescent="0.25">
      <c r="B315" s="2" t="s">
        <v>328</v>
      </c>
      <c r="C315" s="1">
        <v>8</v>
      </c>
      <c r="D315" s="1">
        <v>312</v>
      </c>
      <c r="E315" s="1">
        <v>26700</v>
      </c>
      <c r="F315" s="1">
        <v>29769.3</v>
      </c>
    </row>
    <row r="316" spans="1:6" ht="30" x14ac:dyDescent="0.25">
      <c r="B316" s="2" t="s">
        <v>329</v>
      </c>
      <c r="C316" s="1">
        <v>9</v>
      </c>
      <c r="D316" s="5">
        <v>313</v>
      </c>
      <c r="E316" s="1">
        <v>29000</v>
      </c>
      <c r="F316" s="1">
        <v>29965.703999999998</v>
      </c>
    </row>
    <row r="317" spans="1:6" ht="30" x14ac:dyDescent="0.25">
      <c r="B317" s="2" t="s">
        <v>330</v>
      </c>
      <c r="C317" s="5">
        <v>10</v>
      </c>
      <c r="D317" s="1">
        <v>314</v>
      </c>
      <c r="E317" s="1">
        <v>31100</v>
      </c>
      <c r="F317" s="1">
        <v>30159.648000000001</v>
      </c>
    </row>
    <row r="318" spans="1:6" ht="30" x14ac:dyDescent="0.25">
      <c r="B318" s="2" t="s">
        <v>331</v>
      </c>
      <c r="C318" s="1">
        <v>11</v>
      </c>
      <c r="D318" s="1">
        <v>315</v>
      </c>
      <c r="E318" s="1">
        <v>24800</v>
      </c>
      <c r="F318" s="1">
        <v>26258.076000000001</v>
      </c>
    </row>
    <row r="319" spans="1:6" ht="30" x14ac:dyDescent="0.25">
      <c r="B319" s="2" t="s">
        <v>332</v>
      </c>
      <c r="C319" s="1">
        <v>12</v>
      </c>
      <c r="D319" s="5">
        <v>316</v>
      </c>
      <c r="E319" s="1">
        <v>34000</v>
      </c>
      <c r="F319" s="1">
        <v>33464.472000000002</v>
      </c>
    </row>
    <row r="320" spans="1:6" ht="30" x14ac:dyDescent="0.25">
      <c r="B320" s="2" t="s">
        <v>333</v>
      </c>
      <c r="C320" s="5">
        <v>13</v>
      </c>
      <c r="D320" s="1">
        <v>317</v>
      </c>
      <c r="E320" s="1">
        <v>32200</v>
      </c>
      <c r="F320" s="1">
        <v>33288.695999999996</v>
      </c>
    </row>
    <row r="321" spans="2:6" ht="30" x14ac:dyDescent="0.25">
      <c r="B321" s="2" t="s">
        <v>334</v>
      </c>
      <c r="C321" s="1">
        <v>14</v>
      </c>
      <c r="D321" s="1">
        <v>318</v>
      </c>
      <c r="E321" s="1">
        <v>34200</v>
      </c>
      <c r="F321" s="1">
        <v>35885.148000000001</v>
      </c>
    </row>
    <row r="322" spans="2:6" ht="30" x14ac:dyDescent="0.25">
      <c r="B322" s="2" t="s">
        <v>335</v>
      </c>
      <c r="C322" s="1">
        <v>15</v>
      </c>
      <c r="D322" s="5">
        <v>319</v>
      </c>
      <c r="E322" s="1">
        <v>24640</v>
      </c>
      <c r="F322" s="1">
        <v>31483.884000000005</v>
      </c>
    </row>
    <row r="323" spans="2:6" ht="30" x14ac:dyDescent="0.25">
      <c r="B323" s="2" t="s">
        <v>336</v>
      </c>
      <c r="C323" s="5">
        <v>16</v>
      </c>
      <c r="D323" s="1">
        <v>320</v>
      </c>
      <c r="E323" s="1">
        <v>32800</v>
      </c>
      <c r="F323" s="1">
        <v>34785.275999999998</v>
      </c>
    </row>
    <row r="324" spans="2:6" ht="30" x14ac:dyDescent="0.25">
      <c r="B324" s="2" t="s">
        <v>337</v>
      </c>
      <c r="C324" s="1">
        <v>17</v>
      </c>
      <c r="D324" s="1">
        <v>321</v>
      </c>
      <c r="E324" s="1">
        <v>26500</v>
      </c>
      <c r="F324" s="1">
        <v>29544.239999999998</v>
      </c>
    </row>
    <row r="325" spans="2:6" ht="30" x14ac:dyDescent="0.25">
      <c r="B325" s="2" t="s">
        <v>338</v>
      </c>
      <c r="C325" s="1">
        <v>18</v>
      </c>
      <c r="D325" s="5">
        <v>322</v>
      </c>
      <c r="E325" s="1">
        <v>8080</v>
      </c>
      <c r="F325" s="1">
        <v>29467.775999999998</v>
      </c>
    </row>
    <row r="326" spans="2:6" ht="30" x14ac:dyDescent="0.25">
      <c r="B326" s="2" t="s">
        <v>339</v>
      </c>
      <c r="C326" s="5">
        <v>19</v>
      </c>
      <c r="D326" s="1">
        <v>323</v>
      </c>
      <c r="E326" s="1">
        <v>26500</v>
      </c>
      <c r="F326" s="1">
        <v>32843.759999999995</v>
      </c>
    </row>
    <row r="327" spans="2:6" ht="30" x14ac:dyDescent="0.25">
      <c r="B327" s="2" t="s">
        <v>340</v>
      </c>
      <c r="C327" s="1">
        <v>20</v>
      </c>
      <c r="D327" s="1">
        <v>324</v>
      </c>
      <c r="E327" s="1">
        <v>37000</v>
      </c>
      <c r="F327" s="1">
        <v>36983.315999999999</v>
      </c>
    </row>
    <row r="328" spans="2:6" ht="30" x14ac:dyDescent="0.25">
      <c r="B328" s="2" t="s">
        <v>341</v>
      </c>
      <c r="C328" s="1">
        <v>21</v>
      </c>
      <c r="D328" s="5">
        <v>325</v>
      </c>
      <c r="E328" s="1">
        <v>34100</v>
      </c>
      <c r="F328" s="1">
        <v>34105.547999999995</v>
      </c>
    </row>
    <row r="329" spans="2:6" ht="30" x14ac:dyDescent="0.25">
      <c r="B329" s="2" t="s">
        <v>342</v>
      </c>
      <c r="C329" s="5">
        <v>22</v>
      </c>
      <c r="D329" s="1">
        <v>326</v>
      </c>
      <c r="E329" s="1">
        <v>6160</v>
      </c>
      <c r="F329" s="1">
        <v>28652.579999999998</v>
      </c>
    </row>
    <row r="330" spans="2:6" ht="30" x14ac:dyDescent="0.25">
      <c r="B330" s="2" t="s">
        <v>343</v>
      </c>
      <c r="C330" s="1">
        <v>23</v>
      </c>
      <c r="D330" s="1">
        <v>327</v>
      </c>
      <c r="E330" s="1">
        <v>37600</v>
      </c>
      <c r="F330" s="1">
        <v>35897.364000000001</v>
      </c>
    </row>
    <row r="331" spans="2:6" ht="30" x14ac:dyDescent="0.25">
      <c r="B331" s="2" t="s">
        <v>344</v>
      </c>
      <c r="C331" s="1">
        <v>24</v>
      </c>
      <c r="D331" s="5">
        <v>328</v>
      </c>
      <c r="E331" s="1">
        <v>28700</v>
      </c>
      <c r="F331" s="1">
        <v>30536.603999999999</v>
      </c>
    </row>
    <row r="332" spans="2:6" ht="30" x14ac:dyDescent="0.25">
      <c r="B332" s="2" t="s">
        <v>345</v>
      </c>
      <c r="C332" s="5">
        <v>25</v>
      </c>
      <c r="D332" s="1">
        <v>329</v>
      </c>
      <c r="E332" s="1">
        <v>17360</v>
      </c>
      <c r="F332" s="1">
        <v>25920.792000000001</v>
      </c>
    </row>
    <row r="333" spans="2:6" ht="30" x14ac:dyDescent="0.25">
      <c r="B333" s="2" t="s">
        <v>346</v>
      </c>
      <c r="C333" s="1">
        <v>26</v>
      </c>
      <c r="D333" s="1">
        <v>330</v>
      </c>
      <c r="E333" s="1">
        <v>10000</v>
      </c>
      <c r="F333" s="1">
        <v>35071.979999999996</v>
      </c>
    </row>
    <row r="334" spans="2:6" ht="30" x14ac:dyDescent="0.25">
      <c r="B334" s="2" t="s">
        <v>347</v>
      </c>
      <c r="C334" s="1">
        <v>27</v>
      </c>
      <c r="D334" s="5">
        <v>331</v>
      </c>
      <c r="E334" s="1">
        <v>38900</v>
      </c>
      <c r="F334" s="1">
        <v>38183.027999999998</v>
      </c>
    </row>
    <row r="335" spans="2:6" ht="30" x14ac:dyDescent="0.25">
      <c r="B335" s="2" t="s">
        <v>348</v>
      </c>
      <c r="C335" s="5">
        <v>28</v>
      </c>
      <c r="D335" s="1">
        <v>332</v>
      </c>
      <c r="E335" s="1">
        <v>38300</v>
      </c>
      <c r="F335" s="1">
        <v>39175.896000000001</v>
      </c>
    </row>
    <row r="336" spans="2:6" ht="30" x14ac:dyDescent="0.25">
      <c r="B336" s="2" t="s">
        <v>349</v>
      </c>
      <c r="C336" s="1">
        <v>29</v>
      </c>
      <c r="D336" s="1">
        <v>333</v>
      </c>
      <c r="E336" s="1">
        <v>35000</v>
      </c>
      <c r="F336" s="1">
        <v>34084.259999999995</v>
      </c>
    </row>
    <row r="337" spans="1:6" ht="30" x14ac:dyDescent="0.25">
      <c r="B337" s="2" t="s">
        <v>350</v>
      </c>
      <c r="C337" s="1">
        <v>30</v>
      </c>
      <c r="D337" s="5">
        <v>334</v>
      </c>
      <c r="E337" s="1">
        <v>13440</v>
      </c>
      <c r="F337" s="1">
        <v>37839.335999999996</v>
      </c>
    </row>
    <row r="338" spans="1:6" ht="30" x14ac:dyDescent="0.25">
      <c r="A338" t="s">
        <v>351</v>
      </c>
      <c r="B338" s="4" t="s">
        <v>352</v>
      </c>
      <c r="C338" s="5">
        <v>1</v>
      </c>
      <c r="D338" s="1">
        <v>335</v>
      </c>
      <c r="E338" s="5">
        <v>34200</v>
      </c>
      <c r="F338" s="5">
        <v>37124.94</v>
      </c>
    </row>
    <row r="339" spans="1:6" ht="30" x14ac:dyDescent="0.25">
      <c r="B339" s="2" t="s">
        <v>353</v>
      </c>
      <c r="C339" s="1">
        <v>2</v>
      </c>
      <c r="D339" s="1">
        <v>336</v>
      </c>
      <c r="E339" s="1">
        <v>37000</v>
      </c>
      <c r="F339" s="1">
        <v>39091.872000000003</v>
      </c>
    </row>
    <row r="340" spans="1:6" ht="30" x14ac:dyDescent="0.25">
      <c r="B340" s="2" t="s">
        <v>354</v>
      </c>
      <c r="C340" s="1">
        <v>3</v>
      </c>
      <c r="D340" s="5">
        <v>337</v>
      </c>
      <c r="E340" s="1">
        <v>16880</v>
      </c>
      <c r="F340" s="1">
        <v>32404.428</v>
      </c>
    </row>
    <row r="341" spans="1:6" ht="30" x14ac:dyDescent="0.25">
      <c r="B341" s="2" t="s">
        <v>355</v>
      </c>
      <c r="C341" s="5">
        <v>4</v>
      </c>
      <c r="D341" s="1">
        <v>338</v>
      </c>
      <c r="E341" s="1">
        <v>13120</v>
      </c>
      <c r="F341" s="1">
        <v>38782.488000000005</v>
      </c>
    </row>
    <row r="342" spans="1:6" ht="30" x14ac:dyDescent="0.25">
      <c r="B342" s="2" t="s">
        <v>356</v>
      </c>
      <c r="C342" s="1">
        <v>5</v>
      </c>
      <c r="D342" s="1">
        <v>339</v>
      </c>
      <c r="E342" s="1">
        <v>34000</v>
      </c>
      <c r="F342" s="1">
        <v>37657.020000000004</v>
      </c>
    </row>
    <row r="343" spans="1:6" ht="30" x14ac:dyDescent="0.25">
      <c r="B343" s="2" t="s">
        <v>357</v>
      </c>
      <c r="C343" s="1">
        <v>6</v>
      </c>
      <c r="D343" s="5">
        <v>340</v>
      </c>
      <c r="E343" s="1">
        <v>39900</v>
      </c>
      <c r="F343" s="1">
        <v>41685.551999999996</v>
      </c>
    </row>
    <row r="344" spans="1:6" ht="30" x14ac:dyDescent="0.25">
      <c r="B344" s="2" t="s">
        <v>358</v>
      </c>
      <c r="C344" s="5">
        <v>7</v>
      </c>
      <c r="D344" s="1">
        <v>341</v>
      </c>
      <c r="E344" s="1">
        <v>15520</v>
      </c>
      <c r="F344" s="1">
        <v>32343.095999999998</v>
      </c>
    </row>
    <row r="345" spans="1:6" ht="30" x14ac:dyDescent="0.25">
      <c r="B345" s="2" t="s">
        <v>359</v>
      </c>
      <c r="C345" s="1">
        <v>8</v>
      </c>
      <c r="D345" s="1">
        <v>342</v>
      </c>
      <c r="E345" s="1">
        <v>12160</v>
      </c>
      <c r="F345" s="1">
        <v>38631.78</v>
      </c>
    </row>
    <row r="346" spans="1:6" ht="30" x14ac:dyDescent="0.25">
      <c r="B346" s="2" t="s">
        <v>360</v>
      </c>
      <c r="C346" s="1">
        <v>9</v>
      </c>
      <c r="D346" s="5">
        <v>343</v>
      </c>
      <c r="E346" s="1">
        <v>29800</v>
      </c>
      <c r="F346" s="1">
        <v>36122.592000000004</v>
      </c>
    </row>
    <row r="347" spans="1:6" ht="30" x14ac:dyDescent="0.25">
      <c r="B347" s="2" t="s">
        <v>361</v>
      </c>
      <c r="C347" s="5">
        <v>10</v>
      </c>
      <c r="D347" s="1">
        <v>344</v>
      </c>
      <c r="E347" s="1">
        <v>30500</v>
      </c>
      <c r="F347" s="1">
        <v>34810.835999999996</v>
      </c>
    </row>
    <row r="348" spans="1:6" ht="30" x14ac:dyDescent="0.25">
      <c r="B348" s="2" t="s">
        <v>362</v>
      </c>
      <c r="C348" s="1">
        <v>11</v>
      </c>
      <c r="D348" s="1">
        <v>345</v>
      </c>
      <c r="E348" s="1">
        <v>20800</v>
      </c>
      <c r="F348" s="1">
        <v>38291.784</v>
      </c>
    </row>
    <row r="349" spans="1:6" ht="30" x14ac:dyDescent="0.25">
      <c r="B349" s="2" t="s">
        <v>363</v>
      </c>
      <c r="C349" s="1">
        <v>12</v>
      </c>
      <c r="D349" s="5">
        <v>346</v>
      </c>
      <c r="E349" s="1">
        <v>34600</v>
      </c>
      <c r="F349" s="1">
        <v>37142.879999999997</v>
      </c>
    </row>
    <row r="350" spans="1:6" ht="30" x14ac:dyDescent="0.25">
      <c r="B350" s="2" t="s">
        <v>364</v>
      </c>
      <c r="C350" s="5">
        <v>13</v>
      </c>
      <c r="D350" s="1">
        <v>347</v>
      </c>
      <c r="E350" s="1">
        <v>39900</v>
      </c>
      <c r="F350" s="1">
        <v>41710.32</v>
      </c>
    </row>
    <row r="351" spans="1:6" ht="30" x14ac:dyDescent="0.25">
      <c r="B351" s="2" t="s">
        <v>365</v>
      </c>
      <c r="C351" s="1">
        <v>14</v>
      </c>
      <c r="D351" s="1">
        <v>348</v>
      </c>
      <c r="E351" s="1">
        <v>35000</v>
      </c>
      <c r="F351" s="1">
        <v>38518.008000000002</v>
      </c>
    </row>
    <row r="352" spans="1:6" ht="30" x14ac:dyDescent="0.25">
      <c r="B352" s="2" t="s">
        <v>366</v>
      </c>
      <c r="C352" s="1">
        <v>15</v>
      </c>
      <c r="D352" s="5">
        <v>349</v>
      </c>
      <c r="E352" s="1">
        <v>21120</v>
      </c>
      <c r="F352" s="1">
        <v>35557.728000000003</v>
      </c>
    </row>
    <row r="353" spans="2:6" ht="30" x14ac:dyDescent="0.25">
      <c r="B353" s="2" t="s">
        <v>367</v>
      </c>
      <c r="C353" s="5">
        <v>16</v>
      </c>
      <c r="D353" s="1">
        <v>350</v>
      </c>
      <c r="E353" s="1">
        <v>33600</v>
      </c>
      <c r="F353" s="1">
        <v>37102.212</v>
      </c>
    </row>
    <row r="354" spans="2:6" ht="30" x14ac:dyDescent="0.25">
      <c r="B354" s="2" t="s">
        <v>368</v>
      </c>
      <c r="C354" s="1">
        <v>17</v>
      </c>
      <c r="D354" s="1">
        <v>351</v>
      </c>
      <c r="E354" s="1">
        <v>36900</v>
      </c>
      <c r="F354" s="1">
        <v>37102.644</v>
      </c>
    </row>
    <row r="355" spans="2:6" ht="30" x14ac:dyDescent="0.25">
      <c r="B355" s="2" t="s">
        <v>369</v>
      </c>
      <c r="C355" s="1">
        <v>18</v>
      </c>
      <c r="D355" s="5">
        <v>352</v>
      </c>
      <c r="E355" s="1">
        <v>44500</v>
      </c>
      <c r="F355" s="1">
        <v>46524.732000000004</v>
      </c>
    </row>
    <row r="356" spans="2:6" ht="30" x14ac:dyDescent="0.25">
      <c r="B356" s="2" t="s">
        <v>370</v>
      </c>
      <c r="C356" s="5">
        <v>19</v>
      </c>
      <c r="D356" s="1">
        <v>353</v>
      </c>
      <c r="E356" s="1">
        <v>41000</v>
      </c>
      <c r="F356" s="1">
        <v>40240.115999999995</v>
      </c>
    </row>
    <row r="357" spans="2:6" ht="30" x14ac:dyDescent="0.25">
      <c r="B357" s="2" t="s">
        <v>371</v>
      </c>
      <c r="C357" s="1">
        <v>20</v>
      </c>
      <c r="D357" s="1">
        <v>354</v>
      </c>
      <c r="E357" s="1">
        <v>37300</v>
      </c>
      <c r="F357" s="1">
        <v>40767.168000000005</v>
      </c>
    </row>
    <row r="358" spans="2:6" ht="30" x14ac:dyDescent="0.25">
      <c r="B358" s="2" t="s">
        <v>372</v>
      </c>
      <c r="C358" s="1">
        <v>21</v>
      </c>
      <c r="D358" s="5">
        <v>355</v>
      </c>
      <c r="E358" s="1">
        <v>34000</v>
      </c>
      <c r="F358" s="1">
        <v>40196.664000000004</v>
      </c>
    </row>
    <row r="359" spans="2:6" ht="30" x14ac:dyDescent="0.25">
      <c r="B359" s="2" t="s">
        <v>373</v>
      </c>
      <c r="C359" s="5">
        <v>22</v>
      </c>
      <c r="D359" s="1">
        <v>356</v>
      </c>
      <c r="E359" s="1">
        <v>34400</v>
      </c>
      <c r="F359" s="1">
        <v>39488.315999999999</v>
      </c>
    </row>
    <row r="360" spans="2:6" ht="30" x14ac:dyDescent="0.25">
      <c r="B360" s="2" t="s">
        <v>374</v>
      </c>
      <c r="C360" s="1">
        <v>23</v>
      </c>
      <c r="D360" s="1">
        <v>357</v>
      </c>
      <c r="E360" s="1">
        <v>35400</v>
      </c>
      <c r="F360" s="1">
        <v>36880.764000000003</v>
      </c>
    </row>
    <row r="361" spans="2:6" ht="30" x14ac:dyDescent="0.25">
      <c r="B361" s="2" t="s">
        <v>375</v>
      </c>
      <c r="C361" s="1">
        <v>24</v>
      </c>
      <c r="D361" s="5">
        <v>358</v>
      </c>
      <c r="E361" s="1">
        <v>34100</v>
      </c>
      <c r="F361" s="1">
        <v>33377.892</v>
      </c>
    </row>
    <row r="362" spans="2:6" ht="30" x14ac:dyDescent="0.25">
      <c r="B362" s="2" t="s">
        <v>376</v>
      </c>
      <c r="C362" s="5">
        <v>25</v>
      </c>
      <c r="D362" s="1">
        <v>359</v>
      </c>
      <c r="E362" s="1">
        <v>41900</v>
      </c>
      <c r="F362" s="1">
        <v>41174.207999999999</v>
      </c>
    </row>
    <row r="363" spans="2:6" ht="30" x14ac:dyDescent="0.25">
      <c r="B363" s="2" t="s">
        <v>377</v>
      </c>
      <c r="C363" s="1">
        <v>26</v>
      </c>
      <c r="D363" s="1">
        <v>360</v>
      </c>
      <c r="E363" s="1">
        <v>40200</v>
      </c>
      <c r="F363" s="1">
        <v>39162.648000000001</v>
      </c>
    </row>
    <row r="364" spans="2:6" ht="30" x14ac:dyDescent="0.25">
      <c r="B364" s="2" t="s">
        <v>378</v>
      </c>
      <c r="C364" s="1">
        <v>27</v>
      </c>
      <c r="D364" s="5">
        <v>361</v>
      </c>
      <c r="E364" s="1">
        <v>34300</v>
      </c>
      <c r="F364" s="1">
        <v>33897.324000000001</v>
      </c>
    </row>
    <row r="365" spans="2:6" ht="30" x14ac:dyDescent="0.25">
      <c r="B365" s="2" t="s">
        <v>379</v>
      </c>
      <c r="C365" s="5">
        <v>28</v>
      </c>
      <c r="D365" s="1">
        <v>362</v>
      </c>
      <c r="E365" s="1">
        <v>22480</v>
      </c>
      <c r="F365" s="1">
        <v>25680.227999999999</v>
      </c>
    </row>
    <row r="366" spans="2:6" ht="30" x14ac:dyDescent="0.25">
      <c r="B366" s="2" t="s">
        <v>380</v>
      </c>
      <c r="C366" s="1">
        <v>29</v>
      </c>
      <c r="D366" s="1">
        <v>363</v>
      </c>
      <c r="E366" s="1">
        <v>39400</v>
      </c>
      <c r="F366" s="1">
        <v>36538.872000000003</v>
      </c>
    </row>
    <row r="367" spans="2:6" ht="30" x14ac:dyDescent="0.25">
      <c r="B367" s="2" t="s">
        <v>381</v>
      </c>
      <c r="C367" s="1">
        <v>30</v>
      </c>
      <c r="D367" s="5">
        <v>364</v>
      </c>
      <c r="E367" s="1">
        <v>44300</v>
      </c>
      <c r="F367" s="1">
        <v>43258.020000000004</v>
      </c>
    </row>
    <row r="368" spans="2:6" ht="30" x14ac:dyDescent="0.25">
      <c r="B368" s="2" t="s">
        <v>382</v>
      </c>
      <c r="C368" s="5">
        <v>31</v>
      </c>
      <c r="D368" s="1">
        <v>365</v>
      </c>
      <c r="E368" s="1">
        <v>18480</v>
      </c>
      <c r="F368" s="1">
        <v>24268.056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1"/>
  <sheetViews>
    <sheetView topLeftCell="T1" workbookViewId="0">
      <selection activeCell="AB17" sqref="AB17"/>
    </sheetView>
  </sheetViews>
  <sheetFormatPr defaultRowHeight="15" x14ac:dyDescent="0.25"/>
  <cols>
    <col min="1" max="1" width="20.140625" customWidth="1"/>
    <col min="15" max="15" width="10.5703125" customWidth="1"/>
    <col min="16" max="16" width="9.42578125" customWidth="1"/>
  </cols>
  <sheetData>
    <row r="1" spans="1:26" ht="15.75" thickBot="1" x14ac:dyDescent="0.3">
      <c r="A1" s="3" t="s">
        <v>389</v>
      </c>
      <c r="B1" s="3" t="s">
        <v>390</v>
      </c>
      <c r="C1" s="12" t="s">
        <v>388</v>
      </c>
      <c r="G1" s="14">
        <f>COUNT(E5:E296)</f>
        <v>292</v>
      </c>
      <c r="H1" s="15">
        <f>1.96/G1^0.5</f>
        <v>0.11470032425220796</v>
      </c>
    </row>
    <row r="2" spans="1:26" x14ac:dyDescent="0.25">
      <c r="A2" s="1"/>
      <c r="B2" s="1"/>
      <c r="C2" s="1"/>
      <c r="G2" s="16" t="s">
        <v>36</v>
      </c>
      <c r="H2" s="17" t="s">
        <v>392</v>
      </c>
      <c r="I2" s="17">
        <v>1</v>
      </c>
      <c r="J2" s="17">
        <v>2</v>
      </c>
      <c r="K2" s="17">
        <v>3</v>
      </c>
      <c r="L2" s="18">
        <v>4</v>
      </c>
      <c r="M2" s="16" t="s">
        <v>35</v>
      </c>
      <c r="N2" s="17" t="s">
        <v>392</v>
      </c>
      <c r="O2" s="23">
        <v>1</v>
      </c>
      <c r="P2" s="23">
        <v>2</v>
      </c>
      <c r="Q2" s="23">
        <v>3</v>
      </c>
      <c r="R2" s="23">
        <v>4</v>
      </c>
      <c r="S2" s="24">
        <v>5</v>
      </c>
      <c r="T2" s="16" t="s">
        <v>402</v>
      </c>
      <c r="U2" s="17" t="s">
        <v>392</v>
      </c>
      <c r="V2" s="23">
        <v>0</v>
      </c>
      <c r="W2" s="23">
        <v>1</v>
      </c>
      <c r="X2" s="23">
        <v>2</v>
      </c>
      <c r="Y2" s="23">
        <v>3</v>
      </c>
      <c r="Z2" s="24">
        <v>4</v>
      </c>
    </row>
    <row r="3" spans="1:26" ht="75.75" thickBot="1" x14ac:dyDescent="0.3">
      <c r="A3" s="2" t="s">
        <v>3</v>
      </c>
      <c r="B3" s="1"/>
      <c r="C3" s="3"/>
      <c r="D3" s="2" t="s">
        <v>0</v>
      </c>
      <c r="E3" s="2" t="s">
        <v>1</v>
      </c>
      <c r="G3" s="19"/>
      <c r="H3" s="20" t="s">
        <v>391</v>
      </c>
      <c r="I3" s="21">
        <f>CORREL($E$6:$E$296,F6:F296)</f>
        <v>0.30440110220468541</v>
      </c>
      <c r="J3" s="21">
        <f>CORREL($E$7:$E$296,G7:G296)</f>
        <v>5.5860295720186193E-2</v>
      </c>
      <c r="K3" s="21">
        <f>CORREL($E$8:$E$296,H8:H296)</f>
        <v>7.3817943858755578E-2</v>
      </c>
      <c r="L3" s="22">
        <f>CORREL($E$9:$E$296,I9:I296)</f>
        <v>8.4532499742906206E-2</v>
      </c>
      <c r="M3" s="19"/>
      <c r="N3" s="20" t="s">
        <v>391</v>
      </c>
      <c r="O3" s="21">
        <f>CORREL($D$6:$D$296,J6:J296)</f>
        <v>0.2844566826016276</v>
      </c>
      <c r="P3" s="21">
        <f>CORREL($D$7:$D$296,K7:K296)</f>
        <v>0.19378882958629179</v>
      </c>
      <c r="Q3" s="21">
        <f>CORREL($D$8:$D$296,L8:L296)</f>
        <v>0.18483469914681691</v>
      </c>
      <c r="R3" s="21">
        <f>CORREL($D$9:$D$296,M9:M296)</f>
        <v>0.34312207177930543</v>
      </c>
      <c r="S3" s="22">
        <f>CORREL($D$10:$D$296,N10:N296)</f>
        <v>0.12102351955709205</v>
      </c>
      <c r="T3" s="19"/>
      <c r="U3" s="20" t="s">
        <v>403</v>
      </c>
      <c r="V3" s="26">
        <f>CORREL($E$5:$E$296,D5:D296)</f>
        <v>0.53546452837705638</v>
      </c>
      <c r="W3" s="21">
        <f>CORREL($E$6:$E$296,J6:J296)</f>
        <v>0.19104237746654987</v>
      </c>
      <c r="X3" s="21">
        <f>CORREL($E$6:$E$296,K6:K296)</f>
        <v>5.530987073670552E-2</v>
      </c>
      <c r="Y3" s="21">
        <f>CORREL($E$6:$E$296,L6:L296)</f>
        <v>9.2959361962798984E-2</v>
      </c>
      <c r="Z3" s="22">
        <f t="shared" ref="Z3" si="0">CORREL($E$6:$E$296,M6:M296)</f>
        <v>9.7189451676934338E-2</v>
      </c>
    </row>
    <row r="4" spans="1:26" ht="30" x14ac:dyDescent="0.25">
      <c r="A4" s="2"/>
      <c r="B4" s="3" t="s">
        <v>383</v>
      </c>
      <c r="C4" s="3" t="s">
        <v>34</v>
      </c>
      <c r="D4" s="3" t="s">
        <v>389</v>
      </c>
      <c r="E4" s="3" t="s">
        <v>390</v>
      </c>
      <c r="F4" s="3" t="s">
        <v>393</v>
      </c>
      <c r="G4" s="3" t="s">
        <v>394</v>
      </c>
      <c r="H4" s="3" t="s">
        <v>395</v>
      </c>
      <c r="I4" s="3" t="s">
        <v>396</v>
      </c>
      <c r="J4" s="3" t="s">
        <v>397</v>
      </c>
      <c r="K4" s="3" t="s">
        <v>398</v>
      </c>
      <c r="L4" s="3" t="s">
        <v>399</v>
      </c>
      <c r="M4" s="3" t="s">
        <v>400</v>
      </c>
      <c r="N4" s="3" t="s">
        <v>401</v>
      </c>
      <c r="O4" s="3" t="s">
        <v>405</v>
      </c>
      <c r="P4" s="3" t="s">
        <v>404</v>
      </c>
      <c r="V4" s="66">
        <f>P5</f>
        <v>0.51548209520790833</v>
      </c>
    </row>
    <row r="5" spans="1:26" x14ac:dyDescent="0.25">
      <c r="A5" s="4" t="s">
        <v>4</v>
      </c>
      <c r="B5" s="5">
        <v>2</v>
      </c>
      <c r="C5" s="5">
        <v>2</v>
      </c>
      <c r="D5" s="5">
        <v>6400</v>
      </c>
      <c r="E5" s="5">
        <v>10831.572</v>
      </c>
      <c r="O5" t="s">
        <v>406</v>
      </c>
      <c r="P5" s="25">
        <f>CORREL(O6:O296,P6:P296)</f>
        <v>0.51548209520790833</v>
      </c>
    </row>
    <row r="6" spans="1:26" x14ac:dyDescent="0.25">
      <c r="A6" s="4" t="s">
        <v>5</v>
      </c>
      <c r="B6" s="5">
        <v>3</v>
      </c>
      <c r="C6" s="5">
        <v>3</v>
      </c>
      <c r="D6" s="5">
        <v>8000</v>
      </c>
      <c r="E6" s="5">
        <v>14339.075999999999</v>
      </c>
      <c r="F6">
        <f>E5</f>
        <v>10831.572</v>
      </c>
      <c r="J6">
        <f>D5</f>
        <v>6400</v>
      </c>
      <c r="O6">
        <f>D6-D5</f>
        <v>1600</v>
      </c>
      <c r="P6">
        <f>E6-E5</f>
        <v>3507.503999999999</v>
      </c>
      <c r="S6" t="s">
        <v>407</v>
      </c>
    </row>
    <row r="7" spans="1:26" ht="15.75" thickBot="1" x14ac:dyDescent="0.3">
      <c r="A7" s="4" t="s">
        <v>6</v>
      </c>
      <c r="B7" s="5">
        <v>4</v>
      </c>
      <c r="C7" s="5">
        <v>4</v>
      </c>
      <c r="D7" s="5">
        <v>13200</v>
      </c>
      <c r="E7" s="5">
        <v>15713.592000000001</v>
      </c>
      <c r="F7">
        <f t="shared" ref="F7:F70" si="1">E6</f>
        <v>14339.075999999999</v>
      </c>
      <c r="G7">
        <f>E5</f>
        <v>10831.572</v>
      </c>
      <c r="J7">
        <f t="shared" ref="J7:J70" si="2">D6</f>
        <v>8000</v>
      </c>
      <c r="K7">
        <f>D5</f>
        <v>6400</v>
      </c>
      <c r="O7">
        <f t="shared" ref="O7:P70" si="3">D7-D6</f>
        <v>5200</v>
      </c>
      <c r="P7">
        <f t="shared" si="3"/>
        <v>1374.5160000000014</v>
      </c>
    </row>
    <row r="8" spans="1:26" x14ac:dyDescent="0.25">
      <c r="A8" s="4" t="s">
        <v>7</v>
      </c>
      <c r="B8" s="5">
        <v>5</v>
      </c>
      <c r="C8" s="5">
        <v>5</v>
      </c>
      <c r="D8" s="5">
        <v>10000</v>
      </c>
      <c r="E8" s="5">
        <v>14935.608</v>
      </c>
      <c r="F8">
        <f t="shared" si="1"/>
        <v>15713.592000000001</v>
      </c>
      <c r="G8">
        <f>E6</f>
        <v>14339.075999999999</v>
      </c>
      <c r="H8">
        <f>E5</f>
        <v>10831.572</v>
      </c>
      <c r="J8">
        <f t="shared" si="2"/>
        <v>13200</v>
      </c>
      <c r="K8">
        <f t="shared" ref="K8:K71" si="4">D6</f>
        <v>8000</v>
      </c>
      <c r="L8">
        <f>D5</f>
        <v>6400</v>
      </c>
      <c r="O8">
        <f t="shared" si="3"/>
        <v>-3200</v>
      </c>
      <c r="P8">
        <f t="shared" si="3"/>
        <v>-777.98400000000038</v>
      </c>
      <c r="S8" s="30" t="s">
        <v>408</v>
      </c>
      <c r="T8" s="30"/>
    </row>
    <row r="9" spans="1:26" x14ac:dyDescent="0.25">
      <c r="A9" s="4" t="s">
        <v>8</v>
      </c>
      <c r="B9" s="5">
        <v>6</v>
      </c>
      <c r="C9" s="5">
        <v>6</v>
      </c>
      <c r="D9" s="5">
        <v>12480</v>
      </c>
      <c r="E9" s="5">
        <v>16206.599999999999</v>
      </c>
      <c r="F9">
        <f t="shared" si="1"/>
        <v>14935.608</v>
      </c>
      <c r="G9">
        <f t="shared" ref="G9:G71" si="5">E7</f>
        <v>15713.592000000001</v>
      </c>
      <c r="H9">
        <f t="shared" ref="H9:H72" si="6">E6</f>
        <v>14339.075999999999</v>
      </c>
      <c r="I9">
        <f>E5</f>
        <v>10831.572</v>
      </c>
      <c r="J9">
        <f t="shared" si="2"/>
        <v>10000</v>
      </c>
      <c r="K9">
        <f t="shared" si="4"/>
        <v>13200</v>
      </c>
      <c r="L9">
        <f t="shared" ref="L9:L72" si="7">D6</f>
        <v>8000</v>
      </c>
      <c r="M9">
        <f>D5</f>
        <v>6400</v>
      </c>
      <c r="O9">
        <f t="shared" si="3"/>
        <v>2480</v>
      </c>
      <c r="P9">
        <f t="shared" si="3"/>
        <v>1270.9919999999984</v>
      </c>
      <c r="S9" s="27" t="s">
        <v>409</v>
      </c>
      <c r="T9" s="27">
        <v>0.57257448430606095</v>
      </c>
    </row>
    <row r="10" spans="1:26" x14ac:dyDescent="0.25">
      <c r="A10" s="4" t="s">
        <v>9</v>
      </c>
      <c r="B10" s="5">
        <v>7</v>
      </c>
      <c r="C10" s="5">
        <v>7</v>
      </c>
      <c r="D10" s="5">
        <v>10160</v>
      </c>
      <c r="E10" s="5">
        <v>11203.428</v>
      </c>
      <c r="F10">
        <f t="shared" si="1"/>
        <v>16206.599999999999</v>
      </c>
      <c r="G10">
        <f t="shared" si="5"/>
        <v>14935.608</v>
      </c>
      <c r="H10">
        <f t="shared" si="6"/>
        <v>15713.592000000001</v>
      </c>
      <c r="I10">
        <f t="shared" ref="I10:I73" si="8">E6</f>
        <v>14339.075999999999</v>
      </c>
      <c r="J10">
        <f t="shared" si="2"/>
        <v>12480</v>
      </c>
      <c r="K10">
        <f t="shared" si="4"/>
        <v>10000</v>
      </c>
      <c r="L10">
        <f t="shared" si="7"/>
        <v>13200</v>
      </c>
      <c r="M10">
        <f>D6</f>
        <v>8000</v>
      </c>
      <c r="N10">
        <f>D5</f>
        <v>6400</v>
      </c>
      <c r="O10">
        <f t="shared" si="3"/>
        <v>-2320</v>
      </c>
      <c r="P10">
        <f t="shared" si="3"/>
        <v>-5003.1719999999987</v>
      </c>
      <c r="S10" s="27" t="s">
        <v>410</v>
      </c>
      <c r="T10" s="27">
        <v>0.32784154007835159</v>
      </c>
    </row>
    <row r="11" spans="1:26" x14ac:dyDescent="0.25">
      <c r="A11" s="4" t="s">
        <v>10</v>
      </c>
      <c r="B11" s="5">
        <v>8</v>
      </c>
      <c r="C11" s="5">
        <v>8</v>
      </c>
      <c r="D11" s="5">
        <v>6400</v>
      </c>
      <c r="E11" s="5">
        <v>17618.748</v>
      </c>
      <c r="F11">
        <f t="shared" si="1"/>
        <v>11203.428</v>
      </c>
      <c r="G11">
        <f t="shared" si="5"/>
        <v>16206.599999999999</v>
      </c>
      <c r="H11">
        <f t="shared" si="6"/>
        <v>14935.608</v>
      </c>
      <c r="I11">
        <f t="shared" si="8"/>
        <v>15713.592000000001</v>
      </c>
      <c r="J11">
        <f t="shared" si="2"/>
        <v>10160</v>
      </c>
      <c r="K11">
        <f t="shared" si="4"/>
        <v>12480</v>
      </c>
      <c r="L11">
        <f t="shared" si="7"/>
        <v>10000</v>
      </c>
      <c r="M11">
        <f t="shared" ref="M11:M74" si="9">D7</f>
        <v>13200</v>
      </c>
      <c r="N11">
        <f t="shared" ref="N11:N74" si="10">D6</f>
        <v>8000</v>
      </c>
      <c r="O11">
        <f t="shared" si="3"/>
        <v>-3760</v>
      </c>
      <c r="P11">
        <f t="shared" si="3"/>
        <v>6415.32</v>
      </c>
      <c r="S11" s="27" t="s">
        <v>411</v>
      </c>
      <c r="T11" s="27">
        <v>0.32552375228551833</v>
      </c>
    </row>
    <row r="12" spans="1:26" x14ac:dyDescent="0.25">
      <c r="A12" s="4" t="s">
        <v>12</v>
      </c>
      <c r="B12" s="5">
        <v>10</v>
      </c>
      <c r="C12" s="5">
        <v>10</v>
      </c>
      <c r="D12" s="5">
        <v>11200</v>
      </c>
      <c r="E12" s="5">
        <v>14478.564</v>
      </c>
      <c r="F12">
        <f t="shared" si="1"/>
        <v>17618.748</v>
      </c>
      <c r="G12">
        <f t="shared" si="5"/>
        <v>11203.428</v>
      </c>
      <c r="H12">
        <f t="shared" si="6"/>
        <v>16206.599999999999</v>
      </c>
      <c r="I12">
        <f t="shared" si="8"/>
        <v>14935.608</v>
      </c>
      <c r="J12">
        <f t="shared" si="2"/>
        <v>6400</v>
      </c>
      <c r="K12">
        <f t="shared" si="4"/>
        <v>10160</v>
      </c>
      <c r="L12">
        <f t="shared" si="7"/>
        <v>12480</v>
      </c>
      <c r="M12">
        <f t="shared" si="9"/>
        <v>10000</v>
      </c>
      <c r="N12">
        <f t="shared" si="10"/>
        <v>13200</v>
      </c>
      <c r="O12">
        <f t="shared" si="3"/>
        <v>4800</v>
      </c>
      <c r="P12">
        <f t="shared" si="3"/>
        <v>-3140.1839999999993</v>
      </c>
      <c r="S12" s="27" t="s">
        <v>412</v>
      </c>
      <c r="T12" s="27">
        <v>4399.8654528128409</v>
      </c>
    </row>
    <row r="13" spans="1:26" ht="15.75" thickBot="1" x14ac:dyDescent="0.3">
      <c r="A13" s="4" t="s">
        <v>13</v>
      </c>
      <c r="B13" s="5">
        <v>11</v>
      </c>
      <c r="C13" s="5">
        <v>11</v>
      </c>
      <c r="D13" s="5">
        <v>10400</v>
      </c>
      <c r="E13" s="5">
        <v>12020.028</v>
      </c>
      <c r="F13">
        <f t="shared" si="1"/>
        <v>14478.564</v>
      </c>
      <c r="G13">
        <f t="shared" si="5"/>
        <v>17618.748</v>
      </c>
      <c r="H13">
        <f t="shared" si="6"/>
        <v>11203.428</v>
      </c>
      <c r="I13">
        <f t="shared" si="8"/>
        <v>16206.599999999999</v>
      </c>
      <c r="J13">
        <f t="shared" si="2"/>
        <v>11200</v>
      </c>
      <c r="K13">
        <f t="shared" si="4"/>
        <v>6400</v>
      </c>
      <c r="L13">
        <f t="shared" si="7"/>
        <v>10160</v>
      </c>
      <c r="M13">
        <f t="shared" si="9"/>
        <v>12480</v>
      </c>
      <c r="N13">
        <f t="shared" si="10"/>
        <v>10000</v>
      </c>
      <c r="O13">
        <f t="shared" si="3"/>
        <v>-800</v>
      </c>
      <c r="P13">
        <f t="shared" si="3"/>
        <v>-2458.5360000000001</v>
      </c>
      <c r="S13" s="28" t="s">
        <v>413</v>
      </c>
      <c r="T13" s="28">
        <v>292</v>
      </c>
    </row>
    <row r="14" spans="1:26" x14ac:dyDescent="0.25">
      <c r="A14" s="4" t="s">
        <v>14</v>
      </c>
      <c r="B14" s="5">
        <v>12</v>
      </c>
      <c r="C14" s="5">
        <v>12</v>
      </c>
      <c r="D14" s="5">
        <v>6400</v>
      </c>
      <c r="E14" s="5">
        <v>15993.900000000001</v>
      </c>
      <c r="F14">
        <f t="shared" si="1"/>
        <v>12020.028</v>
      </c>
      <c r="G14">
        <f t="shared" si="5"/>
        <v>14478.564</v>
      </c>
      <c r="H14">
        <f t="shared" si="6"/>
        <v>17618.748</v>
      </c>
      <c r="I14">
        <f t="shared" si="8"/>
        <v>11203.428</v>
      </c>
      <c r="J14">
        <f t="shared" si="2"/>
        <v>10400</v>
      </c>
      <c r="K14">
        <f t="shared" si="4"/>
        <v>11200</v>
      </c>
      <c r="L14">
        <f t="shared" si="7"/>
        <v>6400</v>
      </c>
      <c r="M14">
        <f t="shared" si="9"/>
        <v>10160</v>
      </c>
      <c r="N14">
        <f t="shared" si="10"/>
        <v>12480</v>
      </c>
      <c r="O14">
        <f t="shared" si="3"/>
        <v>-4000</v>
      </c>
      <c r="P14">
        <f t="shared" si="3"/>
        <v>3973.8720000000012</v>
      </c>
    </row>
    <row r="15" spans="1:26" ht="15.75" thickBot="1" x14ac:dyDescent="0.3">
      <c r="A15" s="4" t="s">
        <v>15</v>
      </c>
      <c r="B15" s="5">
        <v>13</v>
      </c>
      <c r="C15" s="5">
        <v>13</v>
      </c>
      <c r="D15" s="5">
        <v>14000</v>
      </c>
      <c r="E15" s="5">
        <v>16827.324000000001</v>
      </c>
      <c r="F15">
        <f t="shared" si="1"/>
        <v>15993.900000000001</v>
      </c>
      <c r="G15">
        <f t="shared" si="5"/>
        <v>12020.028</v>
      </c>
      <c r="H15">
        <f t="shared" si="6"/>
        <v>14478.564</v>
      </c>
      <c r="I15">
        <f t="shared" si="8"/>
        <v>17618.748</v>
      </c>
      <c r="J15">
        <f t="shared" si="2"/>
        <v>6400</v>
      </c>
      <c r="K15">
        <f t="shared" si="4"/>
        <v>10400</v>
      </c>
      <c r="L15">
        <f t="shared" si="7"/>
        <v>11200</v>
      </c>
      <c r="M15">
        <f t="shared" si="9"/>
        <v>6400</v>
      </c>
      <c r="N15">
        <f t="shared" si="10"/>
        <v>10160</v>
      </c>
      <c r="O15">
        <f t="shared" si="3"/>
        <v>7600</v>
      </c>
      <c r="P15">
        <f t="shared" si="3"/>
        <v>833.42399999999907</v>
      </c>
      <c r="S15" t="s">
        <v>414</v>
      </c>
    </row>
    <row r="16" spans="1:26" x14ac:dyDescent="0.25">
      <c r="A16" s="4" t="s">
        <v>16</v>
      </c>
      <c r="B16" s="5">
        <v>14</v>
      </c>
      <c r="C16" s="5">
        <v>14</v>
      </c>
      <c r="D16" s="5">
        <v>6400</v>
      </c>
      <c r="E16" s="5">
        <v>7318.0080000000007</v>
      </c>
      <c r="F16">
        <f t="shared" si="1"/>
        <v>16827.324000000001</v>
      </c>
      <c r="G16">
        <f t="shared" si="5"/>
        <v>15993.900000000001</v>
      </c>
      <c r="H16">
        <f t="shared" si="6"/>
        <v>12020.028</v>
      </c>
      <c r="I16">
        <f t="shared" si="8"/>
        <v>14478.564</v>
      </c>
      <c r="J16">
        <f t="shared" si="2"/>
        <v>14000</v>
      </c>
      <c r="K16">
        <f t="shared" si="4"/>
        <v>6400</v>
      </c>
      <c r="L16">
        <f t="shared" si="7"/>
        <v>10400</v>
      </c>
      <c r="M16">
        <f t="shared" si="9"/>
        <v>11200</v>
      </c>
      <c r="N16">
        <f t="shared" si="10"/>
        <v>6400</v>
      </c>
      <c r="O16">
        <f t="shared" si="3"/>
        <v>-7600</v>
      </c>
      <c r="P16">
        <f t="shared" si="3"/>
        <v>-9509.3159999999989</v>
      </c>
      <c r="S16" s="29"/>
      <c r="T16" s="29" t="s">
        <v>419</v>
      </c>
      <c r="U16" s="29" t="s">
        <v>420</v>
      </c>
      <c r="V16" s="29" t="s">
        <v>421</v>
      </c>
      <c r="W16" s="29" t="s">
        <v>422</v>
      </c>
      <c r="X16" s="29" t="s">
        <v>423</v>
      </c>
    </row>
    <row r="17" spans="1:27" x14ac:dyDescent="0.25">
      <c r="A17" s="4" t="s">
        <v>17</v>
      </c>
      <c r="B17" s="5">
        <v>15</v>
      </c>
      <c r="C17" s="5">
        <v>15</v>
      </c>
      <c r="D17" s="5">
        <v>14400</v>
      </c>
      <c r="E17" s="5">
        <v>16280.088</v>
      </c>
      <c r="F17">
        <f t="shared" si="1"/>
        <v>7318.0080000000007</v>
      </c>
      <c r="G17">
        <f t="shared" si="5"/>
        <v>16827.324000000001</v>
      </c>
      <c r="H17">
        <f t="shared" si="6"/>
        <v>15993.900000000001</v>
      </c>
      <c r="I17">
        <f t="shared" si="8"/>
        <v>12020.028</v>
      </c>
      <c r="J17">
        <f t="shared" si="2"/>
        <v>6400</v>
      </c>
      <c r="K17">
        <f t="shared" si="4"/>
        <v>14000</v>
      </c>
      <c r="L17">
        <f t="shared" si="7"/>
        <v>6400</v>
      </c>
      <c r="M17">
        <f t="shared" si="9"/>
        <v>10400</v>
      </c>
      <c r="N17">
        <f t="shared" si="10"/>
        <v>11200</v>
      </c>
      <c r="O17">
        <f t="shared" si="3"/>
        <v>8000</v>
      </c>
      <c r="P17">
        <f t="shared" si="3"/>
        <v>8962.0799999999981</v>
      </c>
      <c r="S17" s="27" t="s">
        <v>415</v>
      </c>
      <c r="T17" s="27">
        <v>1</v>
      </c>
      <c r="U17" s="27">
        <v>2738224815.9619484</v>
      </c>
      <c r="V17" s="27">
        <v>2738224815.9619484</v>
      </c>
      <c r="W17" s="27">
        <v>141.44588261792384</v>
      </c>
      <c r="X17" s="27">
        <v>7.8149949676512272E-27</v>
      </c>
    </row>
    <row r="18" spans="1:27" x14ac:dyDescent="0.25">
      <c r="A18" s="4" t="s">
        <v>18</v>
      </c>
      <c r="B18" s="5">
        <v>16</v>
      </c>
      <c r="C18" s="5">
        <v>16</v>
      </c>
      <c r="D18" s="5">
        <v>15200</v>
      </c>
      <c r="E18" s="5">
        <v>16113.779999999999</v>
      </c>
      <c r="F18">
        <f t="shared" si="1"/>
        <v>16280.088</v>
      </c>
      <c r="G18">
        <f t="shared" si="5"/>
        <v>7318.0080000000007</v>
      </c>
      <c r="H18">
        <f t="shared" si="6"/>
        <v>16827.324000000001</v>
      </c>
      <c r="I18">
        <f t="shared" si="8"/>
        <v>15993.900000000001</v>
      </c>
      <c r="J18">
        <f t="shared" si="2"/>
        <v>14400</v>
      </c>
      <c r="K18">
        <f t="shared" si="4"/>
        <v>6400</v>
      </c>
      <c r="L18">
        <f t="shared" si="7"/>
        <v>14000</v>
      </c>
      <c r="M18">
        <f t="shared" si="9"/>
        <v>6400</v>
      </c>
      <c r="N18">
        <f t="shared" si="10"/>
        <v>10400</v>
      </c>
      <c r="O18">
        <f t="shared" si="3"/>
        <v>800</v>
      </c>
      <c r="P18">
        <f t="shared" si="3"/>
        <v>-166.3080000000009</v>
      </c>
      <c r="S18" s="27" t="s">
        <v>416</v>
      </c>
      <c r="T18" s="27">
        <v>290</v>
      </c>
      <c r="U18" s="27">
        <v>5614056640.8282251</v>
      </c>
      <c r="V18" s="27">
        <v>19358816.002855949</v>
      </c>
      <c r="W18" s="27"/>
      <c r="X18" s="27"/>
    </row>
    <row r="19" spans="1:27" ht="15.75" thickBot="1" x14ac:dyDescent="0.3">
      <c r="A19" s="4" t="s">
        <v>19</v>
      </c>
      <c r="B19" s="5">
        <v>17</v>
      </c>
      <c r="C19" s="5">
        <v>17</v>
      </c>
      <c r="D19" s="5">
        <v>14400</v>
      </c>
      <c r="E19" s="5">
        <v>16577.771999999997</v>
      </c>
      <c r="F19">
        <f t="shared" si="1"/>
        <v>16113.779999999999</v>
      </c>
      <c r="G19">
        <f t="shared" si="5"/>
        <v>16280.088</v>
      </c>
      <c r="H19">
        <f t="shared" si="6"/>
        <v>7318.0080000000007</v>
      </c>
      <c r="I19">
        <f t="shared" si="8"/>
        <v>16827.324000000001</v>
      </c>
      <c r="J19">
        <f t="shared" si="2"/>
        <v>15200</v>
      </c>
      <c r="K19">
        <f t="shared" si="4"/>
        <v>14400</v>
      </c>
      <c r="L19">
        <f t="shared" si="7"/>
        <v>6400</v>
      </c>
      <c r="M19">
        <f t="shared" si="9"/>
        <v>14000</v>
      </c>
      <c r="N19">
        <f t="shared" si="10"/>
        <v>6400</v>
      </c>
      <c r="O19">
        <f t="shared" si="3"/>
        <v>-800</v>
      </c>
      <c r="P19">
        <f t="shared" si="3"/>
        <v>463.99199999999837</v>
      </c>
      <c r="S19" s="28" t="s">
        <v>417</v>
      </c>
      <c r="T19" s="28">
        <v>291</v>
      </c>
      <c r="U19" s="28">
        <v>8352281456.7901735</v>
      </c>
      <c r="V19" s="28"/>
      <c r="W19" s="28"/>
      <c r="X19" s="28"/>
    </row>
    <row r="20" spans="1:27" ht="15.75" thickBot="1" x14ac:dyDescent="0.3">
      <c r="A20" s="4" t="s">
        <v>20</v>
      </c>
      <c r="B20" s="5">
        <v>18</v>
      </c>
      <c r="C20" s="5">
        <v>18</v>
      </c>
      <c r="D20" s="5">
        <v>13600</v>
      </c>
      <c r="E20" s="5">
        <v>15224.784</v>
      </c>
      <c r="F20">
        <f t="shared" si="1"/>
        <v>16577.771999999997</v>
      </c>
      <c r="G20">
        <f t="shared" si="5"/>
        <v>16113.779999999999</v>
      </c>
      <c r="H20">
        <f t="shared" si="6"/>
        <v>16280.088</v>
      </c>
      <c r="I20">
        <f t="shared" si="8"/>
        <v>7318.0080000000007</v>
      </c>
      <c r="J20">
        <f t="shared" si="2"/>
        <v>14400</v>
      </c>
      <c r="K20">
        <f t="shared" si="4"/>
        <v>15200</v>
      </c>
      <c r="L20">
        <f t="shared" si="7"/>
        <v>14400</v>
      </c>
      <c r="M20">
        <f t="shared" si="9"/>
        <v>6400</v>
      </c>
      <c r="N20">
        <f t="shared" si="10"/>
        <v>14000</v>
      </c>
      <c r="O20">
        <f t="shared" si="3"/>
        <v>-800</v>
      </c>
      <c r="P20">
        <f t="shared" si="3"/>
        <v>-1352.9879999999976</v>
      </c>
    </row>
    <row r="21" spans="1:27" x14ac:dyDescent="0.25">
      <c r="A21" s="4" t="s">
        <v>21</v>
      </c>
      <c r="B21" s="5">
        <v>19</v>
      </c>
      <c r="C21" s="5">
        <v>19</v>
      </c>
      <c r="D21" s="5">
        <v>9200</v>
      </c>
      <c r="E21" s="5">
        <v>11533.560000000001</v>
      </c>
      <c r="F21">
        <f t="shared" si="1"/>
        <v>15224.784</v>
      </c>
      <c r="G21">
        <f t="shared" si="5"/>
        <v>16577.771999999997</v>
      </c>
      <c r="H21">
        <f t="shared" si="6"/>
        <v>16113.779999999999</v>
      </c>
      <c r="I21">
        <f t="shared" si="8"/>
        <v>16280.088</v>
      </c>
      <c r="J21">
        <f t="shared" si="2"/>
        <v>13600</v>
      </c>
      <c r="K21">
        <f t="shared" si="4"/>
        <v>14400</v>
      </c>
      <c r="L21">
        <f t="shared" si="7"/>
        <v>15200</v>
      </c>
      <c r="M21">
        <f t="shared" si="9"/>
        <v>14400</v>
      </c>
      <c r="N21">
        <f t="shared" si="10"/>
        <v>6400</v>
      </c>
      <c r="O21">
        <f t="shared" si="3"/>
        <v>-4400</v>
      </c>
      <c r="P21">
        <f t="shared" si="3"/>
        <v>-3691.2239999999983</v>
      </c>
      <c r="S21" s="29"/>
      <c r="T21" s="29" t="s">
        <v>424</v>
      </c>
      <c r="U21" s="29" t="s">
        <v>412</v>
      </c>
      <c r="V21" s="29" t="s">
        <v>425</v>
      </c>
      <c r="W21" s="29" t="s">
        <v>426</v>
      </c>
      <c r="X21" s="29" t="s">
        <v>427</v>
      </c>
      <c r="Y21" s="29" t="s">
        <v>428</v>
      </c>
      <c r="Z21" s="29" t="s">
        <v>429</v>
      </c>
      <c r="AA21" s="29" t="s">
        <v>430</v>
      </c>
    </row>
    <row r="22" spans="1:27" x14ac:dyDescent="0.25">
      <c r="A22" s="4" t="s">
        <v>22</v>
      </c>
      <c r="B22" s="5">
        <v>20</v>
      </c>
      <c r="C22" s="5">
        <v>20</v>
      </c>
      <c r="D22" s="5">
        <v>11200</v>
      </c>
      <c r="E22" s="5">
        <v>16495.404000000002</v>
      </c>
      <c r="F22">
        <f t="shared" si="1"/>
        <v>11533.560000000001</v>
      </c>
      <c r="G22">
        <f t="shared" si="5"/>
        <v>15224.784</v>
      </c>
      <c r="H22">
        <f t="shared" si="6"/>
        <v>16577.771999999997</v>
      </c>
      <c r="I22">
        <f t="shared" si="8"/>
        <v>16113.779999999999</v>
      </c>
      <c r="J22">
        <f t="shared" si="2"/>
        <v>9200</v>
      </c>
      <c r="K22">
        <f t="shared" si="4"/>
        <v>13600</v>
      </c>
      <c r="L22">
        <f t="shared" si="7"/>
        <v>14400</v>
      </c>
      <c r="M22">
        <f t="shared" si="9"/>
        <v>15200</v>
      </c>
      <c r="N22">
        <f t="shared" si="10"/>
        <v>14400</v>
      </c>
      <c r="O22">
        <f t="shared" si="3"/>
        <v>2000</v>
      </c>
      <c r="P22">
        <f t="shared" si="3"/>
        <v>4961.844000000001</v>
      </c>
      <c r="S22" s="27" t="s">
        <v>418</v>
      </c>
      <c r="T22" s="27">
        <v>24466.75499936712</v>
      </c>
      <c r="U22" s="27">
        <v>834.57281596644702</v>
      </c>
      <c r="V22" s="27">
        <v>29.316501246250485</v>
      </c>
      <c r="W22" s="27">
        <v>1.0215297399722618E-88</v>
      </c>
      <c r="X22" s="27">
        <v>22824.167230043808</v>
      </c>
      <c r="Y22" s="27">
        <v>26109.342768690432</v>
      </c>
      <c r="Z22" s="27">
        <v>22824.167230043808</v>
      </c>
      <c r="AA22" s="27">
        <v>26109.342768690432</v>
      </c>
    </row>
    <row r="23" spans="1:27" ht="15.75" thickBot="1" x14ac:dyDescent="0.3">
      <c r="A23" s="4" t="s">
        <v>23</v>
      </c>
      <c r="B23" s="5">
        <v>21</v>
      </c>
      <c r="C23" s="5">
        <v>21</v>
      </c>
      <c r="D23" s="5">
        <v>13600</v>
      </c>
      <c r="E23" s="5">
        <v>18679.692000000003</v>
      </c>
      <c r="F23">
        <f t="shared" si="1"/>
        <v>16495.404000000002</v>
      </c>
      <c r="G23">
        <f t="shared" si="5"/>
        <v>11533.560000000001</v>
      </c>
      <c r="H23">
        <f t="shared" si="6"/>
        <v>15224.784</v>
      </c>
      <c r="I23">
        <f t="shared" si="8"/>
        <v>16577.771999999997</v>
      </c>
      <c r="J23">
        <f t="shared" si="2"/>
        <v>11200</v>
      </c>
      <c r="K23">
        <f t="shared" si="4"/>
        <v>9200</v>
      </c>
      <c r="L23">
        <f t="shared" si="7"/>
        <v>13600</v>
      </c>
      <c r="M23">
        <f t="shared" si="9"/>
        <v>14400</v>
      </c>
      <c r="N23">
        <f t="shared" si="10"/>
        <v>15200</v>
      </c>
      <c r="O23">
        <f t="shared" si="3"/>
        <v>2400</v>
      </c>
      <c r="P23">
        <f t="shared" si="3"/>
        <v>2184.2880000000005</v>
      </c>
      <c r="S23" s="28" t="s">
        <v>35</v>
      </c>
      <c r="T23" s="28">
        <v>0.36658117874029023</v>
      </c>
      <c r="U23" s="28">
        <v>3.0823007244458165E-2</v>
      </c>
      <c r="V23" s="28">
        <v>11.893102312597998</v>
      </c>
      <c r="W23" s="28">
        <v>7.8149949676510593E-27</v>
      </c>
      <c r="X23" s="28">
        <v>0.30591601718110234</v>
      </c>
      <c r="Y23" s="28">
        <v>0.42724634029947811</v>
      </c>
      <c r="Z23" s="28">
        <v>0.30591601718110234</v>
      </c>
      <c r="AA23" s="28">
        <v>0.42724634029947811</v>
      </c>
    </row>
    <row r="24" spans="1:27" x14ac:dyDescent="0.25">
      <c r="A24" s="4" t="s">
        <v>24</v>
      </c>
      <c r="B24" s="5">
        <v>22</v>
      </c>
      <c r="C24" s="5">
        <v>22</v>
      </c>
      <c r="D24" s="5">
        <v>6080</v>
      </c>
      <c r="E24" s="5">
        <v>14876.328</v>
      </c>
      <c r="F24">
        <f t="shared" si="1"/>
        <v>18679.692000000003</v>
      </c>
      <c r="G24">
        <f t="shared" si="5"/>
        <v>16495.404000000002</v>
      </c>
      <c r="H24">
        <f t="shared" si="6"/>
        <v>11533.560000000001</v>
      </c>
      <c r="I24">
        <f t="shared" si="8"/>
        <v>15224.784</v>
      </c>
      <c r="J24">
        <f t="shared" si="2"/>
        <v>13600</v>
      </c>
      <c r="K24">
        <f t="shared" si="4"/>
        <v>11200</v>
      </c>
      <c r="L24">
        <f t="shared" si="7"/>
        <v>9200</v>
      </c>
      <c r="M24">
        <f t="shared" si="9"/>
        <v>13600</v>
      </c>
      <c r="N24">
        <f t="shared" si="10"/>
        <v>14400</v>
      </c>
      <c r="O24">
        <f t="shared" si="3"/>
        <v>-7520</v>
      </c>
      <c r="P24">
        <f t="shared" si="3"/>
        <v>-3803.3640000000032</v>
      </c>
    </row>
    <row r="25" spans="1:27" x14ac:dyDescent="0.25">
      <c r="A25" s="4" t="s">
        <v>25</v>
      </c>
      <c r="B25" s="5">
        <v>23</v>
      </c>
      <c r="C25" s="5">
        <v>23</v>
      </c>
      <c r="D25" s="5">
        <v>11120</v>
      </c>
      <c r="E25" s="5">
        <v>16390.128000000001</v>
      </c>
      <c r="F25">
        <f t="shared" si="1"/>
        <v>14876.328</v>
      </c>
      <c r="G25">
        <f t="shared" si="5"/>
        <v>18679.692000000003</v>
      </c>
      <c r="H25">
        <f t="shared" si="6"/>
        <v>16495.404000000002</v>
      </c>
      <c r="I25">
        <f t="shared" si="8"/>
        <v>11533.560000000001</v>
      </c>
      <c r="J25">
        <f t="shared" si="2"/>
        <v>6080</v>
      </c>
      <c r="K25">
        <f t="shared" si="4"/>
        <v>13600</v>
      </c>
      <c r="L25">
        <f t="shared" si="7"/>
        <v>11200</v>
      </c>
      <c r="M25">
        <f t="shared" si="9"/>
        <v>9200</v>
      </c>
      <c r="N25">
        <f t="shared" si="10"/>
        <v>13600</v>
      </c>
      <c r="O25">
        <f t="shared" si="3"/>
        <v>5040</v>
      </c>
      <c r="P25">
        <f t="shared" si="3"/>
        <v>1513.8000000000011</v>
      </c>
    </row>
    <row r="26" spans="1:27" x14ac:dyDescent="0.25">
      <c r="A26" s="4" t="s">
        <v>26</v>
      </c>
      <c r="B26" s="5">
        <v>24</v>
      </c>
      <c r="C26" s="5">
        <v>24</v>
      </c>
      <c r="D26" s="5">
        <v>14400</v>
      </c>
      <c r="E26" s="5">
        <v>20404.067999999999</v>
      </c>
      <c r="F26">
        <f t="shared" si="1"/>
        <v>16390.128000000001</v>
      </c>
      <c r="G26">
        <f t="shared" si="5"/>
        <v>14876.328</v>
      </c>
      <c r="H26">
        <f t="shared" si="6"/>
        <v>18679.692000000003</v>
      </c>
      <c r="I26">
        <f t="shared" si="8"/>
        <v>16495.404000000002</v>
      </c>
      <c r="J26">
        <f t="shared" si="2"/>
        <v>11120</v>
      </c>
      <c r="K26">
        <f t="shared" si="4"/>
        <v>6080</v>
      </c>
      <c r="L26">
        <f t="shared" si="7"/>
        <v>13600</v>
      </c>
      <c r="M26">
        <f t="shared" si="9"/>
        <v>11200</v>
      </c>
      <c r="N26">
        <f t="shared" si="10"/>
        <v>9200</v>
      </c>
      <c r="O26">
        <f t="shared" si="3"/>
        <v>3280</v>
      </c>
      <c r="P26">
        <f t="shared" si="3"/>
        <v>4013.9399999999987</v>
      </c>
    </row>
    <row r="27" spans="1:27" x14ac:dyDescent="0.25">
      <c r="A27" s="4" t="s">
        <v>27</v>
      </c>
      <c r="B27" s="5">
        <v>25</v>
      </c>
      <c r="C27" s="5">
        <v>25</v>
      </c>
      <c r="D27" s="5">
        <v>8400</v>
      </c>
      <c r="E27" s="5">
        <v>14655.563999999998</v>
      </c>
      <c r="F27">
        <f t="shared" si="1"/>
        <v>20404.067999999999</v>
      </c>
      <c r="G27">
        <f t="shared" si="5"/>
        <v>16390.128000000001</v>
      </c>
      <c r="H27">
        <f t="shared" si="6"/>
        <v>14876.328</v>
      </c>
      <c r="I27">
        <f t="shared" si="8"/>
        <v>18679.692000000003</v>
      </c>
      <c r="J27">
        <f t="shared" si="2"/>
        <v>14400</v>
      </c>
      <c r="K27">
        <f t="shared" si="4"/>
        <v>11120</v>
      </c>
      <c r="L27">
        <f t="shared" si="7"/>
        <v>6080</v>
      </c>
      <c r="M27">
        <f t="shared" si="9"/>
        <v>13600</v>
      </c>
      <c r="N27">
        <f t="shared" si="10"/>
        <v>11200</v>
      </c>
      <c r="O27">
        <f t="shared" si="3"/>
        <v>-6000</v>
      </c>
      <c r="P27">
        <f t="shared" si="3"/>
        <v>-5748.5040000000008</v>
      </c>
      <c r="S27" t="s">
        <v>431</v>
      </c>
      <c r="X27" t="s">
        <v>436</v>
      </c>
    </row>
    <row r="28" spans="1:27" ht="15.75" thickBot="1" x14ac:dyDescent="0.3">
      <c r="A28" s="4" t="s">
        <v>29</v>
      </c>
      <c r="B28" s="5">
        <v>27</v>
      </c>
      <c r="C28" s="5">
        <v>27</v>
      </c>
      <c r="D28" s="5">
        <v>11680</v>
      </c>
      <c r="E28" s="5">
        <v>16513.704000000002</v>
      </c>
      <c r="F28">
        <f t="shared" si="1"/>
        <v>14655.563999999998</v>
      </c>
      <c r="G28">
        <f t="shared" si="5"/>
        <v>20404.067999999999</v>
      </c>
      <c r="H28">
        <f t="shared" si="6"/>
        <v>16390.128000000001</v>
      </c>
      <c r="I28">
        <f t="shared" si="8"/>
        <v>14876.328</v>
      </c>
      <c r="J28">
        <f t="shared" si="2"/>
        <v>8400</v>
      </c>
      <c r="K28">
        <f t="shared" si="4"/>
        <v>14400</v>
      </c>
      <c r="L28">
        <f t="shared" si="7"/>
        <v>11120</v>
      </c>
      <c r="M28">
        <f t="shared" si="9"/>
        <v>6080</v>
      </c>
      <c r="N28">
        <f t="shared" si="10"/>
        <v>13600</v>
      </c>
      <c r="O28">
        <f t="shared" si="3"/>
        <v>3280</v>
      </c>
      <c r="P28">
        <f t="shared" si="3"/>
        <v>1858.1400000000031</v>
      </c>
    </row>
    <row r="29" spans="1:27" x14ac:dyDescent="0.25">
      <c r="A29" s="4" t="s">
        <v>30</v>
      </c>
      <c r="B29" s="5">
        <v>28</v>
      </c>
      <c r="C29" s="5">
        <v>28</v>
      </c>
      <c r="D29" s="5">
        <v>12880</v>
      </c>
      <c r="E29" s="5">
        <v>18143.879999999997</v>
      </c>
      <c r="F29">
        <f t="shared" si="1"/>
        <v>16513.704000000002</v>
      </c>
      <c r="G29">
        <f t="shared" si="5"/>
        <v>14655.563999999998</v>
      </c>
      <c r="H29">
        <f t="shared" si="6"/>
        <v>20404.067999999999</v>
      </c>
      <c r="I29">
        <f t="shared" si="8"/>
        <v>16390.128000000001</v>
      </c>
      <c r="J29">
        <f t="shared" si="2"/>
        <v>11680</v>
      </c>
      <c r="K29">
        <f t="shared" si="4"/>
        <v>8400</v>
      </c>
      <c r="L29">
        <f t="shared" si="7"/>
        <v>14400</v>
      </c>
      <c r="M29">
        <f t="shared" si="9"/>
        <v>11120</v>
      </c>
      <c r="N29">
        <f t="shared" si="10"/>
        <v>6080</v>
      </c>
      <c r="O29">
        <f t="shared" si="3"/>
        <v>1200</v>
      </c>
      <c r="P29">
        <f t="shared" si="3"/>
        <v>1630.1759999999958</v>
      </c>
      <c r="S29" s="29" t="s">
        <v>432</v>
      </c>
      <c r="T29" s="29" t="s">
        <v>433</v>
      </c>
      <c r="U29" s="29" t="s">
        <v>434</v>
      </c>
      <c r="V29" s="29" t="s">
        <v>435</v>
      </c>
      <c r="X29" s="29" t="s">
        <v>437</v>
      </c>
      <c r="Y29" s="29" t="s">
        <v>36</v>
      </c>
    </row>
    <row r="30" spans="1:27" x14ac:dyDescent="0.25">
      <c r="A30" s="4" t="s">
        <v>31</v>
      </c>
      <c r="B30" s="5">
        <v>29</v>
      </c>
      <c r="C30" s="5">
        <v>29</v>
      </c>
      <c r="D30" s="5">
        <v>9600</v>
      </c>
      <c r="E30" s="5">
        <v>16056.132</v>
      </c>
      <c r="F30">
        <f t="shared" si="1"/>
        <v>18143.879999999997</v>
      </c>
      <c r="G30">
        <f t="shared" si="5"/>
        <v>16513.704000000002</v>
      </c>
      <c r="H30">
        <f t="shared" si="6"/>
        <v>14655.563999999998</v>
      </c>
      <c r="I30">
        <f t="shared" si="8"/>
        <v>20404.067999999999</v>
      </c>
      <c r="J30">
        <f t="shared" si="2"/>
        <v>12880</v>
      </c>
      <c r="K30">
        <f t="shared" si="4"/>
        <v>11680</v>
      </c>
      <c r="L30">
        <f t="shared" si="7"/>
        <v>8400</v>
      </c>
      <c r="M30">
        <f t="shared" si="9"/>
        <v>14400</v>
      </c>
      <c r="N30">
        <f t="shared" si="10"/>
        <v>11120</v>
      </c>
      <c r="O30">
        <f t="shared" si="3"/>
        <v>-3280</v>
      </c>
      <c r="P30">
        <f t="shared" si="3"/>
        <v>-2087.7479999999978</v>
      </c>
      <c r="S30" s="27">
        <v>1</v>
      </c>
      <c r="T30" s="27">
        <v>29745.5239732273</v>
      </c>
      <c r="U30" s="27">
        <v>-7297.8319732272976</v>
      </c>
      <c r="V30" s="27">
        <v>-1.6615061738259693</v>
      </c>
      <c r="X30" s="27">
        <v>0.17123287671232876</v>
      </c>
      <c r="Y30" s="27">
        <v>12630.432000000001</v>
      </c>
    </row>
    <row r="31" spans="1:27" x14ac:dyDescent="0.25">
      <c r="A31" s="4" t="s">
        <v>32</v>
      </c>
      <c r="B31" s="5">
        <v>30</v>
      </c>
      <c r="C31" s="5">
        <v>30</v>
      </c>
      <c r="D31" s="5">
        <v>8160</v>
      </c>
      <c r="E31" s="5">
        <v>14721.023999999999</v>
      </c>
      <c r="F31">
        <f t="shared" si="1"/>
        <v>16056.132</v>
      </c>
      <c r="G31">
        <f t="shared" si="5"/>
        <v>18143.879999999997</v>
      </c>
      <c r="H31">
        <f t="shared" si="6"/>
        <v>16513.704000000002</v>
      </c>
      <c r="I31">
        <f t="shared" si="8"/>
        <v>14655.563999999998</v>
      </c>
      <c r="J31">
        <f t="shared" si="2"/>
        <v>9600</v>
      </c>
      <c r="K31">
        <f t="shared" si="4"/>
        <v>12880</v>
      </c>
      <c r="L31">
        <f t="shared" si="7"/>
        <v>11680</v>
      </c>
      <c r="M31">
        <f t="shared" si="9"/>
        <v>8400</v>
      </c>
      <c r="N31">
        <f t="shared" si="10"/>
        <v>14400</v>
      </c>
      <c r="O31">
        <f t="shared" si="3"/>
        <v>-1440</v>
      </c>
      <c r="P31">
        <f t="shared" si="3"/>
        <v>-1335.1080000000002</v>
      </c>
      <c r="S31" s="27">
        <v>2</v>
      </c>
      <c r="T31" s="27">
        <v>30038.788916219532</v>
      </c>
      <c r="U31" s="27">
        <v>-740.11691621953287</v>
      </c>
      <c r="V31" s="27">
        <v>-0.16850330757998822</v>
      </c>
      <c r="X31" s="27">
        <v>0.51369863013698625</v>
      </c>
      <c r="Y31" s="27">
        <v>14930.315999999999</v>
      </c>
    </row>
    <row r="32" spans="1:27" x14ac:dyDescent="0.25">
      <c r="A32" s="4" t="s">
        <v>33</v>
      </c>
      <c r="B32" s="5">
        <v>31</v>
      </c>
      <c r="C32" s="5">
        <v>31</v>
      </c>
      <c r="D32" s="5">
        <v>13040</v>
      </c>
      <c r="E32" s="5">
        <v>16370.735999999999</v>
      </c>
      <c r="F32">
        <f t="shared" si="1"/>
        <v>14721.023999999999</v>
      </c>
      <c r="G32">
        <f t="shared" si="5"/>
        <v>16056.132</v>
      </c>
      <c r="H32">
        <f t="shared" si="6"/>
        <v>18143.879999999997</v>
      </c>
      <c r="I32">
        <f t="shared" si="8"/>
        <v>16513.704000000002</v>
      </c>
      <c r="J32">
        <f t="shared" si="2"/>
        <v>8160</v>
      </c>
      <c r="K32">
        <f t="shared" si="4"/>
        <v>9600</v>
      </c>
      <c r="L32">
        <f t="shared" si="7"/>
        <v>12880</v>
      </c>
      <c r="M32">
        <f t="shared" si="9"/>
        <v>11680</v>
      </c>
      <c r="N32">
        <f t="shared" si="10"/>
        <v>8400</v>
      </c>
      <c r="O32">
        <f t="shared" si="3"/>
        <v>4880</v>
      </c>
      <c r="P32">
        <f t="shared" si="3"/>
        <v>1649.7119999999995</v>
      </c>
      <c r="S32" s="27">
        <v>3</v>
      </c>
      <c r="T32" s="27">
        <v>35464.190361575827</v>
      </c>
      <c r="U32" s="27">
        <v>389.57763842417626</v>
      </c>
      <c r="V32" s="27">
        <v>8.8695609024835212E-2</v>
      </c>
      <c r="X32" s="27">
        <v>0.85616438356164382</v>
      </c>
      <c r="Y32" s="27">
        <v>17044.223999999998</v>
      </c>
    </row>
    <row r="33" spans="1:25" x14ac:dyDescent="0.25">
      <c r="A33" s="4" t="s">
        <v>39</v>
      </c>
      <c r="B33" s="5">
        <v>1</v>
      </c>
      <c r="C33" s="5">
        <v>32</v>
      </c>
      <c r="D33" s="5">
        <v>11200</v>
      </c>
      <c r="E33" s="5">
        <v>17854.835999999999</v>
      </c>
      <c r="F33">
        <f t="shared" si="1"/>
        <v>16370.735999999999</v>
      </c>
      <c r="G33">
        <f t="shared" si="5"/>
        <v>14721.023999999999</v>
      </c>
      <c r="H33">
        <f t="shared" si="6"/>
        <v>16056.132</v>
      </c>
      <c r="I33">
        <f t="shared" si="8"/>
        <v>18143.879999999997</v>
      </c>
      <c r="J33">
        <f t="shared" si="2"/>
        <v>13040</v>
      </c>
      <c r="K33">
        <f t="shared" si="4"/>
        <v>8160</v>
      </c>
      <c r="L33">
        <f t="shared" si="7"/>
        <v>9600</v>
      </c>
      <c r="M33">
        <f t="shared" si="9"/>
        <v>12880</v>
      </c>
      <c r="N33">
        <f t="shared" si="10"/>
        <v>11680</v>
      </c>
      <c r="O33">
        <f t="shared" si="3"/>
        <v>-1840</v>
      </c>
      <c r="P33">
        <f t="shared" si="3"/>
        <v>1484.1000000000004</v>
      </c>
      <c r="S33" s="27">
        <v>4</v>
      </c>
      <c r="T33" s="27">
        <v>31651.746102676807</v>
      </c>
      <c r="U33" s="27">
        <v>-2908.902102676806</v>
      </c>
      <c r="V33" s="27">
        <v>-0.66227323681659178</v>
      </c>
      <c r="X33" s="27">
        <v>1.1986301369863013</v>
      </c>
      <c r="Y33" s="27">
        <v>17542.763999999999</v>
      </c>
    </row>
    <row r="34" spans="1:25" x14ac:dyDescent="0.25">
      <c r="A34" s="4" t="s">
        <v>40</v>
      </c>
      <c r="B34" s="5">
        <v>2</v>
      </c>
      <c r="C34" s="5">
        <v>33</v>
      </c>
      <c r="D34" s="5">
        <v>11680</v>
      </c>
      <c r="E34" s="5">
        <v>18694.331999999999</v>
      </c>
      <c r="F34">
        <f t="shared" si="1"/>
        <v>17854.835999999999</v>
      </c>
      <c r="G34">
        <f t="shared" si="5"/>
        <v>16370.735999999999</v>
      </c>
      <c r="H34">
        <f t="shared" si="6"/>
        <v>14721.023999999999</v>
      </c>
      <c r="I34">
        <f t="shared" si="8"/>
        <v>16056.132</v>
      </c>
      <c r="J34">
        <f t="shared" si="2"/>
        <v>11200</v>
      </c>
      <c r="K34">
        <f t="shared" si="4"/>
        <v>13040</v>
      </c>
      <c r="L34">
        <f t="shared" si="7"/>
        <v>8160</v>
      </c>
      <c r="M34">
        <f t="shared" si="9"/>
        <v>9600</v>
      </c>
      <c r="N34">
        <f t="shared" si="10"/>
        <v>12880</v>
      </c>
      <c r="O34">
        <f t="shared" si="3"/>
        <v>480</v>
      </c>
      <c r="P34">
        <f t="shared" si="3"/>
        <v>839.49599999999919</v>
      </c>
      <c r="S34" s="27">
        <v>5</v>
      </c>
      <c r="T34" s="27">
        <v>34027.192140913889</v>
      </c>
      <c r="U34" s="27">
        <v>-583.73214091388218</v>
      </c>
      <c r="V34" s="27">
        <v>-0.13289899788692469</v>
      </c>
      <c r="X34" s="27">
        <v>1.5410958904109588</v>
      </c>
      <c r="Y34" s="27">
        <v>20099.64</v>
      </c>
    </row>
    <row r="35" spans="1:25" x14ac:dyDescent="0.25">
      <c r="A35" s="4" t="s">
        <v>41</v>
      </c>
      <c r="B35" s="5">
        <v>3</v>
      </c>
      <c r="C35" s="5">
        <v>34</v>
      </c>
      <c r="D35" s="5">
        <v>9920</v>
      </c>
      <c r="E35" s="5">
        <v>17626.175999999999</v>
      </c>
      <c r="F35">
        <f t="shared" si="1"/>
        <v>18694.331999999999</v>
      </c>
      <c r="G35">
        <f t="shared" si="5"/>
        <v>17854.835999999999</v>
      </c>
      <c r="H35">
        <f t="shared" si="6"/>
        <v>16370.735999999999</v>
      </c>
      <c r="I35">
        <f t="shared" si="8"/>
        <v>14721.023999999999</v>
      </c>
      <c r="J35">
        <f t="shared" si="2"/>
        <v>11680</v>
      </c>
      <c r="K35">
        <f t="shared" si="4"/>
        <v>11200</v>
      </c>
      <c r="L35">
        <f t="shared" si="7"/>
        <v>13040</v>
      </c>
      <c r="M35">
        <f t="shared" si="9"/>
        <v>8160</v>
      </c>
      <c r="N35">
        <f t="shared" si="10"/>
        <v>9600</v>
      </c>
      <c r="O35">
        <f t="shared" si="3"/>
        <v>-1760</v>
      </c>
      <c r="P35">
        <f t="shared" si="3"/>
        <v>-1068.155999999999</v>
      </c>
      <c r="S35" s="27">
        <v>6</v>
      </c>
      <c r="T35" s="27">
        <v>34936.313464189807</v>
      </c>
      <c r="U35" s="27">
        <v>-2144.3574641898012</v>
      </c>
      <c r="V35" s="27">
        <v>-0.48820844035760402</v>
      </c>
      <c r="X35" s="27">
        <v>1.8835616438356164</v>
      </c>
      <c r="Y35" s="27">
        <v>21978.588</v>
      </c>
    </row>
    <row r="36" spans="1:25" x14ac:dyDescent="0.25">
      <c r="A36" s="4" t="s">
        <v>42</v>
      </c>
      <c r="B36" s="5">
        <v>4</v>
      </c>
      <c r="C36" s="5">
        <v>35</v>
      </c>
      <c r="D36" s="5">
        <v>9280</v>
      </c>
      <c r="E36" s="5">
        <v>13914.024000000001</v>
      </c>
      <c r="F36">
        <f t="shared" si="1"/>
        <v>17626.175999999999</v>
      </c>
      <c r="G36">
        <f t="shared" si="5"/>
        <v>18694.331999999999</v>
      </c>
      <c r="H36">
        <f t="shared" si="6"/>
        <v>17854.835999999999</v>
      </c>
      <c r="I36">
        <f t="shared" si="8"/>
        <v>16370.735999999999</v>
      </c>
      <c r="J36">
        <f t="shared" si="2"/>
        <v>9920</v>
      </c>
      <c r="K36">
        <f t="shared" si="4"/>
        <v>11680</v>
      </c>
      <c r="L36">
        <f t="shared" si="7"/>
        <v>11200</v>
      </c>
      <c r="M36">
        <f t="shared" si="9"/>
        <v>13040</v>
      </c>
      <c r="N36">
        <f t="shared" si="10"/>
        <v>8160</v>
      </c>
      <c r="O36">
        <f t="shared" si="3"/>
        <v>-640</v>
      </c>
      <c r="P36">
        <f t="shared" si="3"/>
        <v>-3712.1519999999982</v>
      </c>
      <c r="S36" s="27">
        <v>7</v>
      </c>
      <c r="T36" s="27">
        <v>29158.994087242834</v>
      </c>
      <c r="U36" s="27">
        <v>6648.4659127571649</v>
      </c>
      <c r="V36" s="27">
        <v>1.5136642226132939</v>
      </c>
      <c r="X36" s="27">
        <v>2.2260273972602738</v>
      </c>
      <c r="Y36" s="27">
        <v>21982.968000000001</v>
      </c>
    </row>
    <row r="37" spans="1:25" x14ac:dyDescent="0.25">
      <c r="A37" s="4" t="s">
        <v>43</v>
      </c>
      <c r="B37" s="5">
        <v>5</v>
      </c>
      <c r="C37" s="5">
        <v>36</v>
      </c>
      <c r="D37" s="5">
        <v>12000</v>
      </c>
      <c r="E37" s="5">
        <v>18803.916000000001</v>
      </c>
      <c r="F37">
        <f t="shared" si="1"/>
        <v>13914.024000000001</v>
      </c>
      <c r="G37">
        <f t="shared" si="5"/>
        <v>17626.175999999999</v>
      </c>
      <c r="H37">
        <f t="shared" si="6"/>
        <v>18694.331999999999</v>
      </c>
      <c r="I37">
        <f t="shared" si="8"/>
        <v>17854.835999999999</v>
      </c>
      <c r="J37">
        <f t="shared" si="2"/>
        <v>9280</v>
      </c>
      <c r="K37">
        <f t="shared" si="4"/>
        <v>9920</v>
      </c>
      <c r="L37">
        <f t="shared" si="7"/>
        <v>11680</v>
      </c>
      <c r="M37">
        <f t="shared" si="9"/>
        <v>11200</v>
      </c>
      <c r="N37">
        <f t="shared" si="10"/>
        <v>13040</v>
      </c>
      <c r="O37">
        <f t="shared" si="3"/>
        <v>2720</v>
      </c>
      <c r="P37">
        <f t="shared" si="3"/>
        <v>4889.8919999999998</v>
      </c>
      <c r="S37" s="27">
        <v>8</v>
      </c>
      <c r="T37" s="27">
        <v>31505.113631180691</v>
      </c>
      <c r="U37" s="27">
        <v>-7696.5376311806904</v>
      </c>
      <c r="V37" s="27">
        <v>-1.7522799700245071</v>
      </c>
      <c r="X37" s="27">
        <v>2.5684931506849313</v>
      </c>
      <c r="Y37" s="27">
        <v>22060.991999999998</v>
      </c>
    </row>
    <row r="38" spans="1:25" x14ac:dyDescent="0.25">
      <c r="A38" s="4" t="s">
        <v>44</v>
      </c>
      <c r="B38" s="5">
        <v>6</v>
      </c>
      <c r="C38" s="5">
        <v>37</v>
      </c>
      <c r="D38" s="5">
        <v>13840</v>
      </c>
      <c r="E38" s="5">
        <v>21246.347999999998</v>
      </c>
      <c r="F38">
        <f t="shared" si="1"/>
        <v>18803.916000000001</v>
      </c>
      <c r="G38">
        <f t="shared" si="5"/>
        <v>13914.024000000001</v>
      </c>
      <c r="H38">
        <f t="shared" si="6"/>
        <v>17626.175999999999</v>
      </c>
      <c r="I38">
        <f t="shared" si="8"/>
        <v>18694.331999999999</v>
      </c>
      <c r="J38">
        <f t="shared" si="2"/>
        <v>12000</v>
      </c>
      <c r="K38">
        <f t="shared" si="4"/>
        <v>9280</v>
      </c>
      <c r="L38">
        <f t="shared" si="7"/>
        <v>9920</v>
      </c>
      <c r="M38">
        <f t="shared" si="9"/>
        <v>11680</v>
      </c>
      <c r="N38">
        <f t="shared" si="10"/>
        <v>11200</v>
      </c>
      <c r="O38">
        <f t="shared" si="3"/>
        <v>1840</v>
      </c>
      <c r="P38">
        <f t="shared" si="3"/>
        <v>2442.4319999999971</v>
      </c>
      <c r="S38" s="27">
        <v>9</v>
      </c>
      <c r="T38" s="27">
        <v>32971.438346141855</v>
      </c>
      <c r="U38" s="27">
        <v>-4933.8463461418542</v>
      </c>
      <c r="V38" s="27">
        <v>-1.123294725734578</v>
      </c>
      <c r="X38" s="27">
        <v>2.9109589041095889</v>
      </c>
      <c r="Y38" s="27">
        <v>22283.495999999999</v>
      </c>
    </row>
    <row r="39" spans="1:25" x14ac:dyDescent="0.25">
      <c r="A39" s="4" t="s">
        <v>45</v>
      </c>
      <c r="B39" s="5">
        <v>7</v>
      </c>
      <c r="C39" s="5">
        <v>38</v>
      </c>
      <c r="D39" s="5">
        <v>12880</v>
      </c>
      <c r="E39" s="5">
        <v>20148.72</v>
      </c>
      <c r="F39">
        <f t="shared" si="1"/>
        <v>21246.347999999998</v>
      </c>
      <c r="G39">
        <f t="shared" si="5"/>
        <v>18803.916000000001</v>
      </c>
      <c r="H39">
        <f t="shared" si="6"/>
        <v>13914.024000000001</v>
      </c>
      <c r="I39">
        <f t="shared" si="8"/>
        <v>17626.175999999999</v>
      </c>
      <c r="J39">
        <f t="shared" si="2"/>
        <v>13840</v>
      </c>
      <c r="K39">
        <f t="shared" si="4"/>
        <v>12000</v>
      </c>
      <c r="L39">
        <f t="shared" si="7"/>
        <v>9280</v>
      </c>
      <c r="M39">
        <f t="shared" si="9"/>
        <v>9920</v>
      </c>
      <c r="N39">
        <f t="shared" si="10"/>
        <v>11680</v>
      </c>
      <c r="O39">
        <f t="shared" si="3"/>
        <v>-960</v>
      </c>
      <c r="P39">
        <f t="shared" si="3"/>
        <v>-1097.627999999997</v>
      </c>
      <c r="S39" s="27">
        <v>10</v>
      </c>
      <c r="T39" s="27">
        <v>27692.669372281674</v>
      </c>
      <c r="U39" s="27">
        <v>1099.1466277183245</v>
      </c>
      <c r="V39" s="27">
        <v>0.25024403337781681</v>
      </c>
      <c r="X39" s="27">
        <v>3.2534246575342465</v>
      </c>
      <c r="Y39" s="27">
        <v>22447.692000000003</v>
      </c>
    </row>
    <row r="40" spans="1:25" x14ac:dyDescent="0.25">
      <c r="A40" s="4" t="s">
        <v>46</v>
      </c>
      <c r="B40" s="5">
        <v>8</v>
      </c>
      <c r="C40" s="5">
        <v>39</v>
      </c>
      <c r="D40" s="5">
        <v>11840</v>
      </c>
      <c r="E40" s="5">
        <v>17408.243999999999</v>
      </c>
      <c r="F40">
        <f t="shared" si="1"/>
        <v>20148.72</v>
      </c>
      <c r="G40">
        <f t="shared" si="5"/>
        <v>21246.347999999998</v>
      </c>
      <c r="H40">
        <f t="shared" si="6"/>
        <v>18803.916000000001</v>
      </c>
      <c r="I40">
        <f t="shared" si="8"/>
        <v>13914.024000000001</v>
      </c>
      <c r="J40">
        <f t="shared" si="2"/>
        <v>12880</v>
      </c>
      <c r="K40">
        <f t="shared" si="4"/>
        <v>13840</v>
      </c>
      <c r="L40">
        <f t="shared" si="7"/>
        <v>12000</v>
      </c>
      <c r="M40">
        <f t="shared" si="9"/>
        <v>9280</v>
      </c>
      <c r="N40">
        <f t="shared" si="10"/>
        <v>9920</v>
      </c>
      <c r="O40">
        <f t="shared" si="3"/>
        <v>-1040</v>
      </c>
      <c r="P40">
        <f t="shared" si="3"/>
        <v>-2740.4760000000024</v>
      </c>
      <c r="S40" s="27">
        <v>11</v>
      </c>
      <c r="T40" s="27">
        <v>32238.275988661273</v>
      </c>
      <c r="U40" s="27">
        <v>-4836.3719886612744</v>
      </c>
      <c r="V40" s="27">
        <v>-1.1011026216497148</v>
      </c>
      <c r="X40" s="27">
        <v>3.595890410958904</v>
      </c>
      <c r="Y40" s="27">
        <v>23296.127999999997</v>
      </c>
    </row>
    <row r="41" spans="1:25" x14ac:dyDescent="0.25">
      <c r="A41" s="4" t="s">
        <v>47</v>
      </c>
      <c r="B41" s="5">
        <v>9</v>
      </c>
      <c r="C41" s="5">
        <v>40</v>
      </c>
      <c r="D41" s="5">
        <v>12880</v>
      </c>
      <c r="E41" s="5">
        <v>19406.495999999999</v>
      </c>
      <c r="F41">
        <f t="shared" si="1"/>
        <v>17408.243999999999</v>
      </c>
      <c r="G41">
        <f t="shared" si="5"/>
        <v>20148.72</v>
      </c>
      <c r="H41">
        <f t="shared" si="6"/>
        <v>21246.347999999998</v>
      </c>
      <c r="I41">
        <f t="shared" si="8"/>
        <v>18803.916000000001</v>
      </c>
      <c r="J41">
        <f t="shared" si="2"/>
        <v>11840</v>
      </c>
      <c r="K41">
        <f t="shared" si="4"/>
        <v>12880</v>
      </c>
      <c r="L41">
        <f t="shared" si="7"/>
        <v>13840</v>
      </c>
      <c r="M41">
        <f t="shared" si="9"/>
        <v>12000</v>
      </c>
      <c r="N41">
        <f t="shared" si="10"/>
        <v>9280</v>
      </c>
      <c r="O41">
        <f t="shared" si="3"/>
        <v>1040</v>
      </c>
      <c r="P41">
        <f t="shared" si="3"/>
        <v>1998.2520000000004</v>
      </c>
      <c r="S41" s="27">
        <v>12</v>
      </c>
      <c r="T41" s="27">
        <v>31505.113631180691</v>
      </c>
      <c r="U41" s="27">
        <v>-6499.2736311806875</v>
      </c>
      <c r="V41" s="27">
        <v>-1.4796974366094668</v>
      </c>
      <c r="X41" s="27">
        <v>3.9383561643835616</v>
      </c>
      <c r="Y41" s="27">
        <v>23708.868000000002</v>
      </c>
    </row>
    <row r="42" spans="1:25" x14ac:dyDescent="0.25">
      <c r="A42" s="4" t="s">
        <v>48</v>
      </c>
      <c r="B42" s="5">
        <v>10</v>
      </c>
      <c r="C42" s="5">
        <v>41</v>
      </c>
      <c r="D42" s="5">
        <v>12880</v>
      </c>
      <c r="E42" s="5">
        <v>20000.376</v>
      </c>
      <c r="F42">
        <f t="shared" si="1"/>
        <v>19406.495999999999</v>
      </c>
      <c r="G42">
        <f t="shared" si="5"/>
        <v>17408.243999999999</v>
      </c>
      <c r="H42">
        <f t="shared" si="6"/>
        <v>20148.72</v>
      </c>
      <c r="I42">
        <f t="shared" si="8"/>
        <v>21246.347999999998</v>
      </c>
      <c r="J42">
        <f t="shared" si="2"/>
        <v>12880</v>
      </c>
      <c r="K42">
        <f t="shared" si="4"/>
        <v>11840</v>
      </c>
      <c r="L42">
        <f t="shared" si="7"/>
        <v>12880</v>
      </c>
      <c r="M42">
        <f t="shared" si="9"/>
        <v>13840</v>
      </c>
      <c r="N42">
        <f t="shared" si="10"/>
        <v>12000</v>
      </c>
      <c r="O42">
        <f t="shared" si="3"/>
        <v>0</v>
      </c>
      <c r="P42">
        <f t="shared" si="3"/>
        <v>593.88000000000102</v>
      </c>
      <c r="S42" s="27">
        <v>13</v>
      </c>
      <c r="T42" s="27">
        <v>30625.318802203998</v>
      </c>
      <c r="U42" s="27">
        <v>-6588.7668022039979</v>
      </c>
      <c r="V42" s="27">
        <v>-1.5000724543840589</v>
      </c>
      <c r="X42" s="27">
        <v>4.2808219178082183</v>
      </c>
      <c r="Y42" s="27">
        <v>23808.576000000001</v>
      </c>
    </row>
    <row r="43" spans="1:25" x14ac:dyDescent="0.25">
      <c r="A43" s="4" t="s">
        <v>49</v>
      </c>
      <c r="B43" s="5">
        <v>11</v>
      </c>
      <c r="C43" s="5">
        <v>42</v>
      </c>
      <c r="D43" s="5">
        <v>9520</v>
      </c>
      <c r="E43" s="5">
        <v>19373.675999999999</v>
      </c>
      <c r="F43">
        <f t="shared" si="1"/>
        <v>20000.376</v>
      </c>
      <c r="G43">
        <f t="shared" si="5"/>
        <v>19406.495999999999</v>
      </c>
      <c r="H43">
        <f t="shared" si="6"/>
        <v>17408.243999999999</v>
      </c>
      <c r="I43">
        <f t="shared" si="8"/>
        <v>20148.72</v>
      </c>
      <c r="J43">
        <f t="shared" si="2"/>
        <v>12880</v>
      </c>
      <c r="K43">
        <f t="shared" si="4"/>
        <v>12880</v>
      </c>
      <c r="L43">
        <f t="shared" si="7"/>
        <v>11840</v>
      </c>
      <c r="M43">
        <f t="shared" si="9"/>
        <v>12880</v>
      </c>
      <c r="N43">
        <f t="shared" si="10"/>
        <v>13840</v>
      </c>
      <c r="O43">
        <f t="shared" si="3"/>
        <v>-3360</v>
      </c>
      <c r="P43">
        <f t="shared" si="3"/>
        <v>-626.70000000000073</v>
      </c>
      <c r="S43" s="27">
        <v>14</v>
      </c>
      <c r="T43" s="27">
        <v>35610.822833071943</v>
      </c>
      <c r="U43" s="27">
        <v>3738.773166928062</v>
      </c>
      <c r="V43" s="27">
        <v>0.85121097912024624</v>
      </c>
      <c r="X43" s="27">
        <v>4.6232876712328759</v>
      </c>
      <c r="Y43" s="27">
        <v>24036.552</v>
      </c>
    </row>
    <row r="44" spans="1:25" x14ac:dyDescent="0.25">
      <c r="A44" s="4" t="s">
        <v>50</v>
      </c>
      <c r="B44" s="5">
        <v>12</v>
      </c>
      <c r="C44" s="5">
        <v>43</v>
      </c>
      <c r="D44" s="5">
        <v>10960</v>
      </c>
      <c r="E44" s="5">
        <v>18186.491999999998</v>
      </c>
      <c r="F44">
        <f t="shared" si="1"/>
        <v>19373.675999999999</v>
      </c>
      <c r="G44">
        <f t="shared" si="5"/>
        <v>20000.376</v>
      </c>
      <c r="H44">
        <f t="shared" si="6"/>
        <v>19406.495999999999</v>
      </c>
      <c r="I44">
        <f t="shared" si="8"/>
        <v>17408.243999999999</v>
      </c>
      <c r="J44">
        <f t="shared" si="2"/>
        <v>9520</v>
      </c>
      <c r="K44">
        <f t="shared" si="4"/>
        <v>12880</v>
      </c>
      <c r="L44">
        <f t="shared" si="7"/>
        <v>12880</v>
      </c>
      <c r="M44">
        <f t="shared" si="9"/>
        <v>11840</v>
      </c>
      <c r="N44">
        <f t="shared" si="10"/>
        <v>12880</v>
      </c>
      <c r="O44">
        <f t="shared" si="3"/>
        <v>1440</v>
      </c>
      <c r="P44">
        <f t="shared" si="3"/>
        <v>-1187.1840000000011</v>
      </c>
      <c r="S44" s="27">
        <v>15</v>
      </c>
      <c r="T44" s="27">
        <v>34731.028004095249</v>
      </c>
      <c r="U44" s="27">
        <v>2003.2639959047519</v>
      </c>
      <c r="V44" s="27">
        <v>0.45608552090671156</v>
      </c>
      <c r="X44" s="27">
        <v>4.9657534246575334</v>
      </c>
      <c r="Y44" s="27">
        <v>24268.056</v>
      </c>
    </row>
    <row r="45" spans="1:25" x14ac:dyDescent="0.25">
      <c r="A45" s="4" t="s">
        <v>51</v>
      </c>
      <c r="B45" s="5">
        <v>13</v>
      </c>
      <c r="C45" s="5">
        <v>44</v>
      </c>
      <c r="D45" s="5">
        <v>12480</v>
      </c>
      <c r="E45" s="5">
        <v>19244.772000000001</v>
      </c>
      <c r="F45">
        <f t="shared" si="1"/>
        <v>18186.491999999998</v>
      </c>
      <c r="G45">
        <f t="shared" si="5"/>
        <v>19373.675999999999</v>
      </c>
      <c r="H45">
        <f t="shared" si="6"/>
        <v>20000.376</v>
      </c>
      <c r="I45">
        <f t="shared" si="8"/>
        <v>19406.495999999999</v>
      </c>
      <c r="J45">
        <f t="shared" si="2"/>
        <v>10960</v>
      </c>
      <c r="K45">
        <f t="shared" si="4"/>
        <v>9520</v>
      </c>
      <c r="L45">
        <f t="shared" si="7"/>
        <v>12880</v>
      </c>
      <c r="M45">
        <f t="shared" si="9"/>
        <v>12880</v>
      </c>
      <c r="N45">
        <f t="shared" si="10"/>
        <v>11840</v>
      </c>
      <c r="O45">
        <f t="shared" si="3"/>
        <v>1520</v>
      </c>
      <c r="P45">
        <f t="shared" si="3"/>
        <v>1058.2800000000025</v>
      </c>
      <c r="S45" s="27">
        <v>16</v>
      </c>
      <c r="T45" s="27">
        <v>33704.600703622433</v>
      </c>
      <c r="U45" s="27">
        <v>-3043.8447036224316</v>
      </c>
      <c r="V45" s="27">
        <v>-0.69299578090993574</v>
      </c>
      <c r="X45" s="27">
        <v>5.308219178082191</v>
      </c>
      <c r="Y45" s="27">
        <v>24464.135999999999</v>
      </c>
    </row>
    <row r="46" spans="1:25" x14ac:dyDescent="0.25">
      <c r="A46" s="4" t="s">
        <v>52</v>
      </c>
      <c r="B46" s="5">
        <v>14</v>
      </c>
      <c r="C46" s="5">
        <v>45</v>
      </c>
      <c r="D46" s="5">
        <v>13600</v>
      </c>
      <c r="E46" s="5">
        <v>20233.68</v>
      </c>
      <c r="F46">
        <f t="shared" si="1"/>
        <v>19244.772000000001</v>
      </c>
      <c r="G46">
        <f t="shared" si="5"/>
        <v>18186.491999999998</v>
      </c>
      <c r="H46">
        <f t="shared" si="6"/>
        <v>19373.675999999999</v>
      </c>
      <c r="I46">
        <f t="shared" si="8"/>
        <v>20000.376</v>
      </c>
      <c r="J46">
        <f t="shared" si="2"/>
        <v>12480</v>
      </c>
      <c r="K46">
        <f t="shared" si="4"/>
        <v>10960</v>
      </c>
      <c r="L46">
        <f t="shared" si="7"/>
        <v>9520</v>
      </c>
      <c r="M46">
        <f t="shared" si="9"/>
        <v>12880</v>
      </c>
      <c r="N46">
        <f t="shared" si="10"/>
        <v>12880</v>
      </c>
      <c r="O46">
        <f t="shared" si="3"/>
        <v>1120</v>
      </c>
      <c r="P46">
        <f t="shared" si="3"/>
        <v>988.90799999999945</v>
      </c>
      <c r="S46" s="27">
        <v>17</v>
      </c>
      <c r="T46" s="27">
        <v>30771.951273700113</v>
      </c>
      <c r="U46" s="27">
        <v>-8793.3632737001135</v>
      </c>
      <c r="V46" s="27">
        <v>-2.0019955819133832</v>
      </c>
      <c r="X46" s="27">
        <v>5.6506849315068486</v>
      </c>
      <c r="Y46" s="27">
        <v>24490.656000000003</v>
      </c>
    </row>
    <row r="47" spans="1:25" x14ac:dyDescent="0.25">
      <c r="A47" s="4" t="s">
        <v>53</v>
      </c>
      <c r="B47" s="5">
        <v>15</v>
      </c>
      <c r="C47" s="5">
        <v>46</v>
      </c>
      <c r="D47" s="5">
        <v>10800</v>
      </c>
      <c r="E47" s="5">
        <v>16584.563999999998</v>
      </c>
      <c r="F47">
        <f t="shared" si="1"/>
        <v>20233.68</v>
      </c>
      <c r="G47">
        <f t="shared" si="5"/>
        <v>19244.772000000001</v>
      </c>
      <c r="H47">
        <f t="shared" si="6"/>
        <v>18186.491999999998</v>
      </c>
      <c r="I47">
        <f t="shared" si="8"/>
        <v>19373.675999999999</v>
      </c>
      <c r="J47">
        <f t="shared" si="2"/>
        <v>13600</v>
      </c>
      <c r="K47">
        <f t="shared" si="4"/>
        <v>12480</v>
      </c>
      <c r="L47">
        <f t="shared" si="7"/>
        <v>10960</v>
      </c>
      <c r="M47">
        <f t="shared" si="9"/>
        <v>9520</v>
      </c>
      <c r="N47">
        <f t="shared" si="10"/>
        <v>12880</v>
      </c>
      <c r="O47">
        <f t="shared" si="3"/>
        <v>-2800</v>
      </c>
      <c r="P47">
        <f t="shared" si="3"/>
        <v>-3649.1160000000018</v>
      </c>
      <c r="S47" s="27">
        <v>18</v>
      </c>
      <c r="T47" s="27">
        <v>30332.053859211763</v>
      </c>
      <c r="U47" s="27">
        <v>-2779.6578592117621</v>
      </c>
      <c r="V47" s="27">
        <v>-0.63284804461753463</v>
      </c>
      <c r="X47" s="27">
        <v>5.9931506849315062</v>
      </c>
      <c r="Y47" s="27">
        <v>24779.183999999997</v>
      </c>
    </row>
    <row r="48" spans="1:25" x14ac:dyDescent="0.25">
      <c r="A48" s="4" t="s">
        <v>54</v>
      </c>
      <c r="B48" s="5">
        <v>16</v>
      </c>
      <c r="C48" s="5">
        <v>47</v>
      </c>
      <c r="D48" s="5">
        <v>11520</v>
      </c>
      <c r="E48" s="5">
        <v>17602.788</v>
      </c>
      <c r="F48">
        <f t="shared" si="1"/>
        <v>16584.563999999998</v>
      </c>
      <c r="G48">
        <f t="shared" si="5"/>
        <v>20233.68</v>
      </c>
      <c r="H48">
        <f t="shared" si="6"/>
        <v>19244.772000000001</v>
      </c>
      <c r="I48">
        <f t="shared" si="8"/>
        <v>18186.491999999998</v>
      </c>
      <c r="J48">
        <f t="shared" si="2"/>
        <v>10800</v>
      </c>
      <c r="K48">
        <f t="shared" si="4"/>
        <v>13600</v>
      </c>
      <c r="L48">
        <f t="shared" si="7"/>
        <v>12480</v>
      </c>
      <c r="M48">
        <f t="shared" si="9"/>
        <v>10960</v>
      </c>
      <c r="N48">
        <f t="shared" si="10"/>
        <v>9520</v>
      </c>
      <c r="O48">
        <f t="shared" si="3"/>
        <v>720</v>
      </c>
      <c r="P48">
        <f t="shared" si="3"/>
        <v>1018.224000000002</v>
      </c>
      <c r="S48" s="27">
        <v>19</v>
      </c>
      <c r="T48" s="27">
        <v>31211.84868818846</v>
      </c>
      <c r="U48" s="27">
        <v>3319.9753118115405</v>
      </c>
      <c r="V48" s="27">
        <v>0.75586276825242915</v>
      </c>
      <c r="X48" s="27">
        <v>6.3356164383561637</v>
      </c>
      <c r="Y48" s="27">
        <v>24888.983999999997</v>
      </c>
    </row>
    <row r="49" spans="1:25" x14ac:dyDescent="0.25">
      <c r="A49" s="4" t="s">
        <v>55</v>
      </c>
      <c r="B49" s="5">
        <v>17</v>
      </c>
      <c r="C49" s="5">
        <v>48</v>
      </c>
      <c r="D49" s="5">
        <v>13280</v>
      </c>
      <c r="E49" s="5">
        <v>19444.980000000003</v>
      </c>
      <c r="F49">
        <f t="shared" si="1"/>
        <v>17602.788</v>
      </c>
      <c r="G49">
        <f t="shared" si="5"/>
        <v>16584.563999999998</v>
      </c>
      <c r="H49">
        <f t="shared" si="6"/>
        <v>20233.68</v>
      </c>
      <c r="I49">
        <f t="shared" si="8"/>
        <v>19244.772000000001</v>
      </c>
      <c r="J49">
        <f t="shared" si="2"/>
        <v>11520</v>
      </c>
      <c r="K49">
        <f t="shared" si="4"/>
        <v>10800</v>
      </c>
      <c r="L49">
        <f t="shared" si="7"/>
        <v>13600</v>
      </c>
      <c r="M49">
        <f t="shared" si="9"/>
        <v>12480</v>
      </c>
      <c r="N49">
        <f t="shared" si="10"/>
        <v>10960</v>
      </c>
      <c r="O49">
        <f t="shared" si="3"/>
        <v>1760</v>
      </c>
      <c r="P49">
        <f t="shared" si="3"/>
        <v>1842.1920000000027</v>
      </c>
      <c r="S49" s="27">
        <v>20</v>
      </c>
      <c r="T49" s="27">
        <v>28689.770178455263</v>
      </c>
      <c r="U49" s="27">
        <v>2715.8138215447361</v>
      </c>
      <c r="V49" s="27">
        <v>0.61831259585208009</v>
      </c>
      <c r="X49" s="27">
        <v>6.6780821917808213</v>
      </c>
      <c r="Y49" s="27">
        <v>24903.275999999998</v>
      </c>
    </row>
    <row r="50" spans="1:25" x14ac:dyDescent="0.25">
      <c r="A50" s="4" t="s">
        <v>56</v>
      </c>
      <c r="B50" s="5">
        <v>18</v>
      </c>
      <c r="C50" s="5">
        <v>49</v>
      </c>
      <c r="D50" s="5">
        <v>13600</v>
      </c>
      <c r="E50" s="5">
        <v>20257.164000000001</v>
      </c>
      <c r="F50">
        <f t="shared" si="1"/>
        <v>19444.980000000003</v>
      </c>
      <c r="G50">
        <f t="shared" si="5"/>
        <v>17602.788</v>
      </c>
      <c r="H50">
        <f t="shared" si="6"/>
        <v>16584.563999999998</v>
      </c>
      <c r="I50">
        <f t="shared" si="8"/>
        <v>20233.68</v>
      </c>
      <c r="J50">
        <f t="shared" si="2"/>
        <v>13280</v>
      </c>
      <c r="K50">
        <f t="shared" si="4"/>
        <v>11520</v>
      </c>
      <c r="L50">
        <f t="shared" si="7"/>
        <v>10800</v>
      </c>
      <c r="M50">
        <f t="shared" si="9"/>
        <v>13600</v>
      </c>
      <c r="N50">
        <f t="shared" si="10"/>
        <v>12480</v>
      </c>
      <c r="O50">
        <f t="shared" si="3"/>
        <v>320</v>
      </c>
      <c r="P50">
        <f t="shared" si="3"/>
        <v>812.18399999999747</v>
      </c>
      <c r="S50" s="27">
        <v>21</v>
      </c>
      <c r="T50" s="27">
        <v>32795.479380346515</v>
      </c>
      <c r="U50" s="27">
        <v>5552.3686196534836</v>
      </c>
      <c r="V50" s="27">
        <v>1.2641144349110254</v>
      </c>
      <c r="X50" s="27">
        <v>7.0205479452054789</v>
      </c>
      <c r="Y50" s="27">
        <v>25005.840000000004</v>
      </c>
    </row>
    <row r="51" spans="1:25" x14ac:dyDescent="0.25">
      <c r="A51" s="4" t="s">
        <v>57</v>
      </c>
      <c r="B51" s="5">
        <v>19</v>
      </c>
      <c r="C51" s="5">
        <v>50</v>
      </c>
      <c r="D51" s="5">
        <v>12400</v>
      </c>
      <c r="E51" s="5">
        <v>18057.072</v>
      </c>
      <c r="F51">
        <f t="shared" si="1"/>
        <v>20257.164000000001</v>
      </c>
      <c r="G51">
        <f t="shared" si="5"/>
        <v>19444.980000000003</v>
      </c>
      <c r="H51">
        <f t="shared" si="6"/>
        <v>17602.788</v>
      </c>
      <c r="I51">
        <f t="shared" si="8"/>
        <v>16584.563999999998</v>
      </c>
      <c r="J51">
        <f t="shared" si="2"/>
        <v>13600</v>
      </c>
      <c r="K51">
        <f t="shared" si="4"/>
        <v>13280</v>
      </c>
      <c r="L51">
        <f t="shared" si="7"/>
        <v>11520</v>
      </c>
      <c r="M51">
        <f t="shared" si="9"/>
        <v>10800</v>
      </c>
      <c r="N51">
        <f t="shared" si="10"/>
        <v>13600</v>
      </c>
      <c r="O51">
        <f t="shared" si="3"/>
        <v>-1200</v>
      </c>
      <c r="P51">
        <f t="shared" si="3"/>
        <v>-2200.0920000000006</v>
      </c>
      <c r="S51" s="27">
        <v>22</v>
      </c>
      <c r="T51" s="27">
        <v>33792.580186520107</v>
      </c>
      <c r="U51" s="27">
        <v>7744.3638134798966</v>
      </c>
      <c r="V51" s="27">
        <v>1.763168614412618</v>
      </c>
      <c r="X51" s="27">
        <v>7.3630136986301364</v>
      </c>
      <c r="Y51" s="27">
        <v>25145.484</v>
      </c>
    </row>
    <row r="52" spans="1:25" x14ac:dyDescent="0.25">
      <c r="A52" s="4" t="s">
        <v>58</v>
      </c>
      <c r="B52" s="5">
        <v>20</v>
      </c>
      <c r="C52" s="5">
        <v>51</v>
      </c>
      <c r="D52" s="5">
        <v>3840</v>
      </c>
      <c r="E52" s="5">
        <v>7514.7840000000006</v>
      </c>
      <c r="F52">
        <f t="shared" si="1"/>
        <v>18057.072</v>
      </c>
      <c r="G52">
        <f t="shared" si="5"/>
        <v>20257.164000000001</v>
      </c>
      <c r="H52">
        <f t="shared" si="6"/>
        <v>19444.980000000003</v>
      </c>
      <c r="I52">
        <f t="shared" si="8"/>
        <v>17602.788</v>
      </c>
      <c r="J52">
        <f t="shared" si="2"/>
        <v>12400</v>
      </c>
      <c r="K52">
        <f t="shared" si="4"/>
        <v>13600</v>
      </c>
      <c r="L52">
        <f t="shared" si="7"/>
        <v>13280</v>
      </c>
      <c r="M52">
        <f t="shared" si="9"/>
        <v>11520</v>
      </c>
      <c r="N52">
        <f t="shared" si="10"/>
        <v>10800</v>
      </c>
      <c r="O52">
        <f t="shared" si="3"/>
        <v>-8560</v>
      </c>
      <c r="P52">
        <f t="shared" si="3"/>
        <v>-10542.288</v>
      </c>
      <c r="S52" s="27">
        <v>23</v>
      </c>
      <c r="T52" s="27">
        <v>29921.482939022637</v>
      </c>
      <c r="U52" s="27">
        <v>-1247.3989390226379</v>
      </c>
      <c r="V52" s="27">
        <v>-0.28399681522038861</v>
      </c>
      <c r="X52" s="27">
        <v>7.705479452054794</v>
      </c>
      <c r="Y52" s="27">
        <v>25254.563999999998</v>
      </c>
    </row>
    <row r="53" spans="1:25" x14ac:dyDescent="0.25">
      <c r="A53" s="4" t="s">
        <v>59</v>
      </c>
      <c r="B53" s="5">
        <v>21</v>
      </c>
      <c r="C53" s="5">
        <v>52</v>
      </c>
      <c r="D53" s="5">
        <v>6000</v>
      </c>
      <c r="E53" s="5">
        <v>10284.324000000001</v>
      </c>
      <c r="F53">
        <f t="shared" si="1"/>
        <v>7514.7840000000006</v>
      </c>
      <c r="G53">
        <f t="shared" si="5"/>
        <v>18057.072</v>
      </c>
      <c r="H53">
        <f t="shared" si="6"/>
        <v>20257.164000000001</v>
      </c>
      <c r="I53">
        <f t="shared" si="8"/>
        <v>19444.980000000003</v>
      </c>
      <c r="J53">
        <f t="shared" si="2"/>
        <v>3840</v>
      </c>
      <c r="K53">
        <f t="shared" si="4"/>
        <v>12400</v>
      </c>
      <c r="L53">
        <f t="shared" si="7"/>
        <v>13600</v>
      </c>
      <c r="M53">
        <f t="shared" si="9"/>
        <v>13280</v>
      </c>
      <c r="N53">
        <f t="shared" si="10"/>
        <v>11520</v>
      </c>
      <c r="O53">
        <f t="shared" si="3"/>
        <v>2160</v>
      </c>
      <c r="P53">
        <f t="shared" si="3"/>
        <v>2769.54</v>
      </c>
      <c r="S53" s="27">
        <v>24</v>
      </c>
      <c r="T53" s="27">
        <v>31563.76661977914</v>
      </c>
      <c r="U53" s="27">
        <v>2228.2093802208619</v>
      </c>
      <c r="V53" s="27">
        <v>0.50729910683003765</v>
      </c>
      <c r="X53" s="27">
        <v>8.0479452054794525</v>
      </c>
      <c r="Y53" s="27">
        <v>25310.976000000002</v>
      </c>
    </row>
    <row r="54" spans="1:25" x14ac:dyDescent="0.25">
      <c r="A54" s="4" t="s">
        <v>60</v>
      </c>
      <c r="B54" s="5">
        <v>22</v>
      </c>
      <c r="C54" s="5">
        <v>53</v>
      </c>
      <c r="D54" s="5">
        <v>12640</v>
      </c>
      <c r="E54" s="5">
        <v>18521.652000000002</v>
      </c>
      <c r="F54">
        <f t="shared" si="1"/>
        <v>10284.324000000001</v>
      </c>
      <c r="G54">
        <f t="shared" si="5"/>
        <v>7514.7840000000006</v>
      </c>
      <c r="H54">
        <f t="shared" si="6"/>
        <v>18057.072</v>
      </c>
      <c r="I54">
        <f t="shared" si="8"/>
        <v>20257.164000000001</v>
      </c>
      <c r="J54">
        <f t="shared" si="2"/>
        <v>6000</v>
      </c>
      <c r="K54">
        <f t="shared" si="4"/>
        <v>3840</v>
      </c>
      <c r="L54">
        <f t="shared" si="7"/>
        <v>12400</v>
      </c>
      <c r="M54">
        <f t="shared" si="9"/>
        <v>13600</v>
      </c>
      <c r="N54">
        <f t="shared" si="10"/>
        <v>13280</v>
      </c>
      <c r="O54">
        <f t="shared" si="3"/>
        <v>6640</v>
      </c>
      <c r="P54">
        <f t="shared" si="3"/>
        <v>8237.3280000000013</v>
      </c>
      <c r="S54" s="27">
        <v>25</v>
      </c>
      <c r="T54" s="27">
        <v>33733.927197921657</v>
      </c>
      <c r="U54" s="27">
        <v>5825.0208020783466</v>
      </c>
      <c r="V54" s="27">
        <v>1.3261894848803795</v>
      </c>
      <c r="X54" s="27">
        <v>8.3904109589041092</v>
      </c>
      <c r="Y54" s="27">
        <v>25314.096000000001</v>
      </c>
    </row>
    <row r="55" spans="1:25" x14ac:dyDescent="0.25">
      <c r="A55" s="4" t="s">
        <v>61</v>
      </c>
      <c r="B55" s="5">
        <v>23</v>
      </c>
      <c r="C55" s="5">
        <v>54</v>
      </c>
      <c r="D55" s="5">
        <v>11280</v>
      </c>
      <c r="E55" s="5">
        <v>16243.619999999999</v>
      </c>
      <c r="F55">
        <f t="shared" si="1"/>
        <v>18521.652000000002</v>
      </c>
      <c r="G55">
        <f t="shared" si="5"/>
        <v>10284.324000000001</v>
      </c>
      <c r="H55">
        <f t="shared" si="6"/>
        <v>7514.7840000000006</v>
      </c>
      <c r="I55">
        <f t="shared" si="8"/>
        <v>18057.072</v>
      </c>
      <c r="J55">
        <f t="shared" si="2"/>
        <v>12640</v>
      </c>
      <c r="K55">
        <f t="shared" si="4"/>
        <v>6000</v>
      </c>
      <c r="L55">
        <f t="shared" si="7"/>
        <v>3840</v>
      </c>
      <c r="M55">
        <f t="shared" si="9"/>
        <v>12400</v>
      </c>
      <c r="N55">
        <f t="shared" si="10"/>
        <v>13600</v>
      </c>
      <c r="O55">
        <f t="shared" si="3"/>
        <v>-1360</v>
      </c>
      <c r="P55">
        <f t="shared" si="3"/>
        <v>-2278.0320000000029</v>
      </c>
      <c r="S55" s="27">
        <v>26</v>
      </c>
      <c r="T55" s="27">
        <v>30713.298285101664</v>
      </c>
      <c r="U55" s="27">
        <v>-1233.0422851016629</v>
      </c>
      <c r="V55" s="27">
        <v>-0.28072821857241259</v>
      </c>
      <c r="X55" s="27">
        <v>8.7328767123287676</v>
      </c>
      <c r="Y55" s="27">
        <v>25680.227999999999</v>
      </c>
    </row>
    <row r="56" spans="1:25" x14ac:dyDescent="0.25">
      <c r="A56" s="4" t="s">
        <v>62</v>
      </c>
      <c r="B56" s="5">
        <v>24</v>
      </c>
      <c r="C56" s="5">
        <v>55</v>
      </c>
      <c r="D56" s="5">
        <v>12000</v>
      </c>
      <c r="E56" s="5">
        <v>18483.275999999998</v>
      </c>
      <c r="F56">
        <f t="shared" si="1"/>
        <v>16243.619999999999</v>
      </c>
      <c r="G56">
        <f t="shared" si="5"/>
        <v>18521.652000000002</v>
      </c>
      <c r="H56">
        <f t="shared" si="6"/>
        <v>10284.324000000001</v>
      </c>
      <c r="I56">
        <f t="shared" si="8"/>
        <v>7514.7840000000006</v>
      </c>
      <c r="J56">
        <f t="shared" si="2"/>
        <v>11280</v>
      </c>
      <c r="K56">
        <f t="shared" si="4"/>
        <v>12640</v>
      </c>
      <c r="L56">
        <f t="shared" si="7"/>
        <v>6000</v>
      </c>
      <c r="M56">
        <f t="shared" si="9"/>
        <v>3840</v>
      </c>
      <c r="N56">
        <f t="shared" si="10"/>
        <v>12400</v>
      </c>
      <c r="O56">
        <f t="shared" si="3"/>
        <v>720</v>
      </c>
      <c r="P56">
        <f t="shared" si="3"/>
        <v>2239.655999999999</v>
      </c>
      <c r="S56" s="27">
        <v>27</v>
      </c>
      <c r="T56" s="27">
        <v>30595.992307904773</v>
      </c>
      <c r="U56" s="27">
        <v>1931.783692095225</v>
      </c>
      <c r="V56" s="27">
        <v>0.43981151425347753</v>
      </c>
      <c r="X56" s="27">
        <v>9.0753424657534243</v>
      </c>
      <c r="Y56" s="27">
        <v>25744.248</v>
      </c>
    </row>
    <row r="57" spans="1:25" x14ac:dyDescent="0.25">
      <c r="A57" s="4" t="s">
        <v>63</v>
      </c>
      <c r="B57" s="5">
        <v>25</v>
      </c>
      <c r="C57" s="5">
        <v>56</v>
      </c>
      <c r="D57" s="5">
        <v>14480</v>
      </c>
      <c r="E57" s="5">
        <v>19027.368000000002</v>
      </c>
      <c r="F57">
        <f t="shared" si="1"/>
        <v>18483.275999999998</v>
      </c>
      <c r="G57">
        <f t="shared" si="5"/>
        <v>16243.619999999999</v>
      </c>
      <c r="H57">
        <f t="shared" si="6"/>
        <v>18521.652000000002</v>
      </c>
      <c r="I57">
        <f t="shared" si="8"/>
        <v>10284.324000000001</v>
      </c>
      <c r="J57">
        <f t="shared" si="2"/>
        <v>12000</v>
      </c>
      <c r="K57">
        <f t="shared" si="4"/>
        <v>11280</v>
      </c>
      <c r="L57">
        <f t="shared" si="7"/>
        <v>12640</v>
      </c>
      <c r="M57">
        <f t="shared" si="9"/>
        <v>6000</v>
      </c>
      <c r="N57">
        <f t="shared" si="10"/>
        <v>3840</v>
      </c>
      <c r="O57">
        <f t="shared" si="3"/>
        <v>2480</v>
      </c>
      <c r="P57">
        <f t="shared" si="3"/>
        <v>544.09200000000419</v>
      </c>
      <c r="S57" s="27">
        <v>28</v>
      </c>
      <c r="T57" s="27">
        <v>30041.721565649452</v>
      </c>
      <c r="U57" s="27">
        <v>3897.2784343505482</v>
      </c>
      <c r="V57" s="27">
        <v>0.88729806380136056</v>
      </c>
      <c r="X57" s="27">
        <v>9.4178082191780828</v>
      </c>
      <c r="Y57" s="27">
        <v>25920.792000000001</v>
      </c>
    </row>
    <row r="58" spans="1:25" x14ac:dyDescent="0.25">
      <c r="A58" s="4" t="s">
        <v>64</v>
      </c>
      <c r="B58" s="5">
        <v>26</v>
      </c>
      <c r="C58" s="5">
        <v>57</v>
      </c>
      <c r="D58" s="5">
        <v>13760</v>
      </c>
      <c r="E58" s="5">
        <v>17492.796000000002</v>
      </c>
      <c r="F58">
        <f t="shared" si="1"/>
        <v>19027.368000000002</v>
      </c>
      <c r="G58">
        <f t="shared" si="5"/>
        <v>18483.275999999998</v>
      </c>
      <c r="H58">
        <f t="shared" si="6"/>
        <v>16243.619999999999</v>
      </c>
      <c r="I58">
        <f t="shared" si="8"/>
        <v>18521.652000000002</v>
      </c>
      <c r="J58">
        <f t="shared" si="2"/>
        <v>14480</v>
      </c>
      <c r="K58">
        <f t="shared" si="4"/>
        <v>12000</v>
      </c>
      <c r="L58">
        <f t="shared" si="7"/>
        <v>11280</v>
      </c>
      <c r="M58">
        <f t="shared" si="9"/>
        <v>12640</v>
      </c>
      <c r="N58">
        <f t="shared" si="10"/>
        <v>6000</v>
      </c>
      <c r="O58">
        <f t="shared" si="3"/>
        <v>-720</v>
      </c>
      <c r="P58">
        <f t="shared" si="3"/>
        <v>-1534.5720000000001</v>
      </c>
      <c r="S58" s="27">
        <v>29</v>
      </c>
      <c r="T58" s="27">
        <v>32560.867425952729</v>
      </c>
      <c r="U58" s="27">
        <v>5558.6445740472736</v>
      </c>
      <c r="V58" s="27">
        <v>1.2655432889885359</v>
      </c>
      <c r="X58" s="27">
        <v>9.7602739726027394</v>
      </c>
      <c r="Y58" s="27">
        <v>26096.052</v>
      </c>
    </row>
    <row r="59" spans="1:25" x14ac:dyDescent="0.25">
      <c r="A59" s="4" t="s">
        <v>65</v>
      </c>
      <c r="B59" s="5">
        <v>27</v>
      </c>
      <c r="C59" s="5">
        <v>58</v>
      </c>
      <c r="D59" s="5">
        <v>16000</v>
      </c>
      <c r="E59" s="5">
        <v>19072.14</v>
      </c>
      <c r="F59">
        <f t="shared" si="1"/>
        <v>17492.796000000002</v>
      </c>
      <c r="G59">
        <f t="shared" si="5"/>
        <v>19027.368000000002</v>
      </c>
      <c r="H59">
        <f t="shared" si="6"/>
        <v>18483.275999999998</v>
      </c>
      <c r="I59">
        <f t="shared" si="8"/>
        <v>16243.619999999999</v>
      </c>
      <c r="J59">
        <f t="shared" si="2"/>
        <v>13760</v>
      </c>
      <c r="K59">
        <f t="shared" si="4"/>
        <v>14480</v>
      </c>
      <c r="L59">
        <f t="shared" si="7"/>
        <v>12000</v>
      </c>
      <c r="M59">
        <f t="shared" si="9"/>
        <v>11280</v>
      </c>
      <c r="N59">
        <f t="shared" si="10"/>
        <v>12640</v>
      </c>
      <c r="O59">
        <f t="shared" si="3"/>
        <v>2240</v>
      </c>
      <c r="P59">
        <f t="shared" si="3"/>
        <v>1579.3439999999973</v>
      </c>
      <c r="S59" s="27">
        <v>30</v>
      </c>
      <c r="T59" s="27">
        <v>32120.970011464378</v>
      </c>
      <c r="U59" s="27">
        <v>1604.2379885356204</v>
      </c>
      <c r="V59" s="27">
        <v>0.3652387903717868</v>
      </c>
      <c r="X59" s="27">
        <v>10.102739726027398</v>
      </c>
      <c r="Y59" s="27">
        <v>26179.5</v>
      </c>
    </row>
    <row r="60" spans="1:25" x14ac:dyDescent="0.25">
      <c r="A60" s="4" t="s">
        <v>66</v>
      </c>
      <c r="B60" s="5">
        <v>28</v>
      </c>
      <c r="C60" s="5">
        <v>59</v>
      </c>
      <c r="D60" s="5">
        <v>16000</v>
      </c>
      <c r="E60" s="5">
        <v>18834.432000000001</v>
      </c>
      <c r="F60">
        <f t="shared" si="1"/>
        <v>19072.14</v>
      </c>
      <c r="G60">
        <f t="shared" si="5"/>
        <v>17492.796000000002</v>
      </c>
      <c r="H60">
        <f t="shared" si="6"/>
        <v>19027.368000000002</v>
      </c>
      <c r="I60">
        <f t="shared" si="8"/>
        <v>18483.275999999998</v>
      </c>
      <c r="J60">
        <f t="shared" si="2"/>
        <v>16000</v>
      </c>
      <c r="K60">
        <f t="shared" si="4"/>
        <v>13760</v>
      </c>
      <c r="L60">
        <f t="shared" si="7"/>
        <v>14480</v>
      </c>
      <c r="M60">
        <f t="shared" si="9"/>
        <v>12000</v>
      </c>
      <c r="N60">
        <f t="shared" si="10"/>
        <v>11280</v>
      </c>
      <c r="O60">
        <f t="shared" si="3"/>
        <v>0</v>
      </c>
      <c r="P60">
        <f t="shared" si="3"/>
        <v>-237.70799999999872</v>
      </c>
      <c r="S60" s="27">
        <v>31</v>
      </c>
      <c r="T60" s="27">
        <v>30742.624779400889</v>
      </c>
      <c r="U60" s="27">
        <v>1905.2472205991107</v>
      </c>
      <c r="V60" s="27">
        <v>0.43376992390389152</v>
      </c>
      <c r="X60" s="27">
        <v>10.445205479452055</v>
      </c>
      <c r="Y60" s="27">
        <v>26258.076000000001</v>
      </c>
    </row>
    <row r="61" spans="1:25" x14ac:dyDescent="0.25">
      <c r="A61" s="4" t="s">
        <v>68</v>
      </c>
      <c r="B61" s="5">
        <v>1</v>
      </c>
      <c r="C61" s="5">
        <v>60</v>
      </c>
      <c r="D61" s="5">
        <v>12400</v>
      </c>
      <c r="E61" s="5">
        <v>18060.156000000003</v>
      </c>
      <c r="F61">
        <f t="shared" si="1"/>
        <v>18834.432000000001</v>
      </c>
      <c r="G61">
        <f t="shared" si="5"/>
        <v>19072.14</v>
      </c>
      <c r="H61">
        <f t="shared" si="6"/>
        <v>17492.796000000002</v>
      </c>
      <c r="I61">
        <f t="shared" si="8"/>
        <v>19027.368000000002</v>
      </c>
      <c r="J61">
        <f t="shared" si="2"/>
        <v>16000</v>
      </c>
      <c r="K61">
        <f t="shared" si="4"/>
        <v>16000</v>
      </c>
      <c r="L61">
        <f t="shared" si="7"/>
        <v>13760</v>
      </c>
      <c r="M61">
        <f t="shared" si="9"/>
        <v>14480</v>
      </c>
      <c r="N61">
        <f t="shared" si="10"/>
        <v>12000</v>
      </c>
      <c r="O61">
        <f t="shared" si="3"/>
        <v>-3600</v>
      </c>
      <c r="P61">
        <f t="shared" si="3"/>
        <v>-774.27599999999802</v>
      </c>
      <c r="S61" s="27">
        <v>32</v>
      </c>
      <c r="T61" s="27">
        <v>31710.399091275256</v>
      </c>
      <c r="U61" s="27">
        <v>843.45290872474288</v>
      </c>
      <c r="V61" s="27">
        <v>0.19202993715377287</v>
      </c>
      <c r="X61" s="27">
        <v>10.787671232876713</v>
      </c>
      <c r="Y61" s="27">
        <v>26501.028000000002</v>
      </c>
    </row>
    <row r="62" spans="1:25" x14ac:dyDescent="0.25">
      <c r="A62" s="4" t="s">
        <v>69</v>
      </c>
      <c r="B62" s="5">
        <v>2</v>
      </c>
      <c r="C62" s="5">
        <v>61</v>
      </c>
      <c r="D62" s="5">
        <v>12240</v>
      </c>
      <c r="E62" s="5">
        <v>17628.048000000003</v>
      </c>
      <c r="F62">
        <f t="shared" si="1"/>
        <v>18060.156000000003</v>
      </c>
      <c r="G62">
        <f t="shared" si="5"/>
        <v>18834.432000000001</v>
      </c>
      <c r="H62">
        <f t="shared" si="6"/>
        <v>19072.14</v>
      </c>
      <c r="I62">
        <f t="shared" si="8"/>
        <v>17492.796000000002</v>
      </c>
      <c r="J62">
        <f t="shared" si="2"/>
        <v>12400</v>
      </c>
      <c r="K62">
        <f t="shared" si="4"/>
        <v>16000</v>
      </c>
      <c r="L62">
        <f t="shared" si="7"/>
        <v>16000</v>
      </c>
      <c r="M62">
        <f t="shared" si="9"/>
        <v>13760</v>
      </c>
      <c r="N62">
        <f t="shared" si="10"/>
        <v>14480</v>
      </c>
      <c r="O62">
        <f t="shared" si="3"/>
        <v>-160</v>
      </c>
      <c r="P62">
        <f t="shared" si="3"/>
        <v>-432.10800000000017</v>
      </c>
      <c r="S62" s="27">
        <v>33</v>
      </c>
      <c r="T62" s="27">
        <v>33088.744323338746</v>
      </c>
      <c r="U62" s="27">
        <v>2634.3796766612504</v>
      </c>
      <c r="V62" s="27">
        <v>0.59977238624181217</v>
      </c>
      <c r="X62" s="27">
        <v>11.13013698630137</v>
      </c>
      <c r="Y62" s="27">
        <v>26625.864000000001</v>
      </c>
    </row>
    <row r="63" spans="1:25" x14ac:dyDescent="0.25">
      <c r="A63" s="4" t="s">
        <v>70</v>
      </c>
      <c r="B63" s="5">
        <v>3</v>
      </c>
      <c r="C63" s="5">
        <v>62</v>
      </c>
      <c r="D63" s="5">
        <v>9200</v>
      </c>
      <c r="E63" s="5">
        <v>14414.748</v>
      </c>
      <c r="F63">
        <f t="shared" si="1"/>
        <v>17628.048000000003</v>
      </c>
      <c r="G63">
        <f t="shared" si="5"/>
        <v>18060.156000000003</v>
      </c>
      <c r="H63">
        <f t="shared" si="6"/>
        <v>18834.432000000001</v>
      </c>
      <c r="I63">
        <f t="shared" si="8"/>
        <v>19072.14</v>
      </c>
      <c r="J63">
        <f t="shared" si="2"/>
        <v>12240</v>
      </c>
      <c r="K63">
        <f t="shared" si="4"/>
        <v>12400</v>
      </c>
      <c r="L63">
        <f t="shared" si="7"/>
        <v>16000</v>
      </c>
      <c r="M63">
        <f t="shared" si="9"/>
        <v>16000</v>
      </c>
      <c r="N63">
        <f t="shared" si="10"/>
        <v>13760</v>
      </c>
      <c r="O63">
        <f t="shared" si="3"/>
        <v>-3040</v>
      </c>
      <c r="P63">
        <f t="shared" si="3"/>
        <v>-3213.3000000000029</v>
      </c>
      <c r="S63" s="27">
        <v>34</v>
      </c>
      <c r="T63" s="27">
        <v>33059.417829039521</v>
      </c>
      <c r="U63" s="27">
        <v>6096.1381709604757</v>
      </c>
      <c r="V63" s="27">
        <v>1.3879151020063523</v>
      </c>
      <c r="X63" s="27">
        <v>11.472602739726026</v>
      </c>
      <c r="Y63" s="27">
        <v>26685.612000000001</v>
      </c>
    </row>
    <row r="64" spans="1:25" x14ac:dyDescent="0.25">
      <c r="A64" s="4" t="s">
        <v>71</v>
      </c>
      <c r="B64" s="5">
        <v>4</v>
      </c>
      <c r="C64" s="5">
        <v>63</v>
      </c>
      <c r="D64" s="5">
        <v>3840</v>
      </c>
      <c r="E64" s="5">
        <v>5854.1279999999997</v>
      </c>
      <c r="F64">
        <f t="shared" si="1"/>
        <v>14414.748</v>
      </c>
      <c r="G64">
        <f t="shared" si="5"/>
        <v>17628.048000000003</v>
      </c>
      <c r="H64">
        <f t="shared" si="6"/>
        <v>18060.156000000003</v>
      </c>
      <c r="I64">
        <f t="shared" si="8"/>
        <v>18834.432000000001</v>
      </c>
      <c r="J64">
        <f t="shared" si="2"/>
        <v>9200</v>
      </c>
      <c r="K64">
        <f t="shared" si="4"/>
        <v>12240</v>
      </c>
      <c r="L64">
        <f t="shared" si="7"/>
        <v>12400</v>
      </c>
      <c r="M64">
        <f t="shared" si="9"/>
        <v>16000</v>
      </c>
      <c r="N64">
        <f t="shared" si="10"/>
        <v>16000</v>
      </c>
      <c r="O64">
        <f t="shared" si="3"/>
        <v>-5360</v>
      </c>
      <c r="P64">
        <f t="shared" si="3"/>
        <v>-8560.619999999999</v>
      </c>
      <c r="S64" s="27">
        <v>35</v>
      </c>
      <c r="T64" s="27">
        <v>32560.867425952729</v>
      </c>
      <c r="U64" s="27">
        <v>4530.7365740472706</v>
      </c>
      <c r="V64" s="27">
        <v>1.0315182395778901</v>
      </c>
      <c r="X64" s="27">
        <v>11.815068493150685</v>
      </c>
      <c r="Y64" s="27">
        <v>26723.508000000002</v>
      </c>
    </row>
    <row r="65" spans="1:25" x14ac:dyDescent="0.25">
      <c r="A65" s="4" t="s">
        <v>72</v>
      </c>
      <c r="B65" s="5">
        <v>5</v>
      </c>
      <c r="C65" s="5">
        <v>64</v>
      </c>
      <c r="D65" s="5">
        <v>13520</v>
      </c>
      <c r="E65" s="5">
        <v>18424.296000000002</v>
      </c>
      <c r="F65">
        <f t="shared" si="1"/>
        <v>5854.1279999999997</v>
      </c>
      <c r="G65">
        <f t="shared" si="5"/>
        <v>14414.748</v>
      </c>
      <c r="H65">
        <f t="shared" si="6"/>
        <v>17628.048000000003</v>
      </c>
      <c r="I65">
        <f t="shared" si="8"/>
        <v>18060.156000000003</v>
      </c>
      <c r="J65">
        <f t="shared" si="2"/>
        <v>3840</v>
      </c>
      <c r="K65">
        <f t="shared" si="4"/>
        <v>9200</v>
      </c>
      <c r="L65">
        <f t="shared" si="7"/>
        <v>12240</v>
      </c>
      <c r="M65">
        <f t="shared" si="9"/>
        <v>12400</v>
      </c>
      <c r="N65">
        <f t="shared" si="10"/>
        <v>16000</v>
      </c>
      <c r="O65">
        <f t="shared" si="3"/>
        <v>9680</v>
      </c>
      <c r="P65">
        <f t="shared" si="3"/>
        <v>12570.168000000001</v>
      </c>
      <c r="S65" s="27">
        <v>36</v>
      </c>
      <c r="T65" s="27">
        <v>31446.460642582246</v>
      </c>
      <c r="U65" s="27">
        <v>967.29135741775463</v>
      </c>
      <c r="V65" s="27">
        <v>0.22022438556191806</v>
      </c>
      <c r="X65" s="27">
        <v>12.157534246575342</v>
      </c>
      <c r="Y65" s="27">
        <v>27401.903999999999</v>
      </c>
    </row>
    <row r="66" spans="1:25" x14ac:dyDescent="0.25">
      <c r="A66" s="4" t="s">
        <v>73</v>
      </c>
      <c r="B66" s="5">
        <v>6</v>
      </c>
      <c r="C66" s="5">
        <v>65</v>
      </c>
      <c r="D66" s="5">
        <v>12800</v>
      </c>
      <c r="E66" s="5">
        <v>18663.732</v>
      </c>
      <c r="F66">
        <f t="shared" si="1"/>
        <v>18424.296000000002</v>
      </c>
      <c r="G66">
        <f t="shared" si="5"/>
        <v>5854.1279999999997</v>
      </c>
      <c r="H66">
        <f t="shared" si="6"/>
        <v>14414.748</v>
      </c>
      <c r="I66">
        <f t="shared" si="8"/>
        <v>17628.048000000003</v>
      </c>
      <c r="J66">
        <f t="shared" si="2"/>
        <v>13520</v>
      </c>
      <c r="K66">
        <f t="shared" si="4"/>
        <v>3840</v>
      </c>
      <c r="L66">
        <f t="shared" si="7"/>
        <v>9200</v>
      </c>
      <c r="M66">
        <f t="shared" si="9"/>
        <v>12240</v>
      </c>
      <c r="N66">
        <f t="shared" si="10"/>
        <v>12400</v>
      </c>
      <c r="O66">
        <f t="shared" si="3"/>
        <v>-720</v>
      </c>
      <c r="P66">
        <f t="shared" si="3"/>
        <v>239.43599999999788</v>
      </c>
      <c r="S66" s="27">
        <v>37</v>
      </c>
      <c r="T66" s="27">
        <v>31681.072596976031</v>
      </c>
      <c r="U66" s="27">
        <v>-510.66459697602841</v>
      </c>
      <c r="V66" s="27">
        <v>-0.11626362236657586</v>
      </c>
      <c r="X66" s="27">
        <v>12.5</v>
      </c>
      <c r="Y66" s="27">
        <v>27552.396000000001</v>
      </c>
    </row>
    <row r="67" spans="1:25" x14ac:dyDescent="0.25">
      <c r="A67" s="4" t="s">
        <v>74</v>
      </c>
      <c r="B67" s="5">
        <v>7</v>
      </c>
      <c r="C67" s="5">
        <v>66</v>
      </c>
      <c r="D67" s="5">
        <v>1040</v>
      </c>
      <c r="E67" s="5">
        <v>3811.152</v>
      </c>
      <c r="F67">
        <f t="shared" si="1"/>
        <v>18663.732</v>
      </c>
      <c r="G67">
        <f t="shared" si="5"/>
        <v>18424.296000000002</v>
      </c>
      <c r="H67">
        <f t="shared" si="6"/>
        <v>5854.1279999999997</v>
      </c>
      <c r="I67">
        <f t="shared" si="8"/>
        <v>14414.748</v>
      </c>
      <c r="J67">
        <f t="shared" si="2"/>
        <v>12800</v>
      </c>
      <c r="K67">
        <f t="shared" si="4"/>
        <v>13520</v>
      </c>
      <c r="L67">
        <f t="shared" si="7"/>
        <v>3840</v>
      </c>
      <c r="M67">
        <f t="shared" si="9"/>
        <v>9200</v>
      </c>
      <c r="N67">
        <f t="shared" si="10"/>
        <v>12240</v>
      </c>
      <c r="O67">
        <f t="shared" si="3"/>
        <v>-11760</v>
      </c>
      <c r="P67">
        <f t="shared" si="3"/>
        <v>-14852.58</v>
      </c>
      <c r="S67" s="27">
        <v>38</v>
      </c>
      <c r="T67" s="27">
        <v>33469.988749228651</v>
      </c>
      <c r="U67" s="27">
        <v>3301.2392507713448</v>
      </c>
      <c r="V67" s="27">
        <v>0.75159710672368074</v>
      </c>
      <c r="X67" s="27">
        <v>12.842465753424657</v>
      </c>
      <c r="Y67" s="27">
        <v>27721.583999999999</v>
      </c>
    </row>
    <row r="68" spans="1:25" x14ac:dyDescent="0.25">
      <c r="A68" s="4" t="s">
        <v>79</v>
      </c>
      <c r="B68" s="5">
        <v>12</v>
      </c>
      <c r="C68" s="5">
        <v>71</v>
      </c>
      <c r="D68" s="5">
        <v>6480</v>
      </c>
      <c r="E68" s="5">
        <v>9605.8919999999998</v>
      </c>
      <c r="F68">
        <f t="shared" si="1"/>
        <v>3811.152</v>
      </c>
      <c r="G68">
        <f t="shared" si="5"/>
        <v>18663.732</v>
      </c>
      <c r="H68">
        <f t="shared" si="6"/>
        <v>18424.296000000002</v>
      </c>
      <c r="I68">
        <f t="shared" si="8"/>
        <v>5854.1279999999997</v>
      </c>
      <c r="J68">
        <f t="shared" si="2"/>
        <v>1040</v>
      </c>
      <c r="K68">
        <f t="shared" si="4"/>
        <v>12800</v>
      </c>
      <c r="L68">
        <f t="shared" si="7"/>
        <v>13520</v>
      </c>
      <c r="M68">
        <f t="shared" si="9"/>
        <v>3840</v>
      </c>
      <c r="N68">
        <f t="shared" si="10"/>
        <v>9200</v>
      </c>
      <c r="O68">
        <f t="shared" si="3"/>
        <v>5440</v>
      </c>
      <c r="P68">
        <f t="shared" si="3"/>
        <v>5794.74</v>
      </c>
      <c r="S68" s="27">
        <v>39</v>
      </c>
      <c r="T68" s="27">
        <v>32883.458863244181</v>
      </c>
      <c r="U68" s="27">
        <v>5505.9931367558238</v>
      </c>
      <c r="V68" s="27">
        <v>1.253556072998707</v>
      </c>
      <c r="X68" s="27">
        <v>13.184931506849315</v>
      </c>
      <c r="Y68" s="27">
        <v>27728.628000000004</v>
      </c>
    </row>
    <row r="69" spans="1:25" x14ac:dyDescent="0.25">
      <c r="A69" s="4" t="s">
        <v>80</v>
      </c>
      <c r="B69" s="5">
        <v>13</v>
      </c>
      <c r="C69" s="5">
        <v>72</v>
      </c>
      <c r="D69" s="5">
        <v>12912</v>
      </c>
      <c r="E69" s="5">
        <v>18364.955999999998</v>
      </c>
      <c r="F69">
        <f t="shared" si="1"/>
        <v>9605.8919999999998</v>
      </c>
      <c r="G69">
        <f t="shared" si="5"/>
        <v>3811.152</v>
      </c>
      <c r="H69">
        <f t="shared" si="6"/>
        <v>18663.732</v>
      </c>
      <c r="I69">
        <f t="shared" si="8"/>
        <v>18424.296000000002</v>
      </c>
      <c r="J69">
        <f t="shared" si="2"/>
        <v>6480</v>
      </c>
      <c r="K69">
        <f t="shared" si="4"/>
        <v>1040</v>
      </c>
      <c r="L69">
        <f t="shared" si="7"/>
        <v>12800</v>
      </c>
      <c r="M69">
        <f t="shared" si="9"/>
        <v>13520</v>
      </c>
      <c r="N69">
        <f t="shared" si="10"/>
        <v>3840</v>
      </c>
      <c r="O69">
        <f t="shared" si="3"/>
        <v>6432</v>
      </c>
      <c r="P69">
        <f t="shared" si="3"/>
        <v>8759.0639999999985</v>
      </c>
      <c r="S69" s="27">
        <v>40</v>
      </c>
      <c r="T69" s="27">
        <v>32883.458863244181</v>
      </c>
      <c r="U69" s="27">
        <v>5297.4931367558165</v>
      </c>
      <c r="V69" s="27">
        <v>1.2060866274820643</v>
      </c>
      <c r="X69" s="27">
        <v>13.527397260273972</v>
      </c>
      <c r="Y69" s="27">
        <v>28022.579999999998</v>
      </c>
    </row>
    <row r="70" spans="1:25" x14ac:dyDescent="0.25">
      <c r="A70" s="4" t="s">
        <v>81</v>
      </c>
      <c r="B70" s="5">
        <v>14</v>
      </c>
      <c r="C70" s="5">
        <v>73</v>
      </c>
      <c r="D70" s="5">
        <v>14480</v>
      </c>
      <c r="E70" s="5">
        <v>22094.544000000002</v>
      </c>
      <c r="F70">
        <f t="shared" si="1"/>
        <v>18364.955999999998</v>
      </c>
      <c r="G70">
        <f t="shared" si="5"/>
        <v>9605.8919999999998</v>
      </c>
      <c r="H70">
        <f t="shared" si="6"/>
        <v>3811.152</v>
      </c>
      <c r="I70">
        <f t="shared" si="8"/>
        <v>18663.732</v>
      </c>
      <c r="J70">
        <f t="shared" si="2"/>
        <v>12912</v>
      </c>
      <c r="K70">
        <f t="shared" si="4"/>
        <v>6480</v>
      </c>
      <c r="L70">
        <f t="shared" si="7"/>
        <v>1040</v>
      </c>
      <c r="M70">
        <f t="shared" si="9"/>
        <v>12800</v>
      </c>
      <c r="N70">
        <f t="shared" si="10"/>
        <v>13520</v>
      </c>
      <c r="O70">
        <f t="shared" si="3"/>
        <v>1568</v>
      </c>
      <c r="P70">
        <f t="shared" si="3"/>
        <v>3729.5880000000034</v>
      </c>
      <c r="S70" s="27">
        <v>41</v>
      </c>
      <c r="T70" s="27">
        <v>33675.274209323208</v>
      </c>
      <c r="U70" s="27">
        <v>5368.5497906767923</v>
      </c>
      <c r="V70" s="27">
        <v>1.2222641812561486</v>
      </c>
      <c r="X70" s="27">
        <v>13.86986301369863</v>
      </c>
      <c r="Y70" s="27">
        <v>28029.312000000002</v>
      </c>
    </row>
    <row r="71" spans="1:25" x14ac:dyDescent="0.25">
      <c r="A71" s="4" t="s">
        <v>82</v>
      </c>
      <c r="B71" s="5">
        <v>15</v>
      </c>
      <c r="C71" s="5">
        <v>74</v>
      </c>
      <c r="D71" s="5">
        <v>13200</v>
      </c>
      <c r="E71" s="5">
        <v>21057.036</v>
      </c>
      <c r="F71">
        <f t="shared" ref="F71:F134" si="11">E70</f>
        <v>22094.544000000002</v>
      </c>
      <c r="G71">
        <f t="shared" si="5"/>
        <v>18364.955999999998</v>
      </c>
      <c r="H71">
        <f t="shared" si="6"/>
        <v>9605.8919999999998</v>
      </c>
      <c r="I71">
        <f t="shared" si="8"/>
        <v>3811.152</v>
      </c>
      <c r="J71">
        <f t="shared" ref="J71:J134" si="12">D70</f>
        <v>14480</v>
      </c>
      <c r="K71">
        <f t="shared" si="4"/>
        <v>12912</v>
      </c>
      <c r="L71">
        <f t="shared" si="7"/>
        <v>6480</v>
      </c>
      <c r="M71">
        <f t="shared" si="9"/>
        <v>1040</v>
      </c>
      <c r="N71">
        <f t="shared" si="10"/>
        <v>12800</v>
      </c>
      <c r="O71">
        <f t="shared" ref="O71:P134" si="13">D71-D70</f>
        <v>-1280</v>
      </c>
      <c r="P71">
        <f t="shared" si="13"/>
        <v>-1037.5080000000016</v>
      </c>
      <c r="S71" s="27">
        <v>42</v>
      </c>
      <c r="T71" s="27">
        <v>33675.274209323208</v>
      </c>
      <c r="U71" s="27">
        <v>3704.0897906767932</v>
      </c>
      <c r="V71" s="27">
        <v>0.84331457317639602</v>
      </c>
      <c r="X71" s="27">
        <v>14.212328767123287</v>
      </c>
      <c r="Y71" s="27">
        <v>28037.592000000001</v>
      </c>
    </row>
    <row r="72" spans="1:25" x14ac:dyDescent="0.25">
      <c r="A72" s="4" t="s">
        <v>83</v>
      </c>
      <c r="B72" s="5">
        <v>16</v>
      </c>
      <c r="C72" s="5">
        <v>75</v>
      </c>
      <c r="D72" s="5">
        <v>12640</v>
      </c>
      <c r="E72" s="5">
        <v>17446.164000000001</v>
      </c>
      <c r="F72">
        <f t="shared" si="11"/>
        <v>21057.036</v>
      </c>
      <c r="G72">
        <f t="shared" ref="G72:G135" si="14">E70</f>
        <v>22094.544000000002</v>
      </c>
      <c r="H72">
        <f t="shared" si="6"/>
        <v>18364.955999999998</v>
      </c>
      <c r="I72">
        <f t="shared" si="8"/>
        <v>9605.8919999999998</v>
      </c>
      <c r="J72">
        <f t="shared" si="12"/>
        <v>13200</v>
      </c>
      <c r="K72">
        <f t="shared" ref="K72:K135" si="15">D70</f>
        <v>14480</v>
      </c>
      <c r="L72">
        <f t="shared" si="7"/>
        <v>12912</v>
      </c>
      <c r="M72">
        <f t="shared" si="9"/>
        <v>6480</v>
      </c>
      <c r="N72">
        <f t="shared" si="10"/>
        <v>1040</v>
      </c>
      <c r="O72">
        <f t="shared" si="13"/>
        <v>-560</v>
      </c>
      <c r="P72">
        <f t="shared" si="13"/>
        <v>-3610.8719999999994</v>
      </c>
      <c r="S72" s="27">
        <v>43</v>
      </c>
      <c r="T72" s="27">
        <v>33294.029783433311</v>
      </c>
      <c r="U72" s="27">
        <v>1687.9022165666902</v>
      </c>
      <c r="V72" s="27">
        <v>0.38428672569175182</v>
      </c>
      <c r="X72" s="27">
        <v>14.554794520547945</v>
      </c>
      <c r="Y72" s="27">
        <v>28407.167999999998</v>
      </c>
    </row>
    <row r="73" spans="1:25" x14ac:dyDescent="0.25">
      <c r="A73" s="4" t="s">
        <v>84</v>
      </c>
      <c r="B73" s="5">
        <v>17</v>
      </c>
      <c r="C73" s="5">
        <v>76</v>
      </c>
      <c r="D73" s="5">
        <v>12160</v>
      </c>
      <c r="E73" s="5">
        <v>20324.951999999997</v>
      </c>
      <c r="F73">
        <f t="shared" si="11"/>
        <v>17446.164000000001</v>
      </c>
      <c r="G73">
        <f t="shared" si="14"/>
        <v>21057.036</v>
      </c>
      <c r="H73">
        <f t="shared" ref="H73:H136" si="16">E70</f>
        <v>22094.544000000002</v>
      </c>
      <c r="I73">
        <f t="shared" si="8"/>
        <v>18364.955999999998</v>
      </c>
      <c r="J73">
        <f t="shared" si="12"/>
        <v>12640</v>
      </c>
      <c r="K73">
        <f t="shared" si="15"/>
        <v>13200</v>
      </c>
      <c r="L73">
        <f t="shared" ref="L73:L136" si="17">D70</f>
        <v>14480</v>
      </c>
      <c r="M73">
        <f t="shared" si="9"/>
        <v>12912</v>
      </c>
      <c r="N73">
        <f t="shared" si="10"/>
        <v>6480</v>
      </c>
      <c r="O73">
        <f t="shared" si="13"/>
        <v>-480</v>
      </c>
      <c r="P73">
        <f t="shared" si="13"/>
        <v>2878.7879999999968</v>
      </c>
      <c r="S73" s="27">
        <v>44</v>
      </c>
      <c r="T73" s="27">
        <v>33675.274209323208</v>
      </c>
      <c r="U73" s="27">
        <v>5357.1137906767908</v>
      </c>
      <c r="V73" s="27">
        <v>1.2196605333955808</v>
      </c>
      <c r="X73" s="27">
        <v>14.897260273972602</v>
      </c>
      <c r="Y73" s="27">
        <v>28555.200000000001</v>
      </c>
    </row>
    <row r="74" spans="1:25" x14ac:dyDescent="0.25">
      <c r="A74" s="4" t="s">
        <v>85</v>
      </c>
      <c r="B74" s="5">
        <v>18</v>
      </c>
      <c r="C74" s="5">
        <v>77</v>
      </c>
      <c r="D74" s="5">
        <v>12240</v>
      </c>
      <c r="E74" s="5">
        <v>19809.912</v>
      </c>
      <c r="F74">
        <f t="shared" si="11"/>
        <v>20324.951999999997</v>
      </c>
      <c r="G74">
        <f t="shared" si="14"/>
        <v>17446.164000000001</v>
      </c>
      <c r="H74">
        <f t="shared" si="16"/>
        <v>21057.036</v>
      </c>
      <c r="I74">
        <f t="shared" ref="I74:I137" si="18">E70</f>
        <v>22094.544000000002</v>
      </c>
      <c r="J74">
        <f t="shared" si="12"/>
        <v>12160</v>
      </c>
      <c r="K74">
        <f t="shared" si="15"/>
        <v>12640</v>
      </c>
      <c r="L74">
        <f t="shared" si="17"/>
        <v>13200</v>
      </c>
      <c r="M74">
        <f t="shared" si="9"/>
        <v>14480</v>
      </c>
      <c r="N74">
        <f t="shared" si="10"/>
        <v>12912</v>
      </c>
      <c r="O74">
        <f t="shared" si="13"/>
        <v>80</v>
      </c>
      <c r="P74">
        <f t="shared" si="13"/>
        <v>-515.03999999999724</v>
      </c>
      <c r="S74" s="27">
        <v>45</v>
      </c>
      <c r="T74" s="27">
        <v>33206.050300535637</v>
      </c>
      <c r="U74" s="27">
        <v>4117.357699464359</v>
      </c>
      <c r="V74" s="27">
        <v>0.93740377451916612</v>
      </c>
      <c r="X74" s="27">
        <v>15.239726027397261</v>
      </c>
      <c r="Y74" s="27">
        <v>28610.832000000002</v>
      </c>
    </row>
    <row r="75" spans="1:25" x14ac:dyDescent="0.25">
      <c r="A75" s="4" t="s">
        <v>89</v>
      </c>
      <c r="B75" s="5">
        <v>22</v>
      </c>
      <c r="C75" s="5">
        <v>81</v>
      </c>
      <c r="D75" s="5">
        <v>12960</v>
      </c>
      <c r="E75" s="5">
        <v>20595.216</v>
      </c>
      <c r="F75">
        <f t="shared" si="11"/>
        <v>19809.912</v>
      </c>
      <c r="G75">
        <f t="shared" si="14"/>
        <v>20324.951999999997</v>
      </c>
      <c r="H75">
        <f t="shared" si="16"/>
        <v>17446.164000000001</v>
      </c>
      <c r="I75">
        <f t="shared" si="18"/>
        <v>21057.036</v>
      </c>
      <c r="J75">
        <f t="shared" si="12"/>
        <v>12240</v>
      </c>
      <c r="K75">
        <f t="shared" si="15"/>
        <v>12160</v>
      </c>
      <c r="L75">
        <f t="shared" si="17"/>
        <v>12640</v>
      </c>
      <c r="M75">
        <f t="shared" ref="M75:M138" si="19">D71</f>
        <v>13200</v>
      </c>
      <c r="N75">
        <f t="shared" ref="N75:N138" si="20">D70</f>
        <v>14480</v>
      </c>
      <c r="O75">
        <f t="shared" si="13"/>
        <v>720</v>
      </c>
      <c r="P75">
        <f t="shared" si="13"/>
        <v>785.30400000000009</v>
      </c>
      <c r="S75" s="27">
        <v>46</v>
      </c>
      <c r="T75" s="27">
        <v>32678.173403149623</v>
      </c>
      <c r="U75" s="27">
        <v>2272.3305968503773</v>
      </c>
      <c r="V75" s="27">
        <v>0.51734423723254452</v>
      </c>
      <c r="X75" s="27">
        <v>15.582191780821917</v>
      </c>
      <c r="Y75" s="27">
        <v>28652.579999999998</v>
      </c>
    </row>
    <row r="76" spans="1:25" x14ac:dyDescent="0.25">
      <c r="A76" s="4" t="s">
        <v>90</v>
      </c>
      <c r="B76" s="5">
        <v>23</v>
      </c>
      <c r="C76" s="5">
        <v>82</v>
      </c>
      <c r="D76" s="5">
        <v>11920</v>
      </c>
      <c r="E76" s="5">
        <v>17741.28</v>
      </c>
      <c r="F76">
        <f t="shared" si="11"/>
        <v>20595.216</v>
      </c>
      <c r="G76">
        <f t="shared" si="14"/>
        <v>19809.912</v>
      </c>
      <c r="H76">
        <f t="shared" si="16"/>
        <v>20324.951999999997</v>
      </c>
      <c r="I76">
        <f t="shared" si="18"/>
        <v>17446.164000000001</v>
      </c>
      <c r="J76">
        <f t="shared" si="12"/>
        <v>12960</v>
      </c>
      <c r="K76">
        <f t="shared" si="15"/>
        <v>12240</v>
      </c>
      <c r="L76">
        <f t="shared" si="17"/>
        <v>12160</v>
      </c>
      <c r="M76">
        <f t="shared" si="19"/>
        <v>12640</v>
      </c>
      <c r="N76">
        <f t="shared" si="20"/>
        <v>13200</v>
      </c>
      <c r="O76">
        <f t="shared" si="13"/>
        <v>-1040</v>
      </c>
      <c r="P76">
        <f t="shared" si="13"/>
        <v>-2853.9360000000015</v>
      </c>
      <c r="S76" s="27">
        <v>47</v>
      </c>
      <c r="T76" s="27">
        <v>34291.130589606895</v>
      </c>
      <c r="U76" s="27">
        <v>5484.4774103931049</v>
      </c>
      <c r="V76" s="27">
        <v>1.2486575617261602</v>
      </c>
      <c r="X76" s="27">
        <v>15.924657534246576</v>
      </c>
      <c r="Y76" s="27">
        <v>28674.083999999999</v>
      </c>
    </row>
    <row r="77" spans="1:25" x14ac:dyDescent="0.25">
      <c r="A77" s="4" t="s">
        <v>92</v>
      </c>
      <c r="B77" s="5">
        <v>25</v>
      </c>
      <c r="C77" s="5">
        <v>84</v>
      </c>
      <c r="D77" s="5">
        <v>14800</v>
      </c>
      <c r="E77" s="5">
        <v>23096.784</v>
      </c>
      <c r="F77">
        <f t="shared" si="11"/>
        <v>17741.28</v>
      </c>
      <c r="G77">
        <f t="shared" si="14"/>
        <v>20595.216</v>
      </c>
      <c r="H77">
        <f t="shared" si="16"/>
        <v>19809.912</v>
      </c>
      <c r="I77">
        <f t="shared" si="18"/>
        <v>20324.951999999997</v>
      </c>
      <c r="J77">
        <f t="shared" si="12"/>
        <v>11920</v>
      </c>
      <c r="K77">
        <f t="shared" si="15"/>
        <v>12960</v>
      </c>
      <c r="L77">
        <f t="shared" si="17"/>
        <v>12240</v>
      </c>
      <c r="M77">
        <f t="shared" si="19"/>
        <v>12160</v>
      </c>
      <c r="N77">
        <f t="shared" si="20"/>
        <v>12640</v>
      </c>
      <c r="O77">
        <f t="shared" si="13"/>
        <v>2880</v>
      </c>
      <c r="P77">
        <f t="shared" si="13"/>
        <v>5355.5040000000008</v>
      </c>
      <c r="S77" s="27">
        <v>48</v>
      </c>
      <c r="T77" s="27">
        <v>30346.717106361375</v>
      </c>
      <c r="U77" s="27">
        <v>-1939.5491063613772</v>
      </c>
      <c r="V77" s="27">
        <v>-0.44157947544974258</v>
      </c>
      <c r="X77" s="27">
        <v>16.267123287671232</v>
      </c>
      <c r="Y77" s="27">
        <v>28742.844000000001</v>
      </c>
    </row>
    <row r="78" spans="1:25" x14ac:dyDescent="0.25">
      <c r="A78" s="4" t="s">
        <v>93</v>
      </c>
      <c r="B78" s="5">
        <v>26</v>
      </c>
      <c r="C78" s="5">
        <v>85</v>
      </c>
      <c r="D78" s="5">
        <v>12880</v>
      </c>
      <c r="E78" s="5">
        <v>18878.436000000002</v>
      </c>
      <c r="F78">
        <f t="shared" si="11"/>
        <v>23096.784</v>
      </c>
      <c r="G78">
        <f t="shared" si="14"/>
        <v>17741.28</v>
      </c>
      <c r="H78">
        <f t="shared" si="16"/>
        <v>20595.216</v>
      </c>
      <c r="I78">
        <f t="shared" si="18"/>
        <v>19809.912</v>
      </c>
      <c r="J78">
        <f t="shared" si="12"/>
        <v>14800</v>
      </c>
      <c r="K78">
        <f t="shared" si="15"/>
        <v>11920</v>
      </c>
      <c r="L78">
        <f t="shared" si="17"/>
        <v>12960</v>
      </c>
      <c r="M78">
        <f t="shared" si="19"/>
        <v>12240</v>
      </c>
      <c r="N78">
        <f t="shared" si="20"/>
        <v>12160</v>
      </c>
      <c r="O78">
        <f t="shared" si="13"/>
        <v>-1920</v>
      </c>
      <c r="P78">
        <f t="shared" si="13"/>
        <v>-4218.3479999999981</v>
      </c>
      <c r="S78" s="27">
        <v>49</v>
      </c>
      <c r="T78" s="27">
        <v>31798.378574172923</v>
      </c>
      <c r="U78" s="27">
        <v>1426.0814258270766</v>
      </c>
      <c r="V78" s="27">
        <v>0.32467767168149769</v>
      </c>
      <c r="X78" s="27">
        <v>16.609589041095887</v>
      </c>
      <c r="Y78" s="27">
        <v>28791.815999999999</v>
      </c>
    </row>
    <row r="79" spans="1:25" x14ac:dyDescent="0.25">
      <c r="A79" s="4" t="s">
        <v>94</v>
      </c>
      <c r="B79" s="5">
        <v>27</v>
      </c>
      <c r="C79" s="5">
        <v>86</v>
      </c>
      <c r="D79" s="5">
        <v>14000</v>
      </c>
      <c r="E79" s="5">
        <v>20733.96</v>
      </c>
      <c r="F79">
        <f t="shared" si="11"/>
        <v>18878.436000000002</v>
      </c>
      <c r="G79">
        <f t="shared" si="14"/>
        <v>23096.784</v>
      </c>
      <c r="H79">
        <f t="shared" si="16"/>
        <v>17741.28</v>
      </c>
      <c r="I79">
        <f t="shared" si="18"/>
        <v>20595.216</v>
      </c>
      <c r="J79">
        <f t="shared" si="12"/>
        <v>12880</v>
      </c>
      <c r="K79">
        <f t="shared" si="15"/>
        <v>14800</v>
      </c>
      <c r="L79">
        <f t="shared" si="17"/>
        <v>11920</v>
      </c>
      <c r="M79">
        <f t="shared" si="19"/>
        <v>12960</v>
      </c>
      <c r="N79">
        <f t="shared" si="20"/>
        <v>12240</v>
      </c>
      <c r="O79">
        <f t="shared" si="13"/>
        <v>1120</v>
      </c>
      <c r="P79">
        <f t="shared" si="13"/>
        <v>1855.5239999999976</v>
      </c>
      <c r="S79" s="27">
        <v>50</v>
      </c>
      <c r="T79" s="27">
        <v>33587.294726425542</v>
      </c>
      <c r="U79" s="27">
        <v>3575.3612735744537</v>
      </c>
      <c r="V79" s="27">
        <v>0.81400679701799072</v>
      </c>
      <c r="X79" s="27">
        <v>16.952054794520546</v>
      </c>
      <c r="Y79" s="27">
        <v>28815.396000000001</v>
      </c>
    </row>
    <row r="80" spans="1:25" x14ac:dyDescent="0.25">
      <c r="A80" s="4" t="s">
        <v>95</v>
      </c>
      <c r="B80" s="5">
        <v>28</v>
      </c>
      <c r="C80" s="5">
        <v>87</v>
      </c>
      <c r="D80" s="5">
        <v>14000</v>
      </c>
      <c r="E80" s="5">
        <v>19038.66</v>
      </c>
      <c r="F80">
        <f t="shared" si="11"/>
        <v>20733.96</v>
      </c>
      <c r="G80">
        <f t="shared" si="14"/>
        <v>18878.436000000002</v>
      </c>
      <c r="H80">
        <f t="shared" si="16"/>
        <v>23096.784</v>
      </c>
      <c r="I80">
        <f t="shared" si="18"/>
        <v>17741.28</v>
      </c>
      <c r="J80">
        <f t="shared" si="12"/>
        <v>14000</v>
      </c>
      <c r="K80">
        <f t="shared" si="15"/>
        <v>12880</v>
      </c>
      <c r="L80">
        <f t="shared" si="17"/>
        <v>14800</v>
      </c>
      <c r="M80">
        <f t="shared" si="19"/>
        <v>11920</v>
      </c>
      <c r="N80">
        <f t="shared" si="20"/>
        <v>12960</v>
      </c>
      <c r="O80">
        <f t="shared" si="13"/>
        <v>0</v>
      </c>
      <c r="P80">
        <f t="shared" si="13"/>
        <v>-1695.2999999999993</v>
      </c>
      <c r="S80" s="27">
        <v>51</v>
      </c>
      <c r="T80" s="27">
        <v>34349.783578205344</v>
      </c>
      <c r="U80" s="27">
        <v>473.34042179465177</v>
      </c>
      <c r="V80" s="27">
        <v>0.1077659825573388</v>
      </c>
      <c r="X80" s="27">
        <v>17.294520547945204</v>
      </c>
      <c r="Y80" s="27">
        <v>29298.671999999999</v>
      </c>
    </row>
    <row r="81" spans="1:25" x14ac:dyDescent="0.25">
      <c r="A81" s="4" t="s">
        <v>96</v>
      </c>
      <c r="B81" s="5">
        <v>29</v>
      </c>
      <c r="C81" s="5">
        <v>88</v>
      </c>
      <c r="D81" s="5">
        <v>12800</v>
      </c>
      <c r="E81" s="5">
        <v>19303.260000000002</v>
      </c>
      <c r="F81">
        <f t="shared" si="11"/>
        <v>19038.66</v>
      </c>
      <c r="G81">
        <f t="shared" si="14"/>
        <v>20733.96</v>
      </c>
      <c r="H81">
        <f t="shared" si="16"/>
        <v>18878.436000000002</v>
      </c>
      <c r="I81">
        <f t="shared" si="18"/>
        <v>23096.784</v>
      </c>
      <c r="J81">
        <f t="shared" si="12"/>
        <v>14000</v>
      </c>
      <c r="K81">
        <f t="shared" si="15"/>
        <v>14000</v>
      </c>
      <c r="L81">
        <f t="shared" si="17"/>
        <v>12880</v>
      </c>
      <c r="M81">
        <f t="shared" si="19"/>
        <v>14800</v>
      </c>
      <c r="N81">
        <f t="shared" si="20"/>
        <v>11920</v>
      </c>
      <c r="O81">
        <f t="shared" si="13"/>
        <v>-1200</v>
      </c>
      <c r="P81">
        <f t="shared" si="13"/>
        <v>264.60000000000218</v>
      </c>
      <c r="S81" s="27">
        <v>52</v>
      </c>
      <c r="T81" s="27">
        <v>33689.93745647282</v>
      </c>
      <c r="U81" s="27">
        <v>4485.4345435271825</v>
      </c>
      <c r="V81" s="27">
        <v>1.0212042718581464</v>
      </c>
      <c r="X81" s="27">
        <v>17.636986301369859</v>
      </c>
      <c r="Y81" s="27">
        <v>29355.851999999995</v>
      </c>
    </row>
    <row r="82" spans="1:25" x14ac:dyDescent="0.25">
      <c r="A82" s="4" t="s">
        <v>97</v>
      </c>
      <c r="B82" s="5">
        <v>30</v>
      </c>
      <c r="C82" s="5">
        <v>89</v>
      </c>
      <c r="D82" s="5">
        <v>8800</v>
      </c>
      <c r="E82" s="5">
        <v>14043.707999999999</v>
      </c>
      <c r="F82">
        <f t="shared" si="11"/>
        <v>19303.260000000002</v>
      </c>
      <c r="G82">
        <f t="shared" si="14"/>
        <v>19038.66</v>
      </c>
      <c r="H82">
        <f t="shared" si="16"/>
        <v>20733.96</v>
      </c>
      <c r="I82">
        <f t="shared" si="18"/>
        <v>18878.436000000002</v>
      </c>
      <c r="J82">
        <f t="shared" si="12"/>
        <v>12800</v>
      </c>
      <c r="K82">
        <f t="shared" si="15"/>
        <v>14000</v>
      </c>
      <c r="L82">
        <f t="shared" si="17"/>
        <v>14000</v>
      </c>
      <c r="M82">
        <f t="shared" si="19"/>
        <v>12880</v>
      </c>
      <c r="N82">
        <f t="shared" si="20"/>
        <v>14800</v>
      </c>
      <c r="O82">
        <f t="shared" si="13"/>
        <v>-4000</v>
      </c>
      <c r="P82">
        <f t="shared" si="13"/>
        <v>-5259.5520000000033</v>
      </c>
      <c r="S82" s="27">
        <v>53</v>
      </c>
      <c r="T82" s="27">
        <v>35816.108293166508</v>
      </c>
      <c r="U82" s="27">
        <v>2643.6997068334895</v>
      </c>
      <c r="V82" s="27">
        <v>0.60189428870931594</v>
      </c>
      <c r="X82" s="27">
        <v>17.979452054794518</v>
      </c>
      <c r="Y82" s="27">
        <v>29467.775999999998</v>
      </c>
    </row>
    <row r="83" spans="1:25" x14ac:dyDescent="0.25">
      <c r="A83" s="4" t="s">
        <v>98</v>
      </c>
      <c r="B83" s="5">
        <v>31</v>
      </c>
      <c r="C83" s="5">
        <v>90</v>
      </c>
      <c r="D83" s="5">
        <v>13520</v>
      </c>
      <c r="E83" s="5">
        <v>19288.968000000001</v>
      </c>
      <c r="F83">
        <f t="shared" si="11"/>
        <v>14043.707999999999</v>
      </c>
      <c r="G83">
        <f t="shared" si="14"/>
        <v>19303.260000000002</v>
      </c>
      <c r="H83">
        <f t="shared" si="16"/>
        <v>19038.66</v>
      </c>
      <c r="I83">
        <f t="shared" si="18"/>
        <v>20733.96</v>
      </c>
      <c r="J83">
        <f t="shared" si="12"/>
        <v>8800</v>
      </c>
      <c r="K83">
        <f t="shared" si="15"/>
        <v>12800</v>
      </c>
      <c r="L83">
        <f t="shared" si="17"/>
        <v>14000</v>
      </c>
      <c r="M83">
        <f t="shared" si="19"/>
        <v>14000</v>
      </c>
      <c r="N83">
        <f t="shared" si="20"/>
        <v>12880</v>
      </c>
      <c r="O83">
        <f t="shared" si="13"/>
        <v>4720</v>
      </c>
      <c r="P83">
        <f t="shared" si="13"/>
        <v>5245.260000000002</v>
      </c>
      <c r="S83" s="27">
        <v>54</v>
      </c>
      <c r="T83" s="27">
        <v>35669.475821670392</v>
      </c>
      <c r="U83" s="27">
        <v>1270.7001783296073</v>
      </c>
      <c r="V83" s="27">
        <v>0.28930183637028023</v>
      </c>
      <c r="X83" s="27">
        <v>18.321917808219176</v>
      </c>
      <c r="Y83" s="27">
        <v>29480.256000000001</v>
      </c>
    </row>
    <row r="84" spans="1:25" x14ac:dyDescent="0.25">
      <c r="A84" s="4" t="s">
        <v>100</v>
      </c>
      <c r="B84" s="5">
        <v>1</v>
      </c>
      <c r="C84" s="5">
        <v>91</v>
      </c>
      <c r="D84" s="5">
        <v>12000</v>
      </c>
      <c r="E84" s="5">
        <v>16838.28</v>
      </c>
      <c r="F84">
        <f t="shared" si="11"/>
        <v>19288.968000000001</v>
      </c>
      <c r="G84">
        <f t="shared" si="14"/>
        <v>14043.707999999999</v>
      </c>
      <c r="H84">
        <f t="shared" si="16"/>
        <v>19303.260000000002</v>
      </c>
      <c r="I84">
        <f t="shared" si="18"/>
        <v>19038.66</v>
      </c>
      <c r="J84">
        <f t="shared" si="12"/>
        <v>13520</v>
      </c>
      <c r="K84">
        <f t="shared" si="15"/>
        <v>8800</v>
      </c>
      <c r="L84">
        <f t="shared" si="17"/>
        <v>12800</v>
      </c>
      <c r="M84">
        <f t="shared" si="19"/>
        <v>14000</v>
      </c>
      <c r="N84">
        <f t="shared" si="20"/>
        <v>14000</v>
      </c>
      <c r="O84">
        <f t="shared" si="13"/>
        <v>-1520</v>
      </c>
      <c r="P84">
        <f t="shared" si="13"/>
        <v>-2450.6880000000019</v>
      </c>
      <c r="S84" s="27">
        <v>55</v>
      </c>
      <c r="T84" s="27">
        <v>36197.352719056405</v>
      </c>
      <c r="U84" s="27">
        <v>-2093.7727190564037</v>
      </c>
      <c r="V84" s="27">
        <v>-0.47669175065456809</v>
      </c>
      <c r="X84" s="27">
        <v>18.664383561643834</v>
      </c>
      <c r="Y84" s="27">
        <v>29544.239999999998</v>
      </c>
    </row>
    <row r="85" spans="1:25" x14ac:dyDescent="0.25">
      <c r="A85" s="4" t="s">
        <v>101</v>
      </c>
      <c r="B85" s="5">
        <v>2</v>
      </c>
      <c r="C85" s="5">
        <v>92</v>
      </c>
      <c r="D85" s="5">
        <v>12560</v>
      </c>
      <c r="E85" s="5">
        <v>18939.792000000001</v>
      </c>
      <c r="F85">
        <f t="shared" si="11"/>
        <v>16838.28</v>
      </c>
      <c r="G85">
        <f t="shared" si="14"/>
        <v>19288.968000000001</v>
      </c>
      <c r="H85">
        <f t="shared" si="16"/>
        <v>14043.707999999999</v>
      </c>
      <c r="I85">
        <f t="shared" si="18"/>
        <v>19303.260000000002</v>
      </c>
      <c r="J85">
        <f t="shared" si="12"/>
        <v>12000</v>
      </c>
      <c r="K85">
        <f t="shared" si="15"/>
        <v>13520</v>
      </c>
      <c r="L85">
        <f t="shared" si="17"/>
        <v>8800</v>
      </c>
      <c r="M85">
        <f t="shared" si="19"/>
        <v>12800</v>
      </c>
      <c r="N85">
        <f t="shared" si="20"/>
        <v>14000</v>
      </c>
      <c r="O85">
        <f t="shared" si="13"/>
        <v>560</v>
      </c>
      <c r="P85">
        <f t="shared" si="13"/>
        <v>2101.5120000000024</v>
      </c>
      <c r="S85" s="27">
        <v>56</v>
      </c>
      <c r="T85" s="27">
        <v>36197.352719056405</v>
      </c>
      <c r="U85" s="27">
        <v>2290.0192809435976</v>
      </c>
      <c r="V85" s="27">
        <v>0.52137144119333201</v>
      </c>
      <c r="X85" s="27">
        <v>19.006849315068489</v>
      </c>
      <c r="Y85" s="27">
        <v>29661.9</v>
      </c>
    </row>
    <row r="86" spans="1:25" x14ac:dyDescent="0.25">
      <c r="A86" s="4" t="s">
        <v>102</v>
      </c>
      <c r="B86" s="5">
        <v>3</v>
      </c>
      <c r="C86" s="5">
        <v>93</v>
      </c>
      <c r="D86" s="5">
        <v>16000</v>
      </c>
      <c r="E86" s="5">
        <v>21252.516</v>
      </c>
      <c r="F86">
        <f t="shared" si="11"/>
        <v>18939.792000000001</v>
      </c>
      <c r="G86">
        <f t="shared" si="14"/>
        <v>16838.28</v>
      </c>
      <c r="H86">
        <f t="shared" si="16"/>
        <v>19288.968000000001</v>
      </c>
      <c r="I86">
        <f t="shared" si="18"/>
        <v>14043.707999999999</v>
      </c>
      <c r="J86">
        <f t="shared" si="12"/>
        <v>12560</v>
      </c>
      <c r="K86">
        <f t="shared" si="15"/>
        <v>12000</v>
      </c>
      <c r="L86">
        <f t="shared" si="17"/>
        <v>13520</v>
      </c>
      <c r="M86">
        <f t="shared" si="19"/>
        <v>8800</v>
      </c>
      <c r="N86">
        <f t="shared" si="20"/>
        <v>12800</v>
      </c>
      <c r="O86">
        <f t="shared" si="13"/>
        <v>3440</v>
      </c>
      <c r="P86">
        <f t="shared" si="13"/>
        <v>2312.7239999999983</v>
      </c>
      <c r="S86" s="27">
        <v>57</v>
      </c>
      <c r="T86" s="27">
        <v>34144.49811811078</v>
      </c>
      <c r="U86" s="27">
        <v>2315.7978818892225</v>
      </c>
      <c r="V86" s="27">
        <v>0.52724048624409259</v>
      </c>
      <c r="X86" s="27">
        <v>19.349315068493148</v>
      </c>
      <c r="Y86" s="27">
        <v>29684.004000000001</v>
      </c>
    </row>
    <row r="87" spans="1:25" x14ac:dyDescent="0.25">
      <c r="A87" s="4" t="s">
        <v>103</v>
      </c>
      <c r="B87" s="5">
        <v>4</v>
      </c>
      <c r="C87" s="5">
        <v>94</v>
      </c>
      <c r="D87" s="5">
        <v>16000</v>
      </c>
      <c r="E87" s="5">
        <v>21840.263999999999</v>
      </c>
      <c r="F87">
        <f t="shared" si="11"/>
        <v>21252.516</v>
      </c>
      <c r="G87">
        <f t="shared" si="14"/>
        <v>18939.792000000001</v>
      </c>
      <c r="H87">
        <f t="shared" si="16"/>
        <v>16838.28</v>
      </c>
      <c r="I87">
        <f t="shared" si="18"/>
        <v>19288.968000000001</v>
      </c>
      <c r="J87">
        <f t="shared" si="12"/>
        <v>16000</v>
      </c>
      <c r="K87">
        <f t="shared" si="15"/>
        <v>12560</v>
      </c>
      <c r="L87">
        <f t="shared" si="17"/>
        <v>12000</v>
      </c>
      <c r="M87">
        <f t="shared" si="19"/>
        <v>13520</v>
      </c>
      <c r="N87">
        <f t="shared" si="20"/>
        <v>8800</v>
      </c>
      <c r="O87">
        <f t="shared" si="13"/>
        <v>0</v>
      </c>
      <c r="P87">
        <f t="shared" si="13"/>
        <v>587.74799999999959</v>
      </c>
      <c r="S87" s="27">
        <v>58</v>
      </c>
      <c r="T87" s="27">
        <v>34173.824612410004</v>
      </c>
      <c r="U87" s="27">
        <v>1500.3033875899928</v>
      </c>
      <c r="V87" s="27">
        <v>0.34157587489513302</v>
      </c>
      <c r="X87" s="27">
        <v>19.691780821917806</v>
      </c>
      <c r="Y87" s="27">
        <v>29769.3</v>
      </c>
    </row>
    <row r="88" spans="1:25" x14ac:dyDescent="0.25">
      <c r="A88" s="4" t="s">
        <v>104</v>
      </c>
      <c r="B88" s="5">
        <v>5</v>
      </c>
      <c r="C88" s="5">
        <v>95</v>
      </c>
      <c r="D88" s="5">
        <v>13280</v>
      </c>
      <c r="E88" s="5">
        <v>18332.724000000002</v>
      </c>
      <c r="F88">
        <f t="shared" si="11"/>
        <v>21840.263999999999</v>
      </c>
      <c r="G88">
        <f t="shared" si="14"/>
        <v>21252.516</v>
      </c>
      <c r="H88">
        <f t="shared" si="16"/>
        <v>18939.792000000001</v>
      </c>
      <c r="I88">
        <f t="shared" si="18"/>
        <v>16838.28</v>
      </c>
      <c r="J88">
        <f t="shared" si="12"/>
        <v>16000</v>
      </c>
      <c r="K88">
        <f t="shared" si="15"/>
        <v>16000</v>
      </c>
      <c r="L88">
        <f t="shared" si="17"/>
        <v>12560</v>
      </c>
      <c r="M88">
        <f t="shared" si="19"/>
        <v>12000</v>
      </c>
      <c r="N88">
        <f t="shared" si="20"/>
        <v>13520</v>
      </c>
      <c r="O88">
        <f t="shared" si="13"/>
        <v>-2720</v>
      </c>
      <c r="P88">
        <f t="shared" si="13"/>
        <v>-3507.5399999999972</v>
      </c>
      <c r="S88" s="27">
        <v>59</v>
      </c>
      <c r="T88" s="27">
        <v>31475.78713688147</v>
      </c>
      <c r="U88" s="27">
        <v>-4974.7591368814683</v>
      </c>
      <c r="V88" s="27">
        <v>-1.1326093899597476</v>
      </c>
      <c r="X88" s="27">
        <v>20.034246575342465</v>
      </c>
      <c r="Y88" s="27">
        <v>29795.987999999998</v>
      </c>
    </row>
    <row r="89" spans="1:25" x14ac:dyDescent="0.25">
      <c r="A89" s="4" t="s">
        <v>105</v>
      </c>
      <c r="B89" s="5">
        <v>6</v>
      </c>
      <c r="C89" s="5">
        <v>96</v>
      </c>
      <c r="D89" s="5">
        <v>13360</v>
      </c>
      <c r="E89" s="5">
        <v>19279.295999999998</v>
      </c>
      <c r="F89">
        <f t="shared" si="11"/>
        <v>18332.724000000002</v>
      </c>
      <c r="G89">
        <f t="shared" si="14"/>
        <v>21840.263999999999</v>
      </c>
      <c r="H89">
        <f t="shared" si="16"/>
        <v>21252.516</v>
      </c>
      <c r="I89">
        <f t="shared" si="18"/>
        <v>18939.792000000001</v>
      </c>
      <c r="J89">
        <f t="shared" si="12"/>
        <v>13280</v>
      </c>
      <c r="K89">
        <f t="shared" si="15"/>
        <v>16000</v>
      </c>
      <c r="L89">
        <f t="shared" si="17"/>
        <v>16000</v>
      </c>
      <c r="M89">
        <f t="shared" si="19"/>
        <v>12560</v>
      </c>
      <c r="N89">
        <f t="shared" si="20"/>
        <v>12000</v>
      </c>
      <c r="O89">
        <f t="shared" si="13"/>
        <v>80</v>
      </c>
      <c r="P89">
        <f t="shared" si="13"/>
        <v>946.57199999999648</v>
      </c>
      <c r="S89" s="27">
        <v>60</v>
      </c>
      <c r="T89" s="27">
        <v>31123.86920529079</v>
      </c>
      <c r="U89" s="27">
        <v>-7827.741205290793</v>
      </c>
      <c r="V89" s="27">
        <v>-1.7821512453856971</v>
      </c>
      <c r="X89" s="27">
        <v>20.37671232876712</v>
      </c>
      <c r="Y89" s="27">
        <v>29820.144</v>
      </c>
    </row>
    <row r="90" spans="1:25" x14ac:dyDescent="0.25">
      <c r="A90" s="4" t="s">
        <v>106</v>
      </c>
      <c r="B90" s="5">
        <v>7</v>
      </c>
      <c r="C90" s="5">
        <v>97</v>
      </c>
      <c r="D90" s="5">
        <v>9600</v>
      </c>
      <c r="E90" s="5">
        <v>14611.428</v>
      </c>
      <c r="F90">
        <f t="shared" si="11"/>
        <v>19279.295999999998</v>
      </c>
      <c r="G90">
        <f t="shared" si="14"/>
        <v>18332.724000000002</v>
      </c>
      <c r="H90">
        <f t="shared" si="16"/>
        <v>21840.263999999999</v>
      </c>
      <c r="I90">
        <f t="shared" si="18"/>
        <v>21252.516</v>
      </c>
      <c r="J90">
        <f t="shared" si="12"/>
        <v>13360</v>
      </c>
      <c r="K90">
        <f t="shared" si="15"/>
        <v>13280</v>
      </c>
      <c r="L90">
        <f t="shared" si="17"/>
        <v>16000</v>
      </c>
      <c r="M90">
        <f t="shared" si="19"/>
        <v>16000</v>
      </c>
      <c r="N90">
        <f t="shared" si="20"/>
        <v>12560</v>
      </c>
      <c r="O90">
        <f t="shared" si="13"/>
        <v>-3760</v>
      </c>
      <c r="P90">
        <f t="shared" si="13"/>
        <v>-4667.8679999999986</v>
      </c>
      <c r="S90" s="27">
        <v>61</v>
      </c>
      <c r="T90" s="27">
        <v>34848.33398129214</v>
      </c>
      <c r="U90" s="27">
        <v>3318.902018707864</v>
      </c>
      <c r="V90" s="27">
        <v>0.75561841032193344</v>
      </c>
      <c r="X90" s="27">
        <v>20.719178082191778</v>
      </c>
      <c r="Y90" s="27">
        <v>29866.835999999999</v>
      </c>
    </row>
    <row r="91" spans="1:25" x14ac:dyDescent="0.25">
      <c r="A91" s="4" t="s">
        <v>107</v>
      </c>
      <c r="B91" s="5">
        <v>8</v>
      </c>
      <c r="C91" s="5">
        <v>98</v>
      </c>
      <c r="D91" s="5">
        <v>13120</v>
      </c>
      <c r="E91" s="5">
        <v>18068.472000000002</v>
      </c>
      <c r="F91">
        <f t="shared" si="11"/>
        <v>14611.428</v>
      </c>
      <c r="G91">
        <f t="shared" si="14"/>
        <v>19279.295999999998</v>
      </c>
      <c r="H91">
        <f t="shared" si="16"/>
        <v>18332.724000000002</v>
      </c>
      <c r="I91">
        <f t="shared" si="18"/>
        <v>21840.263999999999</v>
      </c>
      <c r="J91">
        <f t="shared" si="12"/>
        <v>9600</v>
      </c>
      <c r="K91">
        <f t="shared" si="15"/>
        <v>13360</v>
      </c>
      <c r="L91">
        <f t="shared" si="17"/>
        <v>13280</v>
      </c>
      <c r="M91">
        <f t="shared" si="19"/>
        <v>16000</v>
      </c>
      <c r="N91">
        <f t="shared" si="20"/>
        <v>16000</v>
      </c>
      <c r="O91">
        <f t="shared" si="13"/>
        <v>3520</v>
      </c>
      <c r="P91">
        <f t="shared" si="13"/>
        <v>3457.0440000000017</v>
      </c>
      <c r="S91" s="27">
        <v>62</v>
      </c>
      <c r="T91" s="27">
        <v>34819.007486992916</v>
      </c>
      <c r="U91" s="27">
        <v>3341.6045130070852</v>
      </c>
      <c r="V91" s="27">
        <v>0.76078711447650771</v>
      </c>
      <c r="X91" s="27">
        <v>21.061643835616437</v>
      </c>
      <c r="Y91" s="27">
        <v>29903.627999999997</v>
      </c>
    </row>
    <row r="92" spans="1:25" x14ac:dyDescent="0.25">
      <c r="A92" s="4" t="s">
        <v>108</v>
      </c>
      <c r="B92" s="5">
        <v>9</v>
      </c>
      <c r="C92" s="5">
        <v>99</v>
      </c>
      <c r="D92" s="5">
        <v>14880</v>
      </c>
      <c r="E92" s="5">
        <v>18004.092000000001</v>
      </c>
      <c r="F92">
        <f t="shared" si="11"/>
        <v>18068.472000000002</v>
      </c>
      <c r="G92">
        <f t="shared" si="14"/>
        <v>14611.428</v>
      </c>
      <c r="H92">
        <f t="shared" si="16"/>
        <v>19279.295999999998</v>
      </c>
      <c r="I92">
        <f t="shared" si="18"/>
        <v>18332.724000000002</v>
      </c>
      <c r="J92">
        <f t="shared" si="12"/>
        <v>13120</v>
      </c>
      <c r="K92">
        <f t="shared" si="15"/>
        <v>9600</v>
      </c>
      <c r="L92">
        <f t="shared" si="17"/>
        <v>13360</v>
      </c>
      <c r="M92">
        <f t="shared" si="19"/>
        <v>13280</v>
      </c>
      <c r="N92">
        <f t="shared" si="20"/>
        <v>16000</v>
      </c>
      <c r="O92">
        <f t="shared" si="13"/>
        <v>1760</v>
      </c>
      <c r="P92">
        <f t="shared" si="13"/>
        <v>-64.380000000001019</v>
      </c>
      <c r="S92" s="27">
        <v>63</v>
      </c>
      <c r="T92" s="27">
        <v>31123.86920529079</v>
      </c>
      <c r="U92" s="27">
        <v>-9062.8772052907916</v>
      </c>
      <c r="V92" s="27">
        <v>-2.0633561425446514</v>
      </c>
      <c r="X92" s="27">
        <v>21.404109589041095</v>
      </c>
      <c r="Y92" s="27">
        <v>29916.432000000001</v>
      </c>
    </row>
    <row r="93" spans="1:25" x14ac:dyDescent="0.25">
      <c r="A93" s="4" t="s">
        <v>109</v>
      </c>
      <c r="B93" s="5">
        <v>10</v>
      </c>
      <c r="C93" s="5">
        <v>100</v>
      </c>
      <c r="D93" s="5">
        <v>14480</v>
      </c>
      <c r="E93" s="5">
        <v>20246.952000000001</v>
      </c>
      <c r="F93">
        <f t="shared" si="11"/>
        <v>18004.092000000001</v>
      </c>
      <c r="G93">
        <f t="shared" si="14"/>
        <v>18068.472000000002</v>
      </c>
      <c r="H93">
        <f t="shared" si="16"/>
        <v>14611.428</v>
      </c>
      <c r="I93">
        <f t="shared" si="18"/>
        <v>19279.295999999998</v>
      </c>
      <c r="J93">
        <f t="shared" si="12"/>
        <v>14880</v>
      </c>
      <c r="K93">
        <f t="shared" si="15"/>
        <v>13120</v>
      </c>
      <c r="L93">
        <f t="shared" si="17"/>
        <v>9600</v>
      </c>
      <c r="M93">
        <f t="shared" si="19"/>
        <v>13360</v>
      </c>
      <c r="N93">
        <f t="shared" si="20"/>
        <v>13280</v>
      </c>
      <c r="O93">
        <f t="shared" si="13"/>
        <v>-400</v>
      </c>
      <c r="P93">
        <f t="shared" si="13"/>
        <v>2242.8600000000006</v>
      </c>
      <c r="S93" s="27">
        <v>64</v>
      </c>
      <c r="T93" s="27">
        <v>30009.462421920307</v>
      </c>
      <c r="U93" s="27">
        <v>-1398.6304219203048</v>
      </c>
      <c r="V93" s="27">
        <v>-0.31842786863914946</v>
      </c>
      <c r="X93" s="27">
        <v>21.74657534246575</v>
      </c>
      <c r="Y93" s="27">
        <v>29930.160000000003</v>
      </c>
    </row>
    <row r="94" spans="1:25" x14ac:dyDescent="0.25">
      <c r="A94" s="4" t="s">
        <v>110</v>
      </c>
      <c r="B94" s="5">
        <v>11</v>
      </c>
      <c r="C94" s="5">
        <v>101</v>
      </c>
      <c r="D94" s="5">
        <v>16400</v>
      </c>
      <c r="E94" s="5">
        <v>22266.972000000002</v>
      </c>
      <c r="F94">
        <f t="shared" si="11"/>
        <v>20246.952000000001</v>
      </c>
      <c r="G94">
        <f t="shared" si="14"/>
        <v>18004.092000000001</v>
      </c>
      <c r="H94">
        <f t="shared" si="16"/>
        <v>18068.472000000002</v>
      </c>
      <c r="I94">
        <f t="shared" si="18"/>
        <v>14611.428</v>
      </c>
      <c r="J94">
        <f t="shared" si="12"/>
        <v>14480</v>
      </c>
      <c r="K94">
        <f t="shared" si="15"/>
        <v>14880</v>
      </c>
      <c r="L94">
        <f t="shared" si="17"/>
        <v>13120</v>
      </c>
      <c r="M94">
        <f t="shared" si="19"/>
        <v>9600</v>
      </c>
      <c r="N94">
        <f t="shared" si="20"/>
        <v>13360</v>
      </c>
      <c r="O94">
        <f t="shared" si="13"/>
        <v>1920</v>
      </c>
      <c r="P94">
        <f t="shared" si="13"/>
        <v>2020.0200000000004</v>
      </c>
      <c r="S94" s="27">
        <v>65</v>
      </c>
      <c r="T94" s="27">
        <v>35299.961993500176</v>
      </c>
      <c r="U94" s="27">
        <v>4618.1940064998271</v>
      </c>
      <c r="V94" s="27">
        <v>1.0514297783061008</v>
      </c>
      <c r="X94" s="27">
        <v>22.089041095890408</v>
      </c>
      <c r="Y94" s="27">
        <v>29965.703999999998</v>
      </c>
    </row>
    <row r="95" spans="1:25" x14ac:dyDescent="0.25">
      <c r="A95" s="4" t="s">
        <v>111</v>
      </c>
      <c r="B95" s="5">
        <v>12</v>
      </c>
      <c r="C95" s="5">
        <v>102</v>
      </c>
      <c r="D95" s="5">
        <v>12560</v>
      </c>
      <c r="E95" s="5">
        <v>16636.536</v>
      </c>
      <c r="F95">
        <f t="shared" si="11"/>
        <v>22266.972000000002</v>
      </c>
      <c r="G95">
        <f t="shared" si="14"/>
        <v>20246.952000000001</v>
      </c>
      <c r="H95">
        <f t="shared" si="16"/>
        <v>18004.092000000001</v>
      </c>
      <c r="I95">
        <f t="shared" si="18"/>
        <v>18068.472000000002</v>
      </c>
      <c r="J95">
        <f t="shared" si="12"/>
        <v>16400</v>
      </c>
      <c r="K95">
        <f t="shared" si="15"/>
        <v>14480</v>
      </c>
      <c r="L95">
        <f t="shared" si="17"/>
        <v>14880</v>
      </c>
      <c r="M95">
        <f t="shared" si="19"/>
        <v>13120</v>
      </c>
      <c r="N95">
        <f t="shared" si="20"/>
        <v>9600</v>
      </c>
      <c r="O95">
        <f t="shared" si="13"/>
        <v>-3840</v>
      </c>
      <c r="P95">
        <f t="shared" si="13"/>
        <v>-5630.4360000000015</v>
      </c>
      <c r="S95" s="27">
        <v>66</v>
      </c>
      <c r="T95" s="27">
        <v>35640.149327371168</v>
      </c>
      <c r="U95" s="27">
        <v>5306.3346726288364</v>
      </c>
      <c r="V95" s="27">
        <v>1.2080995905775451</v>
      </c>
      <c r="X95" s="27">
        <v>22.431506849315067</v>
      </c>
      <c r="Y95" s="27">
        <v>30120.407999999999</v>
      </c>
    </row>
    <row r="96" spans="1:25" x14ac:dyDescent="0.25">
      <c r="A96" s="4" t="s">
        <v>112</v>
      </c>
      <c r="B96" s="5">
        <v>13</v>
      </c>
      <c r="C96" s="5">
        <v>103</v>
      </c>
      <c r="D96" s="5">
        <v>14480</v>
      </c>
      <c r="E96" s="5">
        <v>18360.347999999998</v>
      </c>
      <c r="F96">
        <f t="shared" si="11"/>
        <v>16636.536</v>
      </c>
      <c r="G96">
        <f t="shared" si="14"/>
        <v>22266.972000000002</v>
      </c>
      <c r="H96">
        <f t="shared" si="16"/>
        <v>20246.952000000001</v>
      </c>
      <c r="I96">
        <f t="shared" si="18"/>
        <v>18004.092000000001</v>
      </c>
      <c r="J96">
        <f t="shared" si="12"/>
        <v>12560</v>
      </c>
      <c r="K96">
        <f t="shared" si="15"/>
        <v>16400</v>
      </c>
      <c r="L96">
        <f t="shared" si="17"/>
        <v>14480</v>
      </c>
      <c r="M96">
        <f t="shared" si="19"/>
        <v>14880</v>
      </c>
      <c r="N96">
        <f t="shared" si="20"/>
        <v>13120</v>
      </c>
      <c r="O96">
        <f t="shared" si="13"/>
        <v>1920</v>
      </c>
      <c r="P96">
        <f t="shared" si="13"/>
        <v>1723.8119999999981</v>
      </c>
      <c r="S96" s="27">
        <v>67</v>
      </c>
      <c r="T96" s="27">
        <v>33294.029783433311</v>
      </c>
      <c r="U96" s="27">
        <v>499.62621656669216</v>
      </c>
      <c r="V96" s="27">
        <v>0.11375050103596221</v>
      </c>
      <c r="X96" s="27">
        <v>22.773972602739722</v>
      </c>
      <c r="Y96" s="27">
        <v>30129.66</v>
      </c>
    </row>
    <row r="97" spans="1:25" x14ac:dyDescent="0.25">
      <c r="A97" s="4" t="s">
        <v>113</v>
      </c>
      <c r="B97" s="5">
        <v>14</v>
      </c>
      <c r="C97" s="5">
        <v>104</v>
      </c>
      <c r="D97" s="5">
        <v>14000</v>
      </c>
      <c r="E97" s="5">
        <v>18396.3</v>
      </c>
      <c r="F97">
        <f t="shared" si="11"/>
        <v>18360.347999999998</v>
      </c>
      <c r="G97">
        <f t="shared" si="14"/>
        <v>16636.536</v>
      </c>
      <c r="H97">
        <f t="shared" si="16"/>
        <v>22266.972000000002</v>
      </c>
      <c r="I97">
        <f t="shared" si="18"/>
        <v>20246.952000000001</v>
      </c>
      <c r="J97">
        <f t="shared" si="12"/>
        <v>14480</v>
      </c>
      <c r="K97">
        <f t="shared" si="15"/>
        <v>12560</v>
      </c>
      <c r="L97">
        <f t="shared" si="17"/>
        <v>16400</v>
      </c>
      <c r="M97">
        <f t="shared" si="19"/>
        <v>14480</v>
      </c>
      <c r="N97">
        <f t="shared" si="20"/>
        <v>14880</v>
      </c>
      <c r="O97">
        <f t="shared" si="13"/>
        <v>-480</v>
      </c>
      <c r="P97">
        <f t="shared" si="13"/>
        <v>35.952000000001135</v>
      </c>
      <c r="S97" s="27">
        <v>68</v>
      </c>
      <c r="T97" s="27">
        <v>30420.033342109433</v>
      </c>
      <c r="U97" s="27">
        <v>-5165.4693421094344</v>
      </c>
      <c r="V97" s="27">
        <v>-1.1760286115258693</v>
      </c>
      <c r="X97" s="27">
        <v>23.11643835616438</v>
      </c>
      <c r="Y97" s="27">
        <v>30159.648000000001</v>
      </c>
    </row>
    <row r="98" spans="1:25" x14ac:dyDescent="0.25">
      <c r="A98" s="4" t="s">
        <v>114</v>
      </c>
      <c r="B98" s="5">
        <v>15</v>
      </c>
      <c r="C98" s="5">
        <v>105</v>
      </c>
      <c r="D98" s="5">
        <v>13440</v>
      </c>
      <c r="E98" s="5">
        <v>18608.832000000002</v>
      </c>
      <c r="F98">
        <f t="shared" si="11"/>
        <v>18396.3</v>
      </c>
      <c r="G98">
        <f t="shared" si="14"/>
        <v>18360.347999999998</v>
      </c>
      <c r="H98">
        <f t="shared" si="16"/>
        <v>16636.536</v>
      </c>
      <c r="I98">
        <f t="shared" si="18"/>
        <v>22266.972000000002</v>
      </c>
      <c r="J98">
        <f t="shared" si="12"/>
        <v>14000</v>
      </c>
      <c r="K98">
        <f t="shared" si="15"/>
        <v>14480</v>
      </c>
      <c r="L98">
        <f t="shared" si="17"/>
        <v>12560</v>
      </c>
      <c r="M98">
        <f t="shared" si="19"/>
        <v>16400</v>
      </c>
      <c r="N98">
        <f t="shared" si="20"/>
        <v>14480</v>
      </c>
      <c r="O98">
        <f t="shared" si="13"/>
        <v>-560</v>
      </c>
      <c r="P98">
        <f t="shared" si="13"/>
        <v>212.53200000000288</v>
      </c>
      <c r="S98" s="27">
        <v>69</v>
      </c>
      <c r="T98" s="27">
        <v>30713.298285101664</v>
      </c>
      <c r="U98" s="27">
        <v>-2683.9862851016624</v>
      </c>
      <c r="V98" s="27">
        <v>-0.61106638238870647</v>
      </c>
      <c r="X98" s="27">
        <v>23.458904109589039</v>
      </c>
      <c r="Y98" s="27">
        <v>30221.531999999999</v>
      </c>
    </row>
    <row r="99" spans="1:25" x14ac:dyDescent="0.25">
      <c r="A99" s="4" t="s">
        <v>115</v>
      </c>
      <c r="B99" s="5">
        <v>16</v>
      </c>
      <c r="C99" s="5">
        <v>106</v>
      </c>
      <c r="D99" s="5">
        <v>14400</v>
      </c>
      <c r="E99" s="5">
        <v>16690.98</v>
      </c>
      <c r="F99">
        <f t="shared" si="11"/>
        <v>18608.832000000002</v>
      </c>
      <c r="G99">
        <f t="shared" si="14"/>
        <v>18396.3</v>
      </c>
      <c r="H99">
        <f t="shared" si="16"/>
        <v>18360.347999999998</v>
      </c>
      <c r="I99">
        <f t="shared" si="18"/>
        <v>16636.536</v>
      </c>
      <c r="J99">
        <f t="shared" si="12"/>
        <v>13440</v>
      </c>
      <c r="K99">
        <f t="shared" si="15"/>
        <v>14000</v>
      </c>
      <c r="L99">
        <f t="shared" si="17"/>
        <v>14480</v>
      </c>
      <c r="M99">
        <f t="shared" si="19"/>
        <v>12560</v>
      </c>
      <c r="N99">
        <f t="shared" si="20"/>
        <v>16400</v>
      </c>
      <c r="O99">
        <f t="shared" si="13"/>
        <v>960</v>
      </c>
      <c r="P99">
        <f t="shared" si="13"/>
        <v>-1917.8520000000026</v>
      </c>
      <c r="S99" s="27">
        <v>70</v>
      </c>
      <c r="T99" s="27">
        <v>32472.887943055059</v>
      </c>
      <c r="U99" s="27">
        <v>-951.45594305505801</v>
      </c>
      <c r="V99" s="27">
        <v>-0.21661911774741704</v>
      </c>
      <c r="X99" s="27">
        <v>23.801369863013697</v>
      </c>
      <c r="Y99" s="27">
        <v>30274.487999999998</v>
      </c>
    </row>
    <row r="100" spans="1:25" x14ac:dyDescent="0.25">
      <c r="A100" s="4" t="s">
        <v>116</v>
      </c>
      <c r="B100" s="5">
        <v>17</v>
      </c>
      <c r="C100" s="5">
        <v>107</v>
      </c>
      <c r="D100" s="5">
        <v>15280</v>
      </c>
      <c r="E100" s="5">
        <v>20311.932000000001</v>
      </c>
      <c r="F100">
        <f t="shared" si="11"/>
        <v>16690.98</v>
      </c>
      <c r="G100">
        <f t="shared" si="14"/>
        <v>18608.832000000002</v>
      </c>
      <c r="H100">
        <f t="shared" si="16"/>
        <v>18396.3</v>
      </c>
      <c r="I100">
        <f t="shared" si="18"/>
        <v>18360.347999999998</v>
      </c>
      <c r="J100">
        <f t="shared" si="12"/>
        <v>14400</v>
      </c>
      <c r="K100">
        <f t="shared" si="15"/>
        <v>13440</v>
      </c>
      <c r="L100">
        <f t="shared" si="17"/>
        <v>14000</v>
      </c>
      <c r="M100">
        <f t="shared" si="19"/>
        <v>14480</v>
      </c>
      <c r="N100">
        <f t="shared" si="20"/>
        <v>12560</v>
      </c>
      <c r="O100">
        <f t="shared" si="13"/>
        <v>880</v>
      </c>
      <c r="P100">
        <f t="shared" si="13"/>
        <v>3620.9520000000011</v>
      </c>
      <c r="S100" s="27">
        <v>71</v>
      </c>
      <c r="T100" s="27">
        <v>32150.296505763603</v>
      </c>
      <c r="U100" s="27">
        <v>-2283.4605057636036</v>
      </c>
      <c r="V100" s="27">
        <v>-0.51987819696761206</v>
      </c>
      <c r="X100" s="27">
        <v>24.143835616438352</v>
      </c>
      <c r="Y100" s="27">
        <v>30343.968000000001</v>
      </c>
    </row>
    <row r="101" spans="1:25" x14ac:dyDescent="0.25">
      <c r="A101" s="4" t="s">
        <v>117</v>
      </c>
      <c r="B101" s="5">
        <v>18</v>
      </c>
      <c r="C101" s="5">
        <v>108</v>
      </c>
      <c r="D101" s="5">
        <v>12720</v>
      </c>
      <c r="E101" s="5">
        <v>17594.988000000001</v>
      </c>
      <c r="F101">
        <f t="shared" si="11"/>
        <v>20311.932000000001</v>
      </c>
      <c r="G101">
        <f t="shared" si="14"/>
        <v>16690.98</v>
      </c>
      <c r="H101">
        <f t="shared" si="16"/>
        <v>18608.832000000002</v>
      </c>
      <c r="I101">
        <f t="shared" si="18"/>
        <v>18396.3</v>
      </c>
      <c r="J101">
        <f t="shared" si="12"/>
        <v>15280</v>
      </c>
      <c r="K101">
        <f t="shared" si="15"/>
        <v>14400</v>
      </c>
      <c r="L101">
        <f t="shared" si="17"/>
        <v>13440</v>
      </c>
      <c r="M101">
        <f t="shared" si="19"/>
        <v>14000</v>
      </c>
      <c r="N101">
        <f t="shared" si="20"/>
        <v>14480</v>
      </c>
      <c r="O101">
        <f t="shared" si="13"/>
        <v>-2560</v>
      </c>
      <c r="P101">
        <f t="shared" si="13"/>
        <v>-2716.9439999999995</v>
      </c>
      <c r="S101" s="27">
        <v>72</v>
      </c>
      <c r="T101" s="27">
        <v>29129.66759294361</v>
      </c>
      <c r="U101" s="27">
        <v>-9030.0275929436102</v>
      </c>
      <c r="V101" s="27">
        <v>-2.0558772318321461</v>
      </c>
      <c r="X101" s="27">
        <v>24.486301369863011</v>
      </c>
      <c r="Y101" s="27">
        <v>30536.603999999999</v>
      </c>
    </row>
    <row r="102" spans="1:25" x14ac:dyDescent="0.25">
      <c r="A102" s="4" t="s">
        <v>118</v>
      </c>
      <c r="B102" s="5">
        <v>19</v>
      </c>
      <c r="C102" s="5">
        <v>109</v>
      </c>
      <c r="D102" s="5">
        <v>6240</v>
      </c>
      <c r="E102" s="5">
        <v>9708.8760000000002</v>
      </c>
      <c r="F102">
        <f t="shared" si="11"/>
        <v>17594.988000000001</v>
      </c>
      <c r="G102">
        <f t="shared" si="14"/>
        <v>20311.932000000001</v>
      </c>
      <c r="H102">
        <f t="shared" si="16"/>
        <v>16690.98</v>
      </c>
      <c r="I102">
        <f t="shared" si="18"/>
        <v>18608.832000000002</v>
      </c>
      <c r="J102">
        <f t="shared" si="12"/>
        <v>12720</v>
      </c>
      <c r="K102">
        <f t="shared" si="15"/>
        <v>15280</v>
      </c>
      <c r="L102">
        <f t="shared" si="17"/>
        <v>14400</v>
      </c>
      <c r="M102">
        <f t="shared" si="19"/>
        <v>13440</v>
      </c>
      <c r="N102">
        <f t="shared" si="20"/>
        <v>14000</v>
      </c>
      <c r="O102">
        <f t="shared" si="13"/>
        <v>-6480</v>
      </c>
      <c r="P102">
        <f t="shared" si="13"/>
        <v>-7886.112000000001</v>
      </c>
      <c r="S102" s="27">
        <v>73</v>
      </c>
      <c r="T102" s="27">
        <v>33851.233175118548</v>
      </c>
      <c r="U102" s="27">
        <v>2714.5908248814521</v>
      </c>
      <c r="V102" s="27">
        <v>0.61803415473229695</v>
      </c>
      <c r="X102" s="27">
        <v>24.828767123287669</v>
      </c>
      <c r="Y102" s="27">
        <v>30547.644</v>
      </c>
    </row>
    <row r="103" spans="1:25" x14ac:dyDescent="0.25">
      <c r="A103" s="4" t="s">
        <v>119</v>
      </c>
      <c r="B103" s="5">
        <v>20</v>
      </c>
      <c r="C103" s="5">
        <v>110</v>
      </c>
      <c r="D103" s="5">
        <v>7280</v>
      </c>
      <c r="E103" s="5">
        <v>18762.455999999998</v>
      </c>
      <c r="F103">
        <f t="shared" si="11"/>
        <v>9708.8760000000002</v>
      </c>
      <c r="G103">
        <f t="shared" si="14"/>
        <v>17594.988000000001</v>
      </c>
      <c r="H103">
        <f t="shared" si="16"/>
        <v>20311.932000000001</v>
      </c>
      <c r="I103">
        <f t="shared" si="18"/>
        <v>16690.98</v>
      </c>
      <c r="J103">
        <f t="shared" si="12"/>
        <v>6240</v>
      </c>
      <c r="K103">
        <f t="shared" si="15"/>
        <v>12720</v>
      </c>
      <c r="L103">
        <f t="shared" si="17"/>
        <v>15280</v>
      </c>
      <c r="M103">
        <f t="shared" si="19"/>
        <v>14400</v>
      </c>
      <c r="N103">
        <f t="shared" si="20"/>
        <v>13440</v>
      </c>
      <c r="O103">
        <f t="shared" si="13"/>
        <v>1040</v>
      </c>
      <c r="P103">
        <f t="shared" si="13"/>
        <v>9053.5799999999981</v>
      </c>
      <c r="S103" s="27">
        <v>74</v>
      </c>
      <c r="T103" s="27">
        <v>35024.292947087481</v>
      </c>
      <c r="U103" s="27">
        <v>3590.6030529125201</v>
      </c>
      <c r="V103" s="27">
        <v>0.81747691123317068</v>
      </c>
      <c r="X103" s="27">
        <v>25.171232876712327</v>
      </c>
      <c r="Y103" s="27">
        <v>30653.232</v>
      </c>
    </row>
    <row r="104" spans="1:25" x14ac:dyDescent="0.25">
      <c r="A104" s="4" t="s">
        <v>120</v>
      </c>
      <c r="B104" s="5">
        <v>21</v>
      </c>
      <c r="C104" s="5">
        <v>111</v>
      </c>
      <c r="D104" s="5">
        <v>13280</v>
      </c>
      <c r="E104" s="5">
        <v>17520.168000000001</v>
      </c>
      <c r="F104">
        <f t="shared" si="11"/>
        <v>18762.455999999998</v>
      </c>
      <c r="G104">
        <f t="shared" si="14"/>
        <v>9708.8760000000002</v>
      </c>
      <c r="H104">
        <f t="shared" si="16"/>
        <v>17594.988000000001</v>
      </c>
      <c r="I104">
        <f t="shared" si="18"/>
        <v>20311.932000000001</v>
      </c>
      <c r="J104">
        <f t="shared" si="12"/>
        <v>7280</v>
      </c>
      <c r="K104">
        <f t="shared" si="15"/>
        <v>6240</v>
      </c>
      <c r="L104">
        <f t="shared" si="17"/>
        <v>12720</v>
      </c>
      <c r="M104">
        <f t="shared" si="19"/>
        <v>15280</v>
      </c>
      <c r="N104">
        <f t="shared" si="20"/>
        <v>14400</v>
      </c>
      <c r="O104">
        <f t="shared" si="13"/>
        <v>6000</v>
      </c>
      <c r="P104">
        <f t="shared" si="13"/>
        <v>-1242.2879999999968</v>
      </c>
      <c r="S104" s="27">
        <v>75</v>
      </c>
      <c r="T104" s="27">
        <v>34203.151106709229</v>
      </c>
      <c r="U104" s="27">
        <v>2286.928893290773</v>
      </c>
      <c r="V104" s="27">
        <v>0.52066784892325502</v>
      </c>
      <c r="X104" s="27">
        <v>25.513698630136982</v>
      </c>
      <c r="Y104" s="27">
        <v>30660.756000000001</v>
      </c>
    </row>
    <row r="105" spans="1:25" x14ac:dyDescent="0.25">
      <c r="A105" s="4" t="s">
        <v>121</v>
      </c>
      <c r="B105" s="5">
        <v>22</v>
      </c>
      <c r="C105" s="5">
        <v>112</v>
      </c>
      <c r="D105" s="5">
        <v>14000</v>
      </c>
      <c r="E105" s="5">
        <v>19579.788</v>
      </c>
      <c r="F105">
        <f t="shared" si="11"/>
        <v>17520.168000000001</v>
      </c>
      <c r="G105">
        <f t="shared" si="14"/>
        <v>18762.455999999998</v>
      </c>
      <c r="H105">
        <f t="shared" si="16"/>
        <v>9708.8760000000002</v>
      </c>
      <c r="I105">
        <f t="shared" si="18"/>
        <v>17594.988000000001</v>
      </c>
      <c r="J105">
        <f t="shared" si="12"/>
        <v>13280</v>
      </c>
      <c r="K105">
        <f t="shared" si="15"/>
        <v>7280</v>
      </c>
      <c r="L105">
        <f t="shared" si="17"/>
        <v>6240</v>
      </c>
      <c r="M105">
        <f t="shared" si="19"/>
        <v>12720</v>
      </c>
      <c r="N105">
        <f t="shared" si="20"/>
        <v>15280</v>
      </c>
      <c r="O105">
        <f t="shared" si="13"/>
        <v>720</v>
      </c>
      <c r="P105">
        <f t="shared" si="13"/>
        <v>2059.619999999999</v>
      </c>
      <c r="S105" s="27">
        <v>76</v>
      </c>
      <c r="T105" s="27">
        <v>34877.660475591365</v>
      </c>
      <c r="U105" s="27">
        <v>2429.5595244086362</v>
      </c>
      <c r="V105" s="27">
        <v>0.55314073608322412</v>
      </c>
      <c r="X105" s="27">
        <v>25.856164383561641</v>
      </c>
      <c r="Y105" s="27">
        <v>30901.98</v>
      </c>
    </row>
    <row r="106" spans="1:25" x14ac:dyDescent="0.25">
      <c r="A106" s="4" t="s">
        <v>122</v>
      </c>
      <c r="B106" s="5">
        <v>23</v>
      </c>
      <c r="C106" s="5">
        <v>113</v>
      </c>
      <c r="D106" s="5">
        <v>14320</v>
      </c>
      <c r="E106" s="5">
        <v>19318.752</v>
      </c>
      <c r="F106">
        <f t="shared" si="11"/>
        <v>19579.788</v>
      </c>
      <c r="G106">
        <f t="shared" si="14"/>
        <v>17520.168000000001</v>
      </c>
      <c r="H106">
        <f t="shared" si="16"/>
        <v>18762.455999999998</v>
      </c>
      <c r="I106">
        <f t="shared" si="18"/>
        <v>9708.8760000000002</v>
      </c>
      <c r="J106">
        <f t="shared" si="12"/>
        <v>14000</v>
      </c>
      <c r="K106">
        <f t="shared" si="15"/>
        <v>13280</v>
      </c>
      <c r="L106">
        <f t="shared" si="17"/>
        <v>7280</v>
      </c>
      <c r="M106">
        <f t="shared" si="19"/>
        <v>6240</v>
      </c>
      <c r="N106">
        <f t="shared" si="20"/>
        <v>12720</v>
      </c>
      <c r="O106">
        <f t="shared" si="13"/>
        <v>320</v>
      </c>
      <c r="P106">
        <f t="shared" si="13"/>
        <v>-261.03600000000006</v>
      </c>
      <c r="S106" s="27">
        <v>77</v>
      </c>
      <c r="T106" s="27">
        <v>34232.477601008453</v>
      </c>
      <c r="U106" s="27">
        <v>4420.0623989915475</v>
      </c>
      <c r="V106" s="27">
        <v>1.0063209171658667</v>
      </c>
      <c r="X106" s="27">
        <v>26.198630136986299</v>
      </c>
      <c r="Y106" s="27">
        <v>31026.396000000004</v>
      </c>
    </row>
    <row r="107" spans="1:25" x14ac:dyDescent="0.25">
      <c r="A107" s="4" t="s">
        <v>123</v>
      </c>
      <c r="B107" s="5">
        <v>24</v>
      </c>
      <c r="C107" s="5">
        <v>114</v>
      </c>
      <c r="D107" s="5">
        <v>15200</v>
      </c>
      <c r="E107" s="5">
        <v>19713.011999999999</v>
      </c>
      <c r="F107">
        <f t="shared" si="11"/>
        <v>19318.752</v>
      </c>
      <c r="G107">
        <f t="shared" si="14"/>
        <v>19579.788</v>
      </c>
      <c r="H107">
        <f t="shared" si="16"/>
        <v>17520.168000000001</v>
      </c>
      <c r="I107">
        <f t="shared" si="18"/>
        <v>18762.455999999998</v>
      </c>
      <c r="J107">
        <f t="shared" si="12"/>
        <v>14320</v>
      </c>
      <c r="K107">
        <f t="shared" si="15"/>
        <v>14000</v>
      </c>
      <c r="L107">
        <f t="shared" si="17"/>
        <v>13280</v>
      </c>
      <c r="M107">
        <f t="shared" si="19"/>
        <v>7280</v>
      </c>
      <c r="N107">
        <f t="shared" si="20"/>
        <v>6240</v>
      </c>
      <c r="O107">
        <f t="shared" si="13"/>
        <v>880</v>
      </c>
      <c r="P107">
        <f t="shared" si="13"/>
        <v>394.2599999999984</v>
      </c>
      <c r="S107" s="27">
        <v>78</v>
      </c>
      <c r="T107" s="27">
        <v>32854.132368944964</v>
      </c>
      <c r="U107" s="27">
        <v>119.27563105503214</v>
      </c>
      <c r="V107" s="27">
        <v>2.7155626234195842E-2</v>
      </c>
      <c r="X107" s="27">
        <v>26.541095890410958</v>
      </c>
      <c r="Y107" s="27">
        <v>31169.724000000002</v>
      </c>
    </row>
    <row r="108" spans="1:25" x14ac:dyDescent="0.25">
      <c r="A108" s="4" t="s">
        <v>124</v>
      </c>
      <c r="B108" s="5">
        <v>25</v>
      </c>
      <c r="C108" s="5">
        <v>115</v>
      </c>
      <c r="D108" s="5">
        <v>15360</v>
      </c>
      <c r="E108" s="5">
        <v>20960.099999999999</v>
      </c>
      <c r="F108">
        <f t="shared" si="11"/>
        <v>19713.011999999999</v>
      </c>
      <c r="G108">
        <f t="shared" si="14"/>
        <v>19318.752</v>
      </c>
      <c r="H108">
        <f t="shared" si="16"/>
        <v>19579.788</v>
      </c>
      <c r="I108">
        <f t="shared" si="18"/>
        <v>17520.168000000001</v>
      </c>
      <c r="J108">
        <f t="shared" si="12"/>
        <v>15200</v>
      </c>
      <c r="K108">
        <f t="shared" si="15"/>
        <v>14320</v>
      </c>
      <c r="L108">
        <f t="shared" si="17"/>
        <v>14000</v>
      </c>
      <c r="M108">
        <f t="shared" si="19"/>
        <v>13280</v>
      </c>
      <c r="N108">
        <f t="shared" si="20"/>
        <v>7280</v>
      </c>
      <c r="O108">
        <f t="shared" si="13"/>
        <v>160</v>
      </c>
      <c r="P108">
        <f t="shared" si="13"/>
        <v>1247.0879999999997</v>
      </c>
      <c r="S108" s="27">
        <v>79</v>
      </c>
      <c r="T108" s="27">
        <v>34408.436566803794</v>
      </c>
      <c r="U108" s="27">
        <v>2798.9914331962063</v>
      </c>
      <c r="V108" s="27">
        <v>0.63724974263622303</v>
      </c>
      <c r="X108" s="27">
        <v>26.883561643835613</v>
      </c>
      <c r="Y108" s="27">
        <v>31170.408000000003</v>
      </c>
    </row>
    <row r="109" spans="1:25" x14ac:dyDescent="0.25">
      <c r="A109" s="4" t="s">
        <v>125</v>
      </c>
      <c r="B109" s="5">
        <v>26</v>
      </c>
      <c r="C109" s="5">
        <v>116</v>
      </c>
      <c r="D109" s="5">
        <v>14400</v>
      </c>
      <c r="E109" s="5">
        <v>19811.027999999998</v>
      </c>
      <c r="F109">
        <f t="shared" si="11"/>
        <v>20960.099999999999</v>
      </c>
      <c r="G109">
        <f t="shared" si="14"/>
        <v>19713.011999999999</v>
      </c>
      <c r="H109">
        <f t="shared" si="16"/>
        <v>19318.752</v>
      </c>
      <c r="I109">
        <f t="shared" si="18"/>
        <v>19579.788</v>
      </c>
      <c r="J109">
        <f t="shared" si="12"/>
        <v>15360</v>
      </c>
      <c r="K109">
        <f t="shared" si="15"/>
        <v>15200</v>
      </c>
      <c r="L109">
        <f t="shared" si="17"/>
        <v>14320</v>
      </c>
      <c r="M109">
        <f t="shared" si="19"/>
        <v>14000</v>
      </c>
      <c r="N109">
        <f t="shared" si="20"/>
        <v>13280</v>
      </c>
      <c r="O109">
        <f t="shared" si="13"/>
        <v>-960</v>
      </c>
      <c r="P109">
        <f t="shared" si="13"/>
        <v>-1149.0720000000001</v>
      </c>
      <c r="S109" s="27">
        <v>80</v>
      </c>
      <c r="T109" s="27">
        <v>33528.641737827093</v>
      </c>
      <c r="U109" s="27">
        <v>2038.9982621729068</v>
      </c>
      <c r="V109" s="27">
        <v>0.46422118424337022</v>
      </c>
      <c r="X109" s="27">
        <v>27.226027397260271</v>
      </c>
      <c r="Y109" s="27">
        <v>31331.424000000003</v>
      </c>
    </row>
    <row r="110" spans="1:25" x14ac:dyDescent="0.25">
      <c r="A110" s="4" t="s">
        <v>126</v>
      </c>
      <c r="B110" s="5">
        <v>27</v>
      </c>
      <c r="C110" s="5">
        <v>117</v>
      </c>
      <c r="D110" s="5">
        <v>14240</v>
      </c>
      <c r="E110" s="5">
        <v>19153.356</v>
      </c>
      <c r="F110">
        <f t="shared" si="11"/>
        <v>19811.027999999998</v>
      </c>
      <c r="G110">
        <f t="shared" si="14"/>
        <v>20960.099999999999</v>
      </c>
      <c r="H110">
        <f t="shared" si="16"/>
        <v>19713.011999999999</v>
      </c>
      <c r="I110">
        <f t="shared" si="18"/>
        <v>19318.752</v>
      </c>
      <c r="J110">
        <f t="shared" si="12"/>
        <v>14400</v>
      </c>
      <c r="K110">
        <f t="shared" si="15"/>
        <v>15360</v>
      </c>
      <c r="L110">
        <f t="shared" si="17"/>
        <v>15200</v>
      </c>
      <c r="M110">
        <f t="shared" si="19"/>
        <v>14320</v>
      </c>
      <c r="N110">
        <f t="shared" si="20"/>
        <v>14000</v>
      </c>
      <c r="O110">
        <f t="shared" si="13"/>
        <v>-160</v>
      </c>
      <c r="P110">
        <f t="shared" si="13"/>
        <v>-657.67199999999866</v>
      </c>
      <c r="S110" s="27">
        <v>81</v>
      </c>
      <c r="T110" s="27">
        <v>34027.192140913889</v>
      </c>
      <c r="U110" s="27">
        <v>3392.1198590861168</v>
      </c>
      <c r="V110" s="27">
        <v>0.77228800401345188</v>
      </c>
      <c r="X110" s="27">
        <v>27.56849315068493</v>
      </c>
      <c r="Y110" s="27">
        <v>31366.32</v>
      </c>
    </row>
    <row r="111" spans="1:25" x14ac:dyDescent="0.25">
      <c r="A111" s="4" t="s">
        <v>127</v>
      </c>
      <c r="B111" s="5">
        <v>28</v>
      </c>
      <c r="C111" s="5">
        <v>118</v>
      </c>
      <c r="D111" s="5">
        <v>14880</v>
      </c>
      <c r="E111" s="5">
        <v>17075.928</v>
      </c>
      <c r="F111">
        <f t="shared" si="11"/>
        <v>19153.356</v>
      </c>
      <c r="G111">
        <f t="shared" si="14"/>
        <v>19811.027999999998</v>
      </c>
      <c r="H111">
        <f t="shared" si="16"/>
        <v>20960.099999999999</v>
      </c>
      <c r="I111">
        <f t="shared" si="18"/>
        <v>19713.011999999999</v>
      </c>
      <c r="J111">
        <f t="shared" si="12"/>
        <v>14240</v>
      </c>
      <c r="K111">
        <f t="shared" si="15"/>
        <v>14400</v>
      </c>
      <c r="L111">
        <f t="shared" si="17"/>
        <v>15360</v>
      </c>
      <c r="M111">
        <f t="shared" si="19"/>
        <v>15200</v>
      </c>
      <c r="N111">
        <f t="shared" si="20"/>
        <v>14320</v>
      </c>
      <c r="O111">
        <f t="shared" si="13"/>
        <v>640</v>
      </c>
      <c r="P111">
        <f t="shared" si="13"/>
        <v>-2077.4279999999999</v>
      </c>
      <c r="S111" s="27">
        <v>82</v>
      </c>
      <c r="T111" s="27">
        <v>36343.985190552521</v>
      </c>
      <c r="U111" s="27">
        <v>6789.5108094474781</v>
      </c>
      <c r="V111" s="27">
        <v>1.5457760837108532</v>
      </c>
      <c r="X111" s="27">
        <v>27.910958904109584</v>
      </c>
      <c r="Y111" s="27">
        <v>31405.583999999999</v>
      </c>
    </row>
    <row r="112" spans="1:25" x14ac:dyDescent="0.25">
      <c r="A112" s="4" t="s">
        <v>128</v>
      </c>
      <c r="B112" s="5">
        <v>29</v>
      </c>
      <c r="C112" s="5">
        <v>119</v>
      </c>
      <c r="D112" s="5">
        <v>14480</v>
      </c>
      <c r="E112" s="5">
        <v>17828.952000000001</v>
      </c>
      <c r="F112">
        <f t="shared" si="11"/>
        <v>17075.928</v>
      </c>
      <c r="G112">
        <f t="shared" si="14"/>
        <v>19153.356</v>
      </c>
      <c r="H112">
        <f t="shared" si="16"/>
        <v>19811.027999999998</v>
      </c>
      <c r="I112">
        <f t="shared" si="18"/>
        <v>20960.099999999999</v>
      </c>
      <c r="J112">
        <f t="shared" si="12"/>
        <v>14880</v>
      </c>
      <c r="K112">
        <f t="shared" si="15"/>
        <v>14240</v>
      </c>
      <c r="L112">
        <f t="shared" si="17"/>
        <v>14400</v>
      </c>
      <c r="M112">
        <f t="shared" si="19"/>
        <v>15360</v>
      </c>
      <c r="N112">
        <f t="shared" si="20"/>
        <v>15200</v>
      </c>
      <c r="O112">
        <f t="shared" si="13"/>
        <v>-400</v>
      </c>
      <c r="P112">
        <f t="shared" si="13"/>
        <v>753.02400000000125</v>
      </c>
      <c r="S112" s="27">
        <v>83</v>
      </c>
      <c r="T112" s="27">
        <v>36197.352719056405</v>
      </c>
      <c r="U112" s="27">
        <v>4745.0512809435895</v>
      </c>
      <c r="V112" s="27">
        <v>1.0803115264000949</v>
      </c>
      <c r="X112" s="27">
        <v>28.253424657534243</v>
      </c>
      <c r="Y112" s="27">
        <v>31405.608</v>
      </c>
    </row>
    <row r="113" spans="1:25" x14ac:dyDescent="0.25">
      <c r="A113" s="4" t="s">
        <v>129</v>
      </c>
      <c r="B113" s="5">
        <v>30</v>
      </c>
      <c r="C113" s="5">
        <v>120</v>
      </c>
      <c r="D113" s="5">
        <v>14880</v>
      </c>
      <c r="E113" s="5">
        <v>19653.059999999998</v>
      </c>
      <c r="F113">
        <f t="shared" si="11"/>
        <v>17828.952000000001</v>
      </c>
      <c r="G113">
        <f t="shared" si="14"/>
        <v>17075.928</v>
      </c>
      <c r="H113">
        <f t="shared" si="16"/>
        <v>19153.356</v>
      </c>
      <c r="I113">
        <f t="shared" si="18"/>
        <v>19811.027999999998</v>
      </c>
      <c r="J113">
        <f t="shared" si="12"/>
        <v>14480</v>
      </c>
      <c r="K113">
        <f t="shared" si="15"/>
        <v>14880</v>
      </c>
      <c r="L113">
        <f t="shared" si="17"/>
        <v>14240</v>
      </c>
      <c r="M113">
        <f t="shared" si="19"/>
        <v>14400</v>
      </c>
      <c r="N113">
        <f t="shared" si="20"/>
        <v>15360</v>
      </c>
      <c r="O113">
        <f t="shared" si="13"/>
        <v>400</v>
      </c>
      <c r="P113">
        <f t="shared" si="13"/>
        <v>1824.1079999999965</v>
      </c>
      <c r="S113" s="27">
        <v>84</v>
      </c>
      <c r="T113" s="27">
        <v>32120.970011464378</v>
      </c>
      <c r="U113" s="27">
        <v>-2300.8260114643781</v>
      </c>
      <c r="V113" s="27">
        <v>-0.52383182251548654</v>
      </c>
      <c r="X113" s="27">
        <v>28.595890410958901</v>
      </c>
      <c r="Y113" s="27">
        <v>31411.692000000003</v>
      </c>
    </row>
    <row r="114" spans="1:25" x14ac:dyDescent="0.25">
      <c r="A114" s="4" t="s">
        <v>131</v>
      </c>
      <c r="B114" s="5">
        <v>1</v>
      </c>
      <c r="C114" s="5">
        <v>121</v>
      </c>
      <c r="D114" s="5">
        <v>14880</v>
      </c>
      <c r="E114" s="5">
        <v>21157.356</v>
      </c>
      <c r="F114">
        <f t="shared" si="11"/>
        <v>19653.059999999998</v>
      </c>
      <c r="G114">
        <f t="shared" si="14"/>
        <v>17828.952000000001</v>
      </c>
      <c r="H114">
        <f t="shared" si="16"/>
        <v>17075.928</v>
      </c>
      <c r="I114">
        <f t="shared" si="18"/>
        <v>19153.356</v>
      </c>
      <c r="J114">
        <f t="shared" si="12"/>
        <v>14880</v>
      </c>
      <c r="K114">
        <f t="shared" si="15"/>
        <v>14480</v>
      </c>
      <c r="L114">
        <f t="shared" si="17"/>
        <v>14880</v>
      </c>
      <c r="M114">
        <f t="shared" si="19"/>
        <v>14240</v>
      </c>
      <c r="N114">
        <f t="shared" si="20"/>
        <v>14400</v>
      </c>
      <c r="O114">
        <f t="shared" si="13"/>
        <v>0</v>
      </c>
      <c r="P114">
        <f t="shared" si="13"/>
        <v>1504.2960000000021</v>
      </c>
      <c r="S114" s="27">
        <v>85</v>
      </c>
      <c r="T114" s="27">
        <v>34906.986969890582</v>
      </c>
      <c r="U114" s="27">
        <v>4120.4690301094161</v>
      </c>
      <c r="V114" s="27">
        <v>0.93811213490544809</v>
      </c>
      <c r="X114" s="27">
        <v>28.93835616438356</v>
      </c>
      <c r="Y114" s="27">
        <v>31483.884000000005</v>
      </c>
    </row>
    <row r="115" spans="1:25" x14ac:dyDescent="0.25">
      <c r="A115" s="4" t="s">
        <v>132</v>
      </c>
      <c r="B115" s="5">
        <v>2</v>
      </c>
      <c r="C115" s="5">
        <v>122</v>
      </c>
      <c r="D115" s="5">
        <v>14000</v>
      </c>
      <c r="E115" s="5">
        <v>18625.800000000003</v>
      </c>
      <c r="F115">
        <f t="shared" si="11"/>
        <v>21157.356</v>
      </c>
      <c r="G115">
        <f t="shared" si="14"/>
        <v>19653.059999999998</v>
      </c>
      <c r="H115">
        <f t="shared" si="16"/>
        <v>17828.952000000001</v>
      </c>
      <c r="I115">
        <f t="shared" si="18"/>
        <v>17075.928</v>
      </c>
      <c r="J115">
        <f t="shared" si="12"/>
        <v>14880</v>
      </c>
      <c r="K115">
        <f t="shared" si="15"/>
        <v>14880</v>
      </c>
      <c r="L115">
        <f t="shared" si="17"/>
        <v>14480</v>
      </c>
      <c r="M115">
        <f t="shared" si="19"/>
        <v>14880</v>
      </c>
      <c r="N115">
        <f t="shared" si="20"/>
        <v>14240</v>
      </c>
      <c r="O115">
        <f t="shared" si="13"/>
        <v>-880</v>
      </c>
      <c r="P115">
        <f t="shared" si="13"/>
        <v>-2531.5559999999969</v>
      </c>
      <c r="S115" s="27">
        <v>86</v>
      </c>
      <c r="T115" s="27">
        <v>33147.397311937195</v>
      </c>
      <c r="U115" s="27">
        <v>-1741.7893119371947</v>
      </c>
      <c r="V115" s="27">
        <v>-0.39655526544110531</v>
      </c>
      <c r="X115" s="27">
        <v>29.280821917808215</v>
      </c>
      <c r="Y115" s="27">
        <v>31521.432000000001</v>
      </c>
    </row>
    <row r="116" spans="1:25" x14ac:dyDescent="0.25">
      <c r="A116" s="4" t="s">
        <v>133</v>
      </c>
      <c r="B116" s="5">
        <v>3</v>
      </c>
      <c r="C116" s="5">
        <v>123</v>
      </c>
      <c r="D116" s="5">
        <v>14080</v>
      </c>
      <c r="E116" s="5">
        <v>18279.324000000001</v>
      </c>
      <c r="F116">
        <f t="shared" si="11"/>
        <v>18625.800000000003</v>
      </c>
      <c r="G116">
        <f t="shared" si="14"/>
        <v>21157.356</v>
      </c>
      <c r="H116">
        <f t="shared" si="16"/>
        <v>19653.059999999998</v>
      </c>
      <c r="I116">
        <f t="shared" si="18"/>
        <v>17828.952000000001</v>
      </c>
      <c r="J116">
        <f t="shared" si="12"/>
        <v>14000</v>
      </c>
      <c r="K116">
        <f t="shared" si="15"/>
        <v>14880</v>
      </c>
      <c r="L116">
        <f t="shared" si="17"/>
        <v>14880</v>
      </c>
      <c r="M116">
        <f t="shared" si="19"/>
        <v>14480</v>
      </c>
      <c r="N116">
        <f t="shared" si="20"/>
        <v>14880</v>
      </c>
      <c r="O116">
        <f t="shared" si="13"/>
        <v>80</v>
      </c>
      <c r="P116">
        <f t="shared" si="13"/>
        <v>-346.47600000000239</v>
      </c>
      <c r="S116" s="27">
        <v>87</v>
      </c>
      <c r="T116" s="27">
        <v>32795.479380346515</v>
      </c>
      <c r="U116" s="27">
        <v>-2879.0473803465138</v>
      </c>
      <c r="V116" s="27">
        <v>-0.6554761763126481</v>
      </c>
      <c r="X116" s="27">
        <v>29.623287671232873</v>
      </c>
      <c r="Y116" s="27">
        <v>31523.531999999999</v>
      </c>
    </row>
    <row r="117" spans="1:25" x14ac:dyDescent="0.25">
      <c r="A117" s="4" t="s">
        <v>134</v>
      </c>
      <c r="B117" s="5">
        <v>4</v>
      </c>
      <c r="C117" s="5">
        <v>124</v>
      </c>
      <c r="D117" s="5">
        <v>12560</v>
      </c>
      <c r="E117" s="5">
        <v>17096.16</v>
      </c>
      <c r="F117">
        <f t="shared" si="11"/>
        <v>18279.324000000001</v>
      </c>
      <c r="G117">
        <f t="shared" si="14"/>
        <v>18625.800000000003</v>
      </c>
      <c r="H117">
        <f t="shared" si="16"/>
        <v>21157.356</v>
      </c>
      <c r="I117">
        <f t="shared" si="18"/>
        <v>19653.059999999998</v>
      </c>
      <c r="J117">
        <f t="shared" si="12"/>
        <v>14080</v>
      </c>
      <c r="K117">
        <f t="shared" si="15"/>
        <v>14000</v>
      </c>
      <c r="L117">
        <f t="shared" si="17"/>
        <v>14880</v>
      </c>
      <c r="M117">
        <f t="shared" si="19"/>
        <v>14880</v>
      </c>
      <c r="N117">
        <f t="shared" si="20"/>
        <v>14480</v>
      </c>
      <c r="O117">
        <f t="shared" si="13"/>
        <v>-1520</v>
      </c>
      <c r="P117">
        <f t="shared" si="13"/>
        <v>-1183.1640000000007</v>
      </c>
      <c r="S117" s="27">
        <v>88</v>
      </c>
      <c r="T117" s="27">
        <v>35434.863867276603</v>
      </c>
      <c r="U117" s="27">
        <v>2933.7081327233973</v>
      </c>
      <c r="V117" s="27">
        <v>0.66792085548220725</v>
      </c>
      <c r="X117" s="27">
        <v>29.965753424657532</v>
      </c>
      <c r="Y117" s="27">
        <v>31664.507999999998</v>
      </c>
    </row>
    <row r="118" spans="1:25" x14ac:dyDescent="0.25">
      <c r="A118" s="4" t="s">
        <v>135</v>
      </c>
      <c r="B118" s="5">
        <v>5</v>
      </c>
      <c r="C118" s="5">
        <v>125</v>
      </c>
      <c r="D118" s="5">
        <v>15200</v>
      </c>
      <c r="E118" s="5">
        <v>18223.980000000003</v>
      </c>
      <c r="F118">
        <f t="shared" si="11"/>
        <v>17096.16</v>
      </c>
      <c r="G118">
        <f t="shared" si="14"/>
        <v>18279.324000000001</v>
      </c>
      <c r="H118">
        <f t="shared" si="16"/>
        <v>18625.800000000003</v>
      </c>
      <c r="I118">
        <f t="shared" si="18"/>
        <v>21157.356</v>
      </c>
      <c r="J118">
        <f t="shared" si="12"/>
        <v>12560</v>
      </c>
      <c r="K118">
        <f t="shared" si="15"/>
        <v>14080</v>
      </c>
      <c r="L118">
        <f t="shared" si="17"/>
        <v>14000</v>
      </c>
      <c r="M118">
        <f t="shared" si="19"/>
        <v>14880</v>
      </c>
      <c r="N118">
        <f t="shared" si="20"/>
        <v>14880</v>
      </c>
      <c r="O118">
        <f t="shared" si="13"/>
        <v>2640</v>
      </c>
      <c r="P118">
        <f t="shared" si="13"/>
        <v>1127.8200000000033</v>
      </c>
      <c r="S118" s="27">
        <v>89</v>
      </c>
      <c r="T118" s="27">
        <v>35992.067258961848</v>
      </c>
      <c r="U118" s="27">
        <v>4742.8447410381559</v>
      </c>
      <c r="V118" s="27">
        <v>1.079809160808626</v>
      </c>
      <c r="X118" s="27">
        <v>30.30821917808219</v>
      </c>
      <c r="Y118" s="27">
        <v>31827.671999999999</v>
      </c>
    </row>
    <row r="119" spans="1:25" x14ac:dyDescent="0.25">
      <c r="A119" s="4" t="s">
        <v>136</v>
      </c>
      <c r="B119" s="5">
        <v>6</v>
      </c>
      <c r="C119" s="5">
        <v>126</v>
      </c>
      <c r="D119" s="5">
        <v>13440</v>
      </c>
      <c r="E119" s="5">
        <v>17813.184000000001</v>
      </c>
      <c r="F119">
        <f t="shared" si="11"/>
        <v>18223.980000000003</v>
      </c>
      <c r="G119">
        <f t="shared" si="14"/>
        <v>17096.16</v>
      </c>
      <c r="H119">
        <f t="shared" si="16"/>
        <v>18279.324000000001</v>
      </c>
      <c r="I119">
        <f t="shared" si="18"/>
        <v>18625.800000000003</v>
      </c>
      <c r="J119">
        <f t="shared" si="12"/>
        <v>15200</v>
      </c>
      <c r="K119">
        <f t="shared" si="15"/>
        <v>12560</v>
      </c>
      <c r="L119">
        <f t="shared" si="17"/>
        <v>14080</v>
      </c>
      <c r="M119">
        <f t="shared" si="19"/>
        <v>14000</v>
      </c>
      <c r="N119">
        <f t="shared" si="20"/>
        <v>14880</v>
      </c>
      <c r="O119">
        <f t="shared" si="13"/>
        <v>-1760</v>
      </c>
      <c r="P119">
        <f t="shared" si="13"/>
        <v>-410.7960000000021</v>
      </c>
      <c r="S119" s="27">
        <v>90</v>
      </c>
      <c r="T119" s="27">
        <v>36754.556110741651</v>
      </c>
      <c r="U119" s="27">
        <v>6337.3358892583492</v>
      </c>
      <c r="V119" s="27">
        <v>1.442828876334789</v>
      </c>
      <c r="X119" s="27">
        <v>30.650684931506845</v>
      </c>
      <c r="Y119" s="27">
        <v>31991.627999999997</v>
      </c>
    </row>
    <row r="120" spans="1:25" x14ac:dyDescent="0.25">
      <c r="A120" s="4" t="s">
        <v>137</v>
      </c>
      <c r="B120" s="5">
        <v>7</v>
      </c>
      <c r="C120" s="5">
        <v>127</v>
      </c>
      <c r="D120" s="5">
        <v>14000</v>
      </c>
      <c r="E120" s="5">
        <v>16915.62</v>
      </c>
      <c r="F120">
        <f t="shared" si="11"/>
        <v>17813.184000000001</v>
      </c>
      <c r="G120">
        <f t="shared" si="14"/>
        <v>18223.980000000003</v>
      </c>
      <c r="H120">
        <f t="shared" si="16"/>
        <v>17096.16</v>
      </c>
      <c r="I120">
        <f t="shared" si="18"/>
        <v>18279.324000000001</v>
      </c>
      <c r="J120">
        <f t="shared" si="12"/>
        <v>13440</v>
      </c>
      <c r="K120">
        <f t="shared" si="15"/>
        <v>15200</v>
      </c>
      <c r="L120">
        <f t="shared" si="17"/>
        <v>12560</v>
      </c>
      <c r="M120">
        <f t="shared" si="19"/>
        <v>14080</v>
      </c>
      <c r="N120">
        <f t="shared" si="20"/>
        <v>14000</v>
      </c>
      <c r="O120">
        <f t="shared" si="13"/>
        <v>560</v>
      </c>
      <c r="P120">
        <f t="shared" si="13"/>
        <v>-897.56400000000212</v>
      </c>
      <c r="S120" s="27">
        <v>91</v>
      </c>
      <c r="T120" s="27">
        <v>34291.130589606895</v>
      </c>
      <c r="U120" s="27">
        <v>-868.69458960689371</v>
      </c>
      <c r="V120" s="27">
        <v>-0.19777674096856279</v>
      </c>
      <c r="X120" s="27">
        <v>30.993150684931503</v>
      </c>
      <c r="Y120" s="27">
        <v>32041.08</v>
      </c>
    </row>
    <row r="121" spans="1:25" x14ac:dyDescent="0.25">
      <c r="A121" s="4" t="s">
        <v>138</v>
      </c>
      <c r="B121" s="5">
        <v>8</v>
      </c>
      <c r="C121" s="5">
        <v>128</v>
      </c>
      <c r="D121" s="5">
        <v>15200</v>
      </c>
      <c r="E121" s="5">
        <v>20500.68</v>
      </c>
      <c r="F121">
        <f t="shared" si="11"/>
        <v>16915.62</v>
      </c>
      <c r="G121">
        <f t="shared" si="14"/>
        <v>17813.184000000001</v>
      </c>
      <c r="H121">
        <f t="shared" si="16"/>
        <v>18223.980000000003</v>
      </c>
      <c r="I121">
        <f t="shared" si="18"/>
        <v>17096.16</v>
      </c>
      <c r="J121">
        <f t="shared" si="12"/>
        <v>14000</v>
      </c>
      <c r="K121">
        <f t="shared" si="15"/>
        <v>13440</v>
      </c>
      <c r="L121">
        <f t="shared" si="17"/>
        <v>15200</v>
      </c>
      <c r="M121">
        <f t="shared" si="19"/>
        <v>12560</v>
      </c>
      <c r="N121">
        <f t="shared" si="20"/>
        <v>14080</v>
      </c>
      <c r="O121">
        <f t="shared" si="13"/>
        <v>1200</v>
      </c>
      <c r="P121">
        <f t="shared" si="13"/>
        <v>3585.0600000000013</v>
      </c>
      <c r="S121" s="27">
        <v>92</v>
      </c>
      <c r="T121" s="27">
        <v>35229.578407182038</v>
      </c>
      <c r="U121" s="27">
        <v>1566.7295928179592</v>
      </c>
      <c r="V121" s="27">
        <v>0.35669920885170942</v>
      </c>
      <c r="X121" s="27">
        <v>31.335616438356162</v>
      </c>
      <c r="Y121" s="27">
        <v>32319.984</v>
      </c>
    </row>
    <row r="122" spans="1:25" x14ac:dyDescent="0.25">
      <c r="A122" s="4" t="s">
        <v>139</v>
      </c>
      <c r="B122" s="5">
        <v>9</v>
      </c>
      <c r="C122" s="5">
        <v>129</v>
      </c>
      <c r="D122" s="5">
        <v>14560</v>
      </c>
      <c r="E122" s="5">
        <v>19722</v>
      </c>
      <c r="F122">
        <f t="shared" si="11"/>
        <v>20500.68</v>
      </c>
      <c r="G122">
        <f t="shared" si="14"/>
        <v>16915.62</v>
      </c>
      <c r="H122">
        <f t="shared" si="16"/>
        <v>17813.184000000001</v>
      </c>
      <c r="I122">
        <f t="shared" si="18"/>
        <v>18223.980000000003</v>
      </c>
      <c r="J122">
        <f t="shared" si="12"/>
        <v>15200</v>
      </c>
      <c r="K122">
        <f t="shared" si="15"/>
        <v>14000</v>
      </c>
      <c r="L122">
        <f t="shared" si="17"/>
        <v>13440</v>
      </c>
      <c r="M122">
        <f t="shared" si="19"/>
        <v>15200</v>
      </c>
      <c r="N122">
        <f t="shared" si="20"/>
        <v>12560</v>
      </c>
      <c r="O122">
        <f t="shared" si="13"/>
        <v>-640</v>
      </c>
      <c r="P122">
        <f t="shared" si="13"/>
        <v>-778.68000000000029</v>
      </c>
      <c r="S122" s="27">
        <v>93</v>
      </c>
      <c r="T122" s="27">
        <v>34936.313464189807</v>
      </c>
      <c r="U122" s="27">
        <v>1810.8065358101885</v>
      </c>
      <c r="V122" s="27">
        <v>0.4122684997257523</v>
      </c>
      <c r="X122" s="27">
        <v>31.67808219178082</v>
      </c>
      <c r="Y122" s="27">
        <v>32343.095999999998</v>
      </c>
    </row>
    <row r="123" spans="1:25" x14ac:dyDescent="0.25">
      <c r="A123" s="4" t="s">
        <v>140</v>
      </c>
      <c r="B123" s="5">
        <v>10</v>
      </c>
      <c r="C123" s="5">
        <v>130</v>
      </c>
      <c r="D123" s="5">
        <v>14880</v>
      </c>
      <c r="E123" s="5">
        <v>18577.512000000002</v>
      </c>
      <c r="F123">
        <f t="shared" si="11"/>
        <v>19722</v>
      </c>
      <c r="G123">
        <f t="shared" si="14"/>
        <v>20500.68</v>
      </c>
      <c r="H123">
        <f t="shared" si="16"/>
        <v>16915.62</v>
      </c>
      <c r="I123">
        <f t="shared" si="18"/>
        <v>17813.184000000001</v>
      </c>
      <c r="J123">
        <f t="shared" si="12"/>
        <v>14560</v>
      </c>
      <c r="K123">
        <f t="shared" si="15"/>
        <v>15200</v>
      </c>
      <c r="L123">
        <f t="shared" si="17"/>
        <v>14000</v>
      </c>
      <c r="M123">
        <f t="shared" si="19"/>
        <v>13440</v>
      </c>
      <c r="N123">
        <f t="shared" si="20"/>
        <v>15200</v>
      </c>
      <c r="O123">
        <f t="shared" si="13"/>
        <v>320</v>
      </c>
      <c r="P123">
        <f t="shared" si="13"/>
        <v>-1144.4879999999976</v>
      </c>
      <c r="S123" s="27">
        <v>94</v>
      </c>
      <c r="T123" s="27">
        <v>34115.171623811562</v>
      </c>
      <c r="U123" s="27">
        <v>-2287.4996238115637</v>
      </c>
      <c r="V123" s="27">
        <v>-0.52079778782666686</v>
      </c>
      <c r="X123" s="27">
        <v>32.020547945205479</v>
      </c>
      <c r="Y123" s="27">
        <v>32404.428</v>
      </c>
    </row>
    <row r="124" spans="1:25" x14ac:dyDescent="0.25">
      <c r="A124" s="4" t="s">
        <v>141</v>
      </c>
      <c r="B124" s="5">
        <v>11</v>
      </c>
      <c r="C124" s="5">
        <v>131</v>
      </c>
      <c r="D124" s="5">
        <v>13760</v>
      </c>
      <c r="E124" s="5">
        <v>17701.212</v>
      </c>
      <c r="F124">
        <f t="shared" si="11"/>
        <v>18577.512000000002</v>
      </c>
      <c r="G124">
        <f t="shared" si="14"/>
        <v>19722</v>
      </c>
      <c r="H124">
        <f t="shared" si="16"/>
        <v>20500.68</v>
      </c>
      <c r="I124">
        <f t="shared" si="18"/>
        <v>16915.62</v>
      </c>
      <c r="J124">
        <f t="shared" si="12"/>
        <v>14880</v>
      </c>
      <c r="K124">
        <f t="shared" si="15"/>
        <v>14560</v>
      </c>
      <c r="L124">
        <f t="shared" si="17"/>
        <v>15200</v>
      </c>
      <c r="M124">
        <f t="shared" si="19"/>
        <v>14000</v>
      </c>
      <c r="N124">
        <f t="shared" si="20"/>
        <v>13440</v>
      </c>
      <c r="O124">
        <f t="shared" si="13"/>
        <v>-1120</v>
      </c>
      <c r="P124">
        <f t="shared" si="13"/>
        <v>-876.30000000000291</v>
      </c>
      <c r="S124" s="27">
        <v>95</v>
      </c>
      <c r="T124" s="27">
        <v>35053.619441386705</v>
      </c>
      <c r="U124" s="27">
        <v>-4151.6394413867056</v>
      </c>
      <c r="V124" s="27">
        <v>-0.94520873989277943</v>
      </c>
      <c r="X124" s="27">
        <v>32.363013698630141</v>
      </c>
      <c r="Y124" s="27">
        <v>32413.752</v>
      </c>
    </row>
    <row r="125" spans="1:25" x14ac:dyDescent="0.25">
      <c r="A125" s="4" t="s">
        <v>142</v>
      </c>
      <c r="B125" s="5">
        <v>12</v>
      </c>
      <c r="C125" s="5">
        <v>132</v>
      </c>
      <c r="D125" s="5">
        <v>14400</v>
      </c>
      <c r="E125" s="5">
        <v>17060.567999999999</v>
      </c>
      <c r="F125">
        <f t="shared" si="11"/>
        <v>17701.212</v>
      </c>
      <c r="G125">
        <f t="shared" si="14"/>
        <v>18577.512000000002</v>
      </c>
      <c r="H125">
        <f t="shared" si="16"/>
        <v>19722</v>
      </c>
      <c r="I125">
        <f t="shared" si="18"/>
        <v>20500.68</v>
      </c>
      <c r="J125">
        <f t="shared" si="12"/>
        <v>13760</v>
      </c>
      <c r="K125">
        <f t="shared" si="15"/>
        <v>14880</v>
      </c>
      <c r="L125">
        <f t="shared" si="17"/>
        <v>14560</v>
      </c>
      <c r="M125">
        <f t="shared" si="19"/>
        <v>15200</v>
      </c>
      <c r="N125">
        <f t="shared" si="20"/>
        <v>14000</v>
      </c>
      <c r="O125">
        <f t="shared" si="13"/>
        <v>640</v>
      </c>
      <c r="P125">
        <f t="shared" si="13"/>
        <v>-640.64400000000023</v>
      </c>
      <c r="S125" s="27">
        <v>96</v>
      </c>
      <c r="T125" s="27">
        <v>36754.556110741651</v>
      </c>
      <c r="U125" s="27">
        <v>1900.8158892583524</v>
      </c>
      <c r="V125" s="27">
        <v>0.43276103737321375</v>
      </c>
      <c r="X125" s="27">
        <v>32.705479452054796</v>
      </c>
      <c r="Y125" s="27">
        <v>32498.627999999997</v>
      </c>
    </row>
    <row r="126" spans="1:25" x14ac:dyDescent="0.25">
      <c r="A126" s="4" t="s">
        <v>143</v>
      </c>
      <c r="B126" s="5">
        <v>13</v>
      </c>
      <c r="C126" s="5">
        <v>133</v>
      </c>
      <c r="D126" s="5">
        <v>3200</v>
      </c>
      <c r="E126" s="5">
        <v>10644.504000000001</v>
      </c>
      <c r="F126">
        <f t="shared" si="11"/>
        <v>17060.567999999999</v>
      </c>
      <c r="G126">
        <f t="shared" si="14"/>
        <v>17701.212</v>
      </c>
      <c r="H126">
        <f t="shared" si="16"/>
        <v>18577.512000000002</v>
      </c>
      <c r="I126">
        <f t="shared" si="18"/>
        <v>19722</v>
      </c>
      <c r="J126">
        <f t="shared" si="12"/>
        <v>14400</v>
      </c>
      <c r="K126">
        <f t="shared" si="15"/>
        <v>13760</v>
      </c>
      <c r="L126">
        <f t="shared" si="17"/>
        <v>14880</v>
      </c>
      <c r="M126">
        <f t="shared" si="19"/>
        <v>14560</v>
      </c>
      <c r="N126">
        <f t="shared" si="20"/>
        <v>15200</v>
      </c>
      <c r="O126">
        <f t="shared" si="13"/>
        <v>-11200</v>
      </c>
      <c r="P126">
        <f t="shared" si="13"/>
        <v>-6416.0639999999985</v>
      </c>
      <c r="S126" s="27">
        <v>97</v>
      </c>
      <c r="T126" s="27">
        <v>35288.231395780487</v>
      </c>
      <c r="U126" s="27">
        <v>-217.94339578048675</v>
      </c>
      <c r="V126" s="27">
        <v>-4.961943478040079E-2</v>
      </c>
      <c r="X126" s="27">
        <v>33.047945205479451</v>
      </c>
      <c r="Y126" s="27">
        <v>32527.775999999998</v>
      </c>
    </row>
    <row r="127" spans="1:25" x14ac:dyDescent="0.25">
      <c r="A127" s="4" t="s">
        <v>144</v>
      </c>
      <c r="B127" s="5">
        <v>14</v>
      </c>
      <c r="C127" s="5">
        <v>134</v>
      </c>
      <c r="D127" s="5">
        <v>4080</v>
      </c>
      <c r="E127" s="5">
        <v>6697.2719999999999</v>
      </c>
      <c r="F127">
        <f t="shared" si="11"/>
        <v>10644.504000000001</v>
      </c>
      <c r="G127">
        <f t="shared" si="14"/>
        <v>17060.567999999999</v>
      </c>
      <c r="H127">
        <f t="shared" si="16"/>
        <v>17701.212</v>
      </c>
      <c r="I127">
        <f t="shared" si="18"/>
        <v>18577.512000000002</v>
      </c>
      <c r="J127">
        <f t="shared" si="12"/>
        <v>3200</v>
      </c>
      <c r="K127">
        <f t="shared" si="15"/>
        <v>14400</v>
      </c>
      <c r="L127">
        <f t="shared" si="17"/>
        <v>13760</v>
      </c>
      <c r="M127">
        <f t="shared" si="19"/>
        <v>14880</v>
      </c>
      <c r="N127">
        <f t="shared" si="20"/>
        <v>14560</v>
      </c>
      <c r="O127">
        <f t="shared" si="13"/>
        <v>880</v>
      </c>
      <c r="P127">
        <f t="shared" si="13"/>
        <v>-3947.2320000000009</v>
      </c>
      <c r="S127" s="27">
        <v>98</v>
      </c>
      <c r="T127" s="27">
        <v>31857.031562771372</v>
      </c>
      <c r="U127" s="27">
        <v>-7366.375562771369</v>
      </c>
      <c r="V127" s="27">
        <v>-1.6771115752138701</v>
      </c>
      <c r="X127" s="27">
        <v>33.390410958904113</v>
      </c>
      <c r="Y127" s="27">
        <v>32528.135999999999</v>
      </c>
    </row>
    <row r="128" spans="1:25" x14ac:dyDescent="0.25">
      <c r="A128" s="4" t="s">
        <v>145</v>
      </c>
      <c r="B128" s="5">
        <v>15</v>
      </c>
      <c r="C128" s="5">
        <v>135</v>
      </c>
      <c r="D128" s="5">
        <v>14640</v>
      </c>
      <c r="E128" s="5">
        <v>19966.523999999998</v>
      </c>
      <c r="F128">
        <f t="shared" si="11"/>
        <v>6697.2719999999999</v>
      </c>
      <c r="G128">
        <f t="shared" si="14"/>
        <v>10644.504000000001</v>
      </c>
      <c r="H128">
        <f t="shared" si="16"/>
        <v>17060.567999999999</v>
      </c>
      <c r="I128">
        <f t="shared" si="18"/>
        <v>17701.212</v>
      </c>
      <c r="J128">
        <f t="shared" si="12"/>
        <v>4080</v>
      </c>
      <c r="K128">
        <f t="shared" si="15"/>
        <v>3200</v>
      </c>
      <c r="L128">
        <f t="shared" si="17"/>
        <v>14400</v>
      </c>
      <c r="M128">
        <f t="shared" si="19"/>
        <v>13760</v>
      </c>
      <c r="N128">
        <f t="shared" si="20"/>
        <v>14880</v>
      </c>
      <c r="O128">
        <f t="shared" si="13"/>
        <v>10560</v>
      </c>
      <c r="P128">
        <f t="shared" si="13"/>
        <v>13269.251999999997</v>
      </c>
      <c r="S128" s="27">
        <v>99</v>
      </c>
      <c r="T128" s="27">
        <v>29364.279547337399</v>
      </c>
      <c r="U128" s="27">
        <v>4491.1764526625993</v>
      </c>
      <c r="V128" s="27">
        <v>1.0225115392100177</v>
      </c>
      <c r="X128" s="27">
        <v>33.732876712328768</v>
      </c>
      <c r="Y128" s="27">
        <v>32553.851999999999</v>
      </c>
    </row>
    <row r="129" spans="1:25" x14ac:dyDescent="0.25">
      <c r="A129" s="4" t="s">
        <v>146</v>
      </c>
      <c r="B129" s="5">
        <v>16</v>
      </c>
      <c r="C129" s="5">
        <v>136</v>
      </c>
      <c r="D129" s="5">
        <v>17200</v>
      </c>
      <c r="E129" s="5">
        <v>24486.108</v>
      </c>
      <c r="F129">
        <f t="shared" si="11"/>
        <v>19966.523999999998</v>
      </c>
      <c r="G129">
        <f t="shared" si="14"/>
        <v>6697.2719999999999</v>
      </c>
      <c r="H129">
        <f t="shared" si="16"/>
        <v>10644.504000000001</v>
      </c>
      <c r="I129">
        <f t="shared" si="18"/>
        <v>17060.567999999999</v>
      </c>
      <c r="J129">
        <f t="shared" si="12"/>
        <v>14640</v>
      </c>
      <c r="K129">
        <f t="shared" si="15"/>
        <v>4080</v>
      </c>
      <c r="L129">
        <f t="shared" si="17"/>
        <v>3200</v>
      </c>
      <c r="M129">
        <f t="shared" si="19"/>
        <v>14400</v>
      </c>
      <c r="N129">
        <f t="shared" si="20"/>
        <v>13760</v>
      </c>
      <c r="O129">
        <f t="shared" si="13"/>
        <v>2560</v>
      </c>
      <c r="P129">
        <f t="shared" si="13"/>
        <v>4519.5840000000026</v>
      </c>
      <c r="S129" s="27">
        <v>100</v>
      </c>
      <c r="T129" s="27">
        <v>33088.744323338746</v>
      </c>
      <c r="U129" s="27">
        <v>-3185.1163233387488</v>
      </c>
      <c r="V129" s="27">
        <v>-0.72515926031123723</v>
      </c>
      <c r="X129" s="27">
        <v>34.075342465753423</v>
      </c>
      <c r="Y129" s="27">
        <v>32623.716</v>
      </c>
    </row>
    <row r="130" spans="1:25" x14ac:dyDescent="0.25">
      <c r="A130" s="4" t="s">
        <v>147</v>
      </c>
      <c r="B130" s="5">
        <v>17</v>
      </c>
      <c r="C130" s="5">
        <v>137</v>
      </c>
      <c r="D130" s="5">
        <v>13600</v>
      </c>
      <c r="E130" s="5">
        <v>19840.248</v>
      </c>
      <c r="F130">
        <f t="shared" si="11"/>
        <v>24486.108</v>
      </c>
      <c r="G130">
        <f t="shared" si="14"/>
        <v>19966.523999999998</v>
      </c>
      <c r="H130">
        <f t="shared" si="16"/>
        <v>6697.2719999999999</v>
      </c>
      <c r="I130">
        <f t="shared" si="18"/>
        <v>10644.504000000001</v>
      </c>
      <c r="J130">
        <f t="shared" si="12"/>
        <v>17200</v>
      </c>
      <c r="K130">
        <f t="shared" si="15"/>
        <v>14640</v>
      </c>
      <c r="L130">
        <f t="shared" si="17"/>
        <v>4080</v>
      </c>
      <c r="M130">
        <f t="shared" si="19"/>
        <v>3200</v>
      </c>
      <c r="N130">
        <f t="shared" si="20"/>
        <v>14400</v>
      </c>
      <c r="O130">
        <f t="shared" si="13"/>
        <v>-3600</v>
      </c>
      <c r="P130">
        <f t="shared" si="13"/>
        <v>-4645.8600000000006</v>
      </c>
      <c r="S130" s="27">
        <v>101</v>
      </c>
      <c r="T130" s="27">
        <v>35317.557890079712</v>
      </c>
      <c r="U130" s="27">
        <v>2913.2901099202863</v>
      </c>
      <c r="V130" s="27">
        <v>0.66327225969798753</v>
      </c>
      <c r="X130" s="27">
        <v>34.417808219178085</v>
      </c>
      <c r="Y130" s="27">
        <v>32647.871999999999</v>
      </c>
    </row>
    <row r="131" spans="1:25" x14ac:dyDescent="0.25">
      <c r="A131" s="4" t="s">
        <v>148</v>
      </c>
      <c r="B131" s="5">
        <v>18</v>
      </c>
      <c r="C131" s="5">
        <v>138</v>
      </c>
      <c r="D131" s="5">
        <v>13040</v>
      </c>
      <c r="E131" s="5">
        <v>17456.016</v>
      </c>
      <c r="F131">
        <f t="shared" si="11"/>
        <v>19840.248</v>
      </c>
      <c r="G131">
        <f t="shared" si="14"/>
        <v>24486.108</v>
      </c>
      <c r="H131">
        <f t="shared" si="16"/>
        <v>19966.523999999998</v>
      </c>
      <c r="I131">
        <f t="shared" si="18"/>
        <v>6697.2719999999999</v>
      </c>
      <c r="J131">
        <f t="shared" si="12"/>
        <v>13600</v>
      </c>
      <c r="K131">
        <f t="shared" si="15"/>
        <v>17200</v>
      </c>
      <c r="L131">
        <f t="shared" si="17"/>
        <v>14640</v>
      </c>
      <c r="M131">
        <f t="shared" si="19"/>
        <v>4080</v>
      </c>
      <c r="N131">
        <f t="shared" si="20"/>
        <v>3200</v>
      </c>
      <c r="O131">
        <f t="shared" si="13"/>
        <v>-560</v>
      </c>
      <c r="P131">
        <f t="shared" si="13"/>
        <v>-2384.232</v>
      </c>
      <c r="S131" s="27">
        <v>102</v>
      </c>
      <c r="T131" s="27">
        <v>34555.069038299909</v>
      </c>
      <c r="U131" s="27">
        <v>-268.95703829991544</v>
      </c>
      <c r="V131" s="27">
        <v>-6.1233772066642635E-2</v>
      </c>
      <c r="X131" s="27">
        <v>34.760273972602739</v>
      </c>
      <c r="Y131" s="27">
        <v>32675.183999999997</v>
      </c>
    </row>
    <row r="132" spans="1:25" x14ac:dyDescent="0.25">
      <c r="A132" s="4" t="s">
        <v>149</v>
      </c>
      <c r="B132" s="5">
        <v>19</v>
      </c>
      <c r="C132" s="5">
        <v>139</v>
      </c>
      <c r="D132" s="5">
        <v>10880</v>
      </c>
      <c r="E132" s="5">
        <v>15607.26</v>
      </c>
      <c r="F132">
        <f t="shared" si="11"/>
        <v>17456.016</v>
      </c>
      <c r="G132">
        <f t="shared" si="14"/>
        <v>19840.248</v>
      </c>
      <c r="H132">
        <f t="shared" si="16"/>
        <v>24486.108</v>
      </c>
      <c r="I132">
        <f t="shared" si="18"/>
        <v>19966.523999999998</v>
      </c>
      <c r="J132">
        <f t="shared" si="12"/>
        <v>13040</v>
      </c>
      <c r="K132">
        <f t="shared" si="15"/>
        <v>13600</v>
      </c>
      <c r="L132">
        <f t="shared" si="17"/>
        <v>17200</v>
      </c>
      <c r="M132">
        <f t="shared" si="19"/>
        <v>14640</v>
      </c>
      <c r="N132">
        <f t="shared" si="20"/>
        <v>4080</v>
      </c>
      <c r="O132">
        <f t="shared" si="13"/>
        <v>-2160</v>
      </c>
      <c r="P132">
        <f t="shared" si="13"/>
        <v>-1848.7559999999994</v>
      </c>
      <c r="S132" s="27">
        <v>103</v>
      </c>
      <c r="T132" s="27">
        <v>36091.777339579203</v>
      </c>
      <c r="U132" s="27">
        <v>873.51466042079846</v>
      </c>
      <c r="V132" s="27">
        <v>0.19887413228216952</v>
      </c>
      <c r="X132" s="27">
        <v>35.102739726027394</v>
      </c>
      <c r="Y132" s="27">
        <v>32684.136000000002</v>
      </c>
    </row>
    <row r="133" spans="1:25" x14ac:dyDescent="0.25">
      <c r="A133" s="4" t="s">
        <v>150</v>
      </c>
      <c r="B133" s="5">
        <v>20</v>
      </c>
      <c r="C133" s="5">
        <v>140</v>
      </c>
      <c r="D133" s="5">
        <v>14400</v>
      </c>
      <c r="E133" s="5">
        <v>20321.795999999998</v>
      </c>
      <c r="F133">
        <f t="shared" si="11"/>
        <v>15607.26</v>
      </c>
      <c r="G133">
        <f t="shared" si="14"/>
        <v>17456.016</v>
      </c>
      <c r="H133">
        <f t="shared" si="16"/>
        <v>19840.248</v>
      </c>
      <c r="I133">
        <f t="shared" si="18"/>
        <v>24486.108</v>
      </c>
      <c r="J133">
        <f t="shared" si="12"/>
        <v>10880</v>
      </c>
      <c r="K133">
        <f t="shared" si="15"/>
        <v>13040</v>
      </c>
      <c r="L133">
        <f t="shared" si="17"/>
        <v>13600</v>
      </c>
      <c r="M133">
        <f t="shared" si="19"/>
        <v>17200</v>
      </c>
      <c r="N133">
        <f t="shared" si="20"/>
        <v>14640</v>
      </c>
      <c r="O133">
        <f t="shared" si="13"/>
        <v>3520</v>
      </c>
      <c r="P133">
        <f t="shared" si="13"/>
        <v>4714.5359999999982</v>
      </c>
      <c r="S133" s="27">
        <v>104</v>
      </c>
      <c r="T133" s="27">
        <v>36256.005707654855</v>
      </c>
      <c r="U133" s="27">
        <v>5209.5142923451494</v>
      </c>
      <c r="V133" s="27">
        <v>1.1860563782668643</v>
      </c>
      <c r="X133" s="27">
        <v>35.445205479452056</v>
      </c>
      <c r="Y133" s="27">
        <v>32690.28</v>
      </c>
    </row>
    <row r="134" spans="1:25" x14ac:dyDescent="0.25">
      <c r="A134" s="4" t="s">
        <v>151</v>
      </c>
      <c r="B134" s="5">
        <v>21</v>
      </c>
      <c r="C134" s="5">
        <v>141</v>
      </c>
      <c r="D134" s="5">
        <v>14800</v>
      </c>
      <c r="E134" s="5">
        <v>19036.716</v>
      </c>
      <c r="F134">
        <f t="shared" si="11"/>
        <v>20321.795999999998</v>
      </c>
      <c r="G134">
        <f t="shared" si="14"/>
        <v>15607.26</v>
      </c>
      <c r="H134">
        <f t="shared" si="16"/>
        <v>17456.016</v>
      </c>
      <c r="I134">
        <f t="shared" si="18"/>
        <v>19840.248</v>
      </c>
      <c r="J134">
        <f t="shared" si="12"/>
        <v>14400</v>
      </c>
      <c r="K134">
        <f t="shared" si="15"/>
        <v>10880</v>
      </c>
      <c r="L134">
        <f t="shared" si="17"/>
        <v>13040</v>
      </c>
      <c r="M134">
        <f t="shared" si="19"/>
        <v>13600</v>
      </c>
      <c r="N134">
        <f t="shared" si="20"/>
        <v>17200</v>
      </c>
      <c r="O134">
        <f t="shared" si="13"/>
        <v>400</v>
      </c>
      <c r="P134">
        <f t="shared" si="13"/>
        <v>-1285.0799999999981</v>
      </c>
      <c r="S134" s="27">
        <v>105</v>
      </c>
      <c r="T134" s="27">
        <v>34819.007486992916</v>
      </c>
      <c r="U134" s="27">
        <v>1183.3805130070832</v>
      </c>
      <c r="V134" s="27">
        <v>0.2694216632500937</v>
      </c>
      <c r="X134" s="27">
        <v>35.787671232876711</v>
      </c>
      <c r="Y134" s="27">
        <v>32791.956000000006</v>
      </c>
    </row>
    <row r="135" spans="1:25" x14ac:dyDescent="0.25">
      <c r="A135" s="4" t="s">
        <v>152</v>
      </c>
      <c r="B135" s="5">
        <v>22</v>
      </c>
      <c r="C135" s="5">
        <v>142</v>
      </c>
      <c r="D135" s="5">
        <v>16320</v>
      </c>
      <c r="E135" s="5">
        <v>23037.671999999999</v>
      </c>
      <c r="F135">
        <f t="shared" ref="F135:F198" si="21">E134</f>
        <v>19036.716</v>
      </c>
      <c r="G135">
        <f t="shared" si="14"/>
        <v>20321.795999999998</v>
      </c>
      <c r="H135">
        <f t="shared" si="16"/>
        <v>15607.26</v>
      </c>
      <c r="I135">
        <f t="shared" si="18"/>
        <v>17456.016</v>
      </c>
      <c r="J135">
        <f t="shared" ref="J135:J198" si="22">D134</f>
        <v>14800</v>
      </c>
      <c r="K135">
        <f t="shared" si="15"/>
        <v>14400</v>
      </c>
      <c r="L135">
        <f t="shared" si="17"/>
        <v>10880</v>
      </c>
      <c r="M135">
        <f t="shared" si="19"/>
        <v>13040</v>
      </c>
      <c r="N135">
        <f t="shared" si="20"/>
        <v>13600</v>
      </c>
      <c r="O135">
        <f t="shared" ref="O135:P198" si="23">D135-D134</f>
        <v>1520</v>
      </c>
      <c r="P135">
        <f t="shared" si="23"/>
        <v>4000.9559999999983</v>
      </c>
      <c r="S135" s="27">
        <v>106</v>
      </c>
      <c r="T135" s="27">
        <v>34731.028004095249</v>
      </c>
      <c r="U135" s="27">
        <v>-2046.8920040952471</v>
      </c>
      <c r="V135" s="27">
        <v>-0.46601836195130764</v>
      </c>
      <c r="X135" s="27">
        <v>36.130136986301373</v>
      </c>
      <c r="Y135" s="27">
        <v>32812.536</v>
      </c>
    </row>
    <row r="136" spans="1:25" x14ac:dyDescent="0.25">
      <c r="A136" s="4" t="s">
        <v>153</v>
      </c>
      <c r="B136" s="5">
        <v>23</v>
      </c>
      <c r="C136" s="5">
        <v>143</v>
      </c>
      <c r="D136" s="5">
        <v>16640</v>
      </c>
      <c r="E136" s="5">
        <v>22254.444000000003</v>
      </c>
      <c r="F136">
        <f t="shared" si="21"/>
        <v>23037.671999999999</v>
      </c>
      <c r="G136">
        <f t="shared" ref="G136:G199" si="24">E134</f>
        <v>19036.716</v>
      </c>
      <c r="H136">
        <f t="shared" si="16"/>
        <v>20321.795999999998</v>
      </c>
      <c r="I136">
        <f t="shared" si="18"/>
        <v>15607.26</v>
      </c>
      <c r="J136">
        <f t="shared" si="22"/>
        <v>16320</v>
      </c>
      <c r="K136">
        <f t="shared" ref="K136:K199" si="25">D134</f>
        <v>14800</v>
      </c>
      <c r="L136">
        <f t="shared" si="17"/>
        <v>14400</v>
      </c>
      <c r="M136">
        <f t="shared" si="19"/>
        <v>10880</v>
      </c>
      <c r="N136">
        <f t="shared" si="20"/>
        <v>13040</v>
      </c>
      <c r="O136">
        <f t="shared" si="23"/>
        <v>320</v>
      </c>
      <c r="P136">
        <f t="shared" si="23"/>
        <v>-783.22799999999552</v>
      </c>
      <c r="S136" s="27">
        <v>107</v>
      </c>
      <c r="T136" s="27">
        <v>35904.087776064174</v>
      </c>
      <c r="U136" s="27">
        <v>-2211.8197760641706</v>
      </c>
      <c r="V136" s="27">
        <v>-0.50356766595926838</v>
      </c>
      <c r="X136" s="27">
        <v>36.472602739726028</v>
      </c>
      <c r="Y136" s="27">
        <v>32817.671999999999</v>
      </c>
    </row>
    <row r="137" spans="1:25" x14ac:dyDescent="0.25">
      <c r="A137" s="4" t="s">
        <v>154</v>
      </c>
      <c r="B137" s="5">
        <v>24</v>
      </c>
      <c r="C137" s="5">
        <v>144</v>
      </c>
      <c r="D137" s="5">
        <v>12880</v>
      </c>
      <c r="E137" s="5">
        <v>19961.376</v>
      </c>
      <c r="F137">
        <f t="shared" si="21"/>
        <v>22254.444000000003</v>
      </c>
      <c r="G137">
        <f t="shared" si="24"/>
        <v>23037.671999999999</v>
      </c>
      <c r="H137">
        <f t="shared" ref="H137:H200" si="26">E134</f>
        <v>19036.716</v>
      </c>
      <c r="I137">
        <f t="shared" si="18"/>
        <v>20321.795999999998</v>
      </c>
      <c r="J137">
        <f t="shared" si="22"/>
        <v>16640</v>
      </c>
      <c r="K137">
        <f t="shared" si="25"/>
        <v>16320</v>
      </c>
      <c r="L137">
        <f t="shared" ref="L137:L200" si="27">D134</f>
        <v>14800</v>
      </c>
      <c r="M137">
        <f t="shared" si="19"/>
        <v>14400</v>
      </c>
      <c r="N137">
        <f t="shared" si="20"/>
        <v>10880</v>
      </c>
      <c r="O137">
        <f t="shared" si="23"/>
        <v>-3760</v>
      </c>
      <c r="P137">
        <f t="shared" si="23"/>
        <v>-2293.0680000000029</v>
      </c>
      <c r="S137" s="27">
        <v>108</v>
      </c>
      <c r="T137" s="27">
        <v>37546.371456820678</v>
      </c>
      <c r="U137" s="27">
        <v>-2080.6594568206783</v>
      </c>
      <c r="V137" s="27">
        <v>-0.47370623848553123</v>
      </c>
      <c r="X137" s="27">
        <v>36.815068493150683</v>
      </c>
      <c r="Y137" s="27">
        <v>32843.759999999995</v>
      </c>
    </row>
    <row r="138" spans="1:25" x14ac:dyDescent="0.25">
      <c r="A138" s="4" t="s">
        <v>155</v>
      </c>
      <c r="B138" s="5">
        <v>25</v>
      </c>
      <c r="C138" s="5">
        <v>145</v>
      </c>
      <c r="D138" s="5">
        <v>10400</v>
      </c>
      <c r="E138" s="5">
        <v>14578.272000000001</v>
      </c>
      <c r="F138">
        <f t="shared" si="21"/>
        <v>19961.376</v>
      </c>
      <c r="G138">
        <f t="shared" si="24"/>
        <v>22254.444000000003</v>
      </c>
      <c r="H138">
        <f t="shared" si="26"/>
        <v>23037.671999999999</v>
      </c>
      <c r="I138">
        <f t="shared" ref="I138:I201" si="28">E134</f>
        <v>19036.716</v>
      </c>
      <c r="J138">
        <f t="shared" si="22"/>
        <v>12880</v>
      </c>
      <c r="K138">
        <f t="shared" si="25"/>
        <v>16640</v>
      </c>
      <c r="L138">
        <f t="shared" si="27"/>
        <v>16320</v>
      </c>
      <c r="M138">
        <f t="shared" si="19"/>
        <v>14800</v>
      </c>
      <c r="N138">
        <f t="shared" si="20"/>
        <v>14400</v>
      </c>
      <c r="O138">
        <f t="shared" si="23"/>
        <v>-2480</v>
      </c>
      <c r="P138">
        <f t="shared" si="23"/>
        <v>-5383.1039999999994</v>
      </c>
      <c r="S138" s="27">
        <v>109</v>
      </c>
      <c r="T138" s="27">
        <v>35698.802315969617</v>
      </c>
      <c r="U138" s="27">
        <v>2681.457684030378</v>
      </c>
      <c r="V138" s="27">
        <v>0.61049069274464585</v>
      </c>
      <c r="X138" s="27">
        <v>37.157534246575345</v>
      </c>
      <c r="Y138" s="27">
        <v>32973.407999999996</v>
      </c>
    </row>
    <row r="139" spans="1:25" x14ac:dyDescent="0.25">
      <c r="A139" s="4" t="s">
        <v>156</v>
      </c>
      <c r="B139" s="5">
        <v>26</v>
      </c>
      <c r="C139" s="5">
        <v>146</v>
      </c>
      <c r="D139" s="5">
        <v>10960</v>
      </c>
      <c r="E139" s="5">
        <v>14231.892</v>
      </c>
      <c r="F139">
        <f t="shared" si="21"/>
        <v>14578.272000000001</v>
      </c>
      <c r="G139">
        <f t="shared" si="24"/>
        <v>19961.376</v>
      </c>
      <c r="H139">
        <f t="shared" si="26"/>
        <v>22254.444000000003</v>
      </c>
      <c r="I139">
        <f t="shared" si="28"/>
        <v>23037.671999999999</v>
      </c>
      <c r="J139">
        <f t="shared" si="22"/>
        <v>10400</v>
      </c>
      <c r="K139">
        <f t="shared" si="25"/>
        <v>12880</v>
      </c>
      <c r="L139">
        <f t="shared" si="27"/>
        <v>16640</v>
      </c>
      <c r="M139">
        <f t="shared" ref="M139:M202" si="29">D135</f>
        <v>16320</v>
      </c>
      <c r="N139">
        <f t="shared" ref="N139:N202" si="30">D134</f>
        <v>14800</v>
      </c>
      <c r="O139">
        <f t="shared" si="23"/>
        <v>560</v>
      </c>
      <c r="P139">
        <f t="shared" si="23"/>
        <v>-346.38000000000102</v>
      </c>
      <c r="S139" s="27">
        <v>110</v>
      </c>
      <c r="T139" s="27">
        <v>35874.76128176495</v>
      </c>
      <c r="U139" s="27">
        <v>2301.7747182350504</v>
      </c>
      <c r="V139" s="27">
        <v>0.52404781572585446</v>
      </c>
      <c r="X139" s="27">
        <v>37.5</v>
      </c>
      <c r="Y139" s="27">
        <v>33048.732000000004</v>
      </c>
    </row>
    <row r="140" spans="1:25" x14ac:dyDescent="0.25">
      <c r="A140" s="4" t="s">
        <v>157</v>
      </c>
      <c r="B140" s="5">
        <v>27</v>
      </c>
      <c r="C140" s="5">
        <v>147</v>
      </c>
      <c r="D140" s="5">
        <v>14720</v>
      </c>
      <c r="E140" s="5">
        <v>15878.880000000001</v>
      </c>
      <c r="F140">
        <f t="shared" si="21"/>
        <v>14231.892</v>
      </c>
      <c r="G140">
        <f t="shared" si="24"/>
        <v>14578.272000000001</v>
      </c>
      <c r="H140">
        <f t="shared" si="26"/>
        <v>19961.376</v>
      </c>
      <c r="I140">
        <f t="shared" si="28"/>
        <v>22254.444000000003</v>
      </c>
      <c r="J140">
        <f t="shared" si="22"/>
        <v>10960</v>
      </c>
      <c r="K140">
        <f t="shared" si="25"/>
        <v>10400</v>
      </c>
      <c r="L140">
        <f t="shared" si="27"/>
        <v>12880</v>
      </c>
      <c r="M140">
        <f t="shared" si="29"/>
        <v>16640</v>
      </c>
      <c r="N140">
        <f t="shared" si="30"/>
        <v>16320</v>
      </c>
      <c r="O140">
        <f t="shared" si="23"/>
        <v>3760</v>
      </c>
      <c r="P140">
        <f t="shared" si="23"/>
        <v>1646.9880000000012</v>
      </c>
      <c r="S140" s="27">
        <v>111</v>
      </c>
      <c r="T140" s="27">
        <v>35933.414270363399</v>
      </c>
      <c r="U140" s="27">
        <v>2133.1057296366052</v>
      </c>
      <c r="V140" s="27">
        <v>0.48564674443270883</v>
      </c>
      <c r="X140" s="27">
        <v>37.842465753424655</v>
      </c>
      <c r="Y140" s="27">
        <v>33224.46</v>
      </c>
    </row>
    <row r="141" spans="1:25" x14ac:dyDescent="0.25">
      <c r="A141" s="4" t="s">
        <v>158</v>
      </c>
      <c r="B141" s="5">
        <v>28</v>
      </c>
      <c r="C141" s="5">
        <v>148</v>
      </c>
      <c r="D141" s="5">
        <v>11600</v>
      </c>
      <c r="E141" s="5">
        <v>14282.448</v>
      </c>
      <c r="F141">
        <f t="shared" si="21"/>
        <v>15878.880000000001</v>
      </c>
      <c r="G141">
        <f t="shared" si="24"/>
        <v>14231.892</v>
      </c>
      <c r="H141">
        <f t="shared" si="26"/>
        <v>14578.272000000001</v>
      </c>
      <c r="I141">
        <f t="shared" si="28"/>
        <v>19961.376</v>
      </c>
      <c r="J141">
        <f t="shared" si="22"/>
        <v>14720</v>
      </c>
      <c r="K141">
        <f t="shared" si="25"/>
        <v>10960</v>
      </c>
      <c r="L141">
        <f t="shared" si="27"/>
        <v>10400</v>
      </c>
      <c r="M141">
        <f t="shared" si="29"/>
        <v>12880</v>
      </c>
      <c r="N141">
        <f t="shared" si="30"/>
        <v>16640</v>
      </c>
      <c r="O141">
        <f t="shared" si="23"/>
        <v>-3120</v>
      </c>
      <c r="P141">
        <f t="shared" si="23"/>
        <v>-1596.4320000000007</v>
      </c>
      <c r="S141" s="27">
        <v>112</v>
      </c>
      <c r="T141" s="27">
        <v>35581.496338772718</v>
      </c>
      <c r="U141" s="27">
        <v>1411.5276612272864</v>
      </c>
      <c r="V141" s="27">
        <v>0.32136419860844367</v>
      </c>
      <c r="X141" s="27">
        <v>38.184931506849317</v>
      </c>
      <c r="Y141" s="27">
        <v>33250.199999999997</v>
      </c>
    </row>
    <row r="142" spans="1:25" x14ac:dyDescent="0.25">
      <c r="A142" s="4" t="s">
        <v>159</v>
      </c>
      <c r="B142" s="5">
        <v>29</v>
      </c>
      <c r="C142" s="5">
        <v>149</v>
      </c>
      <c r="D142" s="5">
        <v>17120</v>
      </c>
      <c r="E142" s="5">
        <v>18868.224000000002</v>
      </c>
      <c r="F142">
        <f t="shared" si="21"/>
        <v>14282.448</v>
      </c>
      <c r="G142">
        <f t="shared" si="24"/>
        <v>15878.880000000001</v>
      </c>
      <c r="H142">
        <f t="shared" si="26"/>
        <v>14231.892</v>
      </c>
      <c r="I142">
        <f t="shared" si="28"/>
        <v>14578.272000000001</v>
      </c>
      <c r="J142">
        <f t="shared" si="22"/>
        <v>11600</v>
      </c>
      <c r="K142">
        <f t="shared" si="25"/>
        <v>14720</v>
      </c>
      <c r="L142">
        <f t="shared" si="27"/>
        <v>10960</v>
      </c>
      <c r="M142">
        <f t="shared" si="29"/>
        <v>10400</v>
      </c>
      <c r="N142">
        <f t="shared" si="30"/>
        <v>12880</v>
      </c>
      <c r="O142">
        <f t="shared" si="23"/>
        <v>5520</v>
      </c>
      <c r="P142">
        <f t="shared" si="23"/>
        <v>4585.7760000000017</v>
      </c>
      <c r="S142" s="27">
        <v>113</v>
      </c>
      <c r="T142" s="27">
        <v>32502.214437354283</v>
      </c>
      <c r="U142" s="27">
        <v>-2572.0544373542798</v>
      </c>
      <c r="V142" s="27">
        <v>-0.58558272412385592</v>
      </c>
      <c r="X142" s="27">
        <v>38.527397260273972</v>
      </c>
      <c r="Y142" s="27">
        <v>33288.695999999996</v>
      </c>
    </row>
    <row r="143" spans="1:25" x14ac:dyDescent="0.25">
      <c r="A143" s="4" t="s">
        <v>160</v>
      </c>
      <c r="B143" s="5">
        <v>30</v>
      </c>
      <c r="C143" s="5">
        <v>150</v>
      </c>
      <c r="D143" s="5">
        <v>12160</v>
      </c>
      <c r="E143" s="5">
        <v>15722.16</v>
      </c>
      <c r="F143">
        <f t="shared" si="21"/>
        <v>18868.224000000002</v>
      </c>
      <c r="G143">
        <f t="shared" si="24"/>
        <v>14282.448</v>
      </c>
      <c r="H143">
        <f t="shared" si="26"/>
        <v>15878.880000000001</v>
      </c>
      <c r="I143">
        <f t="shared" si="28"/>
        <v>14231.892</v>
      </c>
      <c r="J143">
        <f t="shared" si="22"/>
        <v>17120</v>
      </c>
      <c r="K143">
        <f t="shared" si="25"/>
        <v>11600</v>
      </c>
      <c r="L143">
        <f t="shared" si="27"/>
        <v>14720</v>
      </c>
      <c r="M143">
        <f t="shared" si="29"/>
        <v>10960</v>
      </c>
      <c r="N143">
        <f t="shared" si="30"/>
        <v>10400</v>
      </c>
      <c r="O143">
        <f t="shared" si="23"/>
        <v>-4960</v>
      </c>
      <c r="P143">
        <f t="shared" si="23"/>
        <v>-3146.0640000000021</v>
      </c>
      <c r="S143" s="27">
        <v>114</v>
      </c>
      <c r="T143" s="27">
        <v>34613.722026898351</v>
      </c>
      <c r="U143" s="27">
        <v>-3247.4020268983513</v>
      </c>
      <c r="V143" s="27">
        <v>-0.73933992127808712</v>
      </c>
      <c r="X143" s="27">
        <v>38.869863013698627</v>
      </c>
      <c r="Y143" s="27">
        <v>33377.892</v>
      </c>
    </row>
    <row r="144" spans="1:25" x14ac:dyDescent="0.25">
      <c r="A144" s="4" t="s">
        <v>161</v>
      </c>
      <c r="B144" s="5">
        <v>31</v>
      </c>
      <c r="C144" s="5">
        <v>151</v>
      </c>
      <c r="D144" s="5">
        <v>16240</v>
      </c>
      <c r="E144" s="5">
        <v>17357.412</v>
      </c>
      <c r="F144">
        <f t="shared" si="21"/>
        <v>15722.16</v>
      </c>
      <c r="G144">
        <f t="shared" si="24"/>
        <v>18868.224000000002</v>
      </c>
      <c r="H144">
        <f t="shared" si="26"/>
        <v>14282.448</v>
      </c>
      <c r="I144">
        <f t="shared" si="28"/>
        <v>15878.880000000001</v>
      </c>
      <c r="J144">
        <f t="shared" si="22"/>
        <v>12160</v>
      </c>
      <c r="K144">
        <f t="shared" si="25"/>
        <v>17120</v>
      </c>
      <c r="L144">
        <f t="shared" si="27"/>
        <v>11600</v>
      </c>
      <c r="M144">
        <f t="shared" si="29"/>
        <v>14720</v>
      </c>
      <c r="N144">
        <f t="shared" si="30"/>
        <v>10960</v>
      </c>
      <c r="O144">
        <f t="shared" si="23"/>
        <v>4080</v>
      </c>
      <c r="P144">
        <f t="shared" si="23"/>
        <v>1635.2520000000004</v>
      </c>
      <c r="S144" s="27">
        <v>115</v>
      </c>
      <c r="T144" s="27">
        <v>31329.154665385351</v>
      </c>
      <c r="U144" s="27">
        <v>-6440.1706653853544</v>
      </c>
      <c r="V144" s="27">
        <v>-1.4662413933735268</v>
      </c>
      <c r="X144" s="27">
        <v>39.212328767123289</v>
      </c>
      <c r="Y144" s="27">
        <v>33422.436000000002</v>
      </c>
    </row>
    <row r="145" spans="1:25" x14ac:dyDescent="0.25">
      <c r="A145" s="4" t="s">
        <v>163</v>
      </c>
      <c r="B145" s="5">
        <v>1</v>
      </c>
      <c r="C145" s="5">
        <v>152</v>
      </c>
      <c r="D145" s="5">
        <v>10400</v>
      </c>
      <c r="E145" s="5">
        <v>14879.748</v>
      </c>
      <c r="F145">
        <f t="shared" si="21"/>
        <v>17357.412</v>
      </c>
      <c r="G145">
        <f t="shared" si="24"/>
        <v>15722.16</v>
      </c>
      <c r="H145">
        <f t="shared" si="26"/>
        <v>18868.224000000002</v>
      </c>
      <c r="I145">
        <f t="shared" si="28"/>
        <v>14282.448</v>
      </c>
      <c r="J145">
        <f t="shared" si="22"/>
        <v>16240</v>
      </c>
      <c r="K145">
        <f t="shared" si="25"/>
        <v>12160</v>
      </c>
      <c r="L145">
        <f t="shared" si="27"/>
        <v>17120</v>
      </c>
      <c r="M145">
        <f t="shared" si="29"/>
        <v>11600</v>
      </c>
      <c r="N145">
        <f t="shared" si="30"/>
        <v>14720</v>
      </c>
      <c r="O145">
        <f t="shared" si="23"/>
        <v>-5840</v>
      </c>
      <c r="P145">
        <f t="shared" si="23"/>
        <v>-2477.6640000000007</v>
      </c>
      <c r="S145" s="27">
        <v>116</v>
      </c>
      <c r="T145" s="27">
        <v>32238.275988661273</v>
      </c>
      <c r="U145" s="27">
        <v>-6058.775988661273</v>
      </c>
      <c r="V145" s="27">
        <v>-1.3794088090709333</v>
      </c>
      <c r="X145" s="27">
        <v>39.554794520547944</v>
      </c>
      <c r="Y145" s="27">
        <v>33423.288</v>
      </c>
    </row>
    <row r="146" spans="1:25" x14ac:dyDescent="0.25">
      <c r="A146" s="4" t="s">
        <v>164</v>
      </c>
      <c r="B146" s="5">
        <v>2</v>
      </c>
      <c r="C146" s="5">
        <v>153</v>
      </c>
      <c r="D146" s="5">
        <v>5000</v>
      </c>
      <c r="E146" s="5">
        <v>7212.6959999999999</v>
      </c>
      <c r="F146">
        <f t="shared" si="21"/>
        <v>14879.748</v>
      </c>
      <c r="G146">
        <f t="shared" si="24"/>
        <v>17357.412</v>
      </c>
      <c r="H146">
        <f t="shared" si="26"/>
        <v>15722.16</v>
      </c>
      <c r="I146">
        <f t="shared" si="28"/>
        <v>18868.224000000002</v>
      </c>
      <c r="J146">
        <f t="shared" si="22"/>
        <v>10400</v>
      </c>
      <c r="K146">
        <f t="shared" si="25"/>
        <v>16240</v>
      </c>
      <c r="L146">
        <f t="shared" si="27"/>
        <v>12160</v>
      </c>
      <c r="M146">
        <f t="shared" si="29"/>
        <v>17120</v>
      </c>
      <c r="N146">
        <f t="shared" si="30"/>
        <v>11600</v>
      </c>
      <c r="O146">
        <f t="shared" si="23"/>
        <v>-5400</v>
      </c>
      <c r="P146">
        <f t="shared" si="23"/>
        <v>-7667.0519999999997</v>
      </c>
      <c r="S146" s="27">
        <v>117</v>
      </c>
      <c r="T146" s="27">
        <v>35610.822833071943</v>
      </c>
      <c r="U146" s="27">
        <v>3297.5571669280544</v>
      </c>
      <c r="V146" s="27">
        <v>0.75075880227098635</v>
      </c>
      <c r="X146" s="27">
        <v>39.897260273972606</v>
      </c>
      <c r="Y146" s="27">
        <v>33443.460000000006</v>
      </c>
    </row>
    <row r="147" spans="1:25" x14ac:dyDescent="0.25">
      <c r="A147" s="4" t="s">
        <v>165</v>
      </c>
      <c r="B147" s="5">
        <v>3</v>
      </c>
      <c r="C147" s="5">
        <v>154</v>
      </c>
      <c r="D147" s="5">
        <v>9120</v>
      </c>
      <c r="E147" s="5">
        <v>18575.603999999999</v>
      </c>
      <c r="F147">
        <f t="shared" si="21"/>
        <v>7212.6959999999999</v>
      </c>
      <c r="G147">
        <f t="shared" si="24"/>
        <v>14879.748</v>
      </c>
      <c r="H147">
        <f t="shared" si="26"/>
        <v>17357.412</v>
      </c>
      <c r="I147">
        <f t="shared" si="28"/>
        <v>15722.16</v>
      </c>
      <c r="J147">
        <f t="shared" si="22"/>
        <v>5000</v>
      </c>
      <c r="K147">
        <f t="shared" si="25"/>
        <v>10400</v>
      </c>
      <c r="L147">
        <f t="shared" si="27"/>
        <v>16240</v>
      </c>
      <c r="M147">
        <f t="shared" si="29"/>
        <v>12160</v>
      </c>
      <c r="N147">
        <f t="shared" si="30"/>
        <v>17120</v>
      </c>
      <c r="O147">
        <f t="shared" si="23"/>
        <v>4120</v>
      </c>
      <c r="P147">
        <f t="shared" si="23"/>
        <v>11362.907999999999</v>
      </c>
      <c r="S147" s="27">
        <v>118</v>
      </c>
      <c r="T147" s="27">
        <v>35346.884384378936</v>
      </c>
      <c r="U147" s="27">
        <v>540.91561562106654</v>
      </c>
      <c r="V147" s="27">
        <v>0.12315090812865515</v>
      </c>
      <c r="X147" s="27">
        <v>40.239726027397261</v>
      </c>
      <c r="Y147" s="27">
        <v>33462.144</v>
      </c>
    </row>
    <row r="148" spans="1:25" x14ac:dyDescent="0.25">
      <c r="A148" s="4" t="s">
        <v>166</v>
      </c>
      <c r="B148" s="5">
        <v>4</v>
      </c>
      <c r="C148" s="5">
        <v>155</v>
      </c>
      <c r="D148" s="5">
        <v>8400</v>
      </c>
      <c r="E148" s="5">
        <v>18783.887999999999</v>
      </c>
      <c r="F148">
        <f t="shared" si="21"/>
        <v>18575.603999999999</v>
      </c>
      <c r="G148">
        <f t="shared" si="24"/>
        <v>7212.6959999999999</v>
      </c>
      <c r="H148">
        <f t="shared" si="26"/>
        <v>14879.748</v>
      </c>
      <c r="I148">
        <f t="shared" si="28"/>
        <v>17357.412</v>
      </c>
      <c r="J148">
        <f t="shared" si="22"/>
        <v>9120</v>
      </c>
      <c r="K148">
        <f t="shared" si="25"/>
        <v>5000</v>
      </c>
      <c r="L148">
        <f t="shared" si="27"/>
        <v>10400</v>
      </c>
      <c r="M148">
        <f t="shared" si="29"/>
        <v>16240</v>
      </c>
      <c r="N148">
        <f t="shared" si="30"/>
        <v>12160</v>
      </c>
      <c r="O148">
        <f t="shared" si="23"/>
        <v>-720</v>
      </c>
      <c r="P148">
        <f t="shared" si="23"/>
        <v>208.28399999999965</v>
      </c>
      <c r="S148" s="27">
        <v>119</v>
      </c>
      <c r="T148" s="27">
        <v>35610.822833071943</v>
      </c>
      <c r="U148" s="27">
        <v>364.22916692805302</v>
      </c>
      <c r="V148" s="27">
        <v>8.2924492062651275E-2</v>
      </c>
      <c r="X148" s="27">
        <v>40.582191780821915</v>
      </c>
      <c r="Y148" s="27">
        <v>33464.472000000002</v>
      </c>
    </row>
    <row r="149" spans="1:25" x14ac:dyDescent="0.25">
      <c r="A149" s="4" t="s">
        <v>167</v>
      </c>
      <c r="B149" s="5">
        <v>5</v>
      </c>
      <c r="C149" s="5">
        <v>156</v>
      </c>
      <c r="D149" s="5">
        <v>10720</v>
      </c>
      <c r="E149" s="5">
        <v>15261.432000000001</v>
      </c>
      <c r="F149">
        <f t="shared" si="21"/>
        <v>18783.887999999999</v>
      </c>
      <c r="G149">
        <f t="shared" si="24"/>
        <v>18575.603999999999</v>
      </c>
      <c r="H149">
        <f t="shared" si="26"/>
        <v>7212.6959999999999</v>
      </c>
      <c r="I149">
        <f t="shared" si="28"/>
        <v>14879.748</v>
      </c>
      <c r="J149">
        <f t="shared" si="22"/>
        <v>8400</v>
      </c>
      <c r="K149">
        <f t="shared" si="25"/>
        <v>9120</v>
      </c>
      <c r="L149">
        <f t="shared" si="27"/>
        <v>5000</v>
      </c>
      <c r="M149">
        <f t="shared" si="29"/>
        <v>10400</v>
      </c>
      <c r="N149">
        <f t="shared" si="30"/>
        <v>16240</v>
      </c>
      <c r="O149">
        <f t="shared" si="23"/>
        <v>2320</v>
      </c>
      <c r="P149">
        <f t="shared" si="23"/>
        <v>-3522.4559999999983</v>
      </c>
      <c r="S149" s="27">
        <v>120</v>
      </c>
      <c r="T149" s="27">
        <v>34291.130589606895</v>
      </c>
      <c r="U149" s="27">
        <v>-826.2385896068954</v>
      </c>
      <c r="V149" s="27">
        <v>-0.18811073243688683</v>
      </c>
      <c r="X149" s="27">
        <v>40.924657534246577</v>
      </c>
      <c r="Y149" s="27">
        <v>33464.892</v>
      </c>
    </row>
    <row r="150" spans="1:25" x14ac:dyDescent="0.25">
      <c r="A150" s="4" t="s">
        <v>168</v>
      </c>
      <c r="B150" s="5">
        <v>6</v>
      </c>
      <c r="C150" s="5">
        <v>157</v>
      </c>
      <c r="D150" s="5">
        <v>14880</v>
      </c>
      <c r="E150" s="5">
        <v>20519.423999999999</v>
      </c>
      <c r="F150">
        <f t="shared" si="21"/>
        <v>15261.432000000001</v>
      </c>
      <c r="G150">
        <f t="shared" si="24"/>
        <v>18783.887999999999</v>
      </c>
      <c r="H150">
        <f t="shared" si="26"/>
        <v>18575.603999999999</v>
      </c>
      <c r="I150">
        <f t="shared" si="28"/>
        <v>7212.6959999999999</v>
      </c>
      <c r="J150">
        <f t="shared" si="22"/>
        <v>10720</v>
      </c>
      <c r="K150">
        <f t="shared" si="25"/>
        <v>8400</v>
      </c>
      <c r="L150">
        <f t="shared" si="27"/>
        <v>9120</v>
      </c>
      <c r="M150">
        <f t="shared" si="29"/>
        <v>5000</v>
      </c>
      <c r="N150">
        <f t="shared" si="30"/>
        <v>10400</v>
      </c>
      <c r="O150">
        <f t="shared" si="23"/>
        <v>4160</v>
      </c>
      <c r="P150">
        <f t="shared" si="23"/>
        <v>5257.9919999999984</v>
      </c>
      <c r="S150" s="27">
        <v>121</v>
      </c>
      <c r="T150" s="27">
        <v>34613.722026898351</v>
      </c>
      <c r="U150" s="27">
        <v>-2115.0940268983541</v>
      </c>
      <c r="V150" s="27">
        <v>-0.48154599842889423</v>
      </c>
      <c r="X150" s="27">
        <v>41.267123287671232</v>
      </c>
      <c r="Y150" s="27">
        <v>33492.588000000003</v>
      </c>
    </row>
    <row r="151" spans="1:25" x14ac:dyDescent="0.25">
      <c r="A151" s="4" t="s">
        <v>169</v>
      </c>
      <c r="B151" s="5">
        <v>7</v>
      </c>
      <c r="C151" s="5">
        <v>158</v>
      </c>
      <c r="D151" s="5">
        <v>15000</v>
      </c>
      <c r="E151" s="5">
        <v>16443.527999999998</v>
      </c>
      <c r="F151">
        <f t="shared" si="21"/>
        <v>20519.423999999999</v>
      </c>
      <c r="G151">
        <f t="shared" si="24"/>
        <v>15261.432000000001</v>
      </c>
      <c r="H151">
        <f t="shared" si="26"/>
        <v>18783.887999999999</v>
      </c>
      <c r="I151">
        <f t="shared" si="28"/>
        <v>18575.603999999999</v>
      </c>
      <c r="J151">
        <f t="shared" si="22"/>
        <v>14880</v>
      </c>
      <c r="K151">
        <f t="shared" si="25"/>
        <v>10720</v>
      </c>
      <c r="L151">
        <f t="shared" si="27"/>
        <v>8400</v>
      </c>
      <c r="M151">
        <f t="shared" si="29"/>
        <v>9120</v>
      </c>
      <c r="N151">
        <f t="shared" si="30"/>
        <v>5000</v>
      </c>
      <c r="O151">
        <f t="shared" si="23"/>
        <v>120</v>
      </c>
      <c r="P151">
        <f t="shared" si="23"/>
        <v>-4075.8960000000006</v>
      </c>
      <c r="S151" s="27">
        <v>122</v>
      </c>
      <c r="T151" s="27">
        <v>30566.665813605548</v>
      </c>
      <c r="U151" s="27">
        <v>-5421.1818136055481</v>
      </c>
      <c r="V151" s="27">
        <v>-1.2342469771546962</v>
      </c>
      <c r="X151" s="27">
        <v>41.609589041095887</v>
      </c>
      <c r="Y151" s="27">
        <v>33692.268000000004</v>
      </c>
    </row>
    <row r="152" spans="1:25" x14ac:dyDescent="0.25">
      <c r="A152" s="4" t="s">
        <v>170</v>
      </c>
      <c r="B152" s="5">
        <v>8</v>
      </c>
      <c r="C152" s="5">
        <v>159</v>
      </c>
      <c r="D152" s="5">
        <v>8400</v>
      </c>
      <c r="E152" s="5">
        <v>12992.784</v>
      </c>
      <c r="F152">
        <f t="shared" si="21"/>
        <v>16443.527999999998</v>
      </c>
      <c r="G152">
        <f t="shared" si="24"/>
        <v>20519.423999999999</v>
      </c>
      <c r="H152">
        <f t="shared" si="26"/>
        <v>15261.432000000001</v>
      </c>
      <c r="I152">
        <f t="shared" si="28"/>
        <v>18783.887999999999</v>
      </c>
      <c r="J152">
        <f t="shared" si="22"/>
        <v>15000</v>
      </c>
      <c r="K152">
        <f t="shared" si="25"/>
        <v>14880</v>
      </c>
      <c r="L152">
        <f t="shared" si="27"/>
        <v>10720</v>
      </c>
      <c r="M152">
        <f t="shared" si="29"/>
        <v>8400</v>
      </c>
      <c r="N152">
        <f t="shared" si="30"/>
        <v>9120</v>
      </c>
      <c r="O152">
        <f t="shared" si="23"/>
        <v>-6600</v>
      </c>
      <c r="P152">
        <f t="shared" si="23"/>
        <v>-3450.7439999999988</v>
      </c>
      <c r="S152" s="27">
        <v>123</v>
      </c>
      <c r="T152" s="27">
        <v>27282.098452092549</v>
      </c>
      <c r="U152" s="27">
        <v>-14651.666452092548</v>
      </c>
      <c r="V152" s="27">
        <v>-3.3357625053985873</v>
      </c>
      <c r="X152" s="27">
        <v>41.952054794520549</v>
      </c>
      <c r="Y152" s="27">
        <v>33725.207999999999</v>
      </c>
    </row>
    <row r="153" spans="1:25" x14ac:dyDescent="0.25">
      <c r="A153" s="4" t="s">
        <v>171</v>
      </c>
      <c r="B153" s="5">
        <v>9</v>
      </c>
      <c r="C153" s="5">
        <v>160</v>
      </c>
      <c r="D153" s="5">
        <v>2560</v>
      </c>
      <c r="E153" s="5">
        <v>4049.3159999999998</v>
      </c>
      <c r="F153">
        <f t="shared" si="21"/>
        <v>12992.784</v>
      </c>
      <c r="G153">
        <f t="shared" si="24"/>
        <v>16443.527999999998</v>
      </c>
      <c r="H153">
        <f t="shared" si="26"/>
        <v>20519.423999999999</v>
      </c>
      <c r="I153">
        <f t="shared" si="28"/>
        <v>15261.432000000001</v>
      </c>
      <c r="J153">
        <f t="shared" si="22"/>
        <v>8400</v>
      </c>
      <c r="K153">
        <f t="shared" si="25"/>
        <v>15000</v>
      </c>
      <c r="L153">
        <f t="shared" si="27"/>
        <v>14880</v>
      </c>
      <c r="M153">
        <f t="shared" si="29"/>
        <v>10720</v>
      </c>
      <c r="N153">
        <f t="shared" si="30"/>
        <v>8400</v>
      </c>
      <c r="O153">
        <f t="shared" si="23"/>
        <v>-5840</v>
      </c>
      <c r="P153">
        <f t="shared" si="23"/>
        <v>-8943.4680000000008</v>
      </c>
      <c r="S153" s="27">
        <v>124</v>
      </c>
      <c r="T153" s="27">
        <v>31153.195699590015</v>
      </c>
      <c r="U153" s="27">
        <v>-6374.0116995900171</v>
      </c>
      <c r="V153" s="27">
        <v>-1.4511789021396704</v>
      </c>
      <c r="X153" s="27">
        <v>42.294520547945204</v>
      </c>
      <c r="Y153" s="27">
        <v>33791.976000000002</v>
      </c>
    </row>
    <row r="154" spans="1:25" x14ac:dyDescent="0.25">
      <c r="A154" s="4" t="s">
        <v>172</v>
      </c>
      <c r="B154" s="5">
        <v>10</v>
      </c>
      <c r="C154" s="5">
        <v>161</v>
      </c>
      <c r="D154" s="5">
        <v>15600</v>
      </c>
      <c r="E154" s="5">
        <v>15952.740000000002</v>
      </c>
      <c r="F154">
        <f t="shared" si="21"/>
        <v>4049.3159999999998</v>
      </c>
      <c r="G154">
        <f t="shared" si="24"/>
        <v>12992.784</v>
      </c>
      <c r="H154">
        <f t="shared" si="26"/>
        <v>16443.527999999998</v>
      </c>
      <c r="I154">
        <f t="shared" si="28"/>
        <v>20519.423999999999</v>
      </c>
      <c r="J154">
        <f t="shared" si="22"/>
        <v>2560</v>
      </c>
      <c r="K154">
        <f t="shared" si="25"/>
        <v>8400</v>
      </c>
      <c r="L154">
        <f t="shared" si="27"/>
        <v>15000</v>
      </c>
      <c r="M154">
        <f t="shared" si="29"/>
        <v>14880</v>
      </c>
      <c r="N154">
        <f t="shared" si="30"/>
        <v>10720</v>
      </c>
      <c r="O154">
        <f t="shared" si="23"/>
        <v>13040</v>
      </c>
      <c r="P154">
        <f t="shared" si="23"/>
        <v>11903.424000000003</v>
      </c>
      <c r="S154" s="27">
        <v>125</v>
      </c>
      <c r="T154" s="27">
        <v>34115.171623811562</v>
      </c>
      <c r="U154" s="27">
        <v>1539.396376188437</v>
      </c>
      <c r="V154" s="27">
        <v>0.3504762225802962</v>
      </c>
      <c r="X154" s="27">
        <v>42.636986301369866</v>
      </c>
      <c r="Y154" s="27">
        <v>33793.656000000003</v>
      </c>
    </row>
    <row r="155" spans="1:25" x14ac:dyDescent="0.25">
      <c r="A155" s="4" t="s">
        <v>173</v>
      </c>
      <c r="B155" s="5">
        <v>11</v>
      </c>
      <c r="C155" s="5">
        <v>162</v>
      </c>
      <c r="D155" s="5">
        <v>19900</v>
      </c>
      <c r="E155" s="5">
        <v>18434.484</v>
      </c>
      <c r="F155">
        <f t="shared" si="21"/>
        <v>15952.740000000002</v>
      </c>
      <c r="G155">
        <f t="shared" si="24"/>
        <v>4049.3159999999998</v>
      </c>
      <c r="H155">
        <f t="shared" si="26"/>
        <v>12992.784</v>
      </c>
      <c r="I155">
        <f t="shared" si="28"/>
        <v>16443.527999999998</v>
      </c>
      <c r="J155">
        <f t="shared" si="22"/>
        <v>15600</v>
      </c>
      <c r="K155">
        <f t="shared" si="25"/>
        <v>2560</v>
      </c>
      <c r="L155">
        <f t="shared" si="27"/>
        <v>8400</v>
      </c>
      <c r="M155">
        <f t="shared" si="29"/>
        <v>15000</v>
      </c>
      <c r="N155">
        <f t="shared" si="30"/>
        <v>14880</v>
      </c>
      <c r="O155">
        <f t="shared" si="23"/>
        <v>4300</v>
      </c>
      <c r="P155">
        <f t="shared" si="23"/>
        <v>2481.7439999999988</v>
      </c>
      <c r="S155" s="27">
        <v>126</v>
      </c>
      <c r="T155" s="27">
        <v>34731.028004095249</v>
      </c>
      <c r="U155" s="27">
        <v>875.41999590475461</v>
      </c>
      <c r="V155" s="27">
        <v>0.19930792230109795</v>
      </c>
      <c r="X155" s="27">
        <v>42.979452054794521</v>
      </c>
      <c r="Y155" s="27">
        <v>33855.455999999998</v>
      </c>
    </row>
    <row r="156" spans="1:25" x14ac:dyDescent="0.25">
      <c r="A156" s="4" t="s">
        <v>174</v>
      </c>
      <c r="B156" s="5">
        <v>12</v>
      </c>
      <c r="C156" s="5">
        <v>163</v>
      </c>
      <c r="D156" s="5">
        <v>20900</v>
      </c>
      <c r="E156" s="5">
        <v>20482.703999999998</v>
      </c>
      <c r="F156">
        <f t="shared" si="21"/>
        <v>18434.484</v>
      </c>
      <c r="G156">
        <f t="shared" si="24"/>
        <v>15952.740000000002</v>
      </c>
      <c r="H156">
        <f t="shared" si="26"/>
        <v>4049.3159999999998</v>
      </c>
      <c r="I156">
        <f t="shared" si="28"/>
        <v>12992.784</v>
      </c>
      <c r="J156">
        <f t="shared" si="22"/>
        <v>19900</v>
      </c>
      <c r="K156">
        <f t="shared" si="25"/>
        <v>15600</v>
      </c>
      <c r="L156">
        <f t="shared" si="27"/>
        <v>2560</v>
      </c>
      <c r="M156">
        <f t="shared" si="29"/>
        <v>8400</v>
      </c>
      <c r="N156">
        <f t="shared" si="30"/>
        <v>15000</v>
      </c>
      <c r="O156">
        <f t="shared" si="23"/>
        <v>1000</v>
      </c>
      <c r="P156">
        <f t="shared" si="23"/>
        <v>2048.2199999999975</v>
      </c>
      <c r="S156" s="27">
        <v>127</v>
      </c>
      <c r="T156" s="27">
        <v>33440.662254929426</v>
      </c>
      <c r="U156" s="27">
        <v>-2414.2662549294218</v>
      </c>
      <c r="V156" s="27">
        <v>-0.54965889904574261</v>
      </c>
      <c r="X156" s="27">
        <v>43.321917808219176</v>
      </c>
      <c r="Y156" s="27">
        <v>33865.236000000004</v>
      </c>
    </row>
    <row r="157" spans="1:25" x14ac:dyDescent="0.25">
      <c r="A157" s="4" t="s">
        <v>175</v>
      </c>
      <c r="B157" s="5">
        <v>13</v>
      </c>
      <c r="C157" s="5">
        <v>164</v>
      </c>
      <c r="D157" s="5">
        <v>18500</v>
      </c>
      <c r="E157" s="5">
        <v>19592.16</v>
      </c>
      <c r="F157">
        <f t="shared" si="21"/>
        <v>20482.703999999998</v>
      </c>
      <c r="G157">
        <f t="shared" si="24"/>
        <v>18434.484</v>
      </c>
      <c r="H157">
        <f t="shared" si="26"/>
        <v>15952.740000000002</v>
      </c>
      <c r="I157">
        <f t="shared" si="28"/>
        <v>4049.3159999999998</v>
      </c>
      <c r="J157">
        <f t="shared" si="22"/>
        <v>20900</v>
      </c>
      <c r="K157">
        <f t="shared" si="25"/>
        <v>19900</v>
      </c>
      <c r="L157">
        <f t="shared" si="27"/>
        <v>15600</v>
      </c>
      <c r="M157">
        <f t="shared" si="29"/>
        <v>2560</v>
      </c>
      <c r="N157">
        <f t="shared" si="30"/>
        <v>8400</v>
      </c>
      <c r="O157">
        <f t="shared" si="23"/>
        <v>-2400</v>
      </c>
      <c r="P157">
        <f t="shared" si="23"/>
        <v>-890.54399999999805</v>
      </c>
      <c r="S157" s="27">
        <v>128</v>
      </c>
      <c r="T157" s="27">
        <v>33528.641737827093</v>
      </c>
      <c r="U157" s="27">
        <v>-1487.5617378270908</v>
      </c>
      <c r="V157" s="27">
        <v>-0.33867496818428316</v>
      </c>
      <c r="X157" s="27">
        <v>43.664383561643838</v>
      </c>
      <c r="Y157" s="27">
        <v>33878.976000000002</v>
      </c>
    </row>
    <row r="158" spans="1:25" x14ac:dyDescent="0.25">
      <c r="A158" s="4" t="s">
        <v>176</v>
      </c>
      <c r="B158" s="5">
        <v>14</v>
      </c>
      <c r="C158" s="5">
        <v>165</v>
      </c>
      <c r="D158" s="5">
        <v>21500</v>
      </c>
      <c r="E158" s="5">
        <v>20913.671999999999</v>
      </c>
      <c r="F158">
        <f t="shared" si="21"/>
        <v>19592.16</v>
      </c>
      <c r="G158">
        <f t="shared" si="24"/>
        <v>20482.703999999998</v>
      </c>
      <c r="H158">
        <f t="shared" si="26"/>
        <v>18434.484</v>
      </c>
      <c r="I158">
        <f t="shared" si="28"/>
        <v>15952.740000000002</v>
      </c>
      <c r="J158">
        <f t="shared" si="22"/>
        <v>18500</v>
      </c>
      <c r="K158">
        <f t="shared" si="25"/>
        <v>20900</v>
      </c>
      <c r="L158">
        <f t="shared" si="27"/>
        <v>19900</v>
      </c>
      <c r="M158">
        <f t="shared" si="29"/>
        <v>15600</v>
      </c>
      <c r="N158">
        <f t="shared" si="30"/>
        <v>2560</v>
      </c>
      <c r="O158">
        <f t="shared" si="23"/>
        <v>3000</v>
      </c>
      <c r="P158">
        <f t="shared" si="23"/>
        <v>1321.5119999999988</v>
      </c>
      <c r="S158" s="27">
        <v>129</v>
      </c>
      <c r="T158" s="27">
        <v>33323.356277732528</v>
      </c>
      <c r="U158" s="27">
        <v>-699.64027773252747</v>
      </c>
      <c r="V158" s="27">
        <v>-0.15928794266221516</v>
      </c>
      <c r="X158" s="27">
        <v>44.006849315068493</v>
      </c>
      <c r="Y158" s="27">
        <v>33897.324000000001</v>
      </c>
    </row>
    <row r="159" spans="1:25" x14ac:dyDescent="0.25">
      <c r="A159" s="4" t="s">
        <v>177</v>
      </c>
      <c r="B159" s="5">
        <v>15</v>
      </c>
      <c r="C159" s="5">
        <v>166</v>
      </c>
      <c r="D159" s="5">
        <v>20100</v>
      </c>
      <c r="E159" s="5">
        <v>19156.824000000001</v>
      </c>
      <c r="F159">
        <f t="shared" si="21"/>
        <v>20913.671999999999</v>
      </c>
      <c r="G159">
        <f t="shared" si="24"/>
        <v>19592.16</v>
      </c>
      <c r="H159">
        <f t="shared" si="26"/>
        <v>20482.703999999998</v>
      </c>
      <c r="I159">
        <f t="shared" si="28"/>
        <v>18434.484</v>
      </c>
      <c r="J159">
        <f t="shared" si="22"/>
        <v>21500</v>
      </c>
      <c r="K159">
        <f t="shared" si="25"/>
        <v>18500</v>
      </c>
      <c r="L159">
        <f t="shared" si="27"/>
        <v>20900</v>
      </c>
      <c r="M159">
        <f t="shared" si="29"/>
        <v>19900</v>
      </c>
      <c r="N159">
        <f t="shared" si="30"/>
        <v>15600</v>
      </c>
      <c r="O159">
        <f t="shared" si="23"/>
        <v>-1400</v>
      </c>
      <c r="P159">
        <f t="shared" si="23"/>
        <v>-1756.8479999999981</v>
      </c>
      <c r="S159" s="27">
        <v>130</v>
      </c>
      <c r="T159" s="27">
        <v>34877.660475591365</v>
      </c>
      <c r="U159" s="27">
        <v>-281.38447559136694</v>
      </c>
      <c r="V159" s="27">
        <v>-6.4063141646585234E-2</v>
      </c>
      <c r="X159" s="27">
        <v>44.349315068493148</v>
      </c>
      <c r="Y159" s="27">
        <v>33939</v>
      </c>
    </row>
    <row r="160" spans="1:25" x14ac:dyDescent="0.25">
      <c r="A160" s="4" t="s">
        <v>178</v>
      </c>
      <c r="B160" s="5">
        <v>16</v>
      </c>
      <c r="C160" s="5">
        <v>167</v>
      </c>
      <c r="D160" s="5">
        <v>11400</v>
      </c>
      <c r="E160" s="5">
        <v>19231.728000000003</v>
      </c>
      <c r="F160">
        <f t="shared" si="21"/>
        <v>19156.824000000001</v>
      </c>
      <c r="G160">
        <f t="shared" si="24"/>
        <v>20913.671999999999</v>
      </c>
      <c r="H160">
        <f t="shared" si="26"/>
        <v>19592.16</v>
      </c>
      <c r="I160">
        <f t="shared" si="28"/>
        <v>20482.703999999998</v>
      </c>
      <c r="J160">
        <f t="shared" si="22"/>
        <v>20100</v>
      </c>
      <c r="K160">
        <f t="shared" si="25"/>
        <v>21500</v>
      </c>
      <c r="L160">
        <f t="shared" si="27"/>
        <v>18500</v>
      </c>
      <c r="M160">
        <f t="shared" si="29"/>
        <v>20900</v>
      </c>
      <c r="N160">
        <f t="shared" si="30"/>
        <v>19900</v>
      </c>
      <c r="O160">
        <f t="shared" si="23"/>
        <v>-8700</v>
      </c>
      <c r="P160">
        <f t="shared" si="23"/>
        <v>74.90400000000227</v>
      </c>
      <c r="S160" s="27">
        <v>131</v>
      </c>
      <c r="T160" s="27">
        <v>35845.434787465725</v>
      </c>
      <c r="U160" s="27">
        <v>4095.8572125342762</v>
      </c>
      <c r="V160" s="27">
        <v>0.93250873282655788</v>
      </c>
      <c r="X160" s="27">
        <v>44.69178082191781</v>
      </c>
      <c r="Y160" s="27">
        <v>34084.259999999995</v>
      </c>
    </row>
    <row r="161" spans="1:25" x14ac:dyDescent="0.25">
      <c r="A161" s="4" t="s">
        <v>179</v>
      </c>
      <c r="B161" s="5">
        <v>17</v>
      </c>
      <c r="C161" s="5">
        <v>168</v>
      </c>
      <c r="D161" s="5">
        <v>14200</v>
      </c>
      <c r="E161" s="5">
        <v>16611.047999999999</v>
      </c>
      <c r="F161">
        <f t="shared" si="21"/>
        <v>19231.728000000003</v>
      </c>
      <c r="G161">
        <f t="shared" si="24"/>
        <v>19156.824000000001</v>
      </c>
      <c r="H161">
        <f t="shared" si="26"/>
        <v>20913.671999999999</v>
      </c>
      <c r="I161">
        <f t="shared" si="28"/>
        <v>19592.16</v>
      </c>
      <c r="J161">
        <f t="shared" si="22"/>
        <v>11400</v>
      </c>
      <c r="K161">
        <f t="shared" si="25"/>
        <v>20100</v>
      </c>
      <c r="L161">
        <f t="shared" si="27"/>
        <v>21500</v>
      </c>
      <c r="M161">
        <f t="shared" si="29"/>
        <v>18500</v>
      </c>
      <c r="N161">
        <f t="shared" si="30"/>
        <v>20900</v>
      </c>
      <c r="O161">
        <f t="shared" si="23"/>
        <v>2800</v>
      </c>
      <c r="P161">
        <f t="shared" si="23"/>
        <v>-2620.6800000000039</v>
      </c>
      <c r="S161" s="27">
        <v>132</v>
      </c>
      <c r="T161" s="27">
        <v>35962.740764662623</v>
      </c>
      <c r="U161" s="27">
        <v>4707.1432353373821</v>
      </c>
      <c r="V161" s="27">
        <v>1.0716809561097054</v>
      </c>
      <c r="X161" s="27">
        <v>45.034246575342465</v>
      </c>
      <c r="Y161" s="27">
        <v>34103.58</v>
      </c>
    </row>
    <row r="162" spans="1:25" x14ac:dyDescent="0.25">
      <c r="A162" s="4" t="s">
        <v>180</v>
      </c>
      <c r="B162" s="5">
        <v>18</v>
      </c>
      <c r="C162" s="5">
        <v>169</v>
      </c>
      <c r="D162" s="5">
        <v>20400</v>
      </c>
      <c r="E162" s="5">
        <v>19557.504000000001</v>
      </c>
      <c r="F162">
        <f t="shared" si="21"/>
        <v>16611.047999999999</v>
      </c>
      <c r="G162">
        <f t="shared" si="24"/>
        <v>19231.728000000003</v>
      </c>
      <c r="H162">
        <f t="shared" si="26"/>
        <v>19156.824000000001</v>
      </c>
      <c r="I162">
        <f t="shared" si="28"/>
        <v>20913.671999999999</v>
      </c>
      <c r="J162">
        <f t="shared" si="22"/>
        <v>14200</v>
      </c>
      <c r="K162">
        <f t="shared" si="25"/>
        <v>11400</v>
      </c>
      <c r="L162">
        <f t="shared" si="27"/>
        <v>20100</v>
      </c>
      <c r="M162">
        <f t="shared" si="29"/>
        <v>21500</v>
      </c>
      <c r="N162">
        <f t="shared" si="30"/>
        <v>18500</v>
      </c>
      <c r="O162">
        <f t="shared" si="23"/>
        <v>6200</v>
      </c>
      <c r="P162">
        <f t="shared" si="23"/>
        <v>2946.4560000000019</v>
      </c>
      <c r="S162" s="27">
        <v>133</v>
      </c>
      <c r="T162" s="27">
        <v>34467.089555402235</v>
      </c>
      <c r="U162" s="27">
        <v>2872.9264445977678</v>
      </c>
      <c r="V162" s="27">
        <v>0.65408261551631253</v>
      </c>
      <c r="X162" s="27">
        <v>45.37671232876712</v>
      </c>
      <c r="Y162" s="27">
        <v>34105.547999999995</v>
      </c>
    </row>
    <row r="163" spans="1:25" x14ac:dyDescent="0.25">
      <c r="A163" s="4" t="s">
        <v>181</v>
      </c>
      <c r="B163" s="5">
        <v>19</v>
      </c>
      <c r="C163" s="5">
        <v>170</v>
      </c>
      <c r="D163" s="5">
        <v>19100</v>
      </c>
      <c r="E163" s="5">
        <v>18899.987999999998</v>
      </c>
      <c r="F163">
        <f t="shared" si="21"/>
        <v>19557.504000000001</v>
      </c>
      <c r="G163">
        <f t="shared" si="24"/>
        <v>16611.047999999999</v>
      </c>
      <c r="H163">
        <f t="shared" si="26"/>
        <v>19231.728000000003</v>
      </c>
      <c r="I163">
        <f t="shared" si="28"/>
        <v>19156.824000000001</v>
      </c>
      <c r="J163">
        <f t="shared" si="22"/>
        <v>20400</v>
      </c>
      <c r="K163">
        <f t="shared" si="25"/>
        <v>14200</v>
      </c>
      <c r="L163">
        <f t="shared" si="27"/>
        <v>11400</v>
      </c>
      <c r="M163">
        <f t="shared" si="29"/>
        <v>20100</v>
      </c>
      <c r="N163">
        <f t="shared" si="30"/>
        <v>21500</v>
      </c>
      <c r="O163">
        <f t="shared" si="23"/>
        <v>-1300</v>
      </c>
      <c r="P163">
        <f t="shared" si="23"/>
        <v>-657.51600000000326</v>
      </c>
      <c r="S163" s="27">
        <v>134</v>
      </c>
      <c r="T163" s="27">
        <v>33675.274209323208</v>
      </c>
      <c r="U163" s="27">
        <v>-2263.5822093232055</v>
      </c>
      <c r="V163" s="27">
        <v>-0.51535248133288247</v>
      </c>
      <c r="X163" s="27">
        <v>45.719178082191782</v>
      </c>
      <c r="Y163" s="27">
        <v>34143.108</v>
      </c>
    </row>
    <row r="164" spans="1:25" x14ac:dyDescent="0.25">
      <c r="A164" s="4" t="s">
        <v>182</v>
      </c>
      <c r="B164" s="5">
        <v>20</v>
      </c>
      <c r="C164" s="5">
        <v>171</v>
      </c>
      <c r="D164" s="5">
        <v>20100</v>
      </c>
      <c r="E164" s="5">
        <v>21082.14</v>
      </c>
      <c r="F164">
        <f t="shared" si="21"/>
        <v>18899.987999999998</v>
      </c>
      <c r="G164">
        <f t="shared" si="24"/>
        <v>19557.504000000001</v>
      </c>
      <c r="H164">
        <f t="shared" si="26"/>
        <v>16611.047999999999</v>
      </c>
      <c r="I164">
        <f t="shared" si="28"/>
        <v>19231.728000000003</v>
      </c>
      <c r="J164">
        <f t="shared" si="22"/>
        <v>19100</v>
      </c>
      <c r="K164">
        <f t="shared" si="25"/>
        <v>20400</v>
      </c>
      <c r="L164">
        <f t="shared" si="27"/>
        <v>14200</v>
      </c>
      <c r="M164">
        <f t="shared" si="29"/>
        <v>11400</v>
      </c>
      <c r="N164">
        <f t="shared" si="30"/>
        <v>20100</v>
      </c>
      <c r="O164">
        <f t="shared" si="23"/>
        <v>1000</v>
      </c>
      <c r="P164">
        <f t="shared" si="23"/>
        <v>2182.1520000000019</v>
      </c>
      <c r="S164" s="27">
        <v>135</v>
      </c>
      <c r="T164" s="27">
        <v>33030.091334740297</v>
      </c>
      <c r="U164" s="27">
        <v>-3674.2393347403013</v>
      </c>
      <c r="V164" s="27">
        <v>-0.8365184840074551</v>
      </c>
      <c r="X164" s="27">
        <v>46.061643835616437</v>
      </c>
      <c r="Y164" s="27">
        <v>34241.124000000003</v>
      </c>
    </row>
    <row r="165" spans="1:25" x14ac:dyDescent="0.25">
      <c r="A165" s="4" t="s">
        <v>183</v>
      </c>
      <c r="B165" s="5">
        <v>21</v>
      </c>
      <c r="C165" s="5">
        <v>172</v>
      </c>
      <c r="D165" s="5">
        <v>18400</v>
      </c>
      <c r="E165" s="5">
        <v>17871.828000000001</v>
      </c>
      <c r="F165">
        <f t="shared" si="21"/>
        <v>21082.14</v>
      </c>
      <c r="G165">
        <f t="shared" si="24"/>
        <v>18899.987999999998</v>
      </c>
      <c r="H165">
        <f t="shared" si="26"/>
        <v>19557.504000000001</v>
      </c>
      <c r="I165">
        <f t="shared" si="28"/>
        <v>16611.047999999999</v>
      </c>
      <c r="J165">
        <f t="shared" si="22"/>
        <v>20100</v>
      </c>
      <c r="K165">
        <f t="shared" si="25"/>
        <v>19100</v>
      </c>
      <c r="L165">
        <f t="shared" si="27"/>
        <v>20400</v>
      </c>
      <c r="M165">
        <f t="shared" si="29"/>
        <v>14200</v>
      </c>
      <c r="N165">
        <f t="shared" si="30"/>
        <v>11400</v>
      </c>
      <c r="O165">
        <f t="shared" si="23"/>
        <v>-1700</v>
      </c>
      <c r="P165">
        <f t="shared" si="23"/>
        <v>-3210.3119999999981</v>
      </c>
      <c r="S165" s="27">
        <v>136</v>
      </c>
      <c r="T165" s="27">
        <v>34056.518635213113</v>
      </c>
      <c r="U165" s="27">
        <v>-5501.3186352131124</v>
      </c>
      <c r="V165" s="27">
        <v>-1.252491823615977</v>
      </c>
      <c r="X165" s="27">
        <v>46.404109589041099</v>
      </c>
      <c r="Y165" s="27">
        <v>34286.111999999994</v>
      </c>
    </row>
    <row r="166" spans="1:25" x14ac:dyDescent="0.25">
      <c r="A166" s="4" t="s">
        <v>184</v>
      </c>
      <c r="B166" s="5">
        <v>22</v>
      </c>
      <c r="C166" s="5">
        <v>173</v>
      </c>
      <c r="D166" s="5">
        <v>20400</v>
      </c>
      <c r="E166" s="5">
        <v>18503.184000000001</v>
      </c>
      <c r="F166">
        <f t="shared" si="21"/>
        <v>17871.828000000001</v>
      </c>
      <c r="G166">
        <f t="shared" si="24"/>
        <v>21082.14</v>
      </c>
      <c r="H166">
        <f t="shared" si="26"/>
        <v>18899.987999999998</v>
      </c>
      <c r="I166">
        <f t="shared" si="28"/>
        <v>19557.504000000001</v>
      </c>
      <c r="J166">
        <f t="shared" si="22"/>
        <v>18400</v>
      </c>
      <c r="K166">
        <f t="shared" si="25"/>
        <v>20100</v>
      </c>
      <c r="L166">
        <f t="shared" si="27"/>
        <v>19100</v>
      </c>
      <c r="M166">
        <f t="shared" si="29"/>
        <v>20400</v>
      </c>
      <c r="N166">
        <f t="shared" si="30"/>
        <v>14200</v>
      </c>
      <c r="O166">
        <f t="shared" si="23"/>
        <v>2000</v>
      </c>
      <c r="P166">
        <f t="shared" si="23"/>
        <v>631.35599999999977</v>
      </c>
      <c r="S166" s="27">
        <v>137</v>
      </c>
      <c r="T166" s="27">
        <v>34115.171623811562</v>
      </c>
      <c r="U166" s="27">
        <v>-691.88362381156185</v>
      </c>
      <c r="V166" s="27">
        <v>-0.15752197594426448</v>
      </c>
      <c r="X166" s="27">
        <v>46.746575342465754</v>
      </c>
      <c r="Y166" s="27">
        <v>34326.240000000005</v>
      </c>
    </row>
    <row r="167" spans="1:25" x14ac:dyDescent="0.25">
      <c r="A167" s="4" t="s">
        <v>185</v>
      </c>
      <c r="B167" s="5">
        <v>23</v>
      </c>
      <c r="C167" s="5">
        <v>174</v>
      </c>
      <c r="D167" s="5">
        <v>19400</v>
      </c>
      <c r="E167" s="5">
        <v>18905.868000000002</v>
      </c>
      <c r="F167">
        <f t="shared" si="21"/>
        <v>18503.184000000001</v>
      </c>
      <c r="G167">
        <f t="shared" si="24"/>
        <v>17871.828000000001</v>
      </c>
      <c r="H167">
        <f t="shared" si="26"/>
        <v>21082.14</v>
      </c>
      <c r="I167">
        <f t="shared" si="28"/>
        <v>18899.987999999998</v>
      </c>
      <c r="J167">
        <f t="shared" si="22"/>
        <v>20400</v>
      </c>
      <c r="K167">
        <f t="shared" si="25"/>
        <v>18400</v>
      </c>
      <c r="L167">
        <f t="shared" si="27"/>
        <v>20100</v>
      </c>
      <c r="M167">
        <f t="shared" si="29"/>
        <v>19100</v>
      </c>
      <c r="N167">
        <f t="shared" si="30"/>
        <v>20400</v>
      </c>
      <c r="O167">
        <f t="shared" si="23"/>
        <v>-1000</v>
      </c>
      <c r="P167">
        <f t="shared" si="23"/>
        <v>402.68400000000111</v>
      </c>
      <c r="S167" s="27">
        <v>138</v>
      </c>
      <c r="T167" s="27">
        <v>36314.658696253304</v>
      </c>
      <c r="U167" s="27">
        <v>793.32530374669295</v>
      </c>
      <c r="V167" s="27">
        <v>0.18061732509916736</v>
      </c>
      <c r="X167" s="27">
        <v>47.089041095890408</v>
      </c>
      <c r="Y167" s="27">
        <v>34471.764000000003</v>
      </c>
    </row>
    <row r="168" spans="1:25" x14ac:dyDescent="0.25">
      <c r="A168" s="4" t="s">
        <v>186</v>
      </c>
      <c r="B168" s="5">
        <v>24</v>
      </c>
      <c r="C168" s="5">
        <v>175</v>
      </c>
      <c r="D168" s="5">
        <v>19500</v>
      </c>
      <c r="E168" s="5">
        <v>21996.936000000002</v>
      </c>
      <c r="F168">
        <f t="shared" si="21"/>
        <v>18905.868000000002</v>
      </c>
      <c r="G168">
        <f t="shared" si="24"/>
        <v>18503.184000000001</v>
      </c>
      <c r="H168">
        <f t="shared" si="26"/>
        <v>17871.828000000001</v>
      </c>
      <c r="I168">
        <f t="shared" si="28"/>
        <v>21082.14</v>
      </c>
      <c r="J168">
        <f t="shared" si="22"/>
        <v>19400</v>
      </c>
      <c r="K168">
        <f t="shared" si="25"/>
        <v>20400</v>
      </c>
      <c r="L168">
        <f t="shared" si="27"/>
        <v>18400</v>
      </c>
      <c r="M168">
        <f t="shared" si="29"/>
        <v>20100</v>
      </c>
      <c r="N168">
        <f t="shared" si="30"/>
        <v>19100</v>
      </c>
      <c r="O168">
        <f t="shared" si="23"/>
        <v>100</v>
      </c>
      <c r="P168">
        <f t="shared" si="23"/>
        <v>3091.0679999999993</v>
      </c>
      <c r="S168" s="27">
        <v>139</v>
      </c>
      <c r="T168" s="27">
        <v>34496.41604970146</v>
      </c>
      <c r="U168" s="27">
        <v>1266.2239502985394</v>
      </c>
      <c r="V168" s="27">
        <v>0.28828272815617545</v>
      </c>
      <c r="X168" s="27">
        <v>47.43150684931507</v>
      </c>
      <c r="Y168" s="27">
        <v>34531.824000000001</v>
      </c>
    </row>
    <row r="169" spans="1:25" x14ac:dyDescent="0.25">
      <c r="A169" s="4" t="s">
        <v>187</v>
      </c>
      <c r="B169" s="5">
        <v>25</v>
      </c>
      <c r="C169" s="5">
        <v>176</v>
      </c>
      <c r="D169" s="5">
        <v>19000</v>
      </c>
      <c r="E169" s="5">
        <v>19881.336000000003</v>
      </c>
      <c r="F169">
        <f t="shared" si="21"/>
        <v>21996.936000000002</v>
      </c>
      <c r="G169">
        <f t="shared" si="24"/>
        <v>18905.868000000002</v>
      </c>
      <c r="H169">
        <f t="shared" si="26"/>
        <v>18503.184000000001</v>
      </c>
      <c r="I169">
        <f t="shared" si="28"/>
        <v>17871.828000000001</v>
      </c>
      <c r="J169">
        <f t="shared" si="22"/>
        <v>19500</v>
      </c>
      <c r="K169">
        <f t="shared" si="25"/>
        <v>19400</v>
      </c>
      <c r="L169">
        <f t="shared" si="27"/>
        <v>20400</v>
      </c>
      <c r="M169">
        <f t="shared" si="29"/>
        <v>18400</v>
      </c>
      <c r="N169">
        <f t="shared" si="30"/>
        <v>20100</v>
      </c>
      <c r="O169">
        <f t="shared" si="23"/>
        <v>-500</v>
      </c>
      <c r="P169">
        <f t="shared" si="23"/>
        <v>-2115.5999999999985</v>
      </c>
      <c r="S169" s="27">
        <v>140</v>
      </c>
      <c r="T169" s="27">
        <v>35816.108293166508</v>
      </c>
      <c r="U169" s="27">
        <v>390.72370683349436</v>
      </c>
      <c r="V169" s="27">
        <v>8.8956535796607242E-2</v>
      </c>
      <c r="X169" s="27">
        <v>47.773972602739725</v>
      </c>
      <c r="Y169" s="27">
        <v>34596.275999999998</v>
      </c>
    </row>
    <row r="170" spans="1:25" x14ac:dyDescent="0.25">
      <c r="A170" s="4" t="s">
        <v>188</v>
      </c>
      <c r="B170" s="5">
        <v>26</v>
      </c>
      <c r="C170" s="5">
        <v>177</v>
      </c>
      <c r="D170" s="5">
        <v>21400</v>
      </c>
      <c r="E170" s="5">
        <v>21068.603999999999</v>
      </c>
      <c r="F170">
        <f t="shared" si="21"/>
        <v>19881.336000000003</v>
      </c>
      <c r="G170">
        <f t="shared" si="24"/>
        <v>21996.936000000002</v>
      </c>
      <c r="H170">
        <f t="shared" si="26"/>
        <v>18905.868000000002</v>
      </c>
      <c r="I170">
        <f t="shared" si="28"/>
        <v>18503.184000000001</v>
      </c>
      <c r="J170">
        <f t="shared" si="22"/>
        <v>19000</v>
      </c>
      <c r="K170">
        <f t="shared" si="25"/>
        <v>19500</v>
      </c>
      <c r="L170">
        <f t="shared" si="27"/>
        <v>19400</v>
      </c>
      <c r="M170">
        <f t="shared" si="29"/>
        <v>20400</v>
      </c>
      <c r="N170">
        <f t="shared" si="30"/>
        <v>18400</v>
      </c>
      <c r="O170">
        <f t="shared" si="23"/>
        <v>2400</v>
      </c>
      <c r="P170">
        <f t="shared" si="23"/>
        <v>1187.2679999999964</v>
      </c>
      <c r="S170" s="27">
        <v>141</v>
      </c>
      <c r="T170" s="27">
        <v>32942.11185184263</v>
      </c>
      <c r="U170" s="27">
        <v>-950.48385184263316</v>
      </c>
      <c r="V170" s="27">
        <v>-0.21639780057309854</v>
      </c>
      <c r="X170" s="27">
        <v>48.11643835616438</v>
      </c>
      <c r="Y170" s="27">
        <v>34660.103999999999</v>
      </c>
    </row>
    <row r="171" spans="1:25" x14ac:dyDescent="0.25">
      <c r="A171" s="4" t="s">
        <v>189</v>
      </c>
      <c r="B171" s="5">
        <v>27</v>
      </c>
      <c r="C171" s="5">
        <v>178</v>
      </c>
      <c r="D171" s="5">
        <v>19500</v>
      </c>
      <c r="E171" s="5">
        <v>19760.784</v>
      </c>
      <c r="F171">
        <f t="shared" si="21"/>
        <v>21068.603999999999</v>
      </c>
      <c r="G171">
        <f t="shared" si="24"/>
        <v>19881.336000000003</v>
      </c>
      <c r="H171">
        <f t="shared" si="26"/>
        <v>21996.936000000002</v>
      </c>
      <c r="I171">
        <f t="shared" si="28"/>
        <v>18905.868000000002</v>
      </c>
      <c r="J171">
        <f t="shared" si="22"/>
        <v>21400</v>
      </c>
      <c r="K171">
        <f t="shared" si="25"/>
        <v>19000</v>
      </c>
      <c r="L171">
        <f t="shared" si="27"/>
        <v>19500</v>
      </c>
      <c r="M171">
        <f t="shared" si="29"/>
        <v>19400</v>
      </c>
      <c r="N171">
        <f t="shared" si="30"/>
        <v>20400</v>
      </c>
      <c r="O171">
        <f t="shared" si="23"/>
        <v>-1900</v>
      </c>
      <c r="P171">
        <f t="shared" si="23"/>
        <v>-1307.8199999999997</v>
      </c>
      <c r="S171" s="27">
        <v>142</v>
      </c>
      <c r="T171" s="27">
        <v>29965.472680471474</v>
      </c>
      <c r="U171" s="27">
        <v>-5062.1966804714757</v>
      </c>
      <c r="V171" s="27">
        <v>-1.152516400566725</v>
      </c>
      <c r="X171" s="27">
        <v>48.458904109589042</v>
      </c>
      <c r="Y171" s="27">
        <v>34701.803999999996</v>
      </c>
    </row>
    <row r="172" spans="1:25" x14ac:dyDescent="0.25">
      <c r="A172" s="4" t="s">
        <v>190</v>
      </c>
      <c r="B172" s="5">
        <v>28</v>
      </c>
      <c r="C172" s="5">
        <v>179</v>
      </c>
      <c r="D172" s="5">
        <v>6080</v>
      </c>
      <c r="E172" s="5">
        <v>19461.563999999998</v>
      </c>
      <c r="F172">
        <f t="shared" si="21"/>
        <v>19760.784</v>
      </c>
      <c r="G172">
        <f t="shared" si="24"/>
        <v>21068.603999999999</v>
      </c>
      <c r="H172">
        <f t="shared" si="26"/>
        <v>19881.336000000003</v>
      </c>
      <c r="I172">
        <f t="shared" si="28"/>
        <v>21996.936000000002</v>
      </c>
      <c r="J172">
        <f t="shared" si="22"/>
        <v>19500</v>
      </c>
      <c r="K172">
        <f t="shared" si="25"/>
        <v>21400</v>
      </c>
      <c r="L172">
        <f t="shared" si="27"/>
        <v>19000</v>
      </c>
      <c r="M172">
        <f t="shared" si="29"/>
        <v>19500</v>
      </c>
      <c r="N172">
        <f t="shared" si="30"/>
        <v>19400</v>
      </c>
      <c r="O172">
        <f t="shared" si="23"/>
        <v>-13420</v>
      </c>
      <c r="P172">
        <f t="shared" si="23"/>
        <v>-299.22000000000116</v>
      </c>
      <c r="S172" s="27">
        <v>143</v>
      </c>
      <c r="T172" s="27">
        <v>31065.216216692344</v>
      </c>
      <c r="U172" s="27">
        <v>4156.0677833076552</v>
      </c>
      <c r="V172" s="27">
        <v>0.94621694581865756</v>
      </c>
      <c r="X172" s="27">
        <v>48.801369863013697</v>
      </c>
      <c r="Y172" s="27">
        <v>34743.912000000004</v>
      </c>
    </row>
    <row r="173" spans="1:25" x14ac:dyDescent="0.25">
      <c r="A173" s="4" t="s">
        <v>191</v>
      </c>
      <c r="B173" s="5">
        <v>29</v>
      </c>
      <c r="C173" s="5">
        <v>180</v>
      </c>
      <c r="D173" s="5">
        <v>3760</v>
      </c>
      <c r="E173" s="5">
        <v>12773.964</v>
      </c>
      <c r="F173">
        <f t="shared" si="21"/>
        <v>19461.563999999998</v>
      </c>
      <c r="G173">
        <f t="shared" si="24"/>
        <v>19760.784</v>
      </c>
      <c r="H173">
        <f t="shared" si="26"/>
        <v>21068.603999999999</v>
      </c>
      <c r="I173">
        <f t="shared" si="28"/>
        <v>19881.336000000003</v>
      </c>
      <c r="J173">
        <f t="shared" si="22"/>
        <v>6080</v>
      </c>
      <c r="K173">
        <f t="shared" si="25"/>
        <v>19500</v>
      </c>
      <c r="L173">
        <f t="shared" si="27"/>
        <v>21400</v>
      </c>
      <c r="M173">
        <f t="shared" si="29"/>
        <v>19000</v>
      </c>
      <c r="N173">
        <f t="shared" si="30"/>
        <v>19500</v>
      </c>
      <c r="O173">
        <f t="shared" si="23"/>
        <v>-2320</v>
      </c>
      <c r="P173">
        <f t="shared" si="23"/>
        <v>-6687.5999999999985</v>
      </c>
      <c r="S173" s="27">
        <v>144</v>
      </c>
      <c r="T173" s="27">
        <v>30595.992307904773</v>
      </c>
      <c r="U173" s="27">
        <v>4207.3556920952324</v>
      </c>
      <c r="V173" s="27">
        <v>0.95789372563570474</v>
      </c>
      <c r="X173" s="27">
        <v>49.143835616438359</v>
      </c>
      <c r="Y173" s="27">
        <v>34772.748</v>
      </c>
    </row>
    <row r="174" spans="1:25" x14ac:dyDescent="0.25">
      <c r="A174" s="4" t="s">
        <v>192</v>
      </c>
      <c r="B174" s="5">
        <v>30</v>
      </c>
      <c r="C174" s="5">
        <v>181</v>
      </c>
      <c r="D174" s="5">
        <v>21400</v>
      </c>
      <c r="E174" s="5">
        <v>17438.82</v>
      </c>
      <c r="F174">
        <f t="shared" si="21"/>
        <v>12773.964</v>
      </c>
      <c r="G174">
        <f t="shared" si="24"/>
        <v>19461.563999999998</v>
      </c>
      <c r="H174">
        <f t="shared" si="26"/>
        <v>19760.784</v>
      </c>
      <c r="I174">
        <f t="shared" si="28"/>
        <v>21068.603999999999</v>
      </c>
      <c r="J174">
        <f t="shared" si="22"/>
        <v>3760</v>
      </c>
      <c r="K174">
        <f t="shared" si="25"/>
        <v>6080</v>
      </c>
      <c r="L174">
        <f t="shared" si="27"/>
        <v>19500</v>
      </c>
      <c r="M174">
        <f t="shared" si="29"/>
        <v>21400</v>
      </c>
      <c r="N174">
        <f t="shared" si="30"/>
        <v>19000</v>
      </c>
      <c r="O174">
        <f t="shared" si="23"/>
        <v>17640</v>
      </c>
      <c r="P174">
        <f t="shared" si="23"/>
        <v>4664.8559999999998</v>
      </c>
      <c r="S174" s="27">
        <v>145</v>
      </c>
      <c r="T174" s="27">
        <v>34144.49811811078</v>
      </c>
      <c r="U174" s="27">
        <v>599.41388188922429</v>
      </c>
      <c r="V174" s="27">
        <v>0.13646927869668526</v>
      </c>
      <c r="X174" s="27">
        <v>49.486301369863014</v>
      </c>
      <c r="Y174" s="27">
        <v>34785.275999999998</v>
      </c>
    </row>
    <row r="175" spans="1:25" x14ac:dyDescent="0.25">
      <c r="A175" s="4" t="s">
        <v>194</v>
      </c>
      <c r="B175" s="5">
        <v>1</v>
      </c>
      <c r="C175" s="5">
        <v>182</v>
      </c>
      <c r="D175" s="5">
        <v>28800</v>
      </c>
      <c r="E175" s="5">
        <v>18130.259999999998</v>
      </c>
      <c r="F175">
        <f t="shared" si="21"/>
        <v>17438.82</v>
      </c>
      <c r="G175">
        <f t="shared" si="24"/>
        <v>12773.964</v>
      </c>
      <c r="H175">
        <f t="shared" si="26"/>
        <v>19461.563999999998</v>
      </c>
      <c r="I175">
        <f t="shared" si="28"/>
        <v>19760.784</v>
      </c>
      <c r="J175">
        <f t="shared" si="22"/>
        <v>21400</v>
      </c>
      <c r="K175">
        <f t="shared" si="25"/>
        <v>3760</v>
      </c>
      <c r="L175">
        <f t="shared" si="27"/>
        <v>6080</v>
      </c>
      <c r="M175">
        <f t="shared" si="29"/>
        <v>19500</v>
      </c>
      <c r="N175">
        <f t="shared" si="30"/>
        <v>21400</v>
      </c>
      <c r="O175">
        <f t="shared" si="23"/>
        <v>7400</v>
      </c>
      <c r="P175">
        <f t="shared" si="23"/>
        <v>691.43999999999869</v>
      </c>
      <c r="S175" s="27">
        <v>146</v>
      </c>
      <c r="T175" s="27">
        <v>35640.149327371168</v>
      </c>
      <c r="U175" s="27">
        <v>3090.4146726288309</v>
      </c>
      <c r="V175" s="27">
        <v>0.70359842170830955</v>
      </c>
      <c r="X175" s="27">
        <v>49.828767123287669</v>
      </c>
      <c r="Y175" s="27">
        <v>34803.348000000005</v>
      </c>
    </row>
    <row r="176" spans="1:25" x14ac:dyDescent="0.25">
      <c r="A176" s="4" t="s">
        <v>195</v>
      </c>
      <c r="B176" s="5">
        <v>2</v>
      </c>
      <c r="C176" s="5">
        <v>183</v>
      </c>
      <c r="D176" s="5">
        <v>6400</v>
      </c>
      <c r="E176" s="5">
        <v>19981.632000000001</v>
      </c>
      <c r="F176">
        <f t="shared" si="21"/>
        <v>18130.259999999998</v>
      </c>
      <c r="G176">
        <f t="shared" si="24"/>
        <v>17438.82</v>
      </c>
      <c r="H176">
        <f t="shared" si="26"/>
        <v>12773.964</v>
      </c>
      <c r="I176">
        <f t="shared" si="28"/>
        <v>19461.563999999998</v>
      </c>
      <c r="J176">
        <f t="shared" si="22"/>
        <v>28800</v>
      </c>
      <c r="K176">
        <f t="shared" si="25"/>
        <v>21400</v>
      </c>
      <c r="L176">
        <f t="shared" si="27"/>
        <v>3760</v>
      </c>
      <c r="M176">
        <f t="shared" si="29"/>
        <v>6080</v>
      </c>
      <c r="N176">
        <f t="shared" si="30"/>
        <v>19500</v>
      </c>
      <c r="O176">
        <f t="shared" si="23"/>
        <v>-22400</v>
      </c>
      <c r="P176">
        <f t="shared" si="23"/>
        <v>1851.372000000003</v>
      </c>
      <c r="S176" s="27">
        <v>147</v>
      </c>
      <c r="T176" s="27">
        <v>36050.72024756029</v>
      </c>
      <c r="U176" s="27">
        <v>-4386.2122475602919</v>
      </c>
      <c r="V176" s="27">
        <v>-0.99861421251792415</v>
      </c>
      <c r="X176" s="27">
        <v>50.171232876712331</v>
      </c>
      <c r="Y176" s="27">
        <v>34810.835999999996</v>
      </c>
    </row>
    <row r="177" spans="1:25" x14ac:dyDescent="0.25">
      <c r="A177" s="4" t="s">
        <v>197</v>
      </c>
      <c r="B177" s="5">
        <v>4</v>
      </c>
      <c r="C177" s="5">
        <v>185</v>
      </c>
      <c r="D177" s="5">
        <v>19000</v>
      </c>
      <c r="E177" s="5">
        <v>19514.832000000002</v>
      </c>
      <c r="F177">
        <f t="shared" si="21"/>
        <v>19981.632000000001</v>
      </c>
      <c r="G177">
        <f t="shared" si="24"/>
        <v>18130.259999999998</v>
      </c>
      <c r="H177">
        <f t="shared" si="26"/>
        <v>17438.82</v>
      </c>
      <c r="I177">
        <f t="shared" si="28"/>
        <v>12773.964</v>
      </c>
      <c r="J177">
        <f t="shared" si="22"/>
        <v>6400</v>
      </c>
      <c r="K177">
        <f t="shared" si="25"/>
        <v>28800</v>
      </c>
      <c r="L177">
        <f t="shared" si="27"/>
        <v>21400</v>
      </c>
      <c r="M177">
        <f t="shared" si="29"/>
        <v>3760</v>
      </c>
      <c r="N177">
        <f t="shared" si="30"/>
        <v>6080</v>
      </c>
      <c r="O177">
        <f t="shared" si="23"/>
        <v>12600</v>
      </c>
      <c r="P177">
        <f t="shared" si="23"/>
        <v>-466.79999999999927</v>
      </c>
      <c r="S177" s="27">
        <v>148</v>
      </c>
      <c r="T177" s="27">
        <v>28103.2402924708</v>
      </c>
      <c r="U177" s="27">
        <v>-11059.016292470802</v>
      </c>
      <c r="V177" s="27">
        <v>-2.5178195269212904</v>
      </c>
      <c r="X177" s="27">
        <v>50.513698630136986</v>
      </c>
      <c r="Y177" s="27">
        <v>34823.123999999996</v>
      </c>
    </row>
    <row r="178" spans="1:25" x14ac:dyDescent="0.25">
      <c r="A178" s="4" t="s">
        <v>199</v>
      </c>
      <c r="B178" s="5">
        <v>6</v>
      </c>
      <c r="C178" s="5">
        <v>187</v>
      </c>
      <c r="D178" s="5">
        <v>6960</v>
      </c>
      <c r="E178" s="5">
        <v>20337.648000000001</v>
      </c>
      <c r="F178">
        <f t="shared" si="21"/>
        <v>19514.832000000002</v>
      </c>
      <c r="G178">
        <f t="shared" si="24"/>
        <v>19981.632000000001</v>
      </c>
      <c r="H178">
        <f t="shared" si="26"/>
        <v>18130.259999999998</v>
      </c>
      <c r="I178">
        <f t="shared" si="28"/>
        <v>17438.82</v>
      </c>
      <c r="J178">
        <f t="shared" si="22"/>
        <v>19000</v>
      </c>
      <c r="K178">
        <f t="shared" si="25"/>
        <v>6400</v>
      </c>
      <c r="L178">
        <f t="shared" si="27"/>
        <v>28800</v>
      </c>
      <c r="M178">
        <f t="shared" si="29"/>
        <v>21400</v>
      </c>
      <c r="N178">
        <f t="shared" si="30"/>
        <v>3760</v>
      </c>
      <c r="O178">
        <f t="shared" si="23"/>
        <v>-12040</v>
      </c>
      <c r="P178">
        <f t="shared" si="23"/>
        <v>822.81599999999889</v>
      </c>
      <c r="S178" s="27">
        <v>149</v>
      </c>
      <c r="T178" s="27">
        <v>29305.62655873895</v>
      </c>
      <c r="U178" s="27">
        <v>-14375.310558738951</v>
      </c>
      <c r="V178" s="27">
        <v>-3.2728442271120106</v>
      </c>
      <c r="X178" s="27">
        <v>50.856164383561641</v>
      </c>
      <c r="Y178" s="27">
        <v>34950.504000000001</v>
      </c>
    </row>
    <row r="179" spans="1:25" x14ac:dyDescent="0.25">
      <c r="A179" s="4" t="s">
        <v>200</v>
      </c>
      <c r="B179" s="5">
        <v>7</v>
      </c>
      <c r="C179" s="5">
        <v>188</v>
      </c>
      <c r="D179" s="5">
        <v>8480</v>
      </c>
      <c r="E179" s="5">
        <v>18292.955999999998</v>
      </c>
      <c r="F179">
        <f t="shared" si="21"/>
        <v>20337.648000000001</v>
      </c>
      <c r="G179">
        <f t="shared" si="24"/>
        <v>19514.832000000002</v>
      </c>
      <c r="H179">
        <f t="shared" si="26"/>
        <v>19981.632000000001</v>
      </c>
      <c r="I179">
        <f t="shared" si="28"/>
        <v>18130.259999999998</v>
      </c>
      <c r="J179">
        <f t="shared" si="22"/>
        <v>6960</v>
      </c>
      <c r="K179">
        <f t="shared" si="25"/>
        <v>19000</v>
      </c>
      <c r="L179">
        <f t="shared" si="27"/>
        <v>6400</v>
      </c>
      <c r="M179">
        <f t="shared" si="29"/>
        <v>28800</v>
      </c>
      <c r="N179">
        <f t="shared" si="30"/>
        <v>21400</v>
      </c>
      <c r="O179">
        <f t="shared" si="23"/>
        <v>1520</v>
      </c>
      <c r="P179">
        <f t="shared" si="23"/>
        <v>-2044.6920000000027</v>
      </c>
      <c r="S179" s="27">
        <v>150</v>
      </c>
      <c r="T179" s="27">
        <v>36417.301426300583</v>
      </c>
      <c r="U179" s="27">
        <v>-6755.4014263005811</v>
      </c>
      <c r="V179" s="27">
        <v>-1.5380103594667387</v>
      </c>
      <c r="X179" s="27">
        <v>51.198630136986303</v>
      </c>
      <c r="Y179" s="27">
        <v>34981.932000000001</v>
      </c>
    </row>
    <row r="180" spans="1:25" x14ac:dyDescent="0.25">
      <c r="A180" s="4" t="s">
        <v>202</v>
      </c>
      <c r="B180" s="5">
        <v>9</v>
      </c>
      <c r="C180" s="5">
        <v>190</v>
      </c>
      <c r="D180" s="5">
        <v>8800</v>
      </c>
      <c r="E180" s="5">
        <v>17514.167999999998</v>
      </c>
      <c r="F180">
        <f t="shared" si="21"/>
        <v>18292.955999999998</v>
      </c>
      <c r="G180">
        <f t="shared" si="24"/>
        <v>20337.648000000001</v>
      </c>
      <c r="H180">
        <f t="shared" si="26"/>
        <v>19514.832000000002</v>
      </c>
      <c r="I180">
        <f t="shared" si="28"/>
        <v>19981.632000000001</v>
      </c>
      <c r="J180">
        <f t="shared" si="22"/>
        <v>8480</v>
      </c>
      <c r="K180">
        <f t="shared" si="25"/>
        <v>6960</v>
      </c>
      <c r="L180">
        <f t="shared" si="27"/>
        <v>19000</v>
      </c>
      <c r="M180">
        <f t="shared" si="29"/>
        <v>6400</v>
      </c>
      <c r="N180">
        <f t="shared" si="30"/>
        <v>28800</v>
      </c>
      <c r="O180">
        <f t="shared" si="23"/>
        <v>320</v>
      </c>
      <c r="P180">
        <f t="shared" si="23"/>
        <v>-778.78800000000047</v>
      </c>
      <c r="S180" s="27">
        <v>151</v>
      </c>
      <c r="T180" s="27">
        <v>39459.925209844994</v>
      </c>
      <c r="U180" s="27">
        <v>-5997.781209844994</v>
      </c>
      <c r="V180" s="27">
        <v>-1.3655220544914661</v>
      </c>
      <c r="X180" s="27">
        <v>51.541095890410958</v>
      </c>
      <c r="Y180" s="27">
        <v>35051.004000000001</v>
      </c>
    </row>
    <row r="181" spans="1:25" x14ac:dyDescent="0.25">
      <c r="A181" s="4" t="s">
        <v>203</v>
      </c>
      <c r="B181" s="5">
        <v>10</v>
      </c>
      <c r="C181" s="5">
        <v>191</v>
      </c>
      <c r="D181" s="5">
        <v>6800</v>
      </c>
      <c r="E181" s="5">
        <v>20511.671999999999</v>
      </c>
      <c r="F181">
        <f t="shared" si="21"/>
        <v>17514.167999999998</v>
      </c>
      <c r="G181">
        <f t="shared" si="24"/>
        <v>18292.955999999998</v>
      </c>
      <c r="H181">
        <f t="shared" si="26"/>
        <v>20337.648000000001</v>
      </c>
      <c r="I181">
        <f t="shared" si="28"/>
        <v>19514.832000000002</v>
      </c>
      <c r="J181">
        <f t="shared" si="22"/>
        <v>8800</v>
      </c>
      <c r="K181">
        <f t="shared" si="25"/>
        <v>8480</v>
      </c>
      <c r="L181">
        <f t="shared" si="27"/>
        <v>6960</v>
      </c>
      <c r="M181">
        <f t="shared" si="29"/>
        <v>19000</v>
      </c>
      <c r="N181">
        <f t="shared" si="30"/>
        <v>6400</v>
      </c>
      <c r="O181">
        <f t="shared" si="23"/>
        <v>-2000</v>
      </c>
      <c r="P181">
        <f t="shared" si="23"/>
        <v>2997.5040000000008</v>
      </c>
      <c r="S181" s="27">
        <v>152</v>
      </c>
      <c r="T181" s="27">
        <v>42905.788290003722</v>
      </c>
      <c r="U181" s="27">
        <v>-5877.4842900037256</v>
      </c>
      <c r="V181" s="27">
        <v>-1.3381339102122103</v>
      </c>
      <c r="X181" s="27">
        <v>51.883561643835613</v>
      </c>
      <c r="Y181" s="27">
        <v>35070.288</v>
      </c>
    </row>
    <row r="182" spans="1:25" x14ac:dyDescent="0.25">
      <c r="A182" s="4" t="s">
        <v>204</v>
      </c>
      <c r="B182" s="5">
        <v>11</v>
      </c>
      <c r="C182" s="5">
        <v>192</v>
      </c>
      <c r="D182" s="5">
        <v>8800</v>
      </c>
      <c r="E182" s="5">
        <v>23361.095999999998</v>
      </c>
      <c r="F182">
        <f t="shared" si="21"/>
        <v>20511.671999999999</v>
      </c>
      <c r="G182">
        <f t="shared" si="24"/>
        <v>17514.167999999998</v>
      </c>
      <c r="H182">
        <f t="shared" si="26"/>
        <v>18292.955999999998</v>
      </c>
      <c r="I182">
        <f t="shared" si="28"/>
        <v>20337.648000000001</v>
      </c>
      <c r="J182">
        <f t="shared" si="22"/>
        <v>6800</v>
      </c>
      <c r="K182">
        <f t="shared" si="25"/>
        <v>8800</v>
      </c>
      <c r="L182">
        <f t="shared" si="27"/>
        <v>8480</v>
      </c>
      <c r="M182">
        <f t="shared" si="29"/>
        <v>6960</v>
      </c>
      <c r="N182">
        <f t="shared" si="30"/>
        <v>19000</v>
      </c>
      <c r="O182">
        <f t="shared" si="23"/>
        <v>2000</v>
      </c>
      <c r="P182">
        <f t="shared" si="23"/>
        <v>2849.4239999999991</v>
      </c>
      <c r="S182" s="27">
        <v>153</v>
      </c>
      <c r="T182" s="27">
        <v>39606.557681341103</v>
      </c>
      <c r="U182" s="27">
        <v>-2377.8176813411046</v>
      </c>
      <c r="V182" s="27">
        <v>-0.54136060850324907</v>
      </c>
      <c r="X182" s="27">
        <v>52.226027397260275</v>
      </c>
      <c r="Y182" s="27">
        <v>35071.979999999996</v>
      </c>
    </row>
    <row r="183" spans="1:25" x14ac:dyDescent="0.25">
      <c r="A183" s="4" t="s">
        <v>205</v>
      </c>
      <c r="B183" s="5">
        <v>12</v>
      </c>
      <c r="C183" s="5">
        <v>193</v>
      </c>
      <c r="D183" s="5">
        <v>4560</v>
      </c>
      <c r="E183" s="5">
        <v>18196.152000000002</v>
      </c>
      <c r="F183">
        <f t="shared" si="21"/>
        <v>23361.095999999998</v>
      </c>
      <c r="G183">
        <f t="shared" si="24"/>
        <v>20511.671999999999</v>
      </c>
      <c r="H183">
        <f t="shared" si="26"/>
        <v>17514.167999999998</v>
      </c>
      <c r="I183">
        <f t="shared" si="28"/>
        <v>18292.955999999998</v>
      </c>
      <c r="J183">
        <f t="shared" si="22"/>
        <v>8800</v>
      </c>
      <c r="K183">
        <f t="shared" si="25"/>
        <v>6800</v>
      </c>
      <c r="L183">
        <f t="shared" si="27"/>
        <v>8800</v>
      </c>
      <c r="M183">
        <f t="shared" si="29"/>
        <v>8480</v>
      </c>
      <c r="N183">
        <f t="shared" si="30"/>
        <v>6960</v>
      </c>
      <c r="O183">
        <f t="shared" si="23"/>
        <v>-4240</v>
      </c>
      <c r="P183">
        <f t="shared" si="23"/>
        <v>-5164.9439999999959</v>
      </c>
      <c r="S183" s="27">
        <v>154</v>
      </c>
      <c r="T183" s="27">
        <v>40596.326863939888</v>
      </c>
      <c r="U183" s="27">
        <v>-2144.8948639398877</v>
      </c>
      <c r="V183" s="27">
        <v>-0.48833079080440206</v>
      </c>
      <c r="X183" s="27">
        <v>52.56849315068493</v>
      </c>
      <c r="Y183" s="27">
        <v>35164.127999999997</v>
      </c>
    </row>
    <row r="184" spans="1:25" x14ac:dyDescent="0.25">
      <c r="A184" s="4" t="s">
        <v>206</v>
      </c>
      <c r="B184" s="5">
        <v>13</v>
      </c>
      <c r="C184" s="5">
        <v>194</v>
      </c>
      <c r="D184" s="5">
        <v>19100</v>
      </c>
      <c r="E184" s="5">
        <v>20648.724000000002</v>
      </c>
      <c r="F184">
        <f t="shared" si="21"/>
        <v>18196.152000000002</v>
      </c>
      <c r="G184">
        <f t="shared" si="24"/>
        <v>23361.095999999998</v>
      </c>
      <c r="H184">
        <f t="shared" si="26"/>
        <v>20511.671999999999</v>
      </c>
      <c r="I184">
        <f t="shared" si="28"/>
        <v>17514.167999999998</v>
      </c>
      <c r="J184">
        <f t="shared" si="22"/>
        <v>4560</v>
      </c>
      <c r="K184">
        <f t="shared" si="25"/>
        <v>8800</v>
      </c>
      <c r="L184">
        <f t="shared" si="27"/>
        <v>6800</v>
      </c>
      <c r="M184">
        <f t="shared" si="29"/>
        <v>8800</v>
      </c>
      <c r="N184">
        <f t="shared" si="30"/>
        <v>8480</v>
      </c>
      <c r="O184">
        <f t="shared" si="23"/>
        <v>14540</v>
      </c>
      <c r="P184">
        <f t="shared" si="23"/>
        <v>2452.5720000000001</v>
      </c>
      <c r="S184" s="27">
        <v>155</v>
      </c>
      <c r="T184" s="27">
        <v>38946.711559608586</v>
      </c>
      <c r="U184" s="27">
        <v>-4474.9475596085831</v>
      </c>
      <c r="V184" s="27">
        <v>-1.0188166876290921</v>
      </c>
      <c r="X184" s="27">
        <v>52.910958904109592</v>
      </c>
      <c r="Y184" s="27">
        <v>35221.284</v>
      </c>
    </row>
    <row r="185" spans="1:25" x14ac:dyDescent="0.25">
      <c r="A185" s="4" t="s">
        <v>207</v>
      </c>
      <c r="B185" s="5">
        <v>14</v>
      </c>
      <c r="C185" s="5">
        <v>195</v>
      </c>
      <c r="D185" s="5">
        <v>6480</v>
      </c>
      <c r="E185" s="5">
        <v>20246.400000000001</v>
      </c>
      <c r="F185">
        <f t="shared" si="21"/>
        <v>20648.724000000002</v>
      </c>
      <c r="G185">
        <f t="shared" si="24"/>
        <v>18196.152000000002</v>
      </c>
      <c r="H185">
        <f t="shared" si="26"/>
        <v>23361.095999999998</v>
      </c>
      <c r="I185">
        <f t="shared" si="28"/>
        <v>20511.671999999999</v>
      </c>
      <c r="J185">
        <f t="shared" si="22"/>
        <v>19100</v>
      </c>
      <c r="K185">
        <f t="shared" si="25"/>
        <v>4560</v>
      </c>
      <c r="L185">
        <f t="shared" si="27"/>
        <v>8800</v>
      </c>
      <c r="M185">
        <f t="shared" si="29"/>
        <v>6800</v>
      </c>
      <c r="N185">
        <f t="shared" si="30"/>
        <v>8800</v>
      </c>
      <c r="O185">
        <f t="shared" si="23"/>
        <v>-12620</v>
      </c>
      <c r="P185">
        <f t="shared" si="23"/>
        <v>-402.32400000000052</v>
      </c>
      <c r="S185" s="27">
        <v>156</v>
      </c>
      <c r="T185" s="27">
        <v>32311.592224409331</v>
      </c>
      <c r="U185" s="27">
        <v>1180.9957755906726</v>
      </c>
      <c r="V185" s="27">
        <v>0.26887872721719297</v>
      </c>
      <c r="X185" s="27">
        <v>53.253424657534246</v>
      </c>
      <c r="Y185" s="27">
        <v>35465.712</v>
      </c>
    </row>
    <row r="186" spans="1:25" x14ac:dyDescent="0.25">
      <c r="A186" s="4" t="s">
        <v>208</v>
      </c>
      <c r="B186" s="5">
        <v>15</v>
      </c>
      <c r="C186" s="5">
        <v>196</v>
      </c>
      <c r="D186" s="5">
        <v>4400</v>
      </c>
      <c r="E186" s="5">
        <v>14920.932000000001</v>
      </c>
      <c r="F186">
        <f t="shared" si="21"/>
        <v>20246.400000000001</v>
      </c>
      <c r="G186">
        <f t="shared" si="24"/>
        <v>20648.724000000002</v>
      </c>
      <c r="H186">
        <f t="shared" si="26"/>
        <v>18196.152000000002</v>
      </c>
      <c r="I186">
        <f t="shared" si="28"/>
        <v>23361.095999999998</v>
      </c>
      <c r="J186">
        <f t="shared" si="22"/>
        <v>6480</v>
      </c>
      <c r="K186">
        <f t="shared" si="25"/>
        <v>19100</v>
      </c>
      <c r="L186">
        <f t="shared" si="27"/>
        <v>4560</v>
      </c>
      <c r="M186">
        <f t="shared" si="29"/>
        <v>8800</v>
      </c>
      <c r="N186">
        <f t="shared" si="30"/>
        <v>6800</v>
      </c>
      <c r="O186">
        <f t="shared" si="23"/>
        <v>-2080</v>
      </c>
      <c r="P186">
        <f t="shared" si="23"/>
        <v>-5325.4680000000008</v>
      </c>
      <c r="S186" s="27">
        <v>157</v>
      </c>
      <c r="T186" s="27">
        <v>35684.139068820004</v>
      </c>
      <c r="U186" s="27">
        <v>-5563.731068820005</v>
      </c>
      <c r="V186" s="27">
        <v>-1.266701337364962</v>
      </c>
      <c r="X186" s="27">
        <v>53.595890410958901</v>
      </c>
      <c r="Y186" s="27">
        <v>35478.648000000001</v>
      </c>
    </row>
    <row r="187" spans="1:25" x14ac:dyDescent="0.25">
      <c r="A187" s="4" t="s">
        <v>209</v>
      </c>
      <c r="B187" s="5">
        <v>16</v>
      </c>
      <c r="C187" s="5">
        <v>197</v>
      </c>
      <c r="D187" s="5">
        <v>6400</v>
      </c>
      <c r="E187" s="5">
        <v>17887.02</v>
      </c>
      <c r="F187">
        <f t="shared" si="21"/>
        <v>14920.932000000001</v>
      </c>
      <c r="G187">
        <f t="shared" si="24"/>
        <v>20246.400000000001</v>
      </c>
      <c r="H187">
        <f t="shared" si="26"/>
        <v>20648.724000000002</v>
      </c>
      <c r="I187">
        <f t="shared" si="28"/>
        <v>18196.152000000002</v>
      </c>
      <c r="J187">
        <f t="shared" si="22"/>
        <v>4400</v>
      </c>
      <c r="K187">
        <f t="shared" si="25"/>
        <v>6480</v>
      </c>
      <c r="L187">
        <f t="shared" si="27"/>
        <v>19100</v>
      </c>
      <c r="M187">
        <f t="shared" si="29"/>
        <v>4560</v>
      </c>
      <c r="N187">
        <f t="shared" si="30"/>
        <v>8800</v>
      </c>
      <c r="O187">
        <f t="shared" si="23"/>
        <v>2000</v>
      </c>
      <c r="P187">
        <f t="shared" si="23"/>
        <v>2966.0879999999997</v>
      </c>
      <c r="S187" s="27">
        <v>158</v>
      </c>
      <c r="T187" s="27">
        <v>37260.438137403253</v>
      </c>
      <c r="U187" s="27">
        <v>-4585.2541374032553</v>
      </c>
      <c r="V187" s="27">
        <v>-1.0439303187310169</v>
      </c>
      <c r="X187" s="27">
        <v>53.938356164383563</v>
      </c>
      <c r="Y187" s="27">
        <v>35551.188000000002</v>
      </c>
    </row>
    <row r="188" spans="1:25" x14ac:dyDescent="0.25">
      <c r="A188" s="4" t="s">
        <v>210</v>
      </c>
      <c r="B188" s="5">
        <v>17</v>
      </c>
      <c r="C188" s="5">
        <v>198</v>
      </c>
      <c r="D188" s="5">
        <v>19500</v>
      </c>
      <c r="E188" s="5">
        <v>19315.308000000001</v>
      </c>
      <c r="F188">
        <f t="shared" si="21"/>
        <v>17887.02</v>
      </c>
      <c r="G188">
        <f t="shared" si="24"/>
        <v>14920.932000000001</v>
      </c>
      <c r="H188">
        <f t="shared" si="26"/>
        <v>20246.400000000001</v>
      </c>
      <c r="I188">
        <f t="shared" si="28"/>
        <v>20648.724000000002</v>
      </c>
      <c r="J188">
        <f t="shared" si="22"/>
        <v>6400</v>
      </c>
      <c r="K188">
        <f t="shared" si="25"/>
        <v>4400</v>
      </c>
      <c r="L188">
        <f t="shared" si="27"/>
        <v>6480</v>
      </c>
      <c r="M188">
        <f t="shared" si="29"/>
        <v>19100</v>
      </c>
      <c r="N188">
        <f t="shared" si="30"/>
        <v>4560</v>
      </c>
      <c r="O188">
        <f t="shared" si="23"/>
        <v>13100</v>
      </c>
      <c r="P188">
        <f t="shared" si="23"/>
        <v>1428.2880000000005</v>
      </c>
      <c r="S188" s="27">
        <v>159</v>
      </c>
      <c r="T188" s="27">
        <v>37700.3355518916</v>
      </c>
      <c r="U188" s="27">
        <v>-3557.2275518915994</v>
      </c>
      <c r="V188" s="27">
        <v>-0.8098782708144503</v>
      </c>
      <c r="X188" s="27">
        <v>54.280821917808218</v>
      </c>
      <c r="Y188" s="27">
        <v>35557.728000000003</v>
      </c>
    </row>
    <row r="189" spans="1:25" x14ac:dyDescent="0.25">
      <c r="A189" s="4" t="s">
        <v>211</v>
      </c>
      <c r="B189" s="5">
        <v>18</v>
      </c>
      <c r="C189" s="5">
        <v>199</v>
      </c>
      <c r="D189" s="5">
        <v>8000</v>
      </c>
      <c r="E189" s="5">
        <v>18330.792000000001</v>
      </c>
      <c r="F189">
        <f t="shared" si="21"/>
        <v>19315.308000000001</v>
      </c>
      <c r="G189">
        <f t="shared" si="24"/>
        <v>17887.02</v>
      </c>
      <c r="H189">
        <f t="shared" si="26"/>
        <v>14920.932000000001</v>
      </c>
      <c r="I189">
        <f t="shared" si="28"/>
        <v>20246.400000000001</v>
      </c>
      <c r="J189">
        <f t="shared" si="22"/>
        <v>19500</v>
      </c>
      <c r="K189">
        <f t="shared" si="25"/>
        <v>6400</v>
      </c>
      <c r="L189">
        <f t="shared" si="27"/>
        <v>4400</v>
      </c>
      <c r="M189">
        <f t="shared" si="29"/>
        <v>6480</v>
      </c>
      <c r="N189">
        <f t="shared" si="30"/>
        <v>19100</v>
      </c>
      <c r="O189">
        <f t="shared" si="23"/>
        <v>-11500</v>
      </c>
      <c r="P189">
        <f t="shared" si="23"/>
        <v>-984.51599999999962</v>
      </c>
      <c r="S189" s="27">
        <v>160</v>
      </c>
      <c r="T189" s="27">
        <v>37370.412491025338</v>
      </c>
      <c r="U189" s="27">
        <v>-1004.8324910253432</v>
      </c>
      <c r="V189" s="27">
        <v>-0.22877142055673039</v>
      </c>
      <c r="X189" s="27">
        <v>54.623287671232873</v>
      </c>
      <c r="Y189" s="27">
        <v>35567.64</v>
      </c>
    </row>
    <row r="190" spans="1:25" x14ac:dyDescent="0.25">
      <c r="A190" s="4" t="s">
        <v>212</v>
      </c>
      <c r="B190" s="5">
        <v>19</v>
      </c>
      <c r="C190" s="5">
        <v>200</v>
      </c>
      <c r="D190" s="5">
        <v>5600</v>
      </c>
      <c r="E190" s="5">
        <v>8365.2000000000007</v>
      </c>
      <c r="F190">
        <f t="shared" si="21"/>
        <v>18330.792000000001</v>
      </c>
      <c r="G190">
        <f t="shared" si="24"/>
        <v>19315.308000000001</v>
      </c>
      <c r="H190">
        <f t="shared" si="26"/>
        <v>17887.02</v>
      </c>
      <c r="I190">
        <f t="shared" si="28"/>
        <v>14920.932000000001</v>
      </c>
      <c r="J190">
        <f t="shared" si="22"/>
        <v>8000</v>
      </c>
      <c r="K190">
        <f t="shared" si="25"/>
        <v>19500</v>
      </c>
      <c r="L190">
        <f t="shared" si="27"/>
        <v>6400</v>
      </c>
      <c r="M190">
        <f t="shared" si="29"/>
        <v>4400</v>
      </c>
      <c r="N190">
        <f t="shared" si="30"/>
        <v>6480</v>
      </c>
      <c r="O190">
        <f t="shared" si="23"/>
        <v>-2400</v>
      </c>
      <c r="P190">
        <f t="shared" si="23"/>
        <v>-9965.5920000000006</v>
      </c>
      <c r="S190" s="27">
        <v>161</v>
      </c>
      <c r="T190" s="27">
        <v>34291.130589606895</v>
      </c>
      <c r="U190" s="27">
        <v>-7567.6225896068936</v>
      </c>
      <c r="V190" s="27">
        <v>-1.7229297276155726</v>
      </c>
      <c r="X190" s="27">
        <v>54.965753424657535</v>
      </c>
      <c r="Y190" s="27">
        <v>35606.448000000004</v>
      </c>
    </row>
    <row r="191" spans="1:25" x14ac:dyDescent="0.25">
      <c r="A191" s="4" t="s">
        <v>213</v>
      </c>
      <c r="B191" s="5">
        <v>20</v>
      </c>
      <c r="C191" s="5">
        <v>201</v>
      </c>
      <c r="D191" s="5">
        <v>2400</v>
      </c>
      <c r="E191" s="5">
        <v>12075.995999999999</v>
      </c>
      <c r="F191">
        <f t="shared" si="21"/>
        <v>8365.2000000000007</v>
      </c>
      <c r="G191">
        <f t="shared" si="24"/>
        <v>18330.792000000001</v>
      </c>
      <c r="H191">
        <f t="shared" si="26"/>
        <v>19315.308000000001</v>
      </c>
      <c r="I191">
        <f t="shared" si="28"/>
        <v>17887.02</v>
      </c>
      <c r="J191">
        <f t="shared" si="22"/>
        <v>5600</v>
      </c>
      <c r="K191">
        <f t="shared" si="25"/>
        <v>8000</v>
      </c>
      <c r="L191">
        <f t="shared" si="27"/>
        <v>19500</v>
      </c>
      <c r="M191">
        <f t="shared" si="29"/>
        <v>6400</v>
      </c>
      <c r="N191">
        <f t="shared" si="30"/>
        <v>4400</v>
      </c>
      <c r="O191">
        <f t="shared" si="23"/>
        <v>-3200</v>
      </c>
      <c r="P191">
        <f t="shared" si="23"/>
        <v>3710.7959999999985</v>
      </c>
      <c r="S191" s="27">
        <v>162</v>
      </c>
      <c r="T191" s="27">
        <v>37590.361198269507</v>
      </c>
      <c r="U191" s="27">
        <v>-6258.9371982695047</v>
      </c>
      <c r="V191" s="27">
        <v>-1.4249797521598684</v>
      </c>
      <c r="X191" s="27">
        <v>55.30821917808219</v>
      </c>
      <c r="Y191" s="27">
        <v>35654.567999999999</v>
      </c>
    </row>
    <row r="192" spans="1:25" x14ac:dyDescent="0.25">
      <c r="A192" s="4" t="s">
        <v>214</v>
      </c>
      <c r="B192" s="5">
        <v>21</v>
      </c>
      <c r="C192" s="5">
        <v>202</v>
      </c>
      <c r="D192" s="5">
        <v>14200</v>
      </c>
      <c r="E192" s="5">
        <v>12983.772000000001</v>
      </c>
      <c r="F192">
        <f t="shared" si="21"/>
        <v>12075.995999999999</v>
      </c>
      <c r="G192">
        <f t="shared" si="24"/>
        <v>8365.2000000000007</v>
      </c>
      <c r="H192">
        <f t="shared" si="26"/>
        <v>18330.792000000001</v>
      </c>
      <c r="I192">
        <f t="shared" si="28"/>
        <v>19315.308000000001</v>
      </c>
      <c r="J192">
        <f t="shared" si="22"/>
        <v>2400</v>
      </c>
      <c r="K192">
        <f t="shared" si="25"/>
        <v>5600</v>
      </c>
      <c r="L192">
        <f t="shared" si="27"/>
        <v>8000</v>
      </c>
      <c r="M192">
        <f t="shared" si="29"/>
        <v>19500</v>
      </c>
      <c r="N192">
        <f t="shared" si="30"/>
        <v>6400</v>
      </c>
      <c r="O192">
        <f t="shared" si="23"/>
        <v>11800</v>
      </c>
      <c r="P192">
        <f t="shared" si="23"/>
        <v>907.77600000000166</v>
      </c>
      <c r="S192" s="27">
        <v>163</v>
      </c>
      <c r="T192" s="27">
        <v>38250.207320002031</v>
      </c>
      <c r="U192" s="27">
        <v>-1960.767320002029</v>
      </c>
      <c r="V192" s="27">
        <v>-0.44641025164338949</v>
      </c>
      <c r="X192" s="27">
        <v>55.650684931506845</v>
      </c>
      <c r="Y192" s="27">
        <v>35674.127999999997</v>
      </c>
    </row>
    <row r="193" spans="1:25" x14ac:dyDescent="0.25">
      <c r="A193" s="4" t="s">
        <v>217</v>
      </c>
      <c r="B193" s="5">
        <v>24</v>
      </c>
      <c r="C193" s="5">
        <v>205</v>
      </c>
      <c r="D193" s="5">
        <v>8800</v>
      </c>
      <c r="E193" s="5">
        <v>10313.172</v>
      </c>
      <c r="F193">
        <f t="shared" si="21"/>
        <v>12983.772000000001</v>
      </c>
      <c r="G193">
        <f t="shared" si="24"/>
        <v>12075.995999999999</v>
      </c>
      <c r="H193">
        <f t="shared" si="26"/>
        <v>8365.2000000000007</v>
      </c>
      <c r="I193">
        <f t="shared" si="28"/>
        <v>18330.792000000001</v>
      </c>
      <c r="J193">
        <f t="shared" si="22"/>
        <v>14200</v>
      </c>
      <c r="K193">
        <f t="shared" si="25"/>
        <v>2400</v>
      </c>
      <c r="L193">
        <f t="shared" si="27"/>
        <v>5600</v>
      </c>
      <c r="M193">
        <f t="shared" si="29"/>
        <v>8000</v>
      </c>
      <c r="N193">
        <f t="shared" si="30"/>
        <v>19500</v>
      </c>
      <c r="O193">
        <f t="shared" si="23"/>
        <v>-5400</v>
      </c>
      <c r="P193">
        <f t="shared" si="23"/>
        <v>-2670.6000000000004</v>
      </c>
      <c r="S193" s="27">
        <v>164</v>
      </c>
      <c r="T193" s="27">
        <v>38836.737205986501</v>
      </c>
      <c r="U193" s="27">
        <v>2349.3267940134974</v>
      </c>
      <c r="V193" s="27">
        <v>0.53487405395303989</v>
      </c>
      <c r="X193" s="27">
        <v>55.993150684931507</v>
      </c>
      <c r="Y193" s="27">
        <v>35722.235999999997</v>
      </c>
    </row>
    <row r="194" spans="1:25" x14ac:dyDescent="0.25">
      <c r="A194" s="4" t="s">
        <v>267</v>
      </c>
      <c r="B194" s="5">
        <v>10</v>
      </c>
      <c r="C194" s="5">
        <v>253</v>
      </c>
      <c r="D194" s="5">
        <v>5600</v>
      </c>
      <c r="E194" s="5">
        <v>15827.723999999998</v>
      </c>
      <c r="F194">
        <f t="shared" si="21"/>
        <v>10313.172</v>
      </c>
      <c r="G194">
        <f t="shared" si="24"/>
        <v>12983.772000000001</v>
      </c>
      <c r="H194">
        <f t="shared" si="26"/>
        <v>12075.995999999999</v>
      </c>
      <c r="I194">
        <f t="shared" si="28"/>
        <v>8365.2000000000007</v>
      </c>
      <c r="J194">
        <f t="shared" si="22"/>
        <v>8800</v>
      </c>
      <c r="K194">
        <f t="shared" si="25"/>
        <v>14200</v>
      </c>
      <c r="L194">
        <f t="shared" si="27"/>
        <v>2400</v>
      </c>
      <c r="M194">
        <f t="shared" si="29"/>
        <v>5600</v>
      </c>
      <c r="N194">
        <f t="shared" si="30"/>
        <v>8000</v>
      </c>
      <c r="O194">
        <f t="shared" si="23"/>
        <v>-3200</v>
      </c>
      <c r="P194">
        <f t="shared" si="23"/>
        <v>5514.5519999999979</v>
      </c>
      <c r="S194" s="27">
        <v>165</v>
      </c>
      <c r="T194" s="27">
        <v>37480.386844647423</v>
      </c>
      <c r="U194" s="27">
        <v>-458.95884464742267</v>
      </c>
      <c r="V194" s="27">
        <v>-0.10449171160849581</v>
      </c>
      <c r="X194" s="27">
        <v>56.335616438356162</v>
      </c>
      <c r="Y194" s="27">
        <v>35723.123999999996</v>
      </c>
    </row>
    <row r="195" spans="1:25" x14ac:dyDescent="0.25">
      <c r="A195" s="4" t="s">
        <v>268</v>
      </c>
      <c r="B195" s="5">
        <v>11</v>
      </c>
      <c r="C195" s="5">
        <v>254</v>
      </c>
      <c r="D195" s="5">
        <v>7200</v>
      </c>
      <c r="E195" s="5">
        <v>18102.78</v>
      </c>
      <c r="F195">
        <f t="shared" si="21"/>
        <v>15827.723999999998</v>
      </c>
      <c r="G195">
        <f t="shared" si="24"/>
        <v>10313.172</v>
      </c>
      <c r="H195">
        <f t="shared" si="26"/>
        <v>12983.772000000001</v>
      </c>
      <c r="I195">
        <f t="shared" si="28"/>
        <v>12075.995999999999</v>
      </c>
      <c r="J195">
        <f t="shared" si="22"/>
        <v>5600</v>
      </c>
      <c r="K195">
        <f t="shared" si="25"/>
        <v>8800</v>
      </c>
      <c r="L195">
        <f t="shared" si="27"/>
        <v>14200</v>
      </c>
      <c r="M195">
        <f t="shared" si="29"/>
        <v>2400</v>
      </c>
      <c r="N195">
        <f t="shared" si="30"/>
        <v>5600</v>
      </c>
      <c r="O195">
        <f t="shared" si="23"/>
        <v>1600</v>
      </c>
      <c r="P195">
        <f t="shared" si="23"/>
        <v>2275.0560000000005</v>
      </c>
      <c r="S195" s="27">
        <v>166</v>
      </c>
      <c r="T195" s="27">
        <v>39020.02779535664</v>
      </c>
      <c r="U195" s="27">
        <v>-584.63979535664112</v>
      </c>
      <c r="V195" s="27">
        <v>-0.13310564466447136</v>
      </c>
      <c r="X195" s="27">
        <v>56.678082191780824</v>
      </c>
      <c r="Y195" s="27">
        <v>35762.639999999999</v>
      </c>
    </row>
    <row r="196" spans="1:25" x14ac:dyDescent="0.25">
      <c r="A196" s="4" t="s">
        <v>269</v>
      </c>
      <c r="B196" s="5">
        <v>12</v>
      </c>
      <c r="C196" s="5">
        <v>255</v>
      </c>
      <c r="D196" s="5">
        <v>7280</v>
      </c>
      <c r="E196" s="5">
        <v>20890.824000000001</v>
      </c>
      <c r="F196">
        <f t="shared" si="21"/>
        <v>18102.78</v>
      </c>
      <c r="G196">
        <f t="shared" si="24"/>
        <v>15827.723999999998</v>
      </c>
      <c r="H196">
        <f t="shared" si="26"/>
        <v>10313.172</v>
      </c>
      <c r="I196">
        <f t="shared" si="28"/>
        <v>12983.772000000001</v>
      </c>
      <c r="J196">
        <f t="shared" si="22"/>
        <v>7200</v>
      </c>
      <c r="K196">
        <f t="shared" si="25"/>
        <v>5600</v>
      </c>
      <c r="L196">
        <f t="shared" si="27"/>
        <v>8800</v>
      </c>
      <c r="M196">
        <f t="shared" si="29"/>
        <v>14200</v>
      </c>
      <c r="N196">
        <f t="shared" si="30"/>
        <v>2400</v>
      </c>
      <c r="O196">
        <f t="shared" si="23"/>
        <v>80</v>
      </c>
      <c r="P196">
        <f t="shared" si="23"/>
        <v>2788.0440000000017</v>
      </c>
      <c r="S196" s="27">
        <v>167</v>
      </c>
      <c r="T196" s="27">
        <v>38103.574848505916</v>
      </c>
      <c r="U196" s="27">
        <v>-480.51484850591805</v>
      </c>
      <c r="V196" s="27">
        <v>-0.10939939290690039</v>
      </c>
      <c r="X196" s="27">
        <v>57.020547945205479</v>
      </c>
      <c r="Y196" s="27">
        <v>35807.46</v>
      </c>
    </row>
    <row r="197" spans="1:25" x14ac:dyDescent="0.25">
      <c r="A197" s="4" t="s">
        <v>271</v>
      </c>
      <c r="B197" s="5">
        <v>14</v>
      </c>
      <c r="C197" s="5">
        <v>257</v>
      </c>
      <c r="D197" s="5">
        <v>8320</v>
      </c>
      <c r="E197" s="5">
        <v>17078.027999999998</v>
      </c>
      <c r="F197">
        <f t="shared" si="21"/>
        <v>20890.824000000001</v>
      </c>
      <c r="G197">
        <f t="shared" si="24"/>
        <v>18102.78</v>
      </c>
      <c r="H197">
        <f t="shared" si="26"/>
        <v>15827.723999999998</v>
      </c>
      <c r="I197">
        <f t="shared" si="28"/>
        <v>10313.172</v>
      </c>
      <c r="J197">
        <f t="shared" si="22"/>
        <v>7280</v>
      </c>
      <c r="K197">
        <f t="shared" si="25"/>
        <v>7200</v>
      </c>
      <c r="L197">
        <f t="shared" si="27"/>
        <v>5600</v>
      </c>
      <c r="M197">
        <f t="shared" si="29"/>
        <v>8800</v>
      </c>
      <c r="N197">
        <f t="shared" si="30"/>
        <v>14200</v>
      </c>
      <c r="O197">
        <f t="shared" si="23"/>
        <v>1040</v>
      </c>
      <c r="P197">
        <f t="shared" si="23"/>
        <v>-3812.7960000000021</v>
      </c>
      <c r="S197" s="27">
        <v>168</v>
      </c>
      <c r="T197" s="27">
        <v>27282.098452092549</v>
      </c>
      <c r="U197" s="27">
        <v>-1968.0024520925472</v>
      </c>
      <c r="V197" s="27">
        <v>-0.44805748285958397</v>
      </c>
      <c r="X197" s="27">
        <v>57.363013698630134</v>
      </c>
      <c r="Y197" s="27">
        <v>35853.768000000004</v>
      </c>
    </row>
    <row r="198" spans="1:25" x14ac:dyDescent="0.25">
      <c r="A198" s="4" t="s">
        <v>272</v>
      </c>
      <c r="B198" s="5">
        <v>15</v>
      </c>
      <c r="C198" s="5">
        <v>258</v>
      </c>
      <c r="D198" s="5">
        <v>18700</v>
      </c>
      <c r="E198" s="5">
        <v>16996.067999999999</v>
      </c>
      <c r="F198">
        <f t="shared" si="21"/>
        <v>17078.027999999998</v>
      </c>
      <c r="G198">
        <f t="shared" si="24"/>
        <v>20890.824000000001</v>
      </c>
      <c r="H198">
        <f t="shared" si="26"/>
        <v>18102.78</v>
      </c>
      <c r="I198">
        <f t="shared" si="28"/>
        <v>15827.723999999998</v>
      </c>
      <c r="J198">
        <f t="shared" si="22"/>
        <v>8320</v>
      </c>
      <c r="K198">
        <f t="shared" si="25"/>
        <v>7280</v>
      </c>
      <c r="L198">
        <f t="shared" si="27"/>
        <v>7200</v>
      </c>
      <c r="M198">
        <f t="shared" si="29"/>
        <v>5600</v>
      </c>
      <c r="N198">
        <f t="shared" si="30"/>
        <v>8800</v>
      </c>
      <c r="O198">
        <f t="shared" si="23"/>
        <v>10380</v>
      </c>
      <c r="P198">
        <f t="shared" si="23"/>
        <v>-81.959999999999127</v>
      </c>
      <c r="S198" s="27">
        <v>169</v>
      </c>
      <c r="T198" s="27">
        <v>30449.359836408657</v>
      </c>
      <c r="U198" s="27">
        <v>-2727.7758364086585</v>
      </c>
      <c r="V198" s="27">
        <v>-0.62103600214873345</v>
      </c>
      <c r="X198" s="27">
        <v>57.705479452054796</v>
      </c>
      <c r="Y198" s="27">
        <v>35885.148000000001</v>
      </c>
    </row>
    <row r="199" spans="1:25" x14ac:dyDescent="0.25">
      <c r="A199" s="4" t="s">
        <v>273</v>
      </c>
      <c r="B199" s="5">
        <v>16</v>
      </c>
      <c r="C199" s="5">
        <v>259</v>
      </c>
      <c r="D199" s="5">
        <v>7120</v>
      </c>
      <c r="E199" s="5">
        <v>18556.152000000002</v>
      </c>
      <c r="F199">
        <f t="shared" ref="F199:F262" si="31">E198</f>
        <v>16996.067999999999</v>
      </c>
      <c r="G199">
        <f t="shared" si="24"/>
        <v>17078.027999999998</v>
      </c>
      <c r="H199">
        <f t="shared" si="26"/>
        <v>20890.824000000001</v>
      </c>
      <c r="I199">
        <f t="shared" si="28"/>
        <v>18102.78</v>
      </c>
      <c r="J199">
        <f t="shared" ref="J199:J262" si="32">D198</f>
        <v>18700</v>
      </c>
      <c r="K199">
        <f t="shared" si="25"/>
        <v>8320</v>
      </c>
      <c r="L199">
        <f t="shared" si="27"/>
        <v>7280</v>
      </c>
      <c r="M199">
        <f t="shared" si="29"/>
        <v>7200</v>
      </c>
      <c r="N199">
        <f t="shared" si="30"/>
        <v>5600</v>
      </c>
      <c r="O199">
        <f t="shared" ref="O199:P262" si="33">D199-D198</f>
        <v>-11580</v>
      </c>
      <c r="P199">
        <f t="shared" si="33"/>
        <v>1560.0840000000026</v>
      </c>
      <c r="S199" s="27">
        <v>170</v>
      </c>
      <c r="T199" s="27">
        <v>39789.848270711249</v>
      </c>
      <c r="U199" s="27">
        <v>-5924.6122707112445</v>
      </c>
      <c r="V199" s="27">
        <v>-1.3488635942050395</v>
      </c>
      <c r="X199" s="27">
        <v>58.047945205479451</v>
      </c>
      <c r="Y199" s="27">
        <v>35887.800000000003</v>
      </c>
    </row>
    <row r="200" spans="1:25" x14ac:dyDescent="0.25">
      <c r="A200" s="4" t="s">
        <v>275</v>
      </c>
      <c r="B200" s="5">
        <v>18</v>
      </c>
      <c r="C200" s="5">
        <v>261</v>
      </c>
      <c r="D200" s="5">
        <v>8800</v>
      </c>
      <c r="E200" s="5">
        <v>19469.232</v>
      </c>
      <c r="F200">
        <f t="shared" si="31"/>
        <v>18556.152000000002</v>
      </c>
      <c r="G200">
        <f t="shared" ref="G200:G263" si="34">E198</f>
        <v>16996.067999999999</v>
      </c>
      <c r="H200">
        <f t="shared" si="26"/>
        <v>17078.027999999998</v>
      </c>
      <c r="I200">
        <f t="shared" si="28"/>
        <v>20890.824000000001</v>
      </c>
      <c r="J200">
        <f t="shared" si="32"/>
        <v>7120</v>
      </c>
      <c r="K200">
        <f t="shared" ref="K200:K263" si="35">D198</f>
        <v>18700</v>
      </c>
      <c r="L200">
        <f t="shared" si="27"/>
        <v>8320</v>
      </c>
      <c r="M200">
        <f t="shared" si="29"/>
        <v>7280</v>
      </c>
      <c r="N200">
        <f t="shared" si="30"/>
        <v>7200</v>
      </c>
      <c r="O200">
        <f t="shared" si="33"/>
        <v>1680</v>
      </c>
      <c r="P200">
        <f t="shared" si="33"/>
        <v>913.07999999999811</v>
      </c>
      <c r="S200" s="27">
        <v>171</v>
      </c>
      <c r="T200" s="27">
        <v>39789.848270711249</v>
      </c>
      <c r="U200" s="27">
        <v>-7261.7122707112503</v>
      </c>
      <c r="V200" s="27">
        <v>-1.6532827577556444</v>
      </c>
      <c r="X200" s="27">
        <v>58.390410958904106</v>
      </c>
      <c r="Y200" s="27">
        <v>35897.364000000001</v>
      </c>
    </row>
    <row r="201" spans="1:25" x14ac:dyDescent="0.25">
      <c r="A201" s="4" t="s">
        <v>276</v>
      </c>
      <c r="B201" s="5">
        <v>19</v>
      </c>
      <c r="C201" s="5">
        <v>262</v>
      </c>
      <c r="D201" s="5">
        <v>8800</v>
      </c>
      <c r="E201" s="5">
        <v>20712.192000000003</v>
      </c>
      <c r="F201">
        <f t="shared" si="31"/>
        <v>19469.232</v>
      </c>
      <c r="G201">
        <f t="shared" si="34"/>
        <v>18556.152000000002</v>
      </c>
      <c r="H201">
        <f t="shared" ref="H201:H264" si="36">E198</f>
        <v>16996.067999999999</v>
      </c>
      <c r="I201">
        <f t="shared" si="28"/>
        <v>17078.027999999998</v>
      </c>
      <c r="J201">
        <f t="shared" si="32"/>
        <v>8800</v>
      </c>
      <c r="K201">
        <f t="shared" si="35"/>
        <v>7120</v>
      </c>
      <c r="L201">
        <f t="shared" ref="L201:L264" si="37">D198</f>
        <v>18700</v>
      </c>
      <c r="M201">
        <f t="shared" si="29"/>
        <v>8320</v>
      </c>
      <c r="N201">
        <f t="shared" si="30"/>
        <v>7280</v>
      </c>
      <c r="O201">
        <f t="shared" si="33"/>
        <v>0</v>
      </c>
      <c r="P201">
        <f t="shared" si="33"/>
        <v>1242.9600000000028</v>
      </c>
      <c r="S201" s="27">
        <v>172</v>
      </c>
      <c r="T201" s="27">
        <v>32238.275988661273</v>
      </c>
      <c r="U201" s="27">
        <v>4297.224011338727</v>
      </c>
      <c r="V201" s="27">
        <v>0.97835415385633395</v>
      </c>
      <c r="X201" s="27">
        <v>58.732876712328768</v>
      </c>
      <c r="Y201" s="27">
        <v>35975.051999999996</v>
      </c>
    </row>
    <row r="202" spans="1:25" x14ac:dyDescent="0.25">
      <c r="A202" s="4" t="s">
        <v>277</v>
      </c>
      <c r="B202" s="5">
        <v>20</v>
      </c>
      <c r="C202" s="5">
        <v>263</v>
      </c>
      <c r="D202" s="5">
        <v>17600</v>
      </c>
      <c r="E202" s="5">
        <v>17489.928</v>
      </c>
      <c r="F202">
        <f t="shared" si="31"/>
        <v>20712.192000000003</v>
      </c>
      <c r="G202">
        <f t="shared" si="34"/>
        <v>19469.232</v>
      </c>
      <c r="H202">
        <f t="shared" si="36"/>
        <v>18556.152000000002</v>
      </c>
      <c r="I202">
        <f t="shared" ref="I202:I265" si="38">E198</f>
        <v>16996.067999999999</v>
      </c>
      <c r="J202">
        <f t="shared" si="32"/>
        <v>8800</v>
      </c>
      <c r="K202">
        <f t="shared" si="35"/>
        <v>8800</v>
      </c>
      <c r="L202">
        <f t="shared" si="37"/>
        <v>7120</v>
      </c>
      <c r="M202">
        <f t="shared" si="29"/>
        <v>18700</v>
      </c>
      <c r="N202">
        <f t="shared" si="30"/>
        <v>8320</v>
      </c>
      <c r="O202">
        <f t="shared" si="33"/>
        <v>8800</v>
      </c>
      <c r="P202">
        <f t="shared" si="33"/>
        <v>-3222.2640000000029</v>
      </c>
      <c r="S202" s="27">
        <v>173</v>
      </c>
      <c r="T202" s="27">
        <v>38946.711559608586</v>
      </c>
      <c r="U202" s="27">
        <v>639.27244039141078</v>
      </c>
      <c r="V202" s="27">
        <v>0.14554392460167995</v>
      </c>
      <c r="X202" s="27">
        <v>59.075342465753423</v>
      </c>
      <c r="Y202" s="27">
        <v>36002.387999999999</v>
      </c>
    </row>
    <row r="203" spans="1:25" x14ac:dyDescent="0.25">
      <c r="A203" s="4" t="s">
        <v>279</v>
      </c>
      <c r="B203" s="5">
        <v>22</v>
      </c>
      <c r="C203" s="5">
        <v>265</v>
      </c>
      <c r="D203" s="5">
        <v>5600</v>
      </c>
      <c r="E203" s="5">
        <v>13757.675999999999</v>
      </c>
      <c r="F203">
        <f t="shared" si="31"/>
        <v>17489.928</v>
      </c>
      <c r="G203">
        <f t="shared" si="34"/>
        <v>20712.192000000003</v>
      </c>
      <c r="H203">
        <f t="shared" si="36"/>
        <v>19469.232</v>
      </c>
      <c r="I203">
        <f t="shared" si="38"/>
        <v>18556.152000000002</v>
      </c>
      <c r="J203">
        <f t="shared" si="32"/>
        <v>17600</v>
      </c>
      <c r="K203">
        <f t="shared" si="35"/>
        <v>8800</v>
      </c>
      <c r="L203">
        <f t="shared" si="37"/>
        <v>8800</v>
      </c>
      <c r="M203">
        <f t="shared" ref="M203:M266" si="39">D199</f>
        <v>7120</v>
      </c>
      <c r="N203">
        <f t="shared" ref="N203:N266" si="40">D198</f>
        <v>18700</v>
      </c>
      <c r="O203">
        <f t="shared" si="33"/>
        <v>-12000</v>
      </c>
      <c r="P203">
        <f t="shared" si="33"/>
        <v>-3732.2520000000004</v>
      </c>
      <c r="S203" s="27">
        <v>174</v>
      </c>
      <c r="T203" s="27">
        <v>33118.07081763797</v>
      </c>
      <c r="U203" s="27">
        <v>6290.0131823620322</v>
      </c>
      <c r="V203" s="27">
        <v>1.4320548587965889</v>
      </c>
      <c r="X203" s="27">
        <v>59.417808219178085</v>
      </c>
      <c r="Y203" s="27">
        <v>36058.415999999997</v>
      </c>
    </row>
    <row r="204" spans="1:25" x14ac:dyDescent="0.25">
      <c r="A204" s="4" t="s">
        <v>280</v>
      </c>
      <c r="B204" s="5">
        <v>23</v>
      </c>
      <c r="C204" s="5">
        <v>266</v>
      </c>
      <c r="D204" s="5">
        <v>8400</v>
      </c>
      <c r="E204" s="5">
        <v>12211.368</v>
      </c>
      <c r="F204">
        <f t="shared" si="31"/>
        <v>13757.675999999999</v>
      </c>
      <c r="G204">
        <f t="shared" si="34"/>
        <v>17489.928</v>
      </c>
      <c r="H204">
        <f t="shared" si="36"/>
        <v>20712.192000000003</v>
      </c>
      <c r="I204">
        <f t="shared" si="38"/>
        <v>19469.232</v>
      </c>
      <c r="J204">
        <f t="shared" si="32"/>
        <v>5600</v>
      </c>
      <c r="K204">
        <f t="shared" si="35"/>
        <v>17600</v>
      </c>
      <c r="L204">
        <f t="shared" si="37"/>
        <v>8800</v>
      </c>
      <c r="M204">
        <f t="shared" si="39"/>
        <v>8800</v>
      </c>
      <c r="N204">
        <f t="shared" si="40"/>
        <v>7120</v>
      </c>
      <c r="O204">
        <f t="shared" si="33"/>
        <v>2800</v>
      </c>
      <c r="P204">
        <f t="shared" si="33"/>
        <v>-1546.3079999999991</v>
      </c>
      <c r="S204" s="27">
        <v>175</v>
      </c>
      <c r="T204" s="27">
        <v>32971.438346141855</v>
      </c>
      <c r="U204" s="27">
        <v>3089.4496538581443</v>
      </c>
      <c r="V204" s="27">
        <v>0.70337871472529923</v>
      </c>
      <c r="X204" s="27">
        <v>59.760273972602739</v>
      </c>
      <c r="Y204" s="27">
        <v>36060.887999999999</v>
      </c>
    </row>
    <row r="205" spans="1:25" x14ac:dyDescent="0.25">
      <c r="A205" s="4" t="s">
        <v>281</v>
      </c>
      <c r="B205" s="5">
        <v>24</v>
      </c>
      <c r="C205" s="5">
        <v>267</v>
      </c>
      <c r="D205" s="5">
        <v>5760</v>
      </c>
      <c r="E205" s="5">
        <v>15550.476000000001</v>
      </c>
      <c r="F205">
        <f t="shared" si="31"/>
        <v>12211.368</v>
      </c>
      <c r="G205">
        <f t="shared" si="34"/>
        <v>13757.675999999999</v>
      </c>
      <c r="H205">
        <f t="shared" si="36"/>
        <v>17489.928</v>
      </c>
      <c r="I205">
        <f t="shared" si="38"/>
        <v>20712.192000000003</v>
      </c>
      <c r="J205">
        <f t="shared" si="32"/>
        <v>8400</v>
      </c>
      <c r="K205">
        <f t="shared" si="35"/>
        <v>5600</v>
      </c>
      <c r="L205">
        <f t="shared" si="37"/>
        <v>17600</v>
      </c>
      <c r="M205">
        <f t="shared" si="39"/>
        <v>8800</v>
      </c>
      <c r="N205">
        <f t="shared" si="40"/>
        <v>8800</v>
      </c>
      <c r="O205">
        <f t="shared" si="33"/>
        <v>-2640</v>
      </c>
      <c r="P205">
        <f t="shared" si="33"/>
        <v>3339.1080000000002</v>
      </c>
      <c r="S205" s="27">
        <v>176</v>
      </c>
      <c r="T205" s="27">
        <v>31094.542710991569</v>
      </c>
      <c r="U205" s="27">
        <v>3231.6972890084362</v>
      </c>
      <c r="V205" s="27">
        <v>0.73576440473315452</v>
      </c>
      <c r="X205" s="27">
        <v>60.102739726027394</v>
      </c>
      <c r="Y205" s="27">
        <v>36122.592000000004</v>
      </c>
    </row>
    <row r="206" spans="1:25" x14ac:dyDescent="0.25">
      <c r="A206" s="4" t="s">
        <v>283</v>
      </c>
      <c r="B206" s="5">
        <v>26</v>
      </c>
      <c r="C206" s="5">
        <v>269</v>
      </c>
      <c r="D206" s="5">
        <v>8160</v>
      </c>
      <c r="E206" s="5">
        <v>19606.271999999997</v>
      </c>
      <c r="F206">
        <f t="shared" si="31"/>
        <v>15550.476000000001</v>
      </c>
      <c r="G206">
        <f t="shared" si="34"/>
        <v>12211.368</v>
      </c>
      <c r="H206">
        <f t="shared" si="36"/>
        <v>13757.675999999999</v>
      </c>
      <c r="I206">
        <f t="shared" si="38"/>
        <v>17489.928</v>
      </c>
      <c r="J206">
        <f t="shared" si="32"/>
        <v>5760</v>
      </c>
      <c r="K206">
        <f t="shared" si="35"/>
        <v>8400</v>
      </c>
      <c r="L206">
        <f t="shared" si="37"/>
        <v>5600</v>
      </c>
      <c r="M206">
        <f t="shared" si="39"/>
        <v>17600</v>
      </c>
      <c r="N206">
        <f t="shared" si="40"/>
        <v>8800</v>
      </c>
      <c r="O206">
        <f t="shared" si="33"/>
        <v>2400</v>
      </c>
      <c r="P206">
        <f t="shared" si="33"/>
        <v>4055.7959999999966</v>
      </c>
      <c r="S206" s="27">
        <v>177</v>
      </c>
      <c r="T206" s="27">
        <v>33616.621220724766</v>
      </c>
      <c r="U206" s="27">
        <v>7615.0307792752355</v>
      </c>
      <c r="V206" s="27">
        <v>1.7337232071191886</v>
      </c>
      <c r="X206" s="27">
        <v>60.445205479452056</v>
      </c>
      <c r="Y206" s="27">
        <v>36186.491999999998</v>
      </c>
    </row>
    <row r="207" spans="1:25" x14ac:dyDescent="0.25">
      <c r="A207" s="4" t="s">
        <v>284</v>
      </c>
      <c r="B207" s="5">
        <v>27</v>
      </c>
      <c r="C207" s="5">
        <v>270</v>
      </c>
      <c r="D207" s="5">
        <v>5760</v>
      </c>
      <c r="E207" s="5">
        <v>17097.887999999999</v>
      </c>
      <c r="F207">
        <f t="shared" si="31"/>
        <v>19606.271999999997</v>
      </c>
      <c r="G207">
        <f t="shared" si="34"/>
        <v>15550.476000000001</v>
      </c>
      <c r="H207">
        <f t="shared" si="36"/>
        <v>12211.368</v>
      </c>
      <c r="I207">
        <f t="shared" si="38"/>
        <v>13757.675999999999</v>
      </c>
      <c r="J207">
        <f t="shared" si="32"/>
        <v>8160</v>
      </c>
      <c r="K207">
        <f t="shared" si="35"/>
        <v>5760</v>
      </c>
      <c r="L207">
        <f t="shared" si="37"/>
        <v>8400</v>
      </c>
      <c r="M207">
        <f t="shared" si="39"/>
        <v>5600</v>
      </c>
      <c r="N207">
        <f t="shared" si="40"/>
        <v>17600</v>
      </c>
      <c r="O207">
        <f t="shared" si="33"/>
        <v>-2400</v>
      </c>
      <c r="P207">
        <f t="shared" si="33"/>
        <v>-2508.3839999999982</v>
      </c>
      <c r="S207" s="27">
        <v>178</v>
      </c>
      <c r="T207" s="27">
        <v>33323.356277732528</v>
      </c>
      <c r="U207" s="27">
        <v>9088.3397222674685</v>
      </c>
      <c r="V207" s="27">
        <v>2.0691532243784208</v>
      </c>
      <c r="X207" s="27">
        <v>60.787671232876711</v>
      </c>
      <c r="Y207" s="27">
        <v>36206.832000000002</v>
      </c>
    </row>
    <row r="208" spans="1:25" x14ac:dyDescent="0.25">
      <c r="A208" s="4" t="s">
        <v>285</v>
      </c>
      <c r="B208" s="5">
        <v>28</v>
      </c>
      <c r="C208" s="5">
        <v>271</v>
      </c>
      <c r="D208" s="5">
        <v>7280</v>
      </c>
      <c r="E208" s="5">
        <v>18715.163999999997</v>
      </c>
      <c r="F208">
        <f t="shared" si="31"/>
        <v>17097.887999999999</v>
      </c>
      <c r="G208">
        <f t="shared" si="34"/>
        <v>19606.271999999997</v>
      </c>
      <c r="H208">
        <f t="shared" si="36"/>
        <v>15550.476000000001</v>
      </c>
      <c r="I208">
        <f t="shared" si="38"/>
        <v>12211.368</v>
      </c>
      <c r="J208">
        <f t="shared" si="32"/>
        <v>5760</v>
      </c>
      <c r="K208">
        <f t="shared" si="35"/>
        <v>8160</v>
      </c>
      <c r="L208">
        <f t="shared" si="37"/>
        <v>5760</v>
      </c>
      <c r="M208">
        <f t="shared" si="39"/>
        <v>8400</v>
      </c>
      <c r="N208">
        <f t="shared" si="40"/>
        <v>5600</v>
      </c>
      <c r="O208">
        <f t="shared" si="33"/>
        <v>1520</v>
      </c>
      <c r="P208">
        <f t="shared" si="33"/>
        <v>1617.275999999998</v>
      </c>
      <c r="S208" s="27">
        <v>179</v>
      </c>
      <c r="T208" s="27">
        <v>31387.8076539838</v>
      </c>
      <c r="U208" s="27">
        <v>3313.9963460161962</v>
      </c>
      <c r="V208" s="27">
        <v>0.75450152992596409</v>
      </c>
      <c r="X208" s="27">
        <v>61.130136986301366</v>
      </c>
      <c r="Y208" s="27">
        <v>36266.555999999997</v>
      </c>
    </row>
    <row r="209" spans="1:25" x14ac:dyDescent="0.25">
      <c r="A209" s="4" t="s">
        <v>286</v>
      </c>
      <c r="B209" s="5">
        <v>29</v>
      </c>
      <c r="C209" s="5">
        <v>272</v>
      </c>
      <c r="D209" s="5">
        <v>9120</v>
      </c>
      <c r="E209" s="5">
        <v>21725.148000000001</v>
      </c>
      <c r="F209">
        <f t="shared" si="31"/>
        <v>18715.163999999997</v>
      </c>
      <c r="G209">
        <f t="shared" si="34"/>
        <v>17097.887999999999</v>
      </c>
      <c r="H209">
        <f t="shared" si="36"/>
        <v>19606.271999999997</v>
      </c>
      <c r="I209">
        <f t="shared" si="38"/>
        <v>15550.476000000001</v>
      </c>
      <c r="J209">
        <f t="shared" si="32"/>
        <v>7280</v>
      </c>
      <c r="K209">
        <f t="shared" si="35"/>
        <v>5760</v>
      </c>
      <c r="L209">
        <f t="shared" si="37"/>
        <v>8160</v>
      </c>
      <c r="M209">
        <f t="shared" si="39"/>
        <v>5760</v>
      </c>
      <c r="N209">
        <f t="shared" si="40"/>
        <v>8400</v>
      </c>
      <c r="O209">
        <f t="shared" si="33"/>
        <v>1840</v>
      </c>
      <c r="P209">
        <f t="shared" si="33"/>
        <v>3009.984000000004</v>
      </c>
      <c r="S209" s="27">
        <v>180</v>
      </c>
      <c r="T209" s="27">
        <v>38910.053441734555</v>
      </c>
      <c r="U209" s="27">
        <v>271.75855826545012</v>
      </c>
      <c r="V209" s="27">
        <v>6.1871597483274442E-2</v>
      </c>
      <c r="X209" s="27">
        <v>61.472602739726028</v>
      </c>
      <c r="Y209" s="27">
        <v>36289.440000000002</v>
      </c>
    </row>
    <row r="210" spans="1:25" x14ac:dyDescent="0.25">
      <c r="A210" s="4" t="s">
        <v>289</v>
      </c>
      <c r="B210" s="5">
        <v>1</v>
      </c>
      <c r="C210" s="5">
        <v>274</v>
      </c>
      <c r="D210" s="5">
        <v>7280</v>
      </c>
      <c r="E210" s="5">
        <v>16758.792000000001</v>
      </c>
      <c r="F210">
        <f t="shared" si="31"/>
        <v>21725.148000000001</v>
      </c>
      <c r="G210">
        <f t="shared" si="34"/>
        <v>18715.163999999997</v>
      </c>
      <c r="H210">
        <f t="shared" si="36"/>
        <v>17097.887999999999</v>
      </c>
      <c r="I210">
        <f t="shared" si="38"/>
        <v>19606.271999999997</v>
      </c>
      <c r="J210">
        <f t="shared" si="32"/>
        <v>9120</v>
      </c>
      <c r="K210">
        <f t="shared" si="35"/>
        <v>7280</v>
      </c>
      <c r="L210">
        <f t="shared" si="37"/>
        <v>5760</v>
      </c>
      <c r="M210">
        <f t="shared" si="39"/>
        <v>8160</v>
      </c>
      <c r="N210">
        <f t="shared" si="40"/>
        <v>5760</v>
      </c>
      <c r="O210">
        <f t="shared" si="33"/>
        <v>-1840</v>
      </c>
      <c r="P210">
        <f t="shared" si="33"/>
        <v>-4966.3559999999998</v>
      </c>
      <c r="S210" s="27">
        <v>181</v>
      </c>
      <c r="T210" s="27">
        <v>32590.19392025195</v>
      </c>
      <c r="U210" s="27">
        <v>6988.2420797480518</v>
      </c>
      <c r="V210" s="27">
        <v>1.5910214707995147</v>
      </c>
      <c r="X210" s="27">
        <v>61.815068493150683</v>
      </c>
      <c r="Y210" s="27">
        <v>36365.579999999994</v>
      </c>
    </row>
    <row r="211" spans="1:25" x14ac:dyDescent="0.25">
      <c r="A211" s="4" t="s">
        <v>290</v>
      </c>
      <c r="B211" s="5">
        <v>2</v>
      </c>
      <c r="C211" s="5">
        <v>275</v>
      </c>
      <c r="D211" s="5">
        <v>20100</v>
      </c>
      <c r="E211" s="5">
        <v>18969.059999999998</v>
      </c>
      <c r="F211">
        <f t="shared" si="31"/>
        <v>16758.792000000001</v>
      </c>
      <c r="G211">
        <f t="shared" si="34"/>
        <v>21725.148000000001</v>
      </c>
      <c r="H211">
        <f t="shared" si="36"/>
        <v>18715.163999999997</v>
      </c>
      <c r="I211">
        <f t="shared" si="38"/>
        <v>17097.887999999999</v>
      </c>
      <c r="J211">
        <f t="shared" si="32"/>
        <v>7280</v>
      </c>
      <c r="K211">
        <f t="shared" si="35"/>
        <v>9120</v>
      </c>
      <c r="L211">
        <f t="shared" si="37"/>
        <v>7280</v>
      </c>
      <c r="M211">
        <f t="shared" si="39"/>
        <v>5760</v>
      </c>
      <c r="N211">
        <f t="shared" si="40"/>
        <v>8160</v>
      </c>
      <c r="O211">
        <f t="shared" si="33"/>
        <v>12820</v>
      </c>
      <c r="P211">
        <f t="shared" si="33"/>
        <v>2210.2679999999964</v>
      </c>
      <c r="S211" s="27">
        <v>182</v>
      </c>
      <c r="T211" s="27">
        <v>31417.134148283025</v>
      </c>
      <c r="U211" s="27">
        <v>1833.0658517169722</v>
      </c>
      <c r="V211" s="27">
        <v>0.41733630492323326</v>
      </c>
      <c r="X211" s="27">
        <v>62.157534246575338</v>
      </c>
      <c r="Y211" s="27">
        <v>36460.296000000002</v>
      </c>
    </row>
    <row r="212" spans="1:25" x14ac:dyDescent="0.25">
      <c r="A212" s="4" t="s">
        <v>293</v>
      </c>
      <c r="B212" s="5">
        <v>5</v>
      </c>
      <c r="C212" s="5">
        <v>278</v>
      </c>
      <c r="D212" s="5">
        <v>6800</v>
      </c>
      <c r="E212" s="5">
        <v>15988.404</v>
      </c>
      <c r="F212">
        <f t="shared" si="31"/>
        <v>18969.059999999998</v>
      </c>
      <c r="G212">
        <f t="shared" si="34"/>
        <v>16758.792000000001</v>
      </c>
      <c r="H212">
        <f t="shared" si="36"/>
        <v>21725.148000000001</v>
      </c>
      <c r="I212">
        <f t="shared" si="38"/>
        <v>18715.163999999997</v>
      </c>
      <c r="J212">
        <f t="shared" si="32"/>
        <v>20100</v>
      </c>
      <c r="K212">
        <f t="shared" si="35"/>
        <v>7280</v>
      </c>
      <c r="L212">
        <f t="shared" si="37"/>
        <v>9120</v>
      </c>
      <c r="M212">
        <f t="shared" si="39"/>
        <v>7280</v>
      </c>
      <c r="N212">
        <f t="shared" si="40"/>
        <v>5760</v>
      </c>
      <c r="O212">
        <f t="shared" si="33"/>
        <v>-13300</v>
      </c>
      <c r="P212">
        <f t="shared" si="33"/>
        <v>-2980.6559999999972</v>
      </c>
      <c r="S212" s="27">
        <v>183</v>
      </c>
      <c r="T212" s="27">
        <v>30566.665813605548</v>
      </c>
      <c r="U212" s="27">
        <v>-345.13381360554922</v>
      </c>
      <c r="V212" s="27">
        <v>-7.8577030028293443E-2</v>
      </c>
      <c r="X212" s="27">
        <v>62.5</v>
      </c>
      <c r="Y212" s="27">
        <v>36490.080000000002</v>
      </c>
    </row>
    <row r="213" spans="1:25" x14ac:dyDescent="0.25">
      <c r="A213" s="4" t="s">
        <v>294</v>
      </c>
      <c r="B213" s="5">
        <v>6</v>
      </c>
      <c r="C213" s="5">
        <v>279</v>
      </c>
      <c r="D213" s="5">
        <v>19000</v>
      </c>
      <c r="E213" s="5">
        <v>18295.464</v>
      </c>
      <c r="F213">
        <f t="shared" si="31"/>
        <v>15988.404</v>
      </c>
      <c r="G213">
        <f t="shared" si="34"/>
        <v>18969.059999999998</v>
      </c>
      <c r="H213">
        <f t="shared" si="36"/>
        <v>16758.792000000001</v>
      </c>
      <c r="I213">
        <f t="shared" si="38"/>
        <v>21725.148000000001</v>
      </c>
      <c r="J213">
        <f t="shared" si="32"/>
        <v>6800</v>
      </c>
      <c r="K213">
        <f t="shared" si="35"/>
        <v>20100</v>
      </c>
      <c r="L213">
        <f t="shared" si="37"/>
        <v>7280</v>
      </c>
      <c r="M213">
        <f t="shared" si="39"/>
        <v>9120</v>
      </c>
      <c r="N213">
        <f t="shared" si="40"/>
        <v>7280</v>
      </c>
      <c r="O213">
        <f t="shared" si="33"/>
        <v>12200</v>
      </c>
      <c r="P213">
        <f t="shared" si="33"/>
        <v>2307.0599999999995</v>
      </c>
      <c r="S213" s="27">
        <v>184</v>
      </c>
      <c r="T213" s="27">
        <v>40376.378156695719</v>
      </c>
      <c r="U213" s="27">
        <v>32.889843304277747</v>
      </c>
      <c r="V213" s="27">
        <v>7.4880701428454467E-3</v>
      </c>
      <c r="X213" s="27">
        <v>62.842465753424655</v>
      </c>
      <c r="Y213" s="27">
        <v>36535.5</v>
      </c>
    </row>
    <row r="214" spans="1:25" x14ac:dyDescent="0.25">
      <c r="A214" s="4" t="s">
        <v>295</v>
      </c>
      <c r="B214" s="5">
        <v>7</v>
      </c>
      <c r="C214" s="5">
        <v>280</v>
      </c>
      <c r="D214" s="5">
        <v>9120</v>
      </c>
      <c r="E214" s="5">
        <v>17537.879999999997</v>
      </c>
      <c r="F214">
        <f t="shared" si="31"/>
        <v>18295.464</v>
      </c>
      <c r="G214">
        <f t="shared" si="34"/>
        <v>15988.404</v>
      </c>
      <c r="H214">
        <f t="shared" si="36"/>
        <v>18969.059999999998</v>
      </c>
      <c r="I214">
        <f t="shared" si="38"/>
        <v>16758.792000000001</v>
      </c>
      <c r="J214">
        <f t="shared" si="32"/>
        <v>19000</v>
      </c>
      <c r="K214">
        <f t="shared" si="35"/>
        <v>6800</v>
      </c>
      <c r="L214">
        <f t="shared" si="37"/>
        <v>20100</v>
      </c>
      <c r="M214">
        <f t="shared" si="39"/>
        <v>7280</v>
      </c>
      <c r="N214">
        <f t="shared" si="40"/>
        <v>9120</v>
      </c>
      <c r="O214">
        <f t="shared" si="33"/>
        <v>-9880</v>
      </c>
      <c r="P214">
        <f t="shared" si="33"/>
        <v>-757.58400000000256</v>
      </c>
      <c r="S214" s="27">
        <v>185</v>
      </c>
      <c r="T214" s="27">
        <v>30742.624779400889</v>
      </c>
      <c r="U214" s="27">
        <v>8617.4592205991139</v>
      </c>
      <c r="V214" s="27">
        <v>1.9619472947918759</v>
      </c>
      <c r="X214" s="27">
        <v>63.184931506849317</v>
      </c>
      <c r="Y214" s="27">
        <v>36538.872000000003</v>
      </c>
    </row>
    <row r="215" spans="1:25" x14ac:dyDescent="0.25">
      <c r="A215" s="4" t="s">
        <v>296</v>
      </c>
      <c r="B215" s="5">
        <v>8</v>
      </c>
      <c r="C215" s="5">
        <v>281</v>
      </c>
      <c r="D215" s="5">
        <v>6960</v>
      </c>
      <c r="E215" s="5">
        <v>15032.976000000001</v>
      </c>
      <c r="F215">
        <f t="shared" si="31"/>
        <v>17537.879999999997</v>
      </c>
      <c r="G215">
        <f t="shared" si="34"/>
        <v>18295.464</v>
      </c>
      <c r="H215">
        <f t="shared" si="36"/>
        <v>15988.404</v>
      </c>
      <c r="I215">
        <f t="shared" si="38"/>
        <v>18969.059999999998</v>
      </c>
      <c r="J215">
        <f t="shared" si="32"/>
        <v>9120</v>
      </c>
      <c r="K215">
        <f t="shared" si="35"/>
        <v>19000</v>
      </c>
      <c r="L215">
        <f t="shared" si="37"/>
        <v>6800</v>
      </c>
      <c r="M215">
        <f t="shared" si="39"/>
        <v>20100</v>
      </c>
      <c r="N215">
        <f t="shared" si="40"/>
        <v>7280</v>
      </c>
      <c r="O215">
        <f t="shared" si="33"/>
        <v>-2160</v>
      </c>
      <c r="P215">
        <f t="shared" si="33"/>
        <v>-2504.9039999999968</v>
      </c>
      <c r="S215" s="27">
        <v>186</v>
      </c>
      <c r="T215" s="27">
        <v>31945.011045669042</v>
      </c>
      <c r="U215" s="27">
        <v>-4216.3830456690375</v>
      </c>
      <c r="V215" s="27">
        <v>-0.95994899407038681</v>
      </c>
      <c r="X215" s="27">
        <v>63.527397260273972</v>
      </c>
      <c r="Y215" s="27">
        <v>36565.824000000001</v>
      </c>
    </row>
    <row r="216" spans="1:25" x14ac:dyDescent="0.25">
      <c r="A216" s="4" t="s">
        <v>297</v>
      </c>
      <c r="B216" s="5">
        <v>9</v>
      </c>
      <c r="C216" s="5">
        <v>282</v>
      </c>
      <c r="D216" s="5">
        <v>7600</v>
      </c>
      <c r="E216" s="5">
        <v>19883.171999999999</v>
      </c>
      <c r="F216">
        <f t="shared" si="31"/>
        <v>15032.976000000001</v>
      </c>
      <c r="G216">
        <f t="shared" si="34"/>
        <v>17537.879999999997</v>
      </c>
      <c r="H216">
        <f t="shared" si="36"/>
        <v>18295.464</v>
      </c>
      <c r="I216">
        <f t="shared" si="38"/>
        <v>15988.404</v>
      </c>
      <c r="J216">
        <f t="shared" si="32"/>
        <v>6960</v>
      </c>
      <c r="K216">
        <f t="shared" si="35"/>
        <v>9120</v>
      </c>
      <c r="L216">
        <f t="shared" si="37"/>
        <v>19000</v>
      </c>
      <c r="M216">
        <f t="shared" si="39"/>
        <v>6800</v>
      </c>
      <c r="N216">
        <f t="shared" si="40"/>
        <v>20100</v>
      </c>
      <c r="O216">
        <f t="shared" si="33"/>
        <v>640</v>
      </c>
      <c r="P216">
        <f t="shared" si="33"/>
        <v>4850.1959999999981</v>
      </c>
      <c r="S216" s="27">
        <v>187</v>
      </c>
      <c r="T216" s="27">
        <v>30273.400870613317</v>
      </c>
      <c r="U216" s="27">
        <v>-2250.8208706133191</v>
      </c>
      <c r="V216" s="27">
        <v>-0.51244709201581606</v>
      </c>
      <c r="X216" s="27">
        <v>63.869863013698627</v>
      </c>
      <c r="Y216" s="27">
        <v>36574.667999999998</v>
      </c>
    </row>
    <row r="217" spans="1:25" x14ac:dyDescent="0.25">
      <c r="A217" s="4" t="s">
        <v>298</v>
      </c>
      <c r="B217" s="5">
        <v>10</v>
      </c>
      <c r="C217" s="5">
        <v>283</v>
      </c>
      <c r="D217" s="5">
        <v>22500</v>
      </c>
      <c r="E217" s="5">
        <v>21890.112000000001</v>
      </c>
      <c r="F217">
        <f t="shared" si="31"/>
        <v>19883.171999999999</v>
      </c>
      <c r="G217">
        <f t="shared" si="34"/>
        <v>15032.976000000001</v>
      </c>
      <c r="H217">
        <f t="shared" si="36"/>
        <v>17537.879999999997</v>
      </c>
      <c r="I217">
        <f t="shared" si="38"/>
        <v>18295.464</v>
      </c>
      <c r="J217">
        <f t="shared" si="32"/>
        <v>7600</v>
      </c>
      <c r="K217">
        <f t="shared" si="35"/>
        <v>6960</v>
      </c>
      <c r="L217">
        <f t="shared" si="37"/>
        <v>9120</v>
      </c>
      <c r="M217">
        <f t="shared" si="39"/>
        <v>19000</v>
      </c>
      <c r="N217">
        <f t="shared" si="40"/>
        <v>6800</v>
      </c>
      <c r="O217">
        <f t="shared" si="33"/>
        <v>14900</v>
      </c>
      <c r="P217">
        <f t="shared" si="33"/>
        <v>2006.9400000000023</v>
      </c>
      <c r="S217" s="27">
        <v>188</v>
      </c>
      <c r="T217" s="27">
        <v>34291.130589606895</v>
      </c>
      <c r="U217" s="27">
        <v>-8546.8825896068956</v>
      </c>
      <c r="V217" s="27">
        <v>-1.9458790284147383</v>
      </c>
      <c r="X217" s="27">
        <v>64.212328767123282</v>
      </c>
      <c r="Y217" s="27">
        <v>36734.292000000001</v>
      </c>
    </row>
    <row r="218" spans="1:25" x14ac:dyDescent="0.25">
      <c r="A218" s="4" t="s">
        <v>300</v>
      </c>
      <c r="B218" s="5">
        <v>12</v>
      </c>
      <c r="C218" s="5">
        <v>285</v>
      </c>
      <c r="D218" s="5">
        <v>960</v>
      </c>
      <c r="E218" s="5">
        <v>11005.392</v>
      </c>
      <c r="F218">
        <f t="shared" si="31"/>
        <v>21890.112000000001</v>
      </c>
      <c r="G218">
        <f t="shared" si="34"/>
        <v>19883.171999999999</v>
      </c>
      <c r="H218">
        <f t="shared" si="36"/>
        <v>15032.976000000001</v>
      </c>
      <c r="I218">
        <f t="shared" si="38"/>
        <v>17537.879999999997</v>
      </c>
      <c r="J218">
        <f t="shared" si="32"/>
        <v>22500</v>
      </c>
      <c r="K218">
        <f t="shared" si="35"/>
        <v>7600</v>
      </c>
      <c r="L218">
        <f t="shared" si="37"/>
        <v>6960</v>
      </c>
      <c r="M218">
        <f t="shared" si="39"/>
        <v>9120</v>
      </c>
      <c r="N218">
        <f t="shared" si="40"/>
        <v>19000</v>
      </c>
      <c r="O218">
        <f t="shared" si="33"/>
        <v>-21540</v>
      </c>
      <c r="P218">
        <f t="shared" si="33"/>
        <v>-10884.720000000001</v>
      </c>
      <c r="S218" s="27">
        <v>189</v>
      </c>
      <c r="T218" s="27">
        <v>35207.58353645762</v>
      </c>
      <c r="U218" s="27">
        <v>-5523.5795364576188</v>
      </c>
      <c r="V218" s="27">
        <v>-1.2575599897492022</v>
      </c>
      <c r="X218" s="27">
        <v>64.554794520547944</v>
      </c>
      <c r="Y218" s="27">
        <v>36747.119999999995</v>
      </c>
    </row>
    <row r="219" spans="1:25" x14ac:dyDescent="0.25">
      <c r="A219" s="4" t="s">
        <v>301</v>
      </c>
      <c r="B219" s="5">
        <v>13</v>
      </c>
      <c r="C219" s="5">
        <v>286</v>
      </c>
      <c r="D219" s="5">
        <v>19400</v>
      </c>
      <c r="E219" s="5">
        <v>18310.871999999999</v>
      </c>
      <c r="F219">
        <f t="shared" si="31"/>
        <v>11005.392</v>
      </c>
      <c r="G219">
        <f t="shared" si="34"/>
        <v>21890.112000000001</v>
      </c>
      <c r="H219">
        <f t="shared" si="36"/>
        <v>19883.171999999999</v>
      </c>
      <c r="I219">
        <f t="shared" si="38"/>
        <v>15032.976000000001</v>
      </c>
      <c r="J219">
        <f t="shared" si="32"/>
        <v>960</v>
      </c>
      <c r="K219">
        <f t="shared" si="35"/>
        <v>22500</v>
      </c>
      <c r="L219">
        <f t="shared" si="37"/>
        <v>7600</v>
      </c>
      <c r="M219">
        <f t="shared" si="39"/>
        <v>6960</v>
      </c>
      <c r="N219">
        <f t="shared" si="40"/>
        <v>9120</v>
      </c>
      <c r="O219">
        <f t="shared" si="33"/>
        <v>18440</v>
      </c>
      <c r="P219">
        <f t="shared" si="33"/>
        <v>7305.48</v>
      </c>
      <c r="S219" s="27">
        <v>190</v>
      </c>
      <c r="T219" s="27">
        <v>28279.199258266137</v>
      </c>
      <c r="U219" s="27">
        <v>-5995.7032582661377</v>
      </c>
      <c r="V219" s="27">
        <v>-1.3650489647588104</v>
      </c>
      <c r="X219" s="27">
        <v>64.897260273972591</v>
      </c>
      <c r="Y219" s="27">
        <v>36771.227999999996</v>
      </c>
    </row>
    <row r="220" spans="1:25" x14ac:dyDescent="0.25">
      <c r="A220" s="4" t="s">
        <v>302</v>
      </c>
      <c r="B220" s="5">
        <v>14</v>
      </c>
      <c r="C220" s="5">
        <v>287</v>
      </c>
      <c r="D220" s="5">
        <v>6400</v>
      </c>
      <c r="E220" s="5">
        <v>18474.240000000002</v>
      </c>
      <c r="F220">
        <f t="shared" si="31"/>
        <v>18310.871999999999</v>
      </c>
      <c r="G220">
        <f t="shared" si="34"/>
        <v>11005.392</v>
      </c>
      <c r="H220">
        <f t="shared" si="36"/>
        <v>21890.112000000001</v>
      </c>
      <c r="I220">
        <f t="shared" si="38"/>
        <v>19883.171999999999</v>
      </c>
      <c r="J220">
        <f t="shared" si="32"/>
        <v>19400</v>
      </c>
      <c r="K220">
        <f t="shared" si="35"/>
        <v>960</v>
      </c>
      <c r="L220">
        <f t="shared" si="37"/>
        <v>22500</v>
      </c>
      <c r="M220">
        <f t="shared" si="39"/>
        <v>7600</v>
      </c>
      <c r="N220">
        <f t="shared" si="40"/>
        <v>6960</v>
      </c>
      <c r="O220">
        <f t="shared" si="33"/>
        <v>-13000</v>
      </c>
      <c r="P220">
        <f t="shared" si="33"/>
        <v>163.36800000000221</v>
      </c>
      <c r="S220" s="27">
        <v>191</v>
      </c>
      <c r="T220" s="27">
        <v>30038.788916219532</v>
      </c>
      <c r="U220" s="27">
        <v>6019.6270837804659</v>
      </c>
      <c r="V220" s="27">
        <v>1.3704957308585803</v>
      </c>
      <c r="X220" s="27">
        <v>65.239726027397253</v>
      </c>
      <c r="Y220" s="27">
        <v>36796.307999999997</v>
      </c>
    </row>
    <row r="221" spans="1:25" x14ac:dyDescent="0.25">
      <c r="A221" s="4" t="s">
        <v>303</v>
      </c>
      <c r="B221" s="5">
        <v>15</v>
      </c>
      <c r="C221" s="5">
        <v>288</v>
      </c>
      <c r="D221" s="5">
        <v>8800</v>
      </c>
      <c r="E221" s="5">
        <v>18886.092000000001</v>
      </c>
      <c r="F221">
        <f t="shared" si="31"/>
        <v>18474.240000000002</v>
      </c>
      <c r="G221">
        <f t="shared" si="34"/>
        <v>18310.871999999999</v>
      </c>
      <c r="H221">
        <f t="shared" si="36"/>
        <v>11005.392</v>
      </c>
      <c r="I221">
        <f t="shared" si="38"/>
        <v>21890.112000000001</v>
      </c>
      <c r="J221">
        <f t="shared" si="32"/>
        <v>6400</v>
      </c>
      <c r="K221">
        <f t="shared" si="35"/>
        <v>19400</v>
      </c>
      <c r="L221">
        <f t="shared" si="37"/>
        <v>960</v>
      </c>
      <c r="M221">
        <f t="shared" si="39"/>
        <v>22500</v>
      </c>
      <c r="N221">
        <f t="shared" si="40"/>
        <v>7600</v>
      </c>
      <c r="O221">
        <f t="shared" si="33"/>
        <v>2400</v>
      </c>
      <c r="P221">
        <f t="shared" si="33"/>
        <v>411.85199999999895</v>
      </c>
      <c r="S221" s="27">
        <v>192</v>
      </c>
      <c r="T221" s="27">
        <v>33440.662254929426</v>
      </c>
      <c r="U221" s="27">
        <v>7109.521745070575</v>
      </c>
      <c r="V221" s="27">
        <v>1.618633357923275</v>
      </c>
      <c r="X221" s="27">
        <v>65.582191780821915</v>
      </c>
      <c r="Y221" s="27">
        <v>36837.372000000003</v>
      </c>
    </row>
    <row r="222" spans="1:25" x14ac:dyDescent="0.25">
      <c r="A222" s="4" t="s">
        <v>305</v>
      </c>
      <c r="B222" s="5">
        <v>17</v>
      </c>
      <c r="C222" s="5">
        <v>290</v>
      </c>
      <c r="D222" s="5">
        <v>9120</v>
      </c>
      <c r="E222" s="5">
        <v>21635.016000000003</v>
      </c>
      <c r="F222">
        <f t="shared" si="31"/>
        <v>18886.092000000001</v>
      </c>
      <c r="G222">
        <f t="shared" si="34"/>
        <v>18474.240000000002</v>
      </c>
      <c r="H222">
        <f t="shared" si="36"/>
        <v>18310.871999999999</v>
      </c>
      <c r="I222">
        <f t="shared" si="38"/>
        <v>11005.392</v>
      </c>
      <c r="J222">
        <f t="shared" si="32"/>
        <v>8800</v>
      </c>
      <c r="K222">
        <f t="shared" si="35"/>
        <v>6400</v>
      </c>
      <c r="L222">
        <f t="shared" si="37"/>
        <v>19400</v>
      </c>
      <c r="M222">
        <f t="shared" si="39"/>
        <v>960</v>
      </c>
      <c r="N222">
        <f t="shared" si="40"/>
        <v>22500</v>
      </c>
      <c r="O222">
        <f t="shared" si="33"/>
        <v>320</v>
      </c>
      <c r="P222">
        <f t="shared" si="33"/>
        <v>2748.9240000000027</v>
      </c>
      <c r="S222" s="27">
        <v>193</v>
      </c>
      <c r="T222" s="27">
        <v>33088.744323338746</v>
      </c>
      <c r="U222" s="27">
        <v>1571.3596766612536</v>
      </c>
      <c r="V222" s="27">
        <v>0.35775334560344441</v>
      </c>
      <c r="X222" s="27">
        <v>65.924657534246563</v>
      </c>
      <c r="Y222" s="27">
        <v>36880.764000000003</v>
      </c>
    </row>
    <row r="223" spans="1:25" x14ac:dyDescent="0.25">
      <c r="A223" s="4" t="s">
        <v>306</v>
      </c>
      <c r="B223" s="5">
        <v>18</v>
      </c>
      <c r="C223" s="5">
        <v>291</v>
      </c>
      <c r="D223" s="5">
        <v>6400</v>
      </c>
      <c r="E223" s="5">
        <v>18223.968000000001</v>
      </c>
      <c r="F223">
        <f t="shared" si="31"/>
        <v>21635.016000000003</v>
      </c>
      <c r="G223">
        <f t="shared" si="34"/>
        <v>18886.092000000001</v>
      </c>
      <c r="H223">
        <f t="shared" si="36"/>
        <v>18474.240000000002</v>
      </c>
      <c r="I223">
        <f t="shared" si="38"/>
        <v>18310.871999999999</v>
      </c>
      <c r="J223">
        <f t="shared" si="32"/>
        <v>9120</v>
      </c>
      <c r="K223">
        <f t="shared" si="35"/>
        <v>8800</v>
      </c>
      <c r="L223">
        <f t="shared" si="37"/>
        <v>6400</v>
      </c>
      <c r="M223">
        <f t="shared" si="39"/>
        <v>19400</v>
      </c>
      <c r="N223">
        <f t="shared" si="40"/>
        <v>960</v>
      </c>
      <c r="O223">
        <f t="shared" si="33"/>
        <v>-2720</v>
      </c>
      <c r="P223">
        <f t="shared" si="33"/>
        <v>-3411.0480000000025</v>
      </c>
      <c r="S223" s="27">
        <v>194</v>
      </c>
      <c r="T223" s="27">
        <v>38873.395323860525</v>
      </c>
      <c r="U223" s="27">
        <v>-2686.9033238605261</v>
      </c>
      <c r="V223" s="27">
        <v>-0.6117305081078136</v>
      </c>
      <c r="X223" s="27">
        <v>66.267123287671225</v>
      </c>
      <c r="Y223" s="27">
        <v>36940.175999999999</v>
      </c>
    </row>
    <row r="224" spans="1:25" x14ac:dyDescent="0.25">
      <c r="A224" s="4" t="s">
        <v>307</v>
      </c>
      <c r="B224" s="5">
        <v>19</v>
      </c>
      <c r="C224" s="5">
        <v>292</v>
      </c>
      <c r="D224" s="5">
        <v>21200</v>
      </c>
      <c r="E224" s="5">
        <v>18697.524000000001</v>
      </c>
      <c r="F224">
        <f t="shared" si="31"/>
        <v>18223.968000000001</v>
      </c>
      <c r="G224">
        <f t="shared" si="34"/>
        <v>21635.016000000003</v>
      </c>
      <c r="H224">
        <f t="shared" si="36"/>
        <v>18886.092000000001</v>
      </c>
      <c r="I224">
        <f t="shared" si="38"/>
        <v>18474.240000000002</v>
      </c>
      <c r="J224">
        <f t="shared" si="32"/>
        <v>6400</v>
      </c>
      <c r="K224">
        <f t="shared" si="35"/>
        <v>9120</v>
      </c>
      <c r="L224">
        <f t="shared" si="37"/>
        <v>8800</v>
      </c>
      <c r="M224">
        <f t="shared" si="39"/>
        <v>6400</v>
      </c>
      <c r="N224">
        <f t="shared" si="40"/>
        <v>19400</v>
      </c>
      <c r="O224">
        <f t="shared" si="33"/>
        <v>14800</v>
      </c>
      <c r="P224">
        <f t="shared" si="33"/>
        <v>473.55600000000049</v>
      </c>
      <c r="S224" s="27">
        <v>195</v>
      </c>
      <c r="T224" s="27">
        <v>32502.214437354283</v>
      </c>
      <c r="U224" s="27">
        <v>2270.5335626457163</v>
      </c>
      <c r="V224" s="27">
        <v>0.5169351042959992</v>
      </c>
      <c r="X224" s="27">
        <v>66.609589041095887</v>
      </c>
      <c r="Y224" s="27">
        <v>36965.292000000001</v>
      </c>
    </row>
    <row r="225" spans="1:25" x14ac:dyDescent="0.25">
      <c r="A225" s="4" t="s">
        <v>308</v>
      </c>
      <c r="B225" s="5">
        <v>20</v>
      </c>
      <c r="C225" s="5">
        <v>293</v>
      </c>
      <c r="D225" s="5">
        <v>17100</v>
      </c>
      <c r="E225" s="5">
        <v>16407.707999999999</v>
      </c>
      <c r="F225">
        <f t="shared" si="31"/>
        <v>18697.524000000001</v>
      </c>
      <c r="G225">
        <f t="shared" si="34"/>
        <v>18223.968000000001</v>
      </c>
      <c r="H225">
        <f t="shared" si="36"/>
        <v>21635.016000000003</v>
      </c>
      <c r="I225">
        <f t="shared" si="38"/>
        <v>18886.092000000001</v>
      </c>
      <c r="J225">
        <f t="shared" si="32"/>
        <v>21200</v>
      </c>
      <c r="K225">
        <f t="shared" si="35"/>
        <v>6400</v>
      </c>
      <c r="L225">
        <f t="shared" si="37"/>
        <v>9120</v>
      </c>
      <c r="M225">
        <f t="shared" si="39"/>
        <v>8800</v>
      </c>
      <c r="N225">
        <f t="shared" si="40"/>
        <v>6400</v>
      </c>
      <c r="O225">
        <f t="shared" si="33"/>
        <v>-4100</v>
      </c>
      <c r="P225">
        <f t="shared" si="33"/>
        <v>-2289.8160000000025</v>
      </c>
      <c r="S225" s="27">
        <v>196</v>
      </c>
      <c r="T225" s="27">
        <v>31945.011045669042</v>
      </c>
      <c r="U225" s="27">
        <v>867.52495433095828</v>
      </c>
      <c r="V225" s="27">
        <v>0.19751044869995196</v>
      </c>
      <c r="X225" s="27">
        <v>66.952054794520535</v>
      </c>
      <c r="Y225" s="27">
        <v>36983.315999999999</v>
      </c>
    </row>
    <row r="226" spans="1:25" x14ac:dyDescent="0.25">
      <c r="A226" s="4" t="s">
        <v>309</v>
      </c>
      <c r="B226" s="5">
        <v>21</v>
      </c>
      <c r="C226" s="5">
        <v>294</v>
      </c>
      <c r="D226" s="5">
        <v>17000</v>
      </c>
      <c r="E226" s="5">
        <v>12908.16</v>
      </c>
      <c r="F226">
        <f t="shared" si="31"/>
        <v>16407.707999999999</v>
      </c>
      <c r="G226">
        <f t="shared" si="34"/>
        <v>18697.524000000001</v>
      </c>
      <c r="H226">
        <f t="shared" si="36"/>
        <v>18223.968000000001</v>
      </c>
      <c r="I226">
        <f t="shared" si="38"/>
        <v>21635.016000000003</v>
      </c>
      <c r="J226">
        <f t="shared" si="32"/>
        <v>17100</v>
      </c>
      <c r="K226">
        <f t="shared" si="35"/>
        <v>21200</v>
      </c>
      <c r="L226">
        <f t="shared" si="37"/>
        <v>6400</v>
      </c>
      <c r="M226">
        <f t="shared" si="39"/>
        <v>9120</v>
      </c>
      <c r="N226">
        <f t="shared" si="40"/>
        <v>8800</v>
      </c>
      <c r="O226">
        <f t="shared" si="33"/>
        <v>-100</v>
      </c>
      <c r="P226">
        <f t="shared" si="33"/>
        <v>-3499.5479999999989</v>
      </c>
      <c r="S226" s="27">
        <v>197</v>
      </c>
      <c r="T226" s="27">
        <v>30361.380353510987</v>
      </c>
      <c r="U226" s="27">
        <v>3879.7436464890161</v>
      </c>
      <c r="V226" s="27">
        <v>0.88330589758055067</v>
      </c>
      <c r="X226" s="27">
        <v>67.294520547945197</v>
      </c>
      <c r="Y226" s="27">
        <v>36993.024000000005</v>
      </c>
    </row>
    <row r="227" spans="1:25" x14ac:dyDescent="0.25">
      <c r="A227" s="4" t="s">
        <v>310</v>
      </c>
      <c r="B227" s="5">
        <v>22</v>
      </c>
      <c r="C227" s="5">
        <v>295</v>
      </c>
      <c r="D227" s="5">
        <v>18200</v>
      </c>
      <c r="E227" s="5">
        <v>15057.36</v>
      </c>
      <c r="F227">
        <f t="shared" si="31"/>
        <v>12908.16</v>
      </c>
      <c r="G227">
        <f t="shared" si="34"/>
        <v>16407.707999999999</v>
      </c>
      <c r="H227">
        <f t="shared" si="36"/>
        <v>18697.524000000001</v>
      </c>
      <c r="I227">
        <f t="shared" si="38"/>
        <v>18223.968000000001</v>
      </c>
      <c r="J227">
        <f t="shared" si="32"/>
        <v>17000</v>
      </c>
      <c r="K227">
        <f t="shared" si="35"/>
        <v>17100</v>
      </c>
      <c r="L227">
        <f t="shared" si="37"/>
        <v>21200</v>
      </c>
      <c r="M227">
        <f t="shared" si="39"/>
        <v>6400</v>
      </c>
      <c r="N227">
        <f t="shared" si="40"/>
        <v>9120</v>
      </c>
      <c r="O227">
        <f t="shared" si="33"/>
        <v>1200</v>
      </c>
      <c r="P227">
        <f t="shared" si="33"/>
        <v>2149.2000000000007</v>
      </c>
      <c r="S227" s="27">
        <v>198</v>
      </c>
      <c r="T227" s="27">
        <v>31857.031562771372</v>
      </c>
      <c r="U227" s="27">
        <v>-6546.0555627713693</v>
      </c>
      <c r="V227" s="27">
        <v>-1.4903483351840812</v>
      </c>
      <c r="X227" s="27">
        <v>67.636986301369859</v>
      </c>
      <c r="Y227" s="27">
        <v>37021.428</v>
      </c>
    </row>
    <row r="228" spans="1:25" x14ac:dyDescent="0.25">
      <c r="A228" s="4" t="s">
        <v>311</v>
      </c>
      <c r="B228" s="5">
        <v>23</v>
      </c>
      <c r="C228" s="5">
        <v>296</v>
      </c>
      <c r="D228" s="5">
        <v>20100</v>
      </c>
      <c r="E228" s="5">
        <v>17873.376</v>
      </c>
      <c r="F228">
        <f t="shared" si="31"/>
        <v>15057.36</v>
      </c>
      <c r="G228">
        <f t="shared" si="34"/>
        <v>12908.16</v>
      </c>
      <c r="H228">
        <f t="shared" si="36"/>
        <v>16407.707999999999</v>
      </c>
      <c r="I228">
        <f t="shared" si="38"/>
        <v>18697.524000000001</v>
      </c>
      <c r="J228">
        <f t="shared" si="32"/>
        <v>18200</v>
      </c>
      <c r="K228">
        <f t="shared" si="35"/>
        <v>17000</v>
      </c>
      <c r="L228">
        <f t="shared" si="37"/>
        <v>17100</v>
      </c>
      <c r="M228">
        <f t="shared" si="39"/>
        <v>21200</v>
      </c>
      <c r="N228">
        <f t="shared" si="40"/>
        <v>6400</v>
      </c>
      <c r="O228">
        <f t="shared" si="33"/>
        <v>1900</v>
      </c>
      <c r="P228">
        <f t="shared" si="33"/>
        <v>2816.0159999999996</v>
      </c>
      <c r="S228" s="27">
        <v>199</v>
      </c>
      <c r="T228" s="27">
        <v>31329.154665385351</v>
      </c>
      <c r="U228" s="27">
        <v>-1054.6666653853536</v>
      </c>
      <c r="V228" s="27">
        <v>-0.24011722690996448</v>
      </c>
      <c r="X228" s="27">
        <v>67.979452054794507</v>
      </c>
      <c r="Y228" s="27">
        <v>37028.303999999996</v>
      </c>
    </row>
    <row r="229" spans="1:25" x14ac:dyDescent="0.25">
      <c r="A229" s="4" t="s">
        <v>312</v>
      </c>
      <c r="B229" s="5">
        <v>24</v>
      </c>
      <c r="C229" s="5">
        <v>297</v>
      </c>
      <c r="D229" s="5">
        <v>8800</v>
      </c>
      <c r="E229" s="5">
        <v>18721.404000000002</v>
      </c>
      <c r="F229">
        <f t="shared" si="31"/>
        <v>17873.376</v>
      </c>
      <c r="G229">
        <f t="shared" si="34"/>
        <v>15057.36</v>
      </c>
      <c r="H229">
        <f t="shared" si="36"/>
        <v>12908.16</v>
      </c>
      <c r="I229">
        <f t="shared" si="38"/>
        <v>16407.707999999999</v>
      </c>
      <c r="J229">
        <f t="shared" si="32"/>
        <v>20100</v>
      </c>
      <c r="K229">
        <f t="shared" si="35"/>
        <v>18200</v>
      </c>
      <c r="L229">
        <f t="shared" si="37"/>
        <v>17000</v>
      </c>
      <c r="M229">
        <f t="shared" si="39"/>
        <v>17100</v>
      </c>
      <c r="N229">
        <f t="shared" si="40"/>
        <v>21200</v>
      </c>
      <c r="O229">
        <f t="shared" si="33"/>
        <v>-11300</v>
      </c>
      <c r="P229">
        <f t="shared" si="33"/>
        <v>848.02800000000207</v>
      </c>
      <c r="S229" s="27">
        <v>200</v>
      </c>
      <c r="T229" s="27">
        <v>30991.899980944287</v>
      </c>
      <c r="U229" s="27">
        <v>-4895.847980944287</v>
      </c>
      <c r="V229" s="27">
        <v>-1.114643592274303</v>
      </c>
      <c r="X229" s="27">
        <v>68.321917808219169</v>
      </c>
      <c r="Y229" s="27">
        <v>37074.06</v>
      </c>
    </row>
    <row r="230" spans="1:25" x14ac:dyDescent="0.25">
      <c r="A230" s="4" t="s">
        <v>313</v>
      </c>
      <c r="B230" s="5">
        <v>25</v>
      </c>
      <c r="C230" s="5">
        <v>298</v>
      </c>
      <c r="D230" s="5">
        <v>6400</v>
      </c>
      <c r="E230" s="5">
        <v>17316.216</v>
      </c>
      <c r="F230">
        <f t="shared" si="31"/>
        <v>18721.404000000002</v>
      </c>
      <c r="G230">
        <f t="shared" si="34"/>
        <v>17873.376</v>
      </c>
      <c r="H230">
        <f t="shared" si="36"/>
        <v>15057.36</v>
      </c>
      <c r="I230">
        <f t="shared" si="38"/>
        <v>12908.16</v>
      </c>
      <c r="J230">
        <f t="shared" si="32"/>
        <v>8800</v>
      </c>
      <c r="K230">
        <f t="shared" si="35"/>
        <v>20100</v>
      </c>
      <c r="L230">
        <f t="shared" si="37"/>
        <v>18200</v>
      </c>
      <c r="M230">
        <f t="shared" si="39"/>
        <v>17000</v>
      </c>
      <c r="N230">
        <f t="shared" si="40"/>
        <v>17100</v>
      </c>
      <c r="O230">
        <f t="shared" si="33"/>
        <v>-2400</v>
      </c>
      <c r="P230">
        <f t="shared" si="33"/>
        <v>-1405.1880000000019</v>
      </c>
      <c r="S230" s="27">
        <v>201</v>
      </c>
      <c r="T230" s="27">
        <v>31739.725585574477</v>
      </c>
      <c r="U230" s="27">
        <v>1309.0064144255266</v>
      </c>
      <c r="V230" s="27">
        <v>0.29802306316789573</v>
      </c>
      <c r="X230" s="27">
        <v>68.664383561643831</v>
      </c>
      <c r="Y230" s="27">
        <v>37091.603999999999</v>
      </c>
    </row>
    <row r="231" spans="1:25" x14ac:dyDescent="0.25">
      <c r="A231" s="4" t="s">
        <v>314</v>
      </c>
      <c r="B231" s="5">
        <v>26</v>
      </c>
      <c r="C231" s="5">
        <v>299</v>
      </c>
      <c r="D231" s="5">
        <v>6080</v>
      </c>
      <c r="E231" s="5">
        <v>16806.995999999999</v>
      </c>
      <c r="F231">
        <f t="shared" si="31"/>
        <v>17316.216</v>
      </c>
      <c r="G231">
        <f t="shared" si="34"/>
        <v>18721.404000000002</v>
      </c>
      <c r="H231">
        <f t="shared" si="36"/>
        <v>17873.376</v>
      </c>
      <c r="I231">
        <f t="shared" si="38"/>
        <v>15057.36</v>
      </c>
      <c r="J231">
        <f t="shared" si="32"/>
        <v>6400</v>
      </c>
      <c r="K231">
        <f t="shared" si="35"/>
        <v>8800</v>
      </c>
      <c r="L231">
        <f t="shared" si="37"/>
        <v>20100</v>
      </c>
      <c r="M231">
        <f t="shared" si="39"/>
        <v>18200</v>
      </c>
      <c r="N231">
        <f t="shared" si="40"/>
        <v>17000</v>
      </c>
      <c r="O231">
        <f t="shared" si="33"/>
        <v>-320</v>
      </c>
      <c r="P231">
        <f t="shared" si="33"/>
        <v>-509.22000000000116</v>
      </c>
      <c r="S231" s="27">
        <v>202</v>
      </c>
      <c r="T231" s="27">
        <v>31915.684551369817</v>
      </c>
      <c r="U231" s="27">
        <v>3806.5514486301799</v>
      </c>
      <c r="V231" s="27">
        <v>0.86664214195223777</v>
      </c>
      <c r="X231" s="27">
        <v>69.006849315068479</v>
      </c>
      <c r="Y231" s="27">
        <v>37102.212</v>
      </c>
    </row>
    <row r="232" spans="1:25" x14ac:dyDescent="0.25">
      <c r="A232" s="4" t="s">
        <v>315</v>
      </c>
      <c r="B232" s="5">
        <v>27</v>
      </c>
      <c r="C232" s="5">
        <v>300</v>
      </c>
      <c r="D232" s="5">
        <v>8000</v>
      </c>
      <c r="E232" s="5">
        <v>17321.736000000001</v>
      </c>
      <c r="F232">
        <f t="shared" si="31"/>
        <v>16806.995999999999</v>
      </c>
      <c r="G232">
        <f t="shared" si="34"/>
        <v>17316.216</v>
      </c>
      <c r="H232">
        <f t="shared" si="36"/>
        <v>18721.404000000002</v>
      </c>
      <c r="I232">
        <f t="shared" si="38"/>
        <v>17873.376</v>
      </c>
      <c r="J232">
        <f t="shared" si="32"/>
        <v>6080</v>
      </c>
      <c r="K232">
        <f t="shared" si="35"/>
        <v>6400</v>
      </c>
      <c r="L232">
        <f t="shared" si="37"/>
        <v>8800</v>
      </c>
      <c r="M232">
        <f t="shared" si="39"/>
        <v>20100</v>
      </c>
      <c r="N232">
        <f t="shared" si="40"/>
        <v>18200</v>
      </c>
      <c r="O232">
        <f t="shared" si="33"/>
        <v>1920</v>
      </c>
      <c r="P232">
        <f t="shared" si="33"/>
        <v>514.7400000000016</v>
      </c>
      <c r="S232" s="27">
        <v>203</v>
      </c>
      <c r="T232" s="27">
        <v>28249.872763966916</v>
      </c>
      <c r="U232" s="27">
        <v>-1564.260763966915</v>
      </c>
      <c r="V232" s="27">
        <v>-0.3561371276208482</v>
      </c>
      <c r="X232" s="27">
        <v>69.349315068493141</v>
      </c>
      <c r="Y232" s="27">
        <v>37102.644</v>
      </c>
    </row>
    <row r="233" spans="1:25" x14ac:dyDescent="0.25">
      <c r="A233" s="4" t="s">
        <v>317</v>
      </c>
      <c r="B233" s="5">
        <v>29</v>
      </c>
      <c r="C233" s="5">
        <v>302</v>
      </c>
      <c r="D233" s="5">
        <v>5280</v>
      </c>
      <c r="E233" s="5">
        <v>7196.0159999999996</v>
      </c>
      <c r="F233">
        <f t="shared" si="31"/>
        <v>17321.736000000001</v>
      </c>
      <c r="G233">
        <f t="shared" si="34"/>
        <v>16806.995999999999</v>
      </c>
      <c r="H233">
        <f t="shared" si="36"/>
        <v>17316.216</v>
      </c>
      <c r="I233">
        <f t="shared" si="38"/>
        <v>18721.404000000002</v>
      </c>
      <c r="J233">
        <f t="shared" si="32"/>
        <v>8000</v>
      </c>
      <c r="K233">
        <f t="shared" si="35"/>
        <v>6080</v>
      </c>
      <c r="L233">
        <f t="shared" si="37"/>
        <v>6400</v>
      </c>
      <c r="M233">
        <f t="shared" si="39"/>
        <v>8800</v>
      </c>
      <c r="N233">
        <f t="shared" si="40"/>
        <v>20100</v>
      </c>
      <c r="O233">
        <f t="shared" si="33"/>
        <v>-2720</v>
      </c>
      <c r="P233">
        <f t="shared" si="33"/>
        <v>-10125.720000000001</v>
      </c>
      <c r="S233" s="27">
        <v>204</v>
      </c>
      <c r="T233" s="27">
        <v>32678.173403149623</v>
      </c>
      <c r="U233" s="27">
        <v>4159.1985968503795</v>
      </c>
      <c r="V233" s="27">
        <v>0.9469297418996605</v>
      </c>
      <c r="X233" s="27">
        <v>69.691780821917803</v>
      </c>
      <c r="Y233" s="27">
        <v>37107.983999999997</v>
      </c>
    </row>
    <row r="234" spans="1:25" x14ac:dyDescent="0.25">
      <c r="A234" s="4" t="s">
        <v>318</v>
      </c>
      <c r="B234" s="5">
        <v>30</v>
      </c>
      <c r="C234" s="5">
        <v>303</v>
      </c>
      <c r="D234" s="5">
        <v>9360</v>
      </c>
      <c r="E234" s="5">
        <v>20278.260000000002</v>
      </c>
      <c r="F234">
        <f t="shared" si="31"/>
        <v>7196.0159999999996</v>
      </c>
      <c r="G234">
        <f t="shared" si="34"/>
        <v>17321.736000000001</v>
      </c>
      <c r="H234">
        <f t="shared" si="36"/>
        <v>16806.995999999999</v>
      </c>
      <c r="I234">
        <f t="shared" si="38"/>
        <v>17316.216</v>
      </c>
      <c r="J234">
        <f t="shared" si="32"/>
        <v>5280</v>
      </c>
      <c r="K234">
        <f t="shared" si="35"/>
        <v>8000</v>
      </c>
      <c r="L234">
        <f t="shared" si="37"/>
        <v>6080</v>
      </c>
      <c r="M234">
        <f t="shared" si="39"/>
        <v>6400</v>
      </c>
      <c r="N234">
        <f t="shared" si="40"/>
        <v>8800</v>
      </c>
      <c r="O234">
        <f t="shared" si="33"/>
        <v>4080</v>
      </c>
      <c r="P234">
        <f t="shared" si="33"/>
        <v>13082.244000000002</v>
      </c>
      <c r="S234" s="27">
        <v>205</v>
      </c>
      <c r="T234" s="27">
        <v>33675.274209323208</v>
      </c>
      <c r="U234" s="27">
        <v>8245.057790676794</v>
      </c>
      <c r="V234" s="27">
        <v>1.8771622137941935</v>
      </c>
      <c r="X234" s="27">
        <v>70.034246575342451</v>
      </c>
      <c r="Y234" s="27">
        <v>37124.94</v>
      </c>
    </row>
    <row r="235" spans="1:25" x14ac:dyDescent="0.25">
      <c r="A235" s="4" t="s">
        <v>319</v>
      </c>
      <c r="B235" s="5">
        <v>31</v>
      </c>
      <c r="C235" s="5">
        <v>304</v>
      </c>
      <c r="D235" s="5">
        <v>8000</v>
      </c>
      <c r="E235" s="5">
        <v>19845.588</v>
      </c>
      <c r="F235">
        <f t="shared" si="31"/>
        <v>20278.260000000002</v>
      </c>
      <c r="G235">
        <f t="shared" si="34"/>
        <v>7196.0159999999996</v>
      </c>
      <c r="H235">
        <f t="shared" si="36"/>
        <v>17321.736000000001</v>
      </c>
      <c r="I235">
        <f t="shared" si="38"/>
        <v>16806.995999999999</v>
      </c>
      <c r="J235">
        <f t="shared" si="32"/>
        <v>9360</v>
      </c>
      <c r="K235">
        <f t="shared" si="35"/>
        <v>5280</v>
      </c>
      <c r="L235">
        <f t="shared" si="37"/>
        <v>8000</v>
      </c>
      <c r="M235">
        <f t="shared" si="39"/>
        <v>6080</v>
      </c>
      <c r="N235">
        <f t="shared" si="40"/>
        <v>6400</v>
      </c>
      <c r="O235">
        <f t="shared" si="33"/>
        <v>-1360</v>
      </c>
      <c r="P235">
        <f t="shared" si="33"/>
        <v>-432.6720000000023</v>
      </c>
      <c r="S235" s="27">
        <v>206</v>
      </c>
      <c r="T235" s="27">
        <v>30185.421387715647</v>
      </c>
      <c r="U235" s="27">
        <v>7794.0986122843569</v>
      </c>
      <c r="V235" s="27">
        <v>1.7744917958137185</v>
      </c>
      <c r="X235" s="27">
        <v>70.376712328767113</v>
      </c>
      <c r="Y235" s="27">
        <v>37142.879999999997</v>
      </c>
    </row>
    <row r="236" spans="1:25" x14ac:dyDescent="0.25">
      <c r="A236" s="4" t="s">
        <v>321</v>
      </c>
      <c r="B236" s="5">
        <v>1</v>
      </c>
      <c r="C236" s="5">
        <v>305</v>
      </c>
      <c r="D236" s="5">
        <v>4880</v>
      </c>
      <c r="E236" s="5">
        <v>16142.4</v>
      </c>
      <c r="F236">
        <f t="shared" si="31"/>
        <v>19845.588</v>
      </c>
      <c r="G236">
        <f t="shared" si="34"/>
        <v>20278.260000000002</v>
      </c>
      <c r="H236">
        <f t="shared" si="36"/>
        <v>7196.0159999999996</v>
      </c>
      <c r="I236">
        <f t="shared" si="38"/>
        <v>17321.736000000001</v>
      </c>
      <c r="J236">
        <f t="shared" si="32"/>
        <v>8000</v>
      </c>
      <c r="K236">
        <f t="shared" si="35"/>
        <v>9360</v>
      </c>
      <c r="L236">
        <f t="shared" si="37"/>
        <v>5280</v>
      </c>
      <c r="M236">
        <f t="shared" si="39"/>
        <v>8000</v>
      </c>
      <c r="N236">
        <f t="shared" si="40"/>
        <v>6080</v>
      </c>
      <c r="O236">
        <f t="shared" si="33"/>
        <v>-3120</v>
      </c>
      <c r="P236">
        <f t="shared" si="33"/>
        <v>-3703.1880000000001</v>
      </c>
      <c r="S236" s="27">
        <v>207</v>
      </c>
      <c r="T236" s="27">
        <v>39459.925209844994</v>
      </c>
      <c r="U236" s="27">
        <v>-56.857209844994941</v>
      </c>
      <c r="V236" s="27">
        <v>-1.2944749280408717E-2</v>
      </c>
      <c r="X236" s="27">
        <v>70.719178082191775</v>
      </c>
      <c r="Y236" s="27">
        <v>37162.655999999995</v>
      </c>
    </row>
    <row r="237" spans="1:25" x14ac:dyDescent="0.25">
      <c r="A237" s="4" t="s">
        <v>322</v>
      </c>
      <c r="B237" s="5">
        <v>2</v>
      </c>
      <c r="C237" s="5">
        <v>306</v>
      </c>
      <c r="D237" s="5">
        <v>12000</v>
      </c>
      <c r="E237" s="5">
        <v>11921.616</v>
      </c>
      <c r="F237">
        <f t="shared" si="31"/>
        <v>16142.4</v>
      </c>
      <c r="G237">
        <f t="shared" si="34"/>
        <v>19845.588</v>
      </c>
      <c r="H237">
        <f t="shared" si="36"/>
        <v>20278.260000000002</v>
      </c>
      <c r="I237">
        <f t="shared" si="38"/>
        <v>7196.0159999999996</v>
      </c>
      <c r="J237">
        <f t="shared" si="32"/>
        <v>4880</v>
      </c>
      <c r="K237">
        <f t="shared" si="35"/>
        <v>8000</v>
      </c>
      <c r="L237">
        <f t="shared" si="37"/>
        <v>9360</v>
      </c>
      <c r="M237">
        <f t="shared" si="39"/>
        <v>5280</v>
      </c>
      <c r="N237">
        <f t="shared" si="40"/>
        <v>8000</v>
      </c>
      <c r="O237">
        <f t="shared" si="33"/>
        <v>7120</v>
      </c>
      <c r="P237">
        <f t="shared" si="33"/>
        <v>-4220.7839999999997</v>
      </c>
      <c r="S237" s="27">
        <v>208</v>
      </c>
      <c r="T237" s="27">
        <v>29745.5239732273</v>
      </c>
      <c r="U237" s="27">
        <v>5805.6640267727016</v>
      </c>
      <c r="V237" s="27">
        <v>1.3217825045890166</v>
      </c>
      <c r="X237" s="27">
        <v>71.061643835616437</v>
      </c>
      <c r="Y237" s="27">
        <v>37207.428</v>
      </c>
    </row>
    <row r="238" spans="1:25" x14ac:dyDescent="0.25">
      <c r="A238" s="4" t="s">
        <v>323</v>
      </c>
      <c r="B238" s="5">
        <v>3</v>
      </c>
      <c r="C238" s="5">
        <v>307</v>
      </c>
      <c r="D238" s="5">
        <v>12000</v>
      </c>
      <c r="E238" s="5">
        <v>11491.835999999999</v>
      </c>
      <c r="F238">
        <f t="shared" si="31"/>
        <v>11921.616</v>
      </c>
      <c r="G238">
        <f t="shared" si="34"/>
        <v>16142.4</v>
      </c>
      <c r="H238">
        <f t="shared" si="36"/>
        <v>19845.588</v>
      </c>
      <c r="I238">
        <f t="shared" si="38"/>
        <v>20278.260000000002</v>
      </c>
      <c r="J238">
        <f t="shared" si="32"/>
        <v>12000</v>
      </c>
      <c r="K238">
        <f t="shared" si="35"/>
        <v>4880</v>
      </c>
      <c r="L238">
        <f t="shared" si="37"/>
        <v>8000</v>
      </c>
      <c r="M238">
        <f t="shared" si="39"/>
        <v>9360</v>
      </c>
      <c r="N238">
        <f t="shared" si="40"/>
        <v>5280</v>
      </c>
      <c r="O238">
        <f t="shared" si="33"/>
        <v>0</v>
      </c>
      <c r="P238">
        <f t="shared" si="33"/>
        <v>-429.78000000000065</v>
      </c>
      <c r="S238" s="27">
        <v>209</v>
      </c>
      <c r="T238" s="27">
        <v>38653.446616616347</v>
      </c>
      <c r="U238" s="27">
        <v>-1372.8306166163529</v>
      </c>
      <c r="V238" s="27">
        <v>-0.31255399596665118</v>
      </c>
      <c r="X238" s="27">
        <v>71.404109589041084</v>
      </c>
      <c r="Y238" s="27">
        <v>37228.74</v>
      </c>
    </row>
    <row r="239" spans="1:25" x14ac:dyDescent="0.25">
      <c r="A239" s="4" t="s">
        <v>324</v>
      </c>
      <c r="B239" s="5">
        <v>4</v>
      </c>
      <c r="C239" s="5">
        <v>308</v>
      </c>
      <c r="D239" s="5">
        <v>21400</v>
      </c>
      <c r="E239" s="5">
        <v>21780.707999999999</v>
      </c>
      <c r="F239">
        <f t="shared" si="31"/>
        <v>11491.835999999999</v>
      </c>
      <c r="G239">
        <f t="shared" si="34"/>
        <v>11921.616</v>
      </c>
      <c r="H239">
        <f t="shared" si="36"/>
        <v>16142.4</v>
      </c>
      <c r="I239">
        <f t="shared" si="38"/>
        <v>19845.588</v>
      </c>
      <c r="J239">
        <f t="shared" si="32"/>
        <v>12000</v>
      </c>
      <c r="K239">
        <f t="shared" si="35"/>
        <v>12000</v>
      </c>
      <c r="L239">
        <f t="shared" si="37"/>
        <v>4880</v>
      </c>
      <c r="M239">
        <f t="shared" si="39"/>
        <v>8000</v>
      </c>
      <c r="N239">
        <f t="shared" si="40"/>
        <v>9360</v>
      </c>
      <c r="O239">
        <f t="shared" si="33"/>
        <v>9400</v>
      </c>
      <c r="P239">
        <f t="shared" si="33"/>
        <v>10288.871999999999</v>
      </c>
      <c r="S239" s="27">
        <v>210</v>
      </c>
      <c r="T239" s="27">
        <v>33352.682772031752</v>
      </c>
      <c r="U239" s="27">
        <v>1698.3212279682484</v>
      </c>
      <c r="V239" s="27">
        <v>0.38665883453618122</v>
      </c>
      <c r="X239" s="27">
        <v>71.746575342465746</v>
      </c>
      <c r="Y239" s="27">
        <v>37280.615999999995</v>
      </c>
    </row>
    <row r="240" spans="1:25" x14ac:dyDescent="0.25">
      <c r="A240" s="4" t="s">
        <v>325</v>
      </c>
      <c r="B240" s="5">
        <v>5</v>
      </c>
      <c r="C240" s="5">
        <v>309</v>
      </c>
      <c r="D240" s="5">
        <v>8160</v>
      </c>
      <c r="E240" s="5">
        <v>19056.432000000001</v>
      </c>
      <c r="F240">
        <f t="shared" si="31"/>
        <v>21780.707999999999</v>
      </c>
      <c r="G240">
        <f t="shared" si="34"/>
        <v>11491.835999999999</v>
      </c>
      <c r="H240">
        <f t="shared" si="36"/>
        <v>11921.616</v>
      </c>
      <c r="I240">
        <f t="shared" si="38"/>
        <v>16142.4</v>
      </c>
      <c r="J240">
        <f t="shared" si="32"/>
        <v>21400</v>
      </c>
      <c r="K240">
        <f t="shared" si="35"/>
        <v>12000</v>
      </c>
      <c r="L240">
        <f t="shared" si="37"/>
        <v>12000</v>
      </c>
      <c r="M240">
        <f t="shared" si="39"/>
        <v>4880</v>
      </c>
      <c r="N240">
        <f t="shared" si="40"/>
        <v>8000</v>
      </c>
      <c r="O240">
        <f t="shared" si="33"/>
        <v>-13240</v>
      </c>
      <c r="P240">
        <f t="shared" si="33"/>
        <v>-2724.275999999998</v>
      </c>
      <c r="S240" s="27">
        <v>211</v>
      </c>
      <c r="T240" s="27">
        <v>31739.725585574477</v>
      </c>
      <c r="U240" s="27">
        <v>580.25841442552337</v>
      </c>
      <c r="V240" s="27">
        <v>0.13210813040357283</v>
      </c>
      <c r="X240" s="27">
        <v>72.089041095890408</v>
      </c>
      <c r="Y240" s="27">
        <v>37282.356</v>
      </c>
    </row>
    <row r="241" spans="1:25" x14ac:dyDescent="0.25">
      <c r="A241" s="4" t="s">
        <v>326</v>
      </c>
      <c r="B241" s="5">
        <v>6</v>
      </c>
      <c r="C241" s="5">
        <v>310</v>
      </c>
      <c r="D241" s="5">
        <v>22200</v>
      </c>
      <c r="E241" s="5">
        <v>19431.264000000003</v>
      </c>
      <c r="F241">
        <f t="shared" si="31"/>
        <v>19056.432000000001</v>
      </c>
      <c r="G241">
        <f t="shared" si="34"/>
        <v>21780.707999999999</v>
      </c>
      <c r="H241">
        <f t="shared" si="36"/>
        <v>11491.835999999999</v>
      </c>
      <c r="I241">
        <f t="shared" si="38"/>
        <v>11921.616</v>
      </c>
      <c r="J241">
        <f t="shared" si="32"/>
        <v>8160</v>
      </c>
      <c r="K241">
        <f t="shared" si="35"/>
        <v>21400</v>
      </c>
      <c r="L241">
        <f t="shared" si="37"/>
        <v>12000</v>
      </c>
      <c r="M241">
        <f t="shared" si="39"/>
        <v>12000</v>
      </c>
      <c r="N241">
        <f t="shared" si="40"/>
        <v>4880</v>
      </c>
      <c r="O241">
        <f t="shared" si="33"/>
        <v>14040</v>
      </c>
      <c r="P241">
        <f t="shared" si="33"/>
        <v>374.83200000000215</v>
      </c>
      <c r="S241" s="27">
        <v>212</v>
      </c>
      <c r="T241" s="27">
        <v>29745.5239732273</v>
      </c>
      <c r="U241" s="27">
        <v>7536.8320267726995</v>
      </c>
      <c r="V241" s="27">
        <v>1.7159196031796757</v>
      </c>
      <c r="X241" s="27">
        <v>72.431506849315056</v>
      </c>
      <c r="Y241" s="27">
        <v>37307.22</v>
      </c>
    </row>
    <row r="242" spans="1:25" x14ac:dyDescent="0.25">
      <c r="A242" s="4" t="s">
        <v>327</v>
      </c>
      <c r="B242" s="5">
        <v>7</v>
      </c>
      <c r="C242" s="5">
        <v>311</v>
      </c>
      <c r="D242" s="5">
        <v>23400</v>
      </c>
      <c r="E242" s="5">
        <v>21629.1</v>
      </c>
      <c r="F242">
        <f t="shared" si="31"/>
        <v>19431.264000000003</v>
      </c>
      <c r="G242">
        <f t="shared" si="34"/>
        <v>19056.432000000001</v>
      </c>
      <c r="H242">
        <f t="shared" si="36"/>
        <v>21780.707999999999</v>
      </c>
      <c r="I242">
        <f t="shared" si="38"/>
        <v>11491.835999999999</v>
      </c>
      <c r="J242">
        <f t="shared" si="32"/>
        <v>22200</v>
      </c>
      <c r="K242">
        <f t="shared" si="35"/>
        <v>8160</v>
      </c>
      <c r="L242">
        <f t="shared" si="37"/>
        <v>21400</v>
      </c>
      <c r="M242">
        <f t="shared" si="39"/>
        <v>12000</v>
      </c>
      <c r="N242">
        <f t="shared" si="40"/>
        <v>12000</v>
      </c>
      <c r="O242">
        <f t="shared" si="33"/>
        <v>1200</v>
      </c>
      <c r="P242">
        <f t="shared" si="33"/>
        <v>2197.8359999999957</v>
      </c>
      <c r="S242" s="27">
        <v>213</v>
      </c>
      <c r="T242" s="27">
        <v>40742.959335436004</v>
      </c>
      <c r="U242" s="27">
        <v>3332.7646645639979</v>
      </c>
      <c r="V242" s="27">
        <v>0.75877453556022711</v>
      </c>
      <c r="X242" s="27">
        <v>72.773972602739718</v>
      </c>
      <c r="Y242" s="27">
        <v>37323.407999999996</v>
      </c>
    </row>
    <row r="243" spans="1:25" x14ac:dyDescent="0.25">
      <c r="A243" s="4" t="s">
        <v>328</v>
      </c>
      <c r="B243" s="5">
        <v>8</v>
      </c>
      <c r="C243" s="5">
        <v>312</v>
      </c>
      <c r="D243" s="5">
        <v>18200</v>
      </c>
      <c r="E243" s="5">
        <v>19000.907999999999</v>
      </c>
      <c r="F243">
        <f t="shared" si="31"/>
        <v>21629.1</v>
      </c>
      <c r="G243">
        <f t="shared" si="34"/>
        <v>19431.264000000003</v>
      </c>
      <c r="H243">
        <f t="shared" si="36"/>
        <v>19056.432000000001</v>
      </c>
      <c r="I243">
        <f t="shared" si="38"/>
        <v>21780.707999999999</v>
      </c>
      <c r="J243">
        <f t="shared" si="32"/>
        <v>23400</v>
      </c>
      <c r="K243">
        <f t="shared" si="35"/>
        <v>22200</v>
      </c>
      <c r="L243">
        <f t="shared" si="37"/>
        <v>8160</v>
      </c>
      <c r="M243">
        <f t="shared" si="39"/>
        <v>21400</v>
      </c>
      <c r="N243">
        <f t="shared" si="40"/>
        <v>12000</v>
      </c>
      <c r="O243">
        <f t="shared" si="33"/>
        <v>-5200</v>
      </c>
      <c r="P243">
        <f t="shared" si="33"/>
        <v>-2628.1919999999991</v>
      </c>
      <c r="S243" s="27">
        <v>214</v>
      </c>
      <c r="T243" s="27">
        <v>29980.135927621086</v>
      </c>
      <c r="U243" s="27">
        <v>-1164.7399276210854</v>
      </c>
      <c r="V243" s="27">
        <v>-0.26517773877825235</v>
      </c>
      <c r="X243" s="27">
        <v>73.11643835616438</v>
      </c>
      <c r="Y243" s="27">
        <v>37340.016000000003</v>
      </c>
    </row>
    <row r="244" spans="1:25" x14ac:dyDescent="0.25">
      <c r="A244" s="4" t="s">
        <v>329</v>
      </c>
      <c r="B244" s="5">
        <v>9</v>
      </c>
      <c r="C244" s="5">
        <v>313</v>
      </c>
      <c r="D244" s="5">
        <v>19000</v>
      </c>
      <c r="E244" s="5">
        <v>18504.239999999998</v>
      </c>
      <c r="F244">
        <f t="shared" si="31"/>
        <v>19000.907999999999</v>
      </c>
      <c r="G244">
        <f t="shared" si="34"/>
        <v>21629.1</v>
      </c>
      <c r="H244">
        <f t="shared" si="36"/>
        <v>19431.264000000003</v>
      </c>
      <c r="I244">
        <f t="shared" si="38"/>
        <v>19056.432000000001</v>
      </c>
      <c r="J244">
        <f t="shared" si="32"/>
        <v>18200</v>
      </c>
      <c r="K244">
        <f t="shared" si="35"/>
        <v>23400</v>
      </c>
      <c r="L244">
        <f t="shared" si="37"/>
        <v>22200</v>
      </c>
      <c r="M244">
        <f t="shared" si="39"/>
        <v>8160</v>
      </c>
      <c r="N244">
        <f t="shared" si="40"/>
        <v>21400</v>
      </c>
      <c r="O244">
        <f t="shared" si="33"/>
        <v>800</v>
      </c>
      <c r="P244">
        <f t="shared" si="33"/>
        <v>-496.66800000000148</v>
      </c>
      <c r="S244" s="27">
        <v>215</v>
      </c>
      <c r="T244" s="27">
        <v>32208.949494362048</v>
      </c>
      <c r="U244" s="27">
        <v>4865.1105056379492</v>
      </c>
      <c r="V244" s="27">
        <v>1.1076455543396588</v>
      </c>
      <c r="X244" s="27">
        <v>73.458904109589028</v>
      </c>
      <c r="Y244" s="27">
        <v>37379.364000000001</v>
      </c>
    </row>
    <row r="245" spans="1:25" x14ac:dyDescent="0.25">
      <c r="A245" s="4" t="s">
        <v>330</v>
      </c>
      <c r="B245" s="5">
        <v>10</v>
      </c>
      <c r="C245" s="5">
        <v>314</v>
      </c>
      <c r="D245" s="5">
        <v>19000</v>
      </c>
      <c r="E245" s="5">
        <v>18152.268</v>
      </c>
      <c r="F245">
        <f t="shared" si="31"/>
        <v>18504.239999999998</v>
      </c>
      <c r="G245">
        <f t="shared" si="34"/>
        <v>19000.907999999999</v>
      </c>
      <c r="H245">
        <f t="shared" si="36"/>
        <v>21629.1</v>
      </c>
      <c r="I245">
        <f t="shared" si="38"/>
        <v>19431.264000000003</v>
      </c>
      <c r="J245">
        <f t="shared" si="32"/>
        <v>19000</v>
      </c>
      <c r="K245">
        <f t="shared" si="35"/>
        <v>18200</v>
      </c>
      <c r="L245">
        <f t="shared" si="37"/>
        <v>23400</v>
      </c>
      <c r="M245">
        <f t="shared" si="39"/>
        <v>22200</v>
      </c>
      <c r="N245">
        <f t="shared" si="40"/>
        <v>8160</v>
      </c>
      <c r="O245">
        <f t="shared" si="33"/>
        <v>0</v>
      </c>
      <c r="P245">
        <f t="shared" si="33"/>
        <v>-351.97199999999793</v>
      </c>
      <c r="S245" s="27">
        <v>216</v>
      </c>
      <c r="T245" s="27">
        <v>32032.990528566712</v>
      </c>
      <c r="U245" s="27">
        <v>5663.2814714332853</v>
      </c>
      <c r="V245" s="27">
        <v>1.2893660971395942</v>
      </c>
      <c r="X245" s="27">
        <v>73.80136986301369</v>
      </c>
      <c r="Y245" s="27">
        <v>37419.312000000005</v>
      </c>
    </row>
    <row r="246" spans="1:25" x14ac:dyDescent="0.25">
      <c r="A246" s="4" t="s">
        <v>331</v>
      </c>
      <c r="B246" s="5">
        <v>11</v>
      </c>
      <c r="C246" s="5">
        <v>315</v>
      </c>
      <c r="D246" s="5">
        <v>15000</v>
      </c>
      <c r="E246" s="5">
        <v>14524.968000000001</v>
      </c>
      <c r="F246">
        <f t="shared" si="31"/>
        <v>18152.268</v>
      </c>
      <c r="G246">
        <f t="shared" si="34"/>
        <v>18504.239999999998</v>
      </c>
      <c r="H246">
        <f t="shared" si="36"/>
        <v>19000.907999999999</v>
      </c>
      <c r="I246">
        <f t="shared" si="38"/>
        <v>21629.1</v>
      </c>
      <c r="J246">
        <f t="shared" si="32"/>
        <v>19000</v>
      </c>
      <c r="K246">
        <f t="shared" si="35"/>
        <v>19000</v>
      </c>
      <c r="L246">
        <f t="shared" si="37"/>
        <v>18200</v>
      </c>
      <c r="M246">
        <f t="shared" si="39"/>
        <v>23400</v>
      </c>
      <c r="N246">
        <f t="shared" si="40"/>
        <v>22200</v>
      </c>
      <c r="O246">
        <f t="shared" si="33"/>
        <v>-4000</v>
      </c>
      <c r="P246">
        <f t="shared" si="33"/>
        <v>-3627.2999999999993</v>
      </c>
      <c r="S246" s="27">
        <v>217</v>
      </c>
      <c r="T246" s="27">
        <v>29745.5239732273</v>
      </c>
      <c r="U246" s="27">
        <v>907.70802677269967</v>
      </c>
      <c r="V246" s="27">
        <v>0.20665897708347467</v>
      </c>
      <c r="X246" s="27">
        <v>74.143835616438352</v>
      </c>
      <c r="Y246" s="27">
        <v>37623.06</v>
      </c>
    </row>
    <row r="247" spans="1:25" x14ac:dyDescent="0.25">
      <c r="A247" s="4" t="s">
        <v>332</v>
      </c>
      <c r="B247" s="5">
        <v>12</v>
      </c>
      <c r="C247" s="5">
        <v>316</v>
      </c>
      <c r="D247" s="5">
        <v>18400</v>
      </c>
      <c r="E247" s="5">
        <v>17229.671999999999</v>
      </c>
      <c r="F247">
        <f t="shared" si="31"/>
        <v>14524.968000000001</v>
      </c>
      <c r="G247">
        <f t="shared" si="34"/>
        <v>18152.268</v>
      </c>
      <c r="H247">
        <f t="shared" si="36"/>
        <v>18504.239999999998</v>
      </c>
      <c r="I247">
        <f t="shared" si="38"/>
        <v>19000.907999999999</v>
      </c>
      <c r="J247">
        <f t="shared" si="32"/>
        <v>15000</v>
      </c>
      <c r="K247">
        <f t="shared" si="35"/>
        <v>19000</v>
      </c>
      <c r="L247">
        <f t="shared" si="37"/>
        <v>19000</v>
      </c>
      <c r="M247">
        <f t="shared" si="39"/>
        <v>18200</v>
      </c>
      <c r="N247">
        <f t="shared" si="40"/>
        <v>23400</v>
      </c>
      <c r="O247">
        <f t="shared" si="33"/>
        <v>3400</v>
      </c>
      <c r="P247">
        <f t="shared" si="33"/>
        <v>2704.7039999999979</v>
      </c>
      <c r="S247" s="27">
        <v>218</v>
      </c>
      <c r="T247" s="27">
        <v>30859.93075659778</v>
      </c>
      <c r="U247" s="27">
        <v>10080.097243402219</v>
      </c>
      <c r="V247" s="27">
        <v>2.2949478508303396</v>
      </c>
      <c r="X247" s="27">
        <v>74.486301369863</v>
      </c>
      <c r="Y247" s="27">
        <v>37657.020000000004</v>
      </c>
    </row>
    <row r="248" spans="1:25" x14ac:dyDescent="0.25">
      <c r="A248" s="4" t="s">
        <v>333</v>
      </c>
      <c r="B248" s="5">
        <v>13</v>
      </c>
      <c r="C248" s="5">
        <v>317</v>
      </c>
      <c r="D248" s="5">
        <v>21500</v>
      </c>
      <c r="E248" s="5">
        <v>21814.667999999998</v>
      </c>
      <c r="F248">
        <f t="shared" si="31"/>
        <v>17229.671999999999</v>
      </c>
      <c r="G248">
        <f t="shared" si="34"/>
        <v>14524.968000000001</v>
      </c>
      <c r="H248">
        <f t="shared" si="36"/>
        <v>18152.268</v>
      </c>
      <c r="I248">
        <f t="shared" si="38"/>
        <v>18504.239999999998</v>
      </c>
      <c r="J248">
        <f t="shared" si="32"/>
        <v>18400</v>
      </c>
      <c r="K248">
        <f t="shared" si="35"/>
        <v>15000</v>
      </c>
      <c r="L248">
        <f t="shared" si="37"/>
        <v>19000</v>
      </c>
      <c r="M248">
        <f t="shared" si="39"/>
        <v>19000</v>
      </c>
      <c r="N248">
        <f t="shared" si="40"/>
        <v>18200</v>
      </c>
      <c r="O248">
        <f t="shared" si="33"/>
        <v>3100</v>
      </c>
      <c r="P248">
        <f t="shared" si="33"/>
        <v>4584.9959999999992</v>
      </c>
      <c r="S248" s="27">
        <v>219</v>
      </c>
      <c r="T248" s="27">
        <v>32384.908460157389</v>
      </c>
      <c r="U248" s="27">
        <v>2779.2195398426084</v>
      </c>
      <c r="V248" s="27">
        <v>0.63274825192011053</v>
      </c>
      <c r="X248" s="27">
        <v>74.828767123287662</v>
      </c>
      <c r="Y248" s="27">
        <v>37696.271999999997</v>
      </c>
    </row>
    <row r="249" spans="1:25" x14ac:dyDescent="0.25">
      <c r="A249" s="4" t="s">
        <v>334</v>
      </c>
      <c r="B249" s="5">
        <v>14</v>
      </c>
      <c r="C249" s="5">
        <v>318</v>
      </c>
      <c r="D249" s="5">
        <v>20800</v>
      </c>
      <c r="E249" s="5">
        <v>20460.671999999999</v>
      </c>
      <c r="F249">
        <f t="shared" si="31"/>
        <v>21814.667999999998</v>
      </c>
      <c r="G249">
        <f t="shared" si="34"/>
        <v>17229.671999999999</v>
      </c>
      <c r="H249">
        <f t="shared" si="36"/>
        <v>14524.968000000001</v>
      </c>
      <c r="I249">
        <f t="shared" si="38"/>
        <v>18152.268</v>
      </c>
      <c r="J249">
        <f t="shared" si="32"/>
        <v>21500</v>
      </c>
      <c r="K249">
        <f t="shared" si="35"/>
        <v>18400</v>
      </c>
      <c r="L249">
        <f t="shared" si="37"/>
        <v>15000</v>
      </c>
      <c r="M249">
        <f t="shared" si="39"/>
        <v>19000</v>
      </c>
      <c r="N249">
        <f t="shared" si="40"/>
        <v>19000</v>
      </c>
      <c r="O249">
        <f t="shared" si="33"/>
        <v>-700</v>
      </c>
      <c r="P249">
        <f t="shared" si="33"/>
        <v>-1353.9959999999992</v>
      </c>
      <c r="S249" s="27">
        <v>220</v>
      </c>
      <c r="T249" s="27">
        <v>37553.703080395484</v>
      </c>
      <c r="U249" s="27">
        <v>-4736.0310803954853</v>
      </c>
      <c r="V249" s="27">
        <v>-1.0782578865033687</v>
      </c>
      <c r="X249" s="27">
        <v>75.171232876712324</v>
      </c>
      <c r="Y249" s="27">
        <v>37839.335999999996</v>
      </c>
    </row>
    <row r="250" spans="1:25" x14ac:dyDescent="0.25">
      <c r="A250" s="4" t="s">
        <v>335</v>
      </c>
      <c r="B250" s="5">
        <v>15</v>
      </c>
      <c r="C250" s="5">
        <v>319</v>
      </c>
      <c r="D250" s="5">
        <v>20800</v>
      </c>
      <c r="E250" s="5">
        <v>20019.444000000003</v>
      </c>
      <c r="F250">
        <f t="shared" si="31"/>
        <v>20460.671999999999</v>
      </c>
      <c r="G250">
        <f t="shared" si="34"/>
        <v>21814.667999999998</v>
      </c>
      <c r="H250">
        <f t="shared" si="36"/>
        <v>17229.671999999999</v>
      </c>
      <c r="I250">
        <f t="shared" si="38"/>
        <v>14524.968000000001</v>
      </c>
      <c r="J250">
        <f t="shared" si="32"/>
        <v>20800</v>
      </c>
      <c r="K250">
        <f t="shared" si="35"/>
        <v>21500</v>
      </c>
      <c r="L250">
        <f t="shared" si="37"/>
        <v>18400</v>
      </c>
      <c r="M250">
        <f t="shared" si="39"/>
        <v>15000</v>
      </c>
      <c r="N250">
        <f t="shared" si="40"/>
        <v>19000</v>
      </c>
      <c r="O250">
        <f t="shared" si="33"/>
        <v>0</v>
      </c>
      <c r="P250">
        <f t="shared" si="33"/>
        <v>-441.22799999999552</v>
      </c>
      <c r="S250" s="27">
        <v>221</v>
      </c>
      <c r="T250" s="27">
        <v>37150.463783781161</v>
      </c>
      <c r="U250" s="27">
        <v>-4460.1837837811618</v>
      </c>
      <c r="V250" s="27">
        <v>-1.0154554010475108</v>
      </c>
      <c r="X250" s="27">
        <v>75.513698630136972</v>
      </c>
      <c r="Y250" s="27">
        <v>37979.520000000004</v>
      </c>
    </row>
    <row r="251" spans="1:25" x14ac:dyDescent="0.25">
      <c r="A251" s="4" t="s">
        <v>336</v>
      </c>
      <c r="B251" s="5">
        <v>16</v>
      </c>
      <c r="C251" s="5">
        <v>320</v>
      </c>
      <c r="D251" s="5">
        <v>18100</v>
      </c>
      <c r="E251" s="5">
        <v>19163.724000000002</v>
      </c>
      <c r="F251">
        <f t="shared" si="31"/>
        <v>20019.444000000003</v>
      </c>
      <c r="G251">
        <f t="shared" si="34"/>
        <v>20460.671999999999</v>
      </c>
      <c r="H251">
        <f t="shared" si="36"/>
        <v>21814.667999999998</v>
      </c>
      <c r="I251">
        <f t="shared" si="38"/>
        <v>17229.671999999999</v>
      </c>
      <c r="J251">
        <f t="shared" si="32"/>
        <v>20800</v>
      </c>
      <c r="K251">
        <f t="shared" si="35"/>
        <v>20800</v>
      </c>
      <c r="L251">
        <f t="shared" si="37"/>
        <v>21500</v>
      </c>
      <c r="M251">
        <f t="shared" si="39"/>
        <v>18400</v>
      </c>
      <c r="N251">
        <f t="shared" si="40"/>
        <v>15000</v>
      </c>
      <c r="O251">
        <f t="shared" si="33"/>
        <v>-2700</v>
      </c>
      <c r="P251">
        <f t="shared" si="33"/>
        <v>-855.72000000000116</v>
      </c>
      <c r="S251" s="27">
        <v>222</v>
      </c>
      <c r="T251" s="27">
        <v>30332.053859211763</v>
      </c>
      <c r="U251" s="27">
        <v>-12789.289859211764</v>
      </c>
      <c r="V251" s="27">
        <v>-2.9117529888171862</v>
      </c>
      <c r="X251" s="27">
        <v>75.856164383561634</v>
      </c>
      <c r="Y251" s="27">
        <v>38066.520000000004</v>
      </c>
    </row>
    <row r="252" spans="1:25" x14ac:dyDescent="0.25">
      <c r="A252" s="4" t="s">
        <v>337</v>
      </c>
      <c r="B252" s="5">
        <v>17</v>
      </c>
      <c r="C252" s="5">
        <v>321</v>
      </c>
      <c r="D252" s="5">
        <v>17500</v>
      </c>
      <c r="E252" s="5">
        <v>19539.491999999998</v>
      </c>
      <c r="F252">
        <f t="shared" si="31"/>
        <v>19163.724000000002</v>
      </c>
      <c r="G252">
        <f t="shared" si="34"/>
        <v>20019.444000000003</v>
      </c>
      <c r="H252">
        <f t="shared" si="36"/>
        <v>20460.671999999999</v>
      </c>
      <c r="I252">
        <f t="shared" si="38"/>
        <v>21814.667999999998</v>
      </c>
      <c r="J252">
        <f t="shared" si="32"/>
        <v>18100</v>
      </c>
      <c r="K252">
        <f t="shared" si="35"/>
        <v>20800</v>
      </c>
      <c r="L252">
        <f t="shared" si="37"/>
        <v>20800</v>
      </c>
      <c r="M252">
        <f t="shared" si="39"/>
        <v>21500</v>
      </c>
      <c r="N252">
        <f t="shared" si="40"/>
        <v>18400</v>
      </c>
      <c r="O252">
        <f t="shared" si="33"/>
        <v>-600</v>
      </c>
      <c r="P252">
        <f t="shared" si="33"/>
        <v>375.76799999999639</v>
      </c>
      <c r="S252" s="27">
        <v>223</v>
      </c>
      <c r="T252" s="27">
        <v>32355.581965858168</v>
      </c>
      <c r="U252" s="27">
        <v>-7891.4459658581691</v>
      </c>
      <c r="V252" s="27">
        <v>-1.7966549847665303</v>
      </c>
      <c r="X252" s="27">
        <v>76.198630136986296</v>
      </c>
      <c r="Y252" s="27">
        <v>38119.512000000002</v>
      </c>
    </row>
    <row r="253" spans="1:25" x14ac:dyDescent="0.25">
      <c r="A253" s="4" t="s">
        <v>338</v>
      </c>
      <c r="B253" s="5">
        <v>18</v>
      </c>
      <c r="C253" s="5">
        <v>322</v>
      </c>
      <c r="D253" s="5">
        <v>5040</v>
      </c>
      <c r="E253" s="5">
        <v>17425.164000000001</v>
      </c>
      <c r="F253">
        <f t="shared" si="31"/>
        <v>19539.491999999998</v>
      </c>
      <c r="G253">
        <f t="shared" si="34"/>
        <v>19163.724000000002</v>
      </c>
      <c r="H253">
        <f t="shared" si="36"/>
        <v>20019.444000000003</v>
      </c>
      <c r="I253">
        <f t="shared" si="38"/>
        <v>20460.671999999999</v>
      </c>
      <c r="J253">
        <f t="shared" si="32"/>
        <v>17500</v>
      </c>
      <c r="K253">
        <f t="shared" si="35"/>
        <v>18100</v>
      </c>
      <c r="L253">
        <f t="shared" si="37"/>
        <v>20800</v>
      </c>
      <c r="M253">
        <f t="shared" si="39"/>
        <v>20800</v>
      </c>
      <c r="N253">
        <f t="shared" si="40"/>
        <v>21500</v>
      </c>
      <c r="O253">
        <f t="shared" si="33"/>
        <v>-12460</v>
      </c>
      <c r="P253">
        <f t="shared" si="33"/>
        <v>-2114.3279999999977</v>
      </c>
      <c r="S253" s="27">
        <v>224</v>
      </c>
      <c r="T253" s="27">
        <v>37553.703080395484</v>
      </c>
      <c r="U253" s="27">
        <v>-2075.0550803954829</v>
      </c>
      <c r="V253" s="27">
        <v>-0.47243028337104409</v>
      </c>
      <c r="X253" s="27">
        <v>76.541095890410944</v>
      </c>
      <c r="Y253" s="27">
        <v>38160.612000000001</v>
      </c>
    </row>
    <row r="254" spans="1:25" x14ac:dyDescent="0.25">
      <c r="A254" s="4" t="s">
        <v>339</v>
      </c>
      <c r="B254" s="5">
        <v>19</v>
      </c>
      <c r="C254" s="5">
        <v>323</v>
      </c>
      <c r="D254" s="5">
        <v>16900</v>
      </c>
      <c r="E254" s="5">
        <v>18406.739999999998</v>
      </c>
      <c r="F254">
        <f t="shared" si="31"/>
        <v>17425.164000000001</v>
      </c>
      <c r="G254">
        <f t="shared" si="34"/>
        <v>19539.491999999998</v>
      </c>
      <c r="H254">
        <f t="shared" si="36"/>
        <v>19163.724000000002</v>
      </c>
      <c r="I254">
        <f t="shared" si="38"/>
        <v>20019.444000000003</v>
      </c>
      <c r="J254">
        <f t="shared" si="32"/>
        <v>5040</v>
      </c>
      <c r="K254">
        <f t="shared" si="35"/>
        <v>17500</v>
      </c>
      <c r="L254">
        <f t="shared" si="37"/>
        <v>18100</v>
      </c>
      <c r="M254">
        <f t="shared" si="39"/>
        <v>20800</v>
      </c>
      <c r="N254">
        <f t="shared" si="40"/>
        <v>20800</v>
      </c>
      <c r="O254">
        <f t="shared" si="33"/>
        <v>11860</v>
      </c>
      <c r="P254">
        <f t="shared" si="33"/>
        <v>981.57599999999729</v>
      </c>
      <c r="S254" s="27">
        <v>225</v>
      </c>
      <c r="T254" s="27">
        <v>33411.335760630202</v>
      </c>
      <c r="U254" s="27">
        <v>2855.2202393697953</v>
      </c>
      <c r="V254" s="27">
        <v>0.65005142249772407</v>
      </c>
      <c r="X254" s="27">
        <v>76.883561643835606</v>
      </c>
      <c r="Y254" s="27">
        <v>38167.236000000004</v>
      </c>
    </row>
    <row r="255" spans="1:25" x14ac:dyDescent="0.25">
      <c r="A255" s="4" t="s">
        <v>340</v>
      </c>
      <c r="B255" s="5">
        <v>20</v>
      </c>
      <c r="C255" s="5">
        <v>324</v>
      </c>
      <c r="D255" s="5">
        <v>19500</v>
      </c>
      <c r="E255" s="5">
        <v>20546.64</v>
      </c>
      <c r="F255">
        <f t="shared" si="31"/>
        <v>18406.739999999998</v>
      </c>
      <c r="G255">
        <f t="shared" si="34"/>
        <v>17425.164000000001</v>
      </c>
      <c r="H255">
        <f t="shared" si="36"/>
        <v>19539.491999999998</v>
      </c>
      <c r="I255">
        <f t="shared" si="38"/>
        <v>19163.724000000002</v>
      </c>
      <c r="J255">
        <f t="shared" si="32"/>
        <v>16900</v>
      </c>
      <c r="K255">
        <f t="shared" si="35"/>
        <v>5040</v>
      </c>
      <c r="L255">
        <f t="shared" si="37"/>
        <v>17500</v>
      </c>
      <c r="M255">
        <f t="shared" si="39"/>
        <v>18100</v>
      </c>
      <c r="N255">
        <f t="shared" si="40"/>
        <v>20800</v>
      </c>
      <c r="O255">
        <f t="shared" si="33"/>
        <v>2600</v>
      </c>
      <c r="P255">
        <f t="shared" si="33"/>
        <v>2139.9000000000015</v>
      </c>
      <c r="S255" s="27">
        <v>226</v>
      </c>
      <c r="T255" s="27">
        <v>27106.139486297208</v>
      </c>
      <c r="U255" s="27">
        <v>-480.27548629720695</v>
      </c>
      <c r="V255" s="27">
        <v>-0.10934489702524497</v>
      </c>
      <c r="X255" s="27">
        <v>77.226027397260268</v>
      </c>
      <c r="Y255" s="27">
        <v>38175.372000000003</v>
      </c>
    </row>
    <row r="256" spans="1:25" x14ac:dyDescent="0.25">
      <c r="A256" s="4" t="s">
        <v>341</v>
      </c>
      <c r="B256" s="5">
        <v>21</v>
      </c>
      <c r="C256" s="5">
        <v>325</v>
      </c>
      <c r="D256" s="5">
        <v>21000</v>
      </c>
      <c r="E256" s="5">
        <v>20954.063999999998</v>
      </c>
      <c r="F256">
        <f t="shared" si="31"/>
        <v>20546.64</v>
      </c>
      <c r="G256">
        <f t="shared" si="34"/>
        <v>18406.739999999998</v>
      </c>
      <c r="H256">
        <f t="shared" si="36"/>
        <v>17425.164000000001</v>
      </c>
      <c r="I256">
        <f t="shared" si="38"/>
        <v>19539.491999999998</v>
      </c>
      <c r="J256">
        <f t="shared" si="32"/>
        <v>19500</v>
      </c>
      <c r="K256">
        <f t="shared" si="35"/>
        <v>16900</v>
      </c>
      <c r="L256">
        <f t="shared" si="37"/>
        <v>5040</v>
      </c>
      <c r="M256">
        <f t="shared" si="39"/>
        <v>17500</v>
      </c>
      <c r="N256">
        <f t="shared" si="40"/>
        <v>18100</v>
      </c>
      <c r="O256">
        <f t="shared" si="33"/>
        <v>1500</v>
      </c>
      <c r="P256">
        <f t="shared" si="33"/>
        <v>407.42399999999907</v>
      </c>
      <c r="S256" s="27">
        <v>227</v>
      </c>
      <c r="T256" s="27">
        <v>30918.583745196229</v>
      </c>
      <c r="U256" s="27">
        <v>-1122.5957451962313</v>
      </c>
      <c r="V256" s="27">
        <v>-0.25558272212856409</v>
      </c>
      <c r="X256" s="27">
        <v>77.568493150684915</v>
      </c>
      <c r="Y256" s="27">
        <v>38176.536</v>
      </c>
    </row>
    <row r="257" spans="1:25" x14ac:dyDescent="0.25">
      <c r="A257" s="4" t="s">
        <v>342</v>
      </c>
      <c r="B257" s="5">
        <v>22</v>
      </c>
      <c r="C257" s="5">
        <v>326</v>
      </c>
      <c r="D257" s="5">
        <v>2320</v>
      </c>
      <c r="E257" s="5">
        <v>15292.26</v>
      </c>
      <c r="F257">
        <f t="shared" si="31"/>
        <v>20954.063999999998</v>
      </c>
      <c r="G257">
        <f t="shared" si="34"/>
        <v>20546.64</v>
      </c>
      <c r="H257">
        <f t="shared" si="36"/>
        <v>18406.739999999998</v>
      </c>
      <c r="I257">
        <f t="shared" si="38"/>
        <v>17425.164000000001</v>
      </c>
      <c r="J257">
        <f t="shared" si="32"/>
        <v>21000</v>
      </c>
      <c r="K257">
        <f t="shared" si="35"/>
        <v>19500</v>
      </c>
      <c r="L257">
        <f t="shared" si="37"/>
        <v>16900</v>
      </c>
      <c r="M257">
        <f t="shared" si="39"/>
        <v>5040</v>
      </c>
      <c r="N257">
        <f t="shared" si="40"/>
        <v>17500</v>
      </c>
      <c r="O257">
        <f t="shared" si="33"/>
        <v>-18680</v>
      </c>
      <c r="P257">
        <f t="shared" si="33"/>
        <v>-5661.8039999999983</v>
      </c>
      <c r="S257" s="27">
        <v>228</v>
      </c>
      <c r="T257" s="27">
        <v>31006.563228093899</v>
      </c>
      <c r="U257" s="27">
        <v>163.16077190610304</v>
      </c>
      <c r="V257" s="27">
        <v>3.7147008980574887E-2</v>
      </c>
      <c r="X257" s="27">
        <v>77.910958904109577</v>
      </c>
      <c r="Y257" s="27">
        <v>38180.951999999997</v>
      </c>
    </row>
    <row r="258" spans="1:25" x14ac:dyDescent="0.25">
      <c r="A258" s="4" t="s">
        <v>343</v>
      </c>
      <c r="B258" s="5">
        <v>23</v>
      </c>
      <c r="C258" s="5">
        <v>327</v>
      </c>
      <c r="D258" s="5">
        <v>19500</v>
      </c>
      <c r="E258" s="5">
        <v>20362.464</v>
      </c>
      <c r="F258">
        <f t="shared" si="31"/>
        <v>15292.26</v>
      </c>
      <c r="G258">
        <f t="shared" si="34"/>
        <v>20954.063999999998</v>
      </c>
      <c r="H258">
        <f t="shared" si="36"/>
        <v>20546.64</v>
      </c>
      <c r="I258">
        <f t="shared" si="38"/>
        <v>18406.739999999998</v>
      </c>
      <c r="J258">
        <f t="shared" si="32"/>
        <v>2320</v>
      </c>
      <c r="K258">
        <f t="shared" si="35"/>
        <v>21000</v>
      </c>
      <c r="L258">
        <f t="shared" si="37"/>
        <v>19500</v>
      </c>
      <c r="M258">
        <f t="shared" si="39"/>
        <v>16900</v>
      </c>
      <c r="N258">
        <f t="shared" si="40"/>
        <v>5040</v>
      </c>
      <c r="O258">
        <f t="shared" si="33"/>
        <v>17180</v>
      </c>
      <c r="P258">
        <f t="shared" si="33"/>
        <v>5070.2039999999997</v>
      </c>
      <c r="S258" s="27">
        <v>229</v>
      </c>
      <c r="T258" s="27">
        <v>31241.175182487685</v>
      </c>
      <c r="U258" s="27">
        <v>-7532.3071824876824</v>
      </c>
      <c r="V258" s="27">
        <v>-1.7148894264446211</v>
      </c>
      <c r="X258" s="27">
        <v>78.253424657534239</v>
      </c>
      <c r="Y258" s="27">
        <v>38183.027999999998</v>
      </c>
    </row>
    <row r="259" spans="1:25" x14ac:dyDescent="0.25">
      <c r="A259" s="4" t="s">
        <v>344</v>
      </c>
      <c r="B259" s="5">
        <v>24</v>
      </c>
      <c r="C259" s="5">
        <v>328</v>
      </c>
      <c r="D259" s="5">
        <v>19400</v>
      </c>
      <c r="E259" s="5">
        <v>19348.511999999999</v>
      </c>
      <c r="F259">
        <f t="shared" si="31"/>
        <v>20362.464</v>
      </c>
      <c r="G259">
        <f t="shared" si="34"/>
        <v>15292.26</v>
      </c>
      <c r="H259">
        <f t="shared" si="36"/>
        <v>20954.063999999998</v>
      </c>
      <c r="I259">
        <f t="shared" si="38"/>
        <v>20546.64</v>
      </c>
      <c r="J259">
        <f t="shared" si="32"/>
        <v>19500</v>
      </c>
      <c r="K259">
        <f t="shared" si="35"/>
        <v>2320</v>
      </c>
      <c r="L259">
        <f t="shared" si="37"/>
        <v>21000</v>
      </c>
      <c r="M259">
        <f t="shared" si="39"/>
        <v>19500</v>
      </c>
      <c r="N259">
        <f t="shared" si="40"/>
        <v>16900</v>
      </c>
      <c r="O259">
        <f t="shared" si="33"/>
        <v>-100</v>
      </c>
      <c r="P259">
        <f t="shared" si="33"/>
        <v>-1013.9520000000011</v>
      </c>
      <c r="S259" s="27">
        <v>230</v>
      </c>
      <c r="T259" s="27">
        <v>33059.417829039521</v>
      </c>
      <c r="U259" s="27">
        <v>7481.7301709604799</v>
      </c>
      <c r="V259" s="27">
        <v>1.7033744974609997</v>
      </c>
      <c r="X259" s="27">
        <v>78.595890410958901</v>
      </c>
      <c r="Y259" s="27">
        <v>38230.847999999998</v>
      </c>
    </row>
    <row r="260" spans="1:25" x14ac:dyDescent="0.25">
      <c r="A260" s="4" t="s">
        <v>345</v>
      </c>
      <c r="B260" s="5">
        <v>25</v>
      </c>
      <c r="C260" s="5">
        <v>329</v>
      </c>
      <c r="D260" s="5">
        <v>17000</v>
      </c>
      <c r="E260" s="5">
        <v>19021.596000000001</v>
      </c>
      <c r="F260">
        <f t="shared" si="31"/>
        <v>19348.511999999999</v>
      </c>
      <c r="G260">
        <f t="shared" si="34"/>
        <v>20362.464</v>
      </c>
      <c r="H260">
        <f t="shared" si="36"/>
        <v>15292.26</v>
      </c>
      <c r="I260">
        <f t="shared" si="38"/>
        <v>20954.063999999998</v>
      </c>
      <c r="J260">
        <f t="shared" si="32"/>
        <v>19400</v>
      </c>
      <c r="K260">
        <f t="shared" si="35"/>
        <v>19500</v>
      </c>
      <c r="L260">
        <f t="shared" si="37"/>
        <v>2320</v>
      </c>
      <c r="M260">
        <f t="shared" si="39"/>
        <v>21000</v>
      </c>
      <c r="N260">
        <f t="shared" si="40"/>
        <v>19500</v>
      </c>
      <c r="O260">
        <f t="shared" si="33"/>
        <v>-2400</v>
      </c>
      <c r="P260">
        <f t="shared" si="33"/>
        <v>-326.91599999999744</v>
      </c>
      <c r="S260" s="27">
        <v>231</v>
      </c>
      <c r="T260" s="27">
        <v>33352.682772031752</v>
      </c>
      <c r="U260" s="27">
        <v>5089.2572279682499</v>
      </c>
      <c r="V260" s="27">
        <v>1.1586773079290684</v>
      </c>
      <c r="X260" s="27">
        <v>78.938356164383549</v>
      </c>
      <c r="Y260" s="27">
        <v>38291.784</v>
      </c>
    </row>
    <row r="261" spans="1:25" x14ac:dyDescent="0.25">
      <c r="A261" s="4" t="s">
        <v>346</v>
      </c>
      <c r="B261" s="5">
        <v>26</v>
      </c>
      <c r="C261" s="5">
        <v>330</v>
      </c>
      <c r="D261" s="5">
        <v>6960</v>
      </c>
      <c r="E261" s="5">
        <v>20552.928</v>
      </c>
      <c r="F261">
        <f t="shared" si="31"/>
        <v>19021.596000000001</v>
      </c>
      <c r="G261">
        <f t="shared" si="34"/>
        <v>19348.511999999999</v>
      </c>
      <c r="H261">
        <f t="shared" si="36"/>
        <v>20362.464</v>
      </c>
      <c r="I261">
        <f t="shared" si="38"/>
        <v>15292.26</v>
      </c>
      <c r="J261">
        <f t="shared" si="32"/>
        <v>17000</v>
      </c>
      <c r="K261">
        <f t="shared" si="35"/>
        <v>19400</v>
      </c>
      <c r="L261">
        <f t="shared" si="37"/>
        <v>19500</v>
      </c>
      <c r="M261">
        <f t="shared" si="39"/>
        <v>2320</v>
      </c>
      <c r="N261">
        <f t="shared" si="40"/>
        <v>21000</v>
      </c>
      <c r="O261">
        <f t="shared" si="33"/>
        <v>-10040</v>
      </c>
      <c r="P261">
        <f t="shared" si="33"/>
        <v>1531.3319999999985</v>
      </c>
      <c r="S261" s="27">
        <v>232</v>
      </c>
      <c r="T261" s="27">
        <v>31534.440125479916</v>
      </c>
      <c r="U261" s="27">
        <v>-10.908125479916635</v>
      </c>
      <c r="V261" s="27">
        <v>-2.4834660343289556E-3</v>
      </c>
      <c r="X261" s="27">
        <v>79.280821917808211</v>
      </c>
      <c r="Y261" s="27">
        <v>38347.847999999998</v>
      </c>
    </row>
    <row r="262" spans="1:25" x14ac:dyDescent="0.25">
      <c r="A262" s="4" t="s">
        <v>347</v>
      </c>
      <c r="B262" s="5">
        <v>27</v>
      </c>
      <c r="C262" s="5">
        <v>331</v>
      </c>
      <c r="D262" s="5">
        <v>22200</v>
      </c>
      <c r="E262" s="5">
        <v>20236.739999999998</v>
      </c>
      <c r="F262">
        <f t="shared" si="31"/>
        <v>20552.928</v>
      </c>
      <c r="G262">
        <f t="shared" si="34"/>
        <v>19021.596000000001</v>
      </c>
      <c r="H262">
        <f t="shared" si="36"/>
        <v>19348.511999999999</v>
      </c>
      <c r="I262">
        <f t="shared" si="38"/>
        <v>20362.464</v>
      </c>
      <c r="J262">
        <f t="shared" si="32"/>
        <v>6960</v>
      </c>
      <c r="K262">
        <f t="shared" si="35"/>
        <v>17000</v>
      </c>
      <c r="L262">
        <f t="shared" si="37"/>
        <v>19400</v>
      </c>
      <c r="M262">
        <f t="shared" si="39"/>
        <v>19500</v>
      </c>
      <c r="N262">
        <f t="shared" si="40"/>
        <v>2320</v>
      </c>
      <c r="O262">
        <f t="shared" si="33"/>
        <v>15240</v>
      </c>
      <c r="P262">
        <f t="shared" si="33"/>
        <v>-316.18800000000192</v>
      </c>
      <c r="S262" s="27">
        <v>233</v>
      </c>
      <c r="T262" s="27">
        <v>30361.380353510987</v>
      </c>
      <c r="U262" s="27">
        <v>-8378.4123535109866</v>
      </c>
      <c r="V262" s="27">
        <v>-1.90752320734265</v>
      </c>
      <c r="X262" s="27">
        <v>79.623287671232873</v>
      </c>
      <c r="Y262" s="27">
        <v>38368.572</v>
      </c>
    </row>
    <row r="263" spans="1:25" x14ac:dyDescent="0.25">
      <c r="A263" s="4" t="s">
        <v>348</v>
      </c>
      <c r="B263" s="5">
        <v>28</v>
      </c>
      <c r="C263" s="5">
        <v>332</v>
      </c>
      <c r="D263" s="5">
        <v>20000</v>
      </c>
      <c r="E263" s="5">
        <v>20371.691999999999</v>
      </c>
      <c r="F263">
        <f t="shared" ref="F263:F296" si="41">E262</f>
        <v>20236.739999999998</v>
      </c>
      <c r="G263">
        <f t="shared" si="34"/>
        <v>20552.928</v>
      </c>
      <c r="H263">
        <f t="shared" si="36"/>
        <v>19021.596000000001</v>
      </c>
      <c r="I263">
        <f t="shared" si="38"/>
        <v>19348.511999999999</v>
      </c>
      <c r="J263">
        <f t="shared" ref="J263:J296" si="42">D262</f>
        <v>22200</v>
      </c>
      <c r="K263">
        <f t="shared" si="35"/>
        <v>6960</v>
      </c>
      <c r="L263">
        <f t="shared" si="37"/>
        <v>17000</v>
      </c>
      <c r="M263">
        <f t="shared" si="39"/>
        <v>19400</v>
      </c>
      <c r="N263">
        <f t="shared" si="40"/>
        <v>19500</v>
      </c>
      <c r="O263">
        <f t="shared" ref="O263:P296" si="43">D263-D262</f>
        <v>-2200</v>
      </c>
      <c r="P263">
        <f t="shared" si="43"/>
        <v>134.95200000000114</v>
      </c>
      <c r="S263" s="27">
        <v>234</v>
      </c>
      <c r="T263" s="27">
        <v>35464.190361575827</v>
      </c>
      <c r="U263" s="27">
        <v>-5120.2223615758267</v>
      </c>
      <c r="V263" s="27">
        <v>-1.1657271771026914</v>
      </c>
      <c r="X263" s="27">
        <v>79.965753424657521</v>
      </c>
      <c r="Y263" s="27">
        <v>38380.259999999995</v>
      </c>
    </row>
    <row r="264" spans="1:25" x14ac:dyDescent="0.25">
      <c r="A264" s="4" t="s">
        <v>349</v>
      </c>
      <c r="B264" s="5">
        <v>29</v>
      </c>
      <c r="C264" s="5">
        <v>333</v>
      </c>
      <c r="D264" s="5">
        <v>19000</v>
      </c>
      <c r="E264" s="5">
        <v>18333.792000000001</v>
      </c>
      <c r="F264">
        <f t="shared" si="41"/>
        <v>20371.691999999999</v>
      </c>
      <c r="G264">
        <f t="shared" ref="G264:G296" si="44">E262</f>
        <v>20236.739999999998</v>
      </c>
      <c r="H264">
        <f t="shared" si="36"/>
        <v>20552.928</v>
      </c>
      <c r="I264">
        <f t="shared" si="38"/>
        <v>19021.596000000001</v>
      </c>
      <c r="J264">
        <f t="shared" si="42"/>
        <v>20000</v>
      </c>
      <c r="K264">
        <f t="shared" ref="K264:K296" si="45">D262</f>
        <v>22200</v>
      </c>
      <c r="L264">
        <f t="shared" si="37"/>
        <v>6960</v>
      </c>
      <c r="M264">
        <f t="shared" si="39"/>
        <v>17000</v>
      </c>
      <c r="N264">
        <f t="shared" si="40"/>
        <v>19400</v>
      </c>
      <c r="O264">
        <f t="shared" si="43"/>
        <v>-1000</v>
      </c>
      <c r="P264">
        <f t="shared" si="43"/>
        <v>-2037.8999999999978</v>
      </c>
      <c r="S264" s="27">
        <v>235</v>
      </c>
      <c r="T264" s="27">
        <v>37480.386844647423</v>
      </c>
      <c r="U264" s="27">
        <v>-905.7188446474247</v>
      </c>
      <c r="V264" s="27">
        <v>-0.20620609759897388</v>
      </c>
      <c r="X264" s="27">
        <v>80.308219178082183</v>
      </c>
      <c r="Y264" s="27">
        <v>38389.452000000005</v>
      </c>
    </row>
    <row r="265" spans="1:25" x14ac:dyDescent="0.25">
      <c r="A265" s="4" t="s">
        <v>350</v>
      </c>
      <c r="B265" s="5">
        <v>30</v>
      </c>
      <c r="C265" s="5">
        <v>334</v>
      </c>
      <c r="D265" s="5">
        <v>7600</v>
      </c>
      <c r="E265" s="5">
        <v>21257.423999999999</v>
      </c>
      <c r="F265">
        <f t="shared" si="41"/>
        <v>18333.792000000001</v>
      </c>
      <c r="G265">
        <f t="shared" si="44"/>
        <v>20371.691999999999</v>
      </c>
      <c r="H265">
        <f t="shared" ref="H265:H296" si="46">E262</f>
        <v>20236.739999999998</v>
      </c>
      <c r="I265">
        <f t="shared" si="38"/>
        <v>20552.928</v>
      </c>
      <c r="J265">
        <f t="shared" si="42"/>
        <v>19000</v>
      </c>
      <c r="K265">
        <f t="shared" si="45"/>
        <v>20000</v>
      </c>
      <c r="L265">
        <f t="shared" ref="L265:L296" si="47">D262</f>
        <v>22200</v>
      </c>
      <c r="M265">
        <f t="shared" si="39"/>
        <v>6960</v>
      </c>
      <c r="N265">
        <f t="shared" si="40"/>
        <v>17000</v>
      </c>
      <c r="O265">
        <f t="shared" si="43"/>
        <v>-11400</v>
      </c>
      <c r="P265">
        <f t="shared" si="43"/>
        <v>2923.6319999999978</v>
      </c>
      <c r="S265" s="27">
        <v>236</v>
      </c>
      <c r="T265" s="27">
        <v>29921.482939022637</v>
      </c>
      <c r="U265" s="27">
        <v>626.16106097736338</v>
      </c>
      <c r="V265" s="27">
        <v>0.14255884109691672</v>
      </c>
      <c r="X265" s="27">
        <v>80.650684931506845</v>
      </c>
      <c r="Y265" s="27">
        <v>38435.387999999999</v>
      </c>
    </row>
    <row r="266" spans="1:25" x14ac:dyDescent="0.25">
      <c r="A266" s="4" t="s">
        <v>352</v>
      </c>
      <c r="B266" s="5">
        <v>1</v>
      </c>
      <c r="C266" s="5">
        <v>335</v>
      </c>
      <c r="D266" s="5">
        <v>17600</v>
      </c>
      <c r="E266" s="5">
        <v>18607.440000000002</v>
      </c>
      <c r="F266">
        <f t="shared" si="41"/>
        <v>21257.423999999999</v>
      </c>
      <c r="G266">
        <f t="shared" si="44"/>
        <v>18333.792000000001</v>
      </c>
      <c r="H266">
        <f t="shared" si="46"/>
        <v>20371.691999999999</v>
      </c>
      <c r="I266">
        <f t="shared" ref="I266:I296" si="48">E262</f>
        <v>20236.739999999998</v>
      </c>
      <c r="J266">
        <f t="shared" si="42"/>
        <v>7600</v>
      </c>
      <c r="K266">
        <f t="shared" si="45"/>
        <v>19000</v>
      </c>
      <c r="L266">
        <f t="shared" si="47"/>
        <v>20000</v>
      </c>
      <c r="M266">
        <f t="shared" si="39"/>
        <v>22200</v>
      </c>
      <c r="N266">
        <f t="shared" si="40"/>
        <v>6960</v>
      </c>
      <c r="O266">
        <f t="shared" si="43"/>
        <v>10000</v>
      </c>
      <c r="P266">
        <f t="shared" si="43"/>
        <v>-2649.9839999999967</v>
      </c>
      <c r="S266" s="27">
        <v>237</v>
      </c>
      <c r="T266" s="27">
        <v>34437.763061103018</v>
      </c>
      <c r="U266" s="27">
        <v>-4308.1030611030183</v>
      </c>
      <c r="V266" s="27">
        <v>-0.98083100018755143</v>
      </c>
      <c r="X266" s="27">
        <v>80.993150684931493</v>
      </c>
      <c r="Y266" s="27">
        <v>38441.94</v>
      </c>
    </row>
    <row r="267" spans="1:25" x14ac:dyDescent="0.25">
      <c r="A267" s="4" t="s">
        <v>353</v>
      </c>
      <c r="B267" s="5">
        <v>2</v>
      </c>
      <c r="C267" s="5">
        <v>336</v>
      </c>
      <c r="D267" s="5">
        <v>20000</v>
      </c>
      <c r="E267" s="5">
        <v>21171.72</v>
      </c>
      <c r="F267">
        <f t="shared" si="41"/>
        <v>18607.440000000002</v>
      </c>
      <c r="G267">
        <f t="shared" si="44"/>
        <v>21257.423999999999</v>
      </c>
      <c r="H267">
        <f t="shared" si="46"/>
        <v>18333.792000000001</v>
      </c>
      <c r="I267">
        <f t="shared" si="48"/>
        <v>20371.691999999999</v>
      </c>
      <c r="J267">
        <f t="shared" si="42"/>
        <v>17600</v>
      </c>
      <c r="K267">
        <f t="shared" si="45"/>
        <v>7600</v>
      </c>
      <c r="L267">
        <f t="shared" si="47"/>
        <v>19000</v>
      </c>
      <c r="M267">
        <f t="shared" ref="M267:M296" si="49">D263</f>
        <v>20000</v>
      </c>
      <c r="N267">
        <f t="shared" ref="N267:N296" si="50">D262</f>
        <v>22200</v>
      </c>
      <c r="O267">
        <f t="shared" si="43"/>
        <v>2400</v>
      </c>
      <c r="P267">
        <f t="shared" si="43"/>
        <v>2564.2799999999988</v>
      </c>
      <c r="S267" s="27">
        <v>238</v>
      </c>
      <c r="T267" s="27">
        <v>35464.190361575827</v>
      </c>
      <c r="U267" s="27">
        <v>-1585.214361575825</v>
      </c>
      <c r="V267" s="27">
        <v>-0.36090765836460736</v>
      </c>
      <c r="X267" s="27">
        <v>81.335616438356155</v>
      </c>
      <c r="Y267" s="27">
        <v>38451.432000000001</v>
      </c>
    </row>
    <row r="268" spans="1:25" x14ac:dyDescent="0.25">
      <c r="A268" s="4" t="s">
        <v>354</v>
      </c>
      <c r="B268" s="5">
        <v>3</v>
      </c>
      <c r="C268" s="5">
        <v>337</v>
      </c>
      <c r="D268" s="5">
        <v>6400</v>
      </c>
      <c r="E268" s="5">
        <v>18691.5</v>
      </c>
      <c r="F268">
        <f t="shared" si="41"/>
        <v>21171.72</v>
      </c>
      <c r="G268">
        <f t="shared" si="44"/>
        <v>18607.440000000002</v>
      </c>
      <c r="H268">
        <f t="shared" si="46"/>
        <v>21257.423999999999</v>
      </c>
      <c r="I268">
        <f t="shared" si="48"/>
        <v>18333.792000000001</v>
      </c>
      <c r="J268">
        <f t="shared" si="42"/>
        <v>20000</v>
      </c>
      <c r="K268">
        <f t="shared" si="45"/>
        <v>17600</v>
      </c>
      <c r="L268">
        <f t="shared" si="47"/>
        <v>7600</v>
      </c>
      <c r="M268">
        <f t="shared" si="49"/>
        <v>19000</v>
      </c>
      <c r="N268">
        <f t="shared" si="50"/>
        <v>20000</v>
      </c>
      <c r="O268">
        <f t="shared" si="43"/>
        <v>-13600</v>
      </c>
      <c r="P268">
        <f t="shared" si="43"/>
        <v>-2480.2200000000012</v>
      </c>
      <c r="S268" s="27">
        <v>239</v>
      </c>
      <c r="T268" s="27">
        <v>34254.472471732872</v>
      </c>
      <c r="U268" s="27">
        <v>-4485.1724717328725</v>
      </c>
      <c r="V268" s="27">
        <v>-1.0211446056578517</v>
      </c>
      <c r="X268" s="27">
        <v>81.678082191780817</v>
      </c>
      <c r="Y268" s="27">
        <v>38459.807999999997</v>
      </c>
    </row>
    <row r="269" spans="1:25" x14ac:dyDescent="0.25">
      <c r="A269" s="4" t="s">
        <v>355</v>
      </c>
      <c r="B269" s="5">
        <v>4</v>
      </c>
      <c r="C269" s="5">
        <v>338</v>
      </c>
      <c r="D269" s="5">
        <v>9360</v>
      </c>
      <c r="E269" s="5">
        <v>22340.868000000002</v>
      </c>
      <c r="F269">
        <f t="shared" si="41"/>
        <v>18691.5</v>
      </c>
      <c r="G269">
        <f t="shared" si="44"/>
        <v>21171.72</v>
      </c>
      <c r="H269">
        <f t="shared" si="46"/>
        <v>18607.440000000002</v>
      </c>
      <c r="I269">
        <f t="shared" si="48"/>
        <v>21257.423999999999</v>
      </c>
      <c r="J269">
        <f t="shared" si="42"/>
        <v>6400</v>
      </c>
      <c r="K269">
        <f t="shared" si="45"/>
        <v>20000</v>
      </c>
      <c r="L269">
        <f t="shared" si="47"/>
        <v>17600</v>
      </c>
      <c r="M269">
        <f t="shared" si="49"/>
        <v>7600</v>
      </c>
      <c r="N269">
        <f t="shared" si="50"/>
        <v>19000</v>
      </c>
      <c r="O269">
        <f t="shared" si="43"/>
        <v>2960</v>
      </c>
      <c r="P269">
        <f t="shared" si="43"/>
        <v>3649.3680000000022</v>
      </c>
      <c r="S269" s="27">
        <v>240</v>
      </c>
      <c r="T269" s="27">
        <v>35097.609182835535</v>
      </c>
      <c r="U269" s="27">
        <v>-5131.9051828355368</v>
      </c>
      <c r="V269" s="27">
        <v>-1.1683870190560173</v>
      </c>
      <c r="X269" s="27">
        <v>82.020547945205465</v>
      </c>
      <c r="Y269" s="27">
        <v>38487.372000000003</v>
      </c>
    </row>
    <row r="270" spans="1:25" x14ac:dyDescent="0.25">
      <c r="A270" s="4" t="s">
        <v>356</v>
      </c>
      <c r="B270" s="5">
        <v>5</v>
      </c>
      <c r="C270" s="5">
        <v>339</v>
      </c>
      <c r="D270" s="5">
        <v>14500</v>
      </c>
      <c r="E270" s="5">
        <v>17497.404000000002</v>
      </c>
      <c r="F270">
        <f t="shared" si="41"/>
        <v>22340.868000000002</v>
      </c>
      <c r="G270">
        <f t="shared" si="44"/>
        <v>18691.5</v>
      </c>
      <c r="H270">
        <f t="shared" si="46"/>
        <v>21171.72</v>
      </c>
      <c r="I270">
        <f t="shared" si="48"/>
        <v>18607.440000000002</v>
      </c>
      <c r="J270">
        <f t="shared" si="42"/>
        <v>9360</v>
      </c>
      <c r="K270">
        <f t="shared" si="45"/>
        <v>6400</v>
      </c>
      <c r="L270">
        <f t="shared" si="47"/>
        <v>20000</v>
      </c>
      <c r="M270">
        <f t="shared" si="49"/>
        <v>17600</v>
      </c>
      <c r="N270">
        <f t="shared" si="50"/>
        <v>7600</v>
      </c>
      <c r="O270">
        <f t="shared" si="43"/>
        <v>5140</v>
      </c>
      <c r="P270">
        <f t="shared" si="43"/>
        <v>-4843.4639999999999</v>
      </c>
      <c r="S270" s="27">
        <v>241</v>
      </c>
      <c r="T270" s="27">
        <v>35867.429658190144</v>
      </c>
      <c r="U270" s="27">
        <v>-5707.7816581901425</v>
      </c>
      <c r="V270" s="27">
        <v>-1.2994975081263327</v>
      </c>
      <c r="X270" s="27">
        <v>82.363013698630127</v>
      </c>
      <c r="Y270" s="27">
        <v>38518.008000000002</v>
      </c>
    </row>
    <row r="271" spans="1:25" x14ac:dyDescent="0.25">
      <c r="A271" s="4" t="s">
        <v>357</v>
      </c>
      <c r="B271" s="5">
        <v>6</v>
      </c>
      <c r="C271" s="5">
        <v>340</v>
      </c>
      <c r="D271" s="5">
        <v>22900</v>
      </c>
      <c r="E271" s="5">
        <v>22662.324000000001</v>
      </c>
      <c r="F271">
        <f t="shared" si="41"/>
        <v>17497.404000000002</v>
      </c>
      <c r="G271">
        <f t="shared" si="44"/>
        <v>22340.868000000002</v>
      </c>
      <c r="H271">
        <f t="shared" si="46"/>
        <v>18691.5</v>
      </c>
      <c r="I271">
        <f t="shared" si="48"/>
        <v>21171.72</v>
      </c>
      <c r="J271">
        <f t="shared" si="42"/>
        <v>14500</v>
      </c>
      <c r="K271">
        <f t="shared" si="45"/>
        <v>9360</v>
      </c>
      <c r="L271">
        <f t="shared" si="47"/>
        <v>6400</v>
      </c>
      <c r="M271">
        <f t="shared" si="49"/>
        <v>20000</v>
      </c>
      <c r="N271">
        <f t="shared" si="50"/>
        <v>17600</v>
      </c>
      <c r="O271">
        <f t="shared" si="43"/>
        <v>8400</v>
      </c>
      <c r="P271">
        <f t="shared" si="43"/>
        <v>5164.9199999999983</v>
      </c>
      <c r="S271" s="27">
        <v>242</v>
      </c>
      <c r="T271" s="27">
        <v>33557.968232126317</v>
      </c>
      <c r="U271" s="27">
        <v>-7299.8922321263162</v>
      </c>
      <c r="V271" s="27">
        <v>-1.6619752354449484</v>
      </c>
      <c r="X271" s="27">
        <v>82.705479452054789</v>
      </c>
      <c r="Y271" s="27">
        <v>38614.896000000001</v>
      </c>
    </row>
    <row r="272" spans="1:25" x14ac:dyDescent="0.25">
      <c r="A272" s="4" t="s">
        <v>358</v>
      </c>
      <c r="B272" s="5">
        <v>7</v>
      </c>
      <c r="C272" s="5">
        <v>341</v>
      </c>
      <c r="D272" s="5">
        <v>800</v>
      </c>
      <c r="E272" s="5">
        <v>13822.428</v>
      </c>
      <c r="F272">
        <f t="shared" si="41"/>
        <v>22662.324000000001</v>
      </c>
      <c r="G272">
        <f t="shared" si="44"/>
        <v>17497.404000000002</v>
      </c>
      <c r="H272">
        <f t="shared" si="46"/>
        <v>22340.868000000002</v>
      </c>
      <c r="I272">
        <f t="shared" si="48"/>
        <v>18691.5</v>
      </c>
      <c r="J272">
        <f t="shared" si="42"/>
        <v>22900</v>
      </c>
      <c r="K272">
        <f t="shared" si="45"/>
        <v>14500</v>
      </c>
      <c r="L272">
        <f t="shared" si="47"/>
        <v>9360</v>
      </c>
      <c r="M272">
        <f t="shared" si="49"/>
        <v>6400</v>
      </c>
      <c r="N272">
        <f t="shared" si="50"/>
        <v>20000</v>
      </c>
      <c r="O272">
        <f t="shared" si="43"/>
        <v>-22100</v>
      </c>
      <c r="P272">
        <f t="shared" si="43"/>
        <v>-8839.8960000000006</v>
      </c>
      <c r="S272" s="27">
        <v>243</v>
      </c>
      <c r="T272" s="27">
        <v>36930.515076536991</v>
      </c>
      <c r="U272" s="27">
        <v>-3466.0430765369892</v>
      </c>
      <c r="V272" s="27">
        <v>-0.78911819175061737</v>
      </c>
      <c r="X272" s="27">
        <v>83.047945205479436</v>
      </c>
      <c r="Y272" s="27">
        <v>38631.78</v>
      </c>
    </row>
    <row r="273" spans="1:25" x14ac:dyDescent="0.25">
      <c r="A273" s="4" t="s">
        <v>359</v>
      </c>
      <c r="B273" s="5">
        <v>8</v>
      </c>
      <c r="C273" s="5">
        <v>342</v>
      </c>
      <c r="D273" s="5">
        <v>6400</v>
      </c>
      <c r="E273" s="5">
        <v>20481.792000000001</v>
      </c>
      <c r="F273">
        <f t="shared" si="41"/>
        <v>13822.428</v>
      </c>
      <c r="G273">
        <f t="shared" si="44"/>
        <v>22662.324000000001</v>
      </c>
      <c r="H273">
        <f t="shared" si="46"/>
        <v>17497.404000000002</v>
      </c>
      <c r="I273">
        <f t="shared" si="48"/>
        <v>22340.868000000002</v>
      </c>
      <c r="J273">
        <f t="shared" si="42"/>
        <v>800</v>
      </c>
      <c r="K273">
        <f t="shared" si="45"/>
        <v>22900</v>
      </c>
      <c r="L273">
        <f t="shared" si="47"/>
        <v>14500</v>
      </c>
      <c r="M273">
        <f t="shared" si="49"/>
        <v>9360</v>
      </c>
      <c r="N273">
        <f t="shared" si="50"/>
        <v>6400</v>
      </c>
      <c r="O273">
        <f t="shared" si="43"/>
        <v>5600</v>
      </c>
      <c r="P273">
        <f t="shared" si="43"/>
        <v>6659.3640000000014</v>
      </c>
      <c r="S273" s="27">
        <v>244</v>
      </c>
      <c r="T273" s="27">
        <v>36270.668954804467</v>
      </c>
      <c r="U273" s="27">
        <v>-2981.9729548044706</v>
      </c>
      <c r="V273" s="27">
        <v>-0.67890936551648962</v>
      </c>
      <c r="X273" s="27">
        <v>83.390410958904098</v>
      </c>
      <c r="Y273" s="27">
        <v>38652.54</v>
      </c>
    </row>
    <row r="274" spans="1:25" x14ac:dyDescent="0.25">
      <c r="A274" s="4" t="s">
        <v>360</v>
      </c>
      <c r="B274" s="5">
        <v>9</v>
      </c>
      <c r="C274" s="5">
        <v>343</v>
      </c>
      <c r="D274" s="5">
        <v>14100</v>
      </c>
      <c r="E274" s="5">
        <v>16637.567999999999</v>
      </c>
      <c r="F274">
        <f t="shared" si="41"/>
        <v>20481.792000000001</v>
      </c>
      <c r="G274">
        <f t="shared" si="44"/>
        <v>13822.428</v>
      </c>
      <c r="H274">
        <f t="shared" si="46"/>
        <v>22662.324000000001</v>
      </c>
      <c r="I274">
        <f t="shared" si="48"/>
        <v>17497.404000000002</v>
      </c>
      <c r="J274">
        <f t="shared" si="42"/>
        <v>6400</v>
      </c>
      <c r="K274">
        <f t="shared" si="45"/>
        <v>800</v>
      </c>
      <c r="L274">
        <f t="shared" si="47"/>
        <v>22900</v>
      </c>
      <c r="M274">
        <f t="shared" si="49"/>
        <v>14500</v>
      </c>
      <c r="N274">
        <f t="shared" si="50"/>
        <v>9360</v>
      </c>
      <c r="O274">
        <f t="shared" si="43"/>
        <v>7700</v>
      </c>
      <c r="P274">
        <f t="shared" si="43"/>
        <v>-3844.224000000002</v>
      </c>
      <c r="S274" s="27">
        <v>245</v>
      </c>
      <c r="T274" s="27">
        <v>37003.831312285045</v>
      </c>
      <c r="U274" s="27">
        <v>-1118.6833122850439</v>
      </c>
      <c r="V274" s="27">
        <v>-0.25469197382681291</v>
      </c>
      <c r="X274" s="27">
        <v>83.732876712328761</v>
      </c>
      <c r="Y274" s="27">
        <v>38655.372000000003</v>
      </c>
    </row>
    <row r="275" spans="1:25" x14ac:dyDescent="0.25">
      <c r="A275" s="4" t="s">
        <v>361</v>
      </c>
      <c r="B275" s="5">
        <v>10</v>
      </c>
      <c r="C275" s="5">
        <v>344</v>
      </c>
      <c r="D275" s="5">
        <v>11000</v>
      </c>
      <c r="E275" s="5">
        <v>13815.912</v>
      </c>
      <c r="F275">
        <f t="shared" si="41"/>
        <v>16637.567999999999</v>
      </c>
      <c r="G275">
        <f t="shared" si="44"/>
        <v>20481.792000000001</v>
      </c>
      <c r="H275">
        <f t="shared" si="46"/>
        <v>13822.428</v>
      </c>
      <c r="I275">
        <f t="shared" si="48"/>
        <v>22662.324000000001</v>
      </c>
      <c r="J275">
        <f t="shared" si="42"/>
        <v>14100</v>
      </c>
      <c r="K275">
        <f t="shared" si="45"/>
        <v>6400</v>
      </c>
      <c r="L275">
        <f t="shared" si="47"/>
        <v>800</v>
      </c>
      <c r="M275">
        <f t="shared" si="49"/>
        <v>22900</v>
      </c>
      <c r="N275">
        <f t="shared" si="50"/>
        <v>14500</v>
      </c>
      <c r="O275">
        <f t="shared" si="43"/>
        <v>-3100</v>
      </c>
      <c r="P275">
        <f t="shared" si="43"/>
        <v>-2821.655999999999</v>
      </c>
      <c r="S275" s="27">
        <v>246</v>
      </c>
      <c r="T275" s="27">
        <v>33499.315243527875</v>
      </c>
      <c r="U275" s="27">
        <v>-2015.4312435278698</v>
      </c>
      <c r="V275" s="27">
        <v>-0.45885565279224189</v>
      </c>
      <c r="X275" s="27">
        <v>84.075342465753408</v>
      </c>
      <c r="Y275" s="27">
        <v>38730.563999999998</v>
      </c>
    </row>
    <row r="276" spans="1:25" x14ac:dyDescent="0.25">
      <c r="A276" s="4" t="s">
        <v>362</v>
      </c>
      <c r="B276" s="5">
        <v>11</v>
      </c>
      <c r="C276" s="5">
        <v>345</v>
      </c>
      <c r="D276" s="5">
        <v>6800</v>
      </c>
      <c r="E276" s="5">
        <v>18930.36</v>
      </c>
      <c r="F276">
        <f t="shared" si="41"/>
        <v>13815.912</v>
      </c>
      <c r="G276">
        <f t="shared" si="44"/>
        <v>16637.567999999999</v>
      </c>
      <c r="H276">
        <f t="shared" si="46"/>
        <v>20481.792000000001</v>
      </c>
      <c r="I276">
        <f t="shared" si="48"/>
        <v>13822.428</v>
      </c>
      <c r="J276">
        <f t="shared" si="42"/>
        <v>11000</v>
      </c>
      <c r="K276">
        <f t="shared" si="45"/>
        <v>14100</v>
      </c>
      <c r="L276">
        <f t="shared" si="47"/>
        <v>6400</v>
      </c>
      <c r="M276">
        <f t="shared" si="49"/>
        <v>800</v>
      </c>
      <c r="N276">
        <f t="shared" si="50"/>
        <v>22900</v>
      </c>
      <c r="O276">
        <f t="shared" si="43"/>
        <v>-4200</v>
      </c>
      <c r="P276">
        <f t="shared" si="43"/>
        <v>5114.4480000000003</v>
      </c>
      <c r="S276" s="27">
        <v>247</v>
      </c>
      <c r="T276" s="27">
        <v>36490.617662048637</v>
      </c>
      <c r="U276" s="27">
        <v>-1705.3416620486387</v>
      </c>
      <c r="V276" s="27">
        <v>-0.38825718519844621</v>
      </c>
      <c r="X276" s="27">
        <v>84.41780821917807</v>
      </c>
      <c r="Y276" s="27">
        <v>38782.488000000005</v>
      </c>
    </row>
    <row r="277" spans="1:25" x14ac:dyDescent="0.25">
      <c r="A277" s="4" t="s">
        <v>363</v>
      </c>
      <c r="B277" s="5">
        <v>12</v>
      </c>
      <c r="C277" s="5">
        <v>346</v>
      </c>
      <c r="D277" s="5">
        <v>21800</v>
      </c>
      <c r="E277" s="5">
        <v>22379.364000000001</v>
      </c>
      <c r="F277">
        <f t="shared" si="41"/>
        <v>18930.36</v>
      </c>
      <c r="G277">
        <f t="shared" si="44"/>
        <v>13815.912</v>
      </c>
      <c r="H277">
        <f t="shared" si="46"/>
        <v>16637.567999999999</v>
      </c>
      <c r="I277">
        <f t="shared" si="48"/>
        <v>20481.792000000001</v>
      </c>
      <c r="J277">
        <f t="shared" si="42"/>
        <v>6800</v>
      </c>
      <c r="K277">
        <f t="shared" si="45"/>
        <v>11000</v>
      </c>
      <c r="L277">
        <f t="shared" si="47"/>
        <v>14100</v>
      </c>
      <c r="M277">
        <f t="shared" si="49"/>
        <v>6400</v>
      </c>
      <c r="N277">
        <f t="shared" si="50"/>
        <v>800</v>
      </c>
      <c r="O277">
        <f t="shared" si="43"/>
        <v>15000</v>
      </c>
      <c r="P277">
        <f t="shared" si="43"/>
        <v>3449.0040000000008</v>
      </c>
      <c r="S277" s="27">
        <v>248</v>
      </c>
      <c r="T277" s="27">
        <v>34181.15623598481</v>
      </c>
      <c r="U277" s="27">
        <v>-4636.9162359848124</v>
      </c>
      <c r="V277" s="27">
        <v>-1.0556922907880555</v>
      </c>
      <c r="X277" s="27">
        <v>84.760273972602732</v>
      </c>
      <c r="Y277" s="27">
        <v>38908.379999999997</v>
      </c>
    </row>
    <row r="278" spans="1:25" x14ac:dyDescent="0.25">
      <c r="A278" s="4" t="s">
        <v>364</v>
      </c>
      <c r="B278" s="5">
        <v>13</v>
      </c>
      <c r="C278" s="5">
        <v>347</v>
      </c>
      <c r="D278" s="5">
        <v>18000</v>
      </c>
      <c r="E278" s="5">
        <v>19574.46</v>
      </c>
      <c r="F278">
        <f t="shared" si="41"/>
        <v>22379.364000000001</v>
      </c>
      <c r="G278">
        <f t="shared" si="44"/>
        <v>18930.36</v>
      </c>
      <c r="H278">
        <f t="shared" si="46"/>
        <v>13815.912</v>
      </c>
      <c r="I278">
        <f t="shared" si="48"/>
        <v>16637.567999999999</v>
      </c>
      <c r="J278">
        <f t="shared" si="42"/>
        <v>21800</v>
      </c>
      <c r="K278">
        <f t="shared" si="45"/>
        <v>6800</v>
      </c>
      <c r="L278">
        <f t="shared" si="47"/>
        <v>11000</v>
      </c>
      <c r="M278">
        <f t="shared" si="49"/>
        <v>14100</v>
      </c>
      <c r="N278">
        <f t="shared" si="50"/>
        <v>6400</v>
      </c>
      <c r="O278">
        <f t="shared" si="43"/>
        <v>-3800</v>
      </c>
      <c r="P278">
        <f t="shared" si="43"/>
        <v>-2804.9040000000023</v>
      </c>
      <c r="S278" s="27">
        <v>249</v>
      </c>
      <c r="T278" s="27">
        <v>27428.730923588664</v>
      </c>
      <c r="U278" s="27">
        <v>2039.0450764113339</v>
      </c>
      <c r="V278" s="27">
        <v>0.46423184249728106</v>
      </c>
      <c r="X278" s="27">
        <v>85.102739726027394</v>
      </c>
      <c r="Y278" s="27">
        <v>39027.455999999998</v>
      </c>
    </row>
    <row r="279" spans="1:25" x14ac:dyDescent="0.25">
      <c r="A279" s="4" t="s">
        <v>365</v>
      </c>
      <c r="B279" s="5">
        <v>14</v>
      </c>
      <c r="C279" s="5">
        <v>348</v>
      </c>
      <c r="D279" s="5">
        <v>18000</v>
      </c>
      <c r="E279" s="5">
        <v>18977.184000000001</v>
      </c>
      <c r="F279">
        <f t="shared" si="41"/>
        <v>19574.46</v>
      </c>
      <c r="G279">
        <f t="shared" si="44"/>
        <v>22379.364000000001</v>
      </c>
      <c r="H279">
        <f t="shared" si="46"/>
        <v>18930.36</v>
      </c>
      <c r="I279">
        <f t="shared" si="48"/>
        <v>13815.912</v>
      </c>
      <c r="J279">
        <f t="shared" si="42"/>
        <v>18000</v>
      </c>
      <c r="K279">
        <f t="shared" si="45"/>
        <v>21800</v>
      </c>
      <c r="L279">
        <f t="shared" si="47"/>
        <v>6800</v>
      </c>
      <c r="M279">
        <f t="shared" si="49"/>
        <v>11000</v>
      </c>
      <c r="N279">
        <f t="shared" si="50"/>
        <v>14100</v>
      </c>
      <c r="O279">
        <f t="shared" si="43"/>
        <v>0</v>
      </c>
      <c r="P279">
        <f t="shared" si="43"/>
        <v>-597.27599999999802</v>
      </c>
      <c r="S279" s="27">
        <v>250</v>
      </c>
      <c r="T279" s="27">
        <v>34181.15623598481</v>
      </c>
      <c r="U279" s="27">
        <v>-1337.3962359848156</v>
      </c>
      <c r="V279" s="27">
        <v>-0.30448660795319948</v>
      </c>
      <c r="X279" s="27">
        <v>85.445205479452042</v>
      </c>
      <c r="Y279" s="27">
        <v>39032.387999999999</v>
      </c>
    </row>
    <row r="280" spans="1:25" x14ac:dyDescent="0.25">
      <c r="A280" s="4" t="s">
        <v>366</v>
      </c>
      <c r="B280" s="5">
        <v>15</v>
      </c>
      <c r="C280" s="5">
        <v>349</v>
      </c>
      <c r="D280" s="5">
        <v>6400</v>
      </c>
      <c r="E280" s="5">
        <v>17276.868000000002</v>
      </c>
      <c r="F280">
        <f t="shared" si="41"/>
        <v>18977.184000000001</v>
      </c>
      <c r="G280">
        <f t="shared" si="44"/>
        <v>19574.46</v>
      </c>
      <c r="H280">
        <f t="shared" si="46"/>
        <v>22379.364000000001</v>
      </c>
      <c r="I280">
        <f t="shared" si="48"/>
        <v>18930.36</v>
      </c>
      <c r="J280">
        <f t="shared" si="42"/>
        <v>18000</v>
      </c>
      <c r="K280">
        <f t="shared" si="45"/>
        <v>18000</v>
      </c>
      <c r="L280">
        <f t="shared" si="47"/>
        <v>21800</v>
      </c>
      <c r="M280">
        <f t="shared" si="49"/>
        <v>6800</v>
      </c>
      <c r="N280">
        <f t="shared" si="50"/>
        <v>11000</v>
      </c>
      <c r="O280">
        <f t="shared" si="43"/>
        <v>-11600</v>
      </c>
      <c r="P280">
        <f t="shared" si="43"/>
        <v>-1700.3159999999989</v>
      </c>
      <c r="S280" s="27">
        <v>251</v>
      </c>
      <c r="T280" s="27">
        <v>38030.258612757854</v>
      </c>
      <c r="U280" s="27">
        <v>-1046.9426127578554</v>
      </c>
      <c r="V280" s="27">
        <v>-0.23835868256766857</v>
      </c>
      <c r="X280" s="27">
        <v>85.787671232876704</v>
      </c>
      <c r="Y280" s="27">
        <v>39043.824000000001</v>
      </c>
    </row>
    <row r="281" spans="1:25" x14ac:dyDescent="0.25">
      <c r="A281" s="4" t="s">
        <v>367</v>
      </c>
      <c r="B281" s="5">
        <v>16</v>
      </c>
      <c r="C281" s="5">
        <v>350</v>
      </c>
      <c r="D281" s="5">
        <v>15200</v>
      </c>
      <c r="E281" s="5">
        <v>16091.807999999999</v>
      </c>
      <c r="F281">
        <f t="shared" si="41"/>
        <v>17276.868000000002</v>
      </c>
      <c r="G281">
        <f t="shared" si="44"/>
        <v>18977.184000000001</v>
      </c>
      <c r="H281">
        <f t="shared" si="46"/>
        <v>19574.46</v>
      </c>
      <c r="I281">
        <f t="shared" si="48"/>
        <v>22379.364000000001</v>
      </c>
      <c r="J281">
        <f t="shared" si="42"/>
        <v>6400</v>
      </c>
      <c r="K281">
        <f t="shared" si="45"/>
        <v>18000</v>
      </c>
      <c r="L281">
        <f t="shared" si="47"/>
        <v>18000</v>
      </c>
      <c r="M281">
        <f t="shared" si="49"/>
        <v>21800</v>
      </c>
      <c r="N281">
        <f t="shared" si="50"/>
        <v>6800</v>
      </c>
      <c r="O281">
        <f t="shared" si="43"/>
        <v>8800</v>
      </c>
      <c r="P281">
        <f t="shared" si="43"/>
        <v>-1185.0600000000031</v>
      </c>
      <c r="S281" s="27">
        <v>252</v>
      </c>
      <c r="T281" s="27">
        <v>36967.173194411014</v>
      </c>
      <c r="U281" s="27">
        <v>-2861.625194411019</v>
      </c>
      <c r="V281" s="27">
        <v>-0.65150964630763242</v>
      </c>
      <c r="X281" s="27">
        <v>86.130136986301366</v>
      </c>
      <c r="Y281" s="27">
        <v>39091.872000000003</v>
      </c>
    </row>
    <row r="282" spans="1:25" x14ac:dyDescent="0.25">
      <c r="A282" s="4" t="s">
        <v>368</v>
      </c>
      <c r="B282" s="5">
        <v>17</v>
      </c>
      <c r="C282" s="5">
        <v>351</v>
      </c>
      <c r="D282" s="5">
        <v>19900</v>
      </c>
      <c r="E282" s="5">
        <v>19929.756000000001</v>
      </c>
      <c r="F282">
        <f t="shared" si="41"/>
        <v>16091.807999999999</v>
      </c>
      <c r="G282">
        <f t="shared" si="44"/>
        <v>17276.868000000002</v>
      </c>
      <c r="H282">
        <f t="shared" si="46"/>
        <v>18977.184000000001</v>
      </c>
      <c r="I282">
        <f t="shared" si="48"/>
        <v>19574.46</v>
      </c>
      <c r="J282">
        <f t="shared" si="42"/>
        <v>15200</v>
      </c>
      <c r="K282">
        <f t="shared" si="45"/>
        <v>6400</v>
      </c>
      <c r="L282">
        <f t="shared" si="47"/>
        <v>18000</v>
      </c>
      <c r="M282">
        <f t="shared" si="49"/>
        <v>18000</v>
      </c>
      <c r="N282">
        <f t="shared" si="50"/>
        <v>21800</v>
      </c>
      <c r="O282">
        <f t="shared" si="43"/>
        <v>4700</v>
      </c>
      <c r="P282">
        <f t="shared" si="43"/>
        <v>3837.9480000000021</v>
      </c>
      <c r="S282" s="27">
        <v>253</v>
      </c>
      <c r="T282" s="27">
        <v>26724.895060407307</v>
      </c>
      <c r="U282" s="27">
        <v>1927.6849395926911</v>
      </c>
      <c r="V282" s="27">
        <v>0.43887834634649803</v>
      </c>
      <c r="X282" s="27">
        <v>86.472602739726014</v>
      </c>
      <c r="Y282" s="27">
        <v>39155.555999999997</v>
      </c>
    </row>
    <row r="283" spans="1:25" x14ac:dyDescent="0.25">
      <c r="A283" s="4" t="s">
        <v>369</v>
      </c>
      <c r="B283" s="5">
        <v>18</v>
      </c>
      <c r="C283" s="5">
        <v>352</v>
      </c>
      <c r="D283" s="5">
        <v>21500</v>
      </c>
      <c r="E283" s="5">
        <v>22774.379999999997</v>
      </c>
      <c r="F283">
        <f t="shared" si="41"/>
        <v>19929.756000000001</v>
      </c>
      <c r="G283">
        <f t="shared" si="44"/>
        <v>16091.807999999999</v>
      </c>
      <c r="H283">
        <f t="shared" si="46"/>
        <v>17276.868000000002</v>
      </c>
      <c r="I283">
        <f t="shared" si="48"/>
        <v>18977.184000000001</v>
      </c>
      <c r="J283">
        <f t="shared" si="42"/>
        <v>19900</v>
      </c>
      <c r="K283">
        <f t="shared" si="45"/>
        <v>15200</v>
      </c>
      <c r="L283">
        <f t="shared" si="47"/>
        <v>6400</v>
      </c>
      <c r="M283">
        <f t="shared" si="49"/>
        <v>18000</v>
      </c>
      <c r="N283">
        <f t="shared" si="50"/>
        <v>18000</v>
      </c>
      <c r="O283">
        <f t="shared" si="43"/>
        <v>1600</v>
      </c>
      <c r="P283">
        <f t="shared" si="43"/>
        <v>2844.6239999999962</v>
      </c>
      <c r="S283" s="27">
        <v>254</v>
      </c>
      <c r="T283" s="27">
        <v>38250.207320002031</v>
      </c>
      <c r="U283" s="27">
        <v>-2352.8433200020299</v>
      </c>
      <c r="V283" s="27">
        <v>-0.53567466565002075</v>
      </c>
      <c r="X283" s="27">
        <v>86.815068493150676</v>
      </c>
      <c r="Y283" s="27">
        <v>39162.648000000001</v>
      </c>
    </row>
    <row r="284" spans="1:25" x14ac:dyDescent="0.25">
      <c r="A284" s="4" t="s">
        <v>370</v>
      </c>
      <c r="B284" s="5">
        <v>19</v>
      </c>
      <c r="C284" s="5">
        <v>353</v>
      </c>
      <c r="D284" s="5">
        <v>19000</v>
      </c>
      <c r="E284" s="5">
        <v>19418.328000000001</v>
      </c>
      <c r="F284">
        <f t="shared" si="41"/>
        <v>22774.379999999997</v>
      </c>
      <c r="G284">
        <f t="shared" si="44"/>
        <v>19929.756000000001</v>
      </c>
      <c r="H284">
        <f t="shared" si="46"/>
        <v>16091.807999999999</v>
      </c>
      <c r="I284">
        <f t="shared" si="48"/>
        <v>17276.868000000002</v>
      </c>
      <c r="J284">
        <f t="shared" si="42"/>
        <v>21500</v>
      </c>
      <c r="K284">
        <f t="shared" si="45"/>
        <v>19900</v>
      </c>
      <c r="L284">
        <f t="shared" si="47"/>
        <v>15200</v>
      </c>
      <c r="M284">
        <f t="shared" si="49"/>
        <v>6400</v>
      </c>
      <c r="N284">
        <f t="shared" si="50"/>
        <v>18000</v>
      </c>
      <c r="O284">
        <f t="shared" si="43"/>
        <v>-2500</v>
      </c>
      <c r="P284">
        <f t="shared" si="43"/>
        <v>-3356.051999999996</v>
      </c>
      <c r="S284" s="27">
        <v>255</v>
      </c>
      <c r="T284" s="27">
        <v>34987.63482921345</v>
      </c>
      <c r="U284" s="27">
        <v>-4451.0308292134505</v>
      </c>
      <c r="V284" s="27">
        <v>-1.0133715368836342</v>
      </c>
      <c r="X284" s="27">
        <v>87.157534246575338</v>
      </c>
      <c r="Y284" s="27">
        <v>39175.896000000001</v>
      </c>
    </row>
    <row r="285" spans="1:25" x14ac:dyDescent="0.25">
      <c r="A285" s="4" t="s">
        <v>371</v>
      </c>
      <c r="B285" s="5">
        <v>20</v>
      </c>
      <c r="C285" s="5">
        <v>354</v>
      </c>
      <c r="D285" s="5">
        <v>19400</v>
      </c>
      <c r="E285" s="5">
        <v>21905.46</v>
      </c>
      <c r="F285">
        <f t="shared" si="41"/>
        <v>19418.328000000001</v>
      </c>
      <c r="G285">
        <f t="shared" si="44"/>
        <v>22774.379999999997</v>
      </c>
      <c r="H285">
        <f t="shared" si="46"/>
        <v>19929.756000000001</v>
      </c>
      <c r="I285">
        <f t="shared" si="48"/>
        <v>16091.807999999999</v>
      </c>
      <c r="J285">
        <f t="shared" si="42"/>
        <v>19000</v>
      </c>
      <c r="K285">
        <f t="shared" si="45"/>
        <v>21500</v>
      </c>
      <c r="L285">
        <f t="shared" si="47"/>
        <v>19900</v>
      </c>
      <c r="M285">
        <f t="shared" si="49"/>
        <v>15200</v>
      </c>
      <c r="N285">
        <f t="shared" si="50"/>
        <v>6400</v>
      </c>
      <c r="O285">
        <f t="shared" si="43"/>
        <v>400</v>
      </c>
      <c r="P285">
        <f t="shared" si="43"/>
        <v>2487.1319999999978</v>
      </c>
      <c r="S285" s="27">
        <v>256</v>
      </c>
      <c r="T285" s="27">
        <v>30830.604262298559</v>
      </c>
      <c r="U285" s="27">
        <v>-4909.8122622985575</v>
      </c>
      <c r="V285" s="27">
        <v>-1.1178228569885744</v>
      </c>
      <c r="X285" s="27">
        <v>87.499999999999986</v>
      </c>
      <c r="Y285" s="27">
        <v>39181.812000000005</v>
      </c>
    </row>
    <row r="286" spans="1:25" x14ac:dyDescent="0.25">
      <c r="A286" s="4" t="s">
        <v>372</v>
      </c>
      <c r="B286" s="5">
        <v>21</v>
      </c>
      <c r="C286" s="5">
        <v>355</v>
      </c>
      <c r="D286" s="5">
        <v>17000</v>
      </c>
      <c r="E286" s="5">
        <v>19470.48</v>
      </c>
      <c r="F286">
        <f t="shared" si="41"/>
        <v>21905.46</v>
      </c>
      <c r="G286">
        <f t="shared" si="44"/>
        <v>19418.328000000001</v>
      </c>
      <c r="H286">
        <f t="shared" si="46"/>
        <v>22774.379999999997</v>
      </c>
      <c r="I286">
        <f t="shared" si="48"/>
        <v>19929.756000000001</v>
      </c>
      <c r="J286">
        <f t="shared" si="42"/>
        <v>19400</v>
      </c>
      <c r="K286">
        <f t="shared" si="45"/>
        <v>19000</v>
      </c>
      <c r="L286">
        <f t="shared" si="47"/>
        <v>21500</v>
      </c>
      <c r="M286">
        <f t="shared" si="49"/>
        <v>19900</v>
      </c>
      <c r="N286">
        <f t="shared" si="50"/>
        <v>15200</v>
      </c>
      <c r="O286">
        <f t="shared" si="43"/>
        <v>-2400</v>
      </c>
      <c r="P286">
        <f t="shared" si="43"/>
        <v>-2434.9799999999996</v>
      </c>
      <c r="S286" s="27">
        <v>257</v>
      </c>
      <c r="T286" s="27">
        <v>28132.566786770021</v>
      </c>
      <c r="U286" s="27">
        <v>6939.4132132299746</v>
      </c>
      <c r="V286" s="27">
        <v>1.5799045440905499</v>
      </c>
      <c r="X286" s="27">
        <v>87.842465753424648</v>
      </c>
      <c r="Y286" s="27">
        <v>39349.596000000005</v>
      </c>
    </row>
    <row r="287" spans="1:25" x14ac:dyDescent="0.25">
      <c r="A287" s="4" t="s">
        <v>373</v>
      </c>
      <c r="B287" s="5">
        <v>22</v>
      </c>
      <c r="C287" s="5">
        <v>356</v>
      </c>
      <c r="D287" s="5">
        <v>17500</v>
      </c>
      <c r="E287" s="5">
        <v>19692.144</v>
      </c>
      <c r="F287">
        <f t="shared" si="41"/>
        <v>19470.48</v>
      </c>
      <c r="G287">
        <f t="shared" si="44"/>
        <v>21905.46</v>
      </c>
      <c r="H287">
        <f t="shared" si="46"/>
        <v>19418.328000000001</v>
      </c>
      <c r="I287">
        <f t="shared" si="48"/>
        <v>22774.379999999997</v>
      </c>
      <c r="J287">
        <f t="shared" si="42"/>
        <v>17000</v>
      </c>
      <c r="K287">
        <f t="shared" si="45"/>
        <v>19400</v>
      </c>
      <c r="L287">
        <f t="shared" si="47"/>
        <v>19000</v>
      </c>
      <c r="M287">
        <f t="shared" si="49"/>
        <v>21500</v>
      </c>
      <c r="N287">
        <f t="shared" si="50"/>
        <v>19900</v>
      </c>
      <c r="O287">
        <f t="shared" si="43"/>
        <v>500</v>
      </c>
      <c r="P287">
        <f t="shared" si="43"/>
        <v>221.66400000000067</v>
      </c>
      <c r="S287" s="27">
        <v>258</v>
      </c>
      <c r="T287" s="27">
        <v>38726.762852364409</v>
      </c>
      <c r="U287" s="27">
        <v>-543.73485236441047</v>
      </c>
      <c r="V287" s="27">
        <v>-0.12379276714537782</v>
      </c>
      <c r="X287" s="27">
        <v>88.18493150684931</v>
      </c>
      <c r="Y287" s="27">
        <v>39360.084000000003</v>
      </c>
    </row>
    <row r="288" spans="1:25" x14ac:dyDescent="0.25">
      <c r="A288" s="4" t="s">
        <v>374</v>
      </c>
      <c r="B288" s="5">
        <v>23</v>
      </c>
      <c r="C288" s="5">
        <v>357</v>
      </c>
      <c r="D288" s="5">
        <v>17400</v>
      </c>
      <c r="E288" s="5">
        <v>18465.012000000002</v>
      </c>
      <c r="F288">
        <f t="shared" si="41"/>
        <v>19692.144</v>
      </c>
      <c r="G288">
        <f t="shared" si="44"/>
        <v>19470.48</v>
      </c>
      <c r="H288">
        <f t="shared" si="46"/>
        <v>21905.46</v>
      </c>
      <c r="I288">
        <f t="shared" si="48"/>
        <v>19418.328000000001</v>
      </c>
      <c r="J288">
        <f t="shared" si="42"/>
        <v>17500</v>
      </c>
      <c r="K288">
        <f t="shared" si="45"/>
        <v>17000</v>
      </c>
      <c r="L288">
        <f t="shared" si="47"/>
        <v>19400</v>
      </c>
      <c r="M288">
        <f t="shared" si="49"/>
        <v>19000</v>
      </c>
      <c r="N288">
        <f t="shared" si="50"/>
        <v>21500</v>
      </c>
      <c r="O288">
        <f t="shared" si="43"/>
        <v>-100</v>
      </c>
      <c r="P288">
        <f t="shared" si="43"/>
        <v>-1227.1319999999978</v>
      </c>
      <c r="S288" s="27">
        <v>259</v>
      </c>
      <c r="T288" s="27">
        <v>38506.814145120239</v>
      </c>
      <c r="U288" s="27">
        <v>669.08185487976152</v>
      </c>
      <c r="V288" s="27">
        <v>0.15233066981481058</v>
      </c>
      <c r="X288" s="27">
        <v>88.527397260273958</v>
      </c>
      <c r="Y288" s="27">
        <v>39403.067999999999</v>
      </c>
    </row>
    <row r="289" spans="1:25" x14ac:dyDescent="0.25">
      <c r="A289" s="4" t="s">
        <v>375</v>
      </c>
      <c r="B289" s="5">
        <v>24</v>
      </c>
      <c r="C289" s="5">
        <v>358</v>
      </c>
      <c r="D289" s="5">
        <v>18400</v>
      </c>
      <c r="E289" s="5">
        <v>17181.936000000002</v>
      </c>
      <c r="F289">
        <f t="shared" si="41"/>
        <v>18465.012000000002</v>
      </c>
      <c r="G289">
        <f t="shared" si="44"/>
        <v>19692.144</v>
      </c>
      <c r="H289">
        <f t="shared" si="46"/>
        <v>19470.48</v>
      </c>
      <c r="I289">
        <f t="shared" si="48"/>
        <v>21905.46</v>
      </c>
      <c r="J289">
        <f t="shared" si="42"/>
        <v>17400</v>
      </c>
      <c r="K289">
        <f t="shared" si="45"/>
        <v>17500</v>
      </c>
      <c r="L289">
        <f t="shared" si="47"/>
        <v>17000</v>
      </c>
      <c r="M289">
        <f t="shared" si="49"/>
        <v>19400</v>
      </c>
      <c r="N289">
        <f t="shared" si="50"/>
        <v>19000</v>
      </c>
      <c r="O289">
        <f t="shared" si="43"/>
        <v>1000</v>
      </c>
      <c r="P289">
        <f t="shared" si="43"/>
        <v>-1283.0760000000009</v>
      </c>
      <c r="S289" s="27">
        <v>260</v>
      </c>
      <c r="T289" s="27">
        <v>37297.096255277276</v>
      </c>
      <c r="U289" s="27">
        <v>-3212.8362552772815</v>
      </c>
      <c r="V289" s="27">
        <v>-0.73147029052169843</v>
      </c>
      <c r="X289" s="27">
        <v>88.86986301369862</v>
      </c>
      <c r="Y289" s="27">
        <v>39408.084000000003</v>
      </c>
    </row>
    <row r="290" spans="1:25" x14ac:dyDescent="0.25">
      <c r="A290" s="4" t="s">
        <v>376</v>
      </c>
      <c r="B290" s="5">
        <v>25</v>
      </c>
      <c r="C290" s="5">
        <v>359</v>
      </c>
      <c r="D290" s="5">
        <v>18500</v>
      </c>
      <c r="E290" s="5">
        <v>18669.54</v>
      </c>
      <c r="F290">
        <f t="shared" si="41"/>
        <v>17181.936000000002</v>
      </c>
      <c r="G290">
        <f t="shared" si="44"/>
        <v>18465.012000000002</v>
      </c>
      <c r="H290">
        <f t="shared" si="46"/>
        <v>19692.144</v>
      </c>
      <c r="I290">
        <f t="shared" si="48"/>
        <v>19470.48</v>
      </c>
      <c r="J290">
        <f t="shared" si="42"/>
        <v>18400</v>
      </c>
      <c r="K290">
        <f t="shared" si="45"/>
        <v>17400</v>
      </c>
      <c r="L290">
        <f t="shared" si="47"/>
        <v>17500</v>
      </c>
      <c r="M290">
        <f t="shared" si="49"/>
        <v>17000</v>
      </c>
      <c r="N290">
        <f t="shared" si="50"/>
        <v>19400</v>
      </c>
      <c r="O290">
        <f t="shared" si="43"/>
        <v>100</v>
      </c>
      <c r="P290">
        <f t="shared" si="43"/>
        <v>1487.6039999999994</v>
      </c>
      <c r="S290" s="27">
        <v>261</v>
      </c>
      <c r="T290" s="27">
        <v>29393.60604163662</v>
      </c>
      <c r="U290" s="27">
        <v>8445.7299583633758</v>
      </c>
      <c r="V290" s="27">
        <v>1.922849487322752</v>
      </c>
      <c r="X290" s="27">
        <v>89.212328767123282</v>
      </c>
      <c r="Y290" s="27">
        <v>39488.315999999999</v>
      </c>
    </row>
    <row r="291" spans="1:25" x14ac:dyDescent="0.25">
      <c r="A291" s="4" t="s">
        <v>377</v>
      </c>
      <c r="B291" s="5">
        <v>26</v>
      </c>
      <c r="C291" s="5">
        <v>360</v>
      </c>
      <c r="D291" s="5">
        <v>19400</v>
      </c>
      <c r="E291" s="5">
        <v>17654.124000000003</v>
      </c>
      <c r="F291">
        <f t="shared" si="41"/>
        <v>18669.54</v>
      </c>
      <c r="G291">
        <f t="shared" si="44"/>
        <v>17181.936000000002</v>
      </c>
      <c r="H291">
        <f t="shared" si="46"/>
        <v>18465.012000000002</v>
      </c>
      <c r="I291">
        <f t="shared" si="48"/>
        <v>19692.144</v>
      </c>
      <c r="J291">
        <f t="shared" si="42"/>
        <v>18500</v>
      </c>
      <c r="K291">
        <f t="shared" si="45"/>
        <v>18400</v>
      </c>
      <c r="L291">
        <f t="shared" si="47"/>
        <v>17400</v>
      </c>
      <c r="M291">
        <f t="shared" si="49"/>
        <v>17500</v>
      </c>
      <c r="N291">
        <f t="shared" si="50"/>
        <v>17000</v>
      </c>
      <c r="O291">
        <f t="shared" si="43"/>
        <v>900</v>
      </c>
      <c r="P291">
        <f t="shared" si="43"/>
        <v>-1015.4159999999974</v>
      </c>
      <c r="S291" s="27">
        <v>262</v>
      </c>
      <c r="T291" s="27">
        <v>37003.831312285045</v>
      </c>
      <c r="U291" s="27">
        <v>121.10868771495734</v>
      </c>
      <c r="V291" s="27">
        <v>2.75729604464128E-2</v>
      </c>
      <c r="X291" s="27">
        <v>89.554794520547929</v>
      </c>
      <c r="Y291" s="27">
        <v>39558.948000000004</v>
      </c>
    </row>
    <row r="292" spans="1:25" x14ac:dyDescent="0.25">
      <c r="A292" s="4" t="s">
        <v>378</v>
      </c>
      <c r="B292" s="5">
        <v>27</v>
      </c>
      <c r="C292" s="5">
        <v>361</v>
      </c>
      <c r="D292" s="5">
        <v>14000</v>
      </c>
      <c r="E292" s="5">
        <v>14619.348</v>
      </c>
      <c r="F292">
        <f t="shared" si="41"/>
        <v>17654.124000000003</v>
      </c>
      <c r="G292">
        <f t="shared" si="44"/>
        <v>18669.54</v>
      </c>
      <c r="H292">
        <f t="shared" si="46"/>
        <v>17181.936000000002</v>
      </c>
      <c r="I292">
        <f t="shared" si="48"/>
        <v>18465.012000000002</v>
      </c>
      <c r="J292">
        <f t="shared" si="42"/>
        <v>19400</v>
      </c>
      <c r="K292">
        <f t="shared" si="45"/>
        <v>18500</v>
      </c>
      <c r="L292">
        <f t="shared" si="47"/>
        <v>18400</v>
      </c>
      <c r="M292">
        <f t="shared" si="49"/>
        <v>17400</v>
      </c>
      <c r="N292">
        <f t="shared" si="50"/>
        <v>17500</v>
      </c>
      <c r="O292">
        <f t="shared" si="43"/>
        <v>-5400</v>
      </c>
      <c r="P292">
        <f t="shared" si="43"/>
        <v>-3034.7760000000035</v>
      </c>
      <c r="S292" s="27">
        <v>263</v>
      </c>
      <c r="T292" s="27">
        <v>38030.258612757854</v>
      </c>
      <c r="U292" s="27">
        <v>1061.6133872421487</v>
      </c>
      <c r="V292" s="27">
        <v>0.24169879542171699</v>
      </c>
      <c r="X292" s="27">
        <v>89.897260273972591</v>
      </c>
      <c r="Y292" s="27">
        <v>39578.436000000002</v>
      </c>
    </row>
    <row r="293" spans="1:25" x14ac:dyDescent="0.25">
      <c r="A293" s="4" t="s">
        <v>379</v>
      </c>
      <c r="B293" s="5">
        <v>28</v>
      </c>
      <c r="C293" s="5">
        <v>362</v>
      </c>
      <c r="D293" s="5">
        <v>21500</v>
      </c>
      <c r="E293" s="5">
        <v>18974.7</v>
      </c>
      <c r="F293">
        <f t="shared" si="41"/>
        <v>14619.348</v>
      </c>
      <c r="G293">
        <f t="shared" si="44"/>
        <v>17654.124000000003</v>
      </c>
      <c r="H293">
        <f t="shared" si="46"/>
        <v>18669.54</v>
      </c>
      <c r="I293">
        <f t="shared" si="48"/>
        <v>17181.936000000002</v>
      </c>
      <c r="J293">
        <f t="shared" si="42"/>
        <v>14000</v>
      </c>
      <c r="K293">
        <f t="shared" si="45"/>
        <v>19400</v>
      </c>
      <c r="L293">
        <f t="shared" si="47"/>
        <v>18500</v>
      </c>
      <c r="M293">
        <f t="shared" si="49"/>
        <v>18400</v>
      </c>
      <c r="N293">
        <f t="shared" si="50"/>
        <v>17400</v>
      </c>
      <c r="O293">
        <f t="shared" si="43"/>
        <v>7500</v>
      </c>
      <c r="P293">
        <f t="shared" si="43"/>
        <v>4355.3520000000008</v>
      </c>
      <c r="S293" s="27">
        <v>264</v>
      </c>
      <c r="T293" s="27">
        <v>30654.645296503219</v>
      </c>
      <c r="U293" s="27">
        <v>1749.7827034967813</v>
      </c>
      <c r="V293" s="27">
        <v>0.39837513050168555</v>
      </c>
      <c r="X293" s="27">
        <v>90.239726027397253</v>
      </c>
      <c r="Y293" s="27">
        <v>39585.983999999997</v>
      </c>
    </row>
    <row r="294" spans="1:25" x14ac:dyDescent="0.25">
      <c r="A294" s="4" t="s">
        <v>380</v>
      </c>
      <c r="B294" s="5">
        <v>29</v>
      </c>
      <c r="C294" s="5">
        <v>363</v>
      </c>
      <c r="D294" s="5">
        <v>21300</v>
      </c>
      <c r="E294" s="5">
        <v>18177.480000000003</v>
      </c>
      <c r="F294">
        <f t="shared" si="41"/>
        <v>18974.7</v>
      </c>
      <c r="G294">
        <f t="shared" si="44"/>
        <v>14619.348</v>
      </c>
      <c r="H294">
        <f t="shared" si="46"/>
        <v>17654.124000000003</v>
      </c>
      <c r="I294">
        <f t="shared" si="48"/>
        <v>18669.54</v>
      </c>
      <c r="J294">
        <f t="shared" si="42"/>
        <v>21500</v>
      </c>
      <c r="K294">
        <f t="shared" si="45"/>
        <v>14000</v>
      </c>
      <c r="L294">
        <f t="shared" si="47"/>
        <v>19400</v>
      </c>
      <c r="M294">
        <f t="shared" si="49"/>
        <v>18500</v>
      </c>
      <c r="N294">
        <f t="shared" si="50"/>
        <v>18400</v>
      </c>
      <c r="O294">
        <f t="shared" si="43"/>
        <v>-200</v>
      </c>
      <c r="P294">
        <f t="shared" si="43"/>
        <v>-797.21999999999753</v>
      </c>
      <c r="S294" s="27">
        <v>265</v>
      </c>
      <c r="T294" s="27">
        <v>29276.300064439729</v>
      </c>
      <c r="U294" s="27">
        <v>9506.1879355602759</v>
      </c>
      <c r="V294" s="27">
        <v>2.1642852291512207</v>
      </c>
      <c r="X294" s="27">
        <v>90.582191780821901</v>
      </c>
      <c r="Y294" s="27">
        <v>39775.608</v>
      </c>
    </row>
    <row r="295" spans="1:25" x14ac:dyDescent="0.25">
      <c r="A295" s="4" t="s">
        <v>381</v>
      </c>
      <c r="B295" s="5">
        <v>30</v>
      </c>
      <c r="C295" s="5">
        <v>364</v>
      </c>
      <c r="D295" s="5">
        <v>22300</v>
      </c>
      <c r="E295" s="5">
        <v>20546.472000000002</v>
      </c>
      <c r="F295">
        <f t="shared" si="41"/>
        <v>18177.480000000003</v>
      </c>
      <c r="G295">
        <f t="shared" si="44"/>
        <v>18974.7</v>
      </c>
      <c r="H295">
        <f t="shared" si="46"/>
        <v>14619.348</v>
      </c>
      <c r="I295">
        <f t="shared" si="48"/>
        <v>17654.124000000003</v>
      </c>
      <c r="J295">
        <f t="shared" si="42"/>
        <v>21300</v>
      </c>
      <c r="K295">
        <f t="shared" si="45"/>
        <v>21500</v>
      </c>
      <c r="L295">
        <f t="shared" si="47"/>
        <v>14000</v>
      </c>
      <c r="M295">
        <f t="shared" si="49"/>
        <v>19400</v>
      </c>
      <c r="N295">
        <f t="shared" si="50"/>
        <v>18500</v>
      </c>
      <c r="O295">
        <f t="shared" si="43"/>
        <v>1000</v>
      </c>
      <c r="P295">
        <f t="shared" si="43"/>
        <v>2368.9919999999984</v>
      </c>
      <c r="S295" s="27">
        <v>266</v>
      </c>
      <c r="T295" s="27">
        <v>36930.515076536991</v>
      </c>
      <c r="U295" s="27">
        <v>726.50492346301326</v>
      </c>
      <c r="V295" s="27">
        <v>0.16540424883404806</v>
      </c>
      <c r="X295" s="27">
        <v>90.924657534246563</v>
      </c>
      <c r="Y295" s="27">
        <v>39918.156000000003</v>
      </c>
    </row>
    <row r="296" spans="1:25" x14ac:dyDescent="0.25">
      <c r="A296" s="4" t="s">
        <v>382</v>
      </c>
      <c r="B296" s="5">
        <v>31</v>
      </c>
      <c r="C296" s="5">
        <v>365</v>
      </c>
      <c r="D296" s="5">
        <v>8800</v>
      </c>
      <c r="E296" s="5">
        <v>10840.668</v>
      </c>
      <c r="F296">
        <f t="shared" si="41"/>
        <v>20546.472000000002</v>
      </c>
      <c r="G296">
        <f t="shared" si="44"/>
        <v>18177.480000000003</v>
      </c>
      <c r="H296">
        <f t="shared" si="46"/>
        <v>18974.7</v>
      </c>
      <c r="I296">
        <f t="shared" si="48"/>
        <v>14619.348</v>
      </c>
      <c r="J296">
        <f t="shared" si="42"/>
        <v>22300</v>
      </c>
      <c r="K296">
        <f t="shared" si="45"/>
        <v>21300</v>
      </c>
      <c r="L296">
        <f t="shared" si="47"/>
        <v>21500</v>
      </c>
      <c r="M296">
        <f t="shared" si="49"/>
        <v>14000</v>
      </c>
      <c r="N296">
        <f t="shared" si="50"/>
        <v>19400</v>
      </c>
      <c r="O296">
        <f t="shared" si="43"/>
        <v>-13500</v>
      </c>
      <c r="P296">
        <f t="shared" si="43"/>
        <v>-9705.8040000000019</v>
      </c>
      <c r="S296" s="27">
        <v>267</v>
      </c>
      <c r="T296" s="27">
        <v>39093.344031104702</v>
      </c>
      <c r="U296" s="27">
        <v>2592.2079688952945</v>
      </c>
      <c r="V296" s="27">
        <v>0.59017110286464303</v>
      </c>
      <c r="X296" s="27">
        <v>91.267123287671225</v>
      </c>
      <c r="Y296" s="27">
        <v>39941.292000000001</v>
      </c>
    </row>
    <row r="297" spans="1:25" x14ac:dyDescent="0.25">
      <c r="S297" s="27">
        <v>268</v>
      </c>
      <c r="T297" s="27">
        <v>30156.094893416426</v>
      </c>
      <c r="U297" s="27">
        <v>2187.0011065835715</v>
      </c>
      <c r="V297" s="27">
        <v>0.49791716965852589</v>
      </c>
      <c r="X297" s="27">
        <v>91.609589041095887</v>
      </c>
      <c r="Y297" s="27">
        <v>40196.664000000004</v>
      </c>
    </row>
    <row r="298" spans="1:25" x14ac:dyDescent="0.25">
      <c r="S298" s="27">
        <v>269</v>
      </c>
      <c r="T298" s="27">
        <v>28924.382132849049</v>
      </c>
      <c r="U298" s="27">
        <v>9707.3978671509503</v>
      </c>
      <c r="V298" s="27">
        <v>2.2100949360339572</v>
      </c>
      <c r="X298" s="27">
        <v>91.952054794520535</v>
      </c>
      <c r="Y298" s="27">
        <v>40240.115999999995</v>
      </c>
    </row>
    <row r="299" spans="1:25" x14ac:dyDescent="0.25">
      <c r="S299" s="27">
        <v>270</v>
      </c>
      <c r="T299" s="27">
        <v>35390.874125827773</v>
      </c>
      <c r="U299" s="27">
        <v>731.71787417223095</v>
      </c>
      <c r="V299" s="27">
        <v>0.16659108758547322</v>
      </c>
      <c r="X299" s="27">
        <v>92.294520547945197</v>
      </c>
      <c r="Y299" s="27">
        <v>40409.267999999996</v>
      </c>
    </row>
    <row r="300" spans="1:25" x14ac:dyDescent="0.25">
      <c r="S300" s="27">
        <v>271</v>
      </c>
      <c r="T300" s="27">
        <v>35647.480950945974</v>
      </c>
      <c r="U300" s="27">
        <v>-836.64495094597805</v>
      </c>
      <c r="V300" s="27">
        <v>-0.19047996122639316</v>
      </c>
      <c r="X300" s="27">
        <v>92.636986301369859</v>
      </c>
      <c r="Y300" s="27">
        <v>40541.148000000001</v>
      </c>
    </row>
    <row r="301" spans="1:25" x14ac:dyDescent="0.25">
      <c r="S301" s="27">
        <v>272</v>
      </c>
      <c r="T301" s="27">
        <v>32091.643517165157</v>
      </c>
      <c r="U301" s="27">
        <v>6200.1404828348423</v>
      </c>
      <c r="V301" s="27">
        <v>1.4115934333115079</v>
      </c>
      <c r="X301" s="27">
        <v>92.979452054794507</v>
      </c>
      <c r="Y301" s="27">
        <v>40550.184000000001</v>
      </c>
    </row>
    <row r="302" spans="1:25" x14ac:dyDescent="0.25">
      <c r="S302" s="27">
        <v>273</v>
      </c>
      <c r="T302" s="27">
        <v>37150.463783781161</v>
      </c>
      <c r="U302" s="27">
        <v>-7.5837837811632198</v>
      </c>
      <c r="V302" s="27">
        <v>-1.7266091655151745E-3</v>
      </c>
      <c r="X302" s="27">
        <v>93.321917808219169</v>
      </c>
      <c r="Y302" s="27">
        <v>40669.884000000005</v>
      </c>
    </row>
    <row r="303" spans="1:25" x14ac:dyDescent="0.25">
      <c r="S303" s="27">
        <v>274</v>
      </c>
      <c r="T303" s="27">
        <v>39093.344031104702</v>
      </c>
      <c r="U303" s="27">
        <v>2616.9759688952981</v>
      </c>
      <c r="V303" s="27">
        <v>0.5958100631838581</v>
      </c>
      <c r="X303" s="27">
        <v>93.664383561643831</v>
      </c>
      <c r="Y303" s="27">
        <v>40734.912000000004</v>
      </c>
    </row>
    <row r="304" spans="1:25" x14ac:dyDescent="0.25">
      <c r="S304" s="27">
        <v>275</v>
      </c>
      <c r="T304" s="27">
        <v>37297.096255277276</v>
      </c>
      <c r="U304" s="27">
        <v>1220.9117447227254</v>
      </c>
      <c r="V304" s="27">
        <v>0.27796644386926928</v>
      </c>
      <c r="X304" s="27">
        <v>94.006849315068479</v>
      </c>
      <c r="Y304" s="27">
        <v>40767.168000000005</v>
      </c>
    </row>
    <row r="305" spans="19:25" x14ac:dyDescent="0.25">
      <c r="S305" s="27">
        <v>276</v>
      </c>
      <c r="T305" s="27">
        <v>32208.949494362048</v>
      </c>
      <c r="U305" s="27">
        <v>3348.7785056379544</v>
      </c>
      <c r="V305" s="27">
        <v>0.76242042599846371</v>
      </c>
      <c r="X305" s="27">
        <v>94.349315068493141</v>
      </c>
      <c r="Y305" s="27">
        <v>40940.027999999998</v>
      </c>
    </row>
    <row r="306" spans="19:25" x14ac:dyDescent="0.25">
      <c r="S306" s="27">
        <v>277</v>
      </c>
      <c r="T306" s="27">
        <v>36783.882605040868</v>
      </c>
      <c r="U306" s="27">
        <v>318.3293949591316</v>
      </c>
      <c r="V306" s="27">
        <v>7.2474435829054315E-2</v>
      </c>
      <c r="X306" s="27">
        <v>94.691780821917803</v>
      </c>
      <c r="Y306" s="27">
        <v>40942.403999999995</v>
      </c>
    </row>
    <row r="307" spans="19:25" x14ac:dyDescent="0.25">
      <c r="S307" s="27">
        <v>278</v>
      </c>
      <c r="T307" s="27">
        <v>37993.600494883831</v>
      </c>
      <c r="U307" s="27">
        <v>-890.9564948838306</v>
      </c>
      <c r="V307" s="27">
        <v>-0.20284513569105767</v>
      </c>
      <c r="X307" s="27">
        <v>95.034246575342451</v>
      </c>
      <c r="Y307" s="27">
        <v>40946.484000000004</v>
      </c>
    </row>
    <row r="308" spans="19:25" x14ac:dyDescent="0.25">
      <c r="S308" s="27">
        <v>279</v>
      </c>
      <c r="T308" s="27">
        <v>40779.617453310035</v>
      </c>
      <c r="U308" s="27">
        <v>5745.1145466899688</v>
      </c>
      <c r="V308" s="27">
        <v>1.3079971317072505</v>
      </c>
      <c r="X308" s="27">
        <v>95.376712328767113</v>
      </c>
      <c r="Y308" s="27">
        <v>41174.207999999999</v>
      </c>
    </row>
    <row r="309" spans="19:25" x14ac:dyDescent="0.25">
      <c r="S309" s="27">
        <v>280</v>
      </c>
      <c r="T309" s="27">
        <v>39496.583327719018</v>
      </c>
      <c r="U309" s="27">
        <v>743.53267228097684</v>
      </c>
      <c r="V309" s="27">
        <v>0.16928097686659183</v>
      </c>
      <c r="X309" s="27">
        <v>95.719178082191775</v>
      </c>
      <c r="Y309" s="27">
        <v>41186.063999999998</v>
      </c>
    </row>
    <row r="310" spans="19:25" x14ac:dyDescent="0.25">
      <c r="S310" s="27">
        <v>281</v>
      </c>
      <c r="T310" s="27">
        <v>38140.232966379946</v>
      </c>
      <c r="U310" s="27">
        <v>2626.9350336200587</v>
      </c>
      <c r="V310" s="27">
        <v>0.59807745541574642</v>
      </c>
      <c r="X310" s="27">
        <v>96.061643835616422</v>
      </c>
      <c r="Y310" s="27">
        <v>41231.652000000002</v>
      </c>
    </row>
    <row r="311" spans="19:25" x14ac:dyDescent="0.25">
      <c r="S311" s="27">
        <v>282</v>
      </c>
      <c r="T311" s="27">
        <v>36930.515076536991</v>
      </c>
      <c r="U311" s="27">
        <v>3266.1489234630135</v>
      </c>
      <c r="V311" s="27">
        <v>0.74360804974370986</v>
      </c>
      <c r="X311" s="27">
        <v>96.404109589041084</v>
      </c>
      <c r="Y311" s="27">
        <v>41465.520000000004</v>
      </c>
    </row>
    <row r="312" spans="19:25" x14ac:dyDescent="0.25">
      <c r="S312" s="27">
        <v>283</v>
      </c>
      <c r="T312" s="27">
        <v>37077.147548033106</v>
      </c>
      <c r="U312" s="27">
        <v>2411.1684519668925</v>
      </c>
      <c r="V312" s="27">
        <v>0.54895361852319557</v>
      </c>
      <c r="X312" s="27">
        <v>96.746575342465746</v>
      </c>
      <c r="Y312" s="27">
        <v>41536.944000000003</v>
      </c>
    </row>
    <row r="313" spans="19:25" x14ac:dyDescent="0.25">
      <c r="S313" s="27">
        <v>284</v>
      </c>
      <c r="T313" s="27">
        <v>37443.728726773392</v>
      </c>
      <c r="U313" s="27">
        <v>-562.96472677338897</v>
      </c>
      <c r="V313" s="27">
        <v>-0.12817085575712295</v>
      </c>
      <c r="X313" s="27">
        <v>97.089041095890394</v>
      </c>
      <c r="Y313" s="27">
        <v>41685.551999999996</v>
      </c>
    </row>
    <row r="314" spans="19:25" x14ac:dyDescent="0.25">
      <c r="S314" s="27">
        <v>285</v>
      </c>
      <c r="T314" s="27">
        <v>36967.173194411014</v>
      </c>
      <c r="U314" s="27">
        <v>-3589.2811944110144</v>
      </c>
      <c r="V314" s="27">
        <v>-0.81717596211989518</v>
      </c>
      <c r="X314" s="27">
        <v>97.431506849315056</v>
      </c>
      <c r="Y314" s="27">
        <v>41710.32</v>
      </c>
    </row>
    <row r="315" spans="19:25" x14ac:dyDescent="0.25">
      <c r="S315" s="27">
        <v>286</v>
      </c>
      <c r="T315" s="27">
        <v>39826.50638858528</v>
      </c>
      <c r="U315" s="27">
        <v>1347.7016114147191</v>
      </c>
      <c r="V315" s="27">
        <v>0.30683284515942649</v>
      </c>
      <c r="X315" s="27">
        <v>97.773972602739718</v>
      </c>
      <c r="Y315" s="27">
        <v>41920.332000000002</v>
      </c>
    </row>
    <row r="316" spans="19:25" x14ac:dyDescent="0.25">
      <c r="S316" s="27">
        <v>287</v>
      </c>
      <c r="T316" s="27">
        <v>39203.318384726786</v>
      </c>
      <c r="U316" s="27">
        <v>-40.670384726785414</v>
      </c>
      <c r="V316" s="27">
        <v>-9.2594753569734903E-3</v>
      </c>
      <c r="X316" s="27">
        <v>98.11643835616438</v>
      </c>
      <c r="Y316" s="27">
        <v>42411.695999999996</v>
      </c>
    </row>
    <row r="317" spans="19:25" x14ac:dyDescent="0.25">
      <c r="S317" s="27">
        <v>288</v>
      </c>
      <c r="T317" s="27">
        <v>37040.489430159076</v>
      </c>
      <c r="U317" s="27">
        <v>-3143.1654301590752</v>
      </c>
      <c r="V317" s="27">
        <v>-0.71560825005623985</v>
      </c>
      <c r="X317" s="27">
        <v>98.458904109589028</v>
      </c>
      <c r="Y317" s="27">
        <v>43091.892</v>
      </c>
    </row>
    <row r="318" spans="19:25" x14ac:dyDescent="0.25">
      <c r="S318" s="27">
        <v>289</v>
      </c>
      <c r="T318" s="27">
        <v>32707.499897448844</v>
      </c>
      <c r="U318" s="27">
        <v>-7027.2718974488453</v>
      </c>
      <c r="V318" s="27">
        <v>-1.5999074362905088</v>
      </c>
      <c r="X318" s="27">
        <v>98.80136986301369</v>
      </c>
      <c r="Y318" s="27">
        <v>43133.495999999999</v>
      </c>
    </row>
    <row r="319" spans="19:25" x14ac:dyDescent="0.25">
      <c r="S319" s="27">
        <v>290</v>
      </c>
      <c r="T319" s="27">
        <v>38910.053441734555</v>
      </c>
      <c r="U319" s="27">
        <v>-2371.1814417345522</v>
      </c>
      <c r="V319" s="27">
        <v>-0.53984972785845953</v>
      </c>
      <c r="X319" s="27">
        <v>99.143835616438352</v>
      </c>
      <c r="Y319" s="27">
        <v>43258.020000000004</v>
      </c>
    </row>
    <row r="320" spans="19:25" x14ac:dyDescent="0.25">
      <c r="S320" s="27">
        <v>291</v>
      </c>
      <c r="T320" s="27">
        <v>40706.301217561981</v>
      </c>
      <c r="U320" s="27">
        <v>2551.7187824380235</v>
      </c>
      <c r="V320" s="27">
        <v>0.580952881135403</v>
      </c>
      <c r="X320" s="27">
        <v>99.486301369863</v>
      </c>
      <c r="Y320" s="27">
        <v>44075.724000000002</v>
      </c>
    </row>
    <row r="321" spans="19:25" ht="15.75" thickBot="1" x14ac:dyDescent="0.3">
      <c r="S321" s="28">
        <v>292</v>
      </c>
      <c r="T321" s="28">
        <v>31241.175182487685</v>
      </c>
      <c r="U321" s="28">
        <v>-6973.1191824876842</v>
      </c>
      <c r="V321" s="28">
        <v>-1.5875784226098038</v>
      </c>
      <c r="X321" s="28">
        <v>99.828767123287662</v>
      </c>
      <c r="Y321" s="28">
        <v>46524.732000000004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98"/>
  <sheetViews>
    <sheetView topLeftCell="A9" workbookViewId="0">
      <selection activeCell="N11" sqref="N11"/>
    </sheetView>
  </sheetViews>
  <sheetFormatPr defaultRowHeight="15" x14ac:dyDescent="0.25"/>
  <cols>
    <col min="2" max="2" width="10" style="1" customWidth="1"/>
    <col min="3" max="6" width="9" style="1" customWidth="1"/>
    <col min="14" max="14" width="9.28515625" bestFit="1" customWidth="1"/>
    <col min="15" max="16" width="8.85546875" bestFit="1" customWidth="1"/>
  </cols>
  <sheetData>
    <row r="1" spans="1:32" x14ac:dyDescent="0.25">
      <c r="A1" s="3" t="s">
        <v>35</v>
      </c>
      <c r="B1" s="3" t="s">
        <v>36</v>
      </c>
      <c r="C1" s="12" t="s">
        <v>384</v>
      </c>
    </row>
    <row r="2" spans="1:32" x14ac:dyDescent="0.25">
      <c r="A2" s="3" t="s">
        <v>386</v>
      </c>
      <c r="B2" s="3" t="s">
        <v>387</v>
      </c>
      <c r="C2" s="12" t="s">
        <v>385</v>
      </c>
    </row>
    <row r="3" spans="1:32" x14ac:dyDescent="0.25">
      <c r="A3" s="3" t="s">
        <v>389</v>
      </c>
      <c r="B3" s="3" t="s">
        <v>390</v>
      </c>
      <c r="C3" s="12" t="s">
        <v>388</v>
      </c>
    </row>
    <row r="5" spans="1:32" ht="60" x14ac:dyDescent="0.25">
      <c r="B5" s="2" t="s">
        <v>3</v>
      </c>
      <c r="D5" s="3"/>
      <c r="E5" s="2" t="s">
        <v>0</v>
      </c>
      <c r="F5" s="2" t="s">
        <v>1</v>
      </c>
      <c r="G5" s="2" t="s">
        <v>0</v>
      </c>
      <c r="H5" s="2" t="s">
        <v>0</v>
      </c>
    </row>
    <row r="6" spans="1:32" x14ac:dyDescent="0.25">
      <c r="B6" s="2"/>
      <c r="C6" s="3" t="s">
        <v>383</v>
      </c>
      <c r="D6" s="3" t="s">
        <v>34</v>
      </c>
      <c r="E6" s="3" t="s">
        <v>35</v>
      </c>
      <c r="F6" s="3" t="s">
        <v>36</v>
      </c>
      <c r="G6" s="3" t="s">
        <v>386</v>
      </c>
      <c r="H6" s="3" t="s">
        <v>389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</row>
    <row r="7" spans="1:32" ht="30" x14ac:dyDescent="0.25">
      <c r="A7" s="13"/>
      <c r="B7" s="4" t="s">
        <v>4</v>
      </c>
      <c r="C7" s="5">
        <v>2</v>
      </c>
      <c r="D7" s="5">
        <v>2</v>
      </c>
      <c r="E7" s="5">
        <v>14400</v>
      </c>
      <c r="F7" s="5">
        <v>22447.692000000003</v>
      </c>
      <c r="G7" s="5">
        <v>8000</v>
      </c>
      <c r="H7" s="5">
        <v>6400</v>
      </c>
      <c r="I7" s="64">
        <v>1</v>
      </c>
      <c r="J7" s="31"/>
      <c r="K7" s="31"/>
      <c r="L7" s="31"/>
      <c r="M7" t="s">
        <v>407</v>
      </c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</row>
    <row r="8" spans="1:32" ht="30.75" thickBot="1" x14ac:dyDescent="0.3">
      <c r="A8" s="13"/>
      <c r="B8" s="4" t="s">
        <v>5</v>
      </c>
      <c r="C8" s="5">
        <v>3</v>
      </c>
      <c r="D8" s="5">
        <v>3</v>
      </c>
      <c r="E8" s="5">
        <v>15200</v>
      </c>
      <c r="F8" s="5">
        <v>29298.671999999999</v>
      </c>
      <c r="G8" s="5">
        <v>7200</v>
      </c>
      <c r="H8" s="5">
        <v>8000</v>
      </c>
      <c r="I8" s="64">
        <v>2</v>
      </c>
      <c r="J8" s="31"/>
      <c r="K8" s="31"/>
      <c r="L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</row>
    <row r="9" spans="1:32" ht="30" x14ac:dyDescent="0.25">
      <c r="A9" s="13"/>
      <c r="B9" s="4" t="s">
        <v>6</v>
      </c>
      <c r="C9" s="5">
        <v>4</v>
      </c>
      <c r="D9" s="5">
        <v>4</v>
      </c>
      <c r="E9" s="5">
        <v>30000</v>
      </c>
      <c r="F9" s="5">
        <v>35853.768000000004</v>
      </c>
      <c r="G9" s="5">
        <v>16800</v>
      </c>
      <c r="H9" s="5">
        <v>13200</v>
      </c>
      <c r="I9" s="64">
        <v>3</v>
      </c>
      <c r="J9" s="106"/>
      <c r="K9" s="106"/>
      <c r="L9" s="31"/>
      <c r="M9" s="30" t="s">
        <v>408</v>
      </c>
      <c r="N9" s="30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</row>
    <row r="10" spans="1:32" ht="30" x14ac:dyDescent="0.25">
      <c r="A10" s="13"/>
      <c r="B10" s="4" t="s">
        <v>7</v>
      </c>
      <c r="C10" s="5">
        <v>5</v>
      </c>
      <c r="D10" s="5">
        <v>5</v>
      </c>
      <c r="E10" s="5">
        <v>19600</v>
      </c>
      <c r="F10" s="5">
        <v>28742.844000000001</v>
      </c>
      <c r="G10" s="5">
        <v>9600</v>
      </c>
      <c r="H10" s="5">
        <v>10000</v>
      </c>
      <c r="I10" s="64">
        <v>4</v>
      </c>
      <c r="J10" s="27"/>
      <c r="K10" s="27"/>
      <c r="L10" s="31"/>
      <c r="M10" s="27" t="s">
        <v>409</v>
      </c>
      <c r="N10" s="27">
        <v>0.60517277815282611</v>
      </c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</row>
    <row r="11" spans="1:32" ht="30" x14ac:dyDescent="0.25">
      <c r="A11" s="13"/>
      <c r="B11" s="4" t="s">
        <v>8</v>
      </c>
      <c r="C11" s="5">
        <v>6</v>
      </c>
      <c r="D11" s="5">
        <v>6</v>
      </c>
      <c r="E11" s="5">
        <v>26080</v>
      </c>
      <c r="F11" s="5">
        <v>33443.460000000006</v>
      </c>
      <c r="G11" s="5">
        <v>13600</v>
      </c>
      <c r="H11" s="5">
        <v>12480</v>
      </c>
      <c r="I11" s="64">
        <v>5</v>
      </c>
      <c r="J11" s="27"/>
      <c r="K11" s="27"/>
      <c r="L11" s="31"/>
      <c r="M11" s="27" t="s">
        <v>410</v>
      </c>
      <c r="N11" s="27">
        <v>0.3662340914172097</v>
      </c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spans="1:32" ht="30" x14ac:dyDescent="0.25">
      <c r="A12" s="13"/>
      <c r="B12" s="4" t="s">
        <v>9</v>
      </c>
      <c r="C12" s="5">
        <v>7</v>
      </c>
      <c r="D12" s="5">
        <v>7</v>
      </c>
      <c r="E12" s="5">
        <v>28560</v>
      </c>
      <c r="F12" s="5">
        <v>32791.956000000006</v>
      </c>
      <c r="G12" s="5">
        <v>18400</v>
      </c>
      <c r="H12" s="5">
        <v>10160</v>
      </c>
      <c r="I12" s="64">
        <v>6</v>
      </c>
      <c r="J12" s="27"/>
      <c r="K12" s="27"/>
      <c r="L12" s="31"/>
      <c r="M12" s="27" t="s">
        <v>411</v>
      </c>
      <c r="N12" s="27">
        <v>0.36184816817442222</v>
      </c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spans="1:32" ht="30" x14ac:dyDescent="0.25">
      <c r="A13" s="13"/>
      <c r="B13" s="4" t="s">
        <v>10</v>
      </c>
      <c r="C13" s="5">
        <v>8</v>
      </c>
      <c r="D13" s="5">
        <v>8</v>
      </c>
      <c r="E13" s="5">
        <v>12800</v>
      </c>
      <c r="F13" s="5">
        <v>35807.46</v>
      </c>
      <c r="G13" s="5">
        <v>6400</v>
      </c>
      <c r="H13" s="5">
        <v>6400</v>
      </c>
      <c r="I13" s="64">
        <v>7</v>
      </c>
      <c r="J13" s="27"/>
      <c r="K13" s="27"/>
      <c r="L13" s="31"/>
      <c r="M13" s="27" t="s">
        <v>412</v>
      </c>
      <c r="N13" s="27">
        <v>4279.7468016016355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1:32" ht="30.75" thickBot="1" x14ac:dyDescent="0.3">
      <c r="A14" s="13"/>
      <c r="B14" s="4" t="s">
        <v>12</v>
      </c>
      <c r="C14" s="5">
        <v>10</v>
      </c>
      <c r="D14" s="5">
        <v>10</v>
      </c>
      <c r="E14" s="5">
        <v>19200</v>
      </c>
      <c r="F14" s="5">
        <v>23808.576000000001</v>
      </c>
      <c r="G14" s="5">
        <v>8000</v>
      </c>
      <c r="H14" s="5">
        <v>11200</v>
      </c>
      <c r="I14" s="64">
        <v>8</v>
      </c>
      <c r="J14" s="27"/>
      <c r="K14" s="27"/>
      <c r="L14" s="31"/>
      <c r="M14" s="28" t="s">
        <v>413</v>
      </c>
      <c r="N14" s="28">
        <v>292</v>
      </c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ht="30" x14ac:dyDescent="0.25">
      <c r="A15" s="13"/>
      <c r="B15" s="4" t="s">
        <v>13</v>
      </c>
      <c r="C15" s="5">
        <v>11</v>
      </c>
      <c r="D15" s="5">
        <v>11</v>
      </c>
      <c r="E15" s="5">
        <v>23200</v>
      </c>
      <c r="F15" s="5">
        <v>28037.592000000001</v>
      </c>
      <c r="G15" s="5">
        <v>12800</v>
      </c>
      <c r="H15" s="5">
        <v>10400</v>
      </c>
      <c r="I15" s="64">
        <v>9</v>
      </c>
      <c r="J15" s="31"/>
      <c r="K15" s="31"/>
      <c r="L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ht="30.75" thickBot="1" x14ac:dyDescent="0.3">
      <c r="A16" s="13"/>
      <c r="B16" s="4" t="s">
        <v>14</v>
      </c>
      <c r="C16" s="5">
        <v>12</v>
      </c>
      <c r="D16" s="5">
        <v>12</v>
      </c>
      <c r="E16" s="5">
        <v>8800</v>
      </c>
      <c r="F16" s="5">
        <v>28791.815999999999</v>
      </c>
      <c r="G16" s="5">
        <v>2400</v>
      </c>
      <c r="H16" s="5">
        <v>6400</v>
      </c>
      <c r="I16" s="64">
        <v>10</v>
      </c>
      <c r="J16" s="31"/>
      <c r="K16" s="31"/>
      <c r="L16" s="31"/>
      <c r="M16" t="s">
        <v>414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32" ht="30" x14ac:dyDescent="0.25">
      <c r="A17" s="13"/>
      <c r="B17" s="4" t="s">
        <v>15</v>
      </c>
      <c r="C17" s="5">
        <v>13</v>
      </c>
      <c r="D17" s="5">
        <v>13</v>
      </c>
      <c r="E17" s="5">
        <v>21200</v>
      </c>
      <c r="F17" s="5">
        <v>27401.903999999999</v>
      </c>
      <c r="G17" s="5">
        <v>7200</v>
      </c>
      <c r="H17" s="5">
        <v>14000</v>
      </c>
      <c r="I17" s="64">
        <v>11</v>
      </c>
      <c r="J17" s="32"/>
      <c r="K17" s="32"/>
      <c r="L17" s="32"/>
      <c r="M17" s="29"/>
      <c r="N17" s="29" t="s">
        <v>419</v>
      </c>
      <c r="O17" s="29" t="s">
        <v>420</v>
      </c>
      <c r="P17" s="29" t="s">
        <v>421</v>
      </c>
      <c r="Q17" s="29" t="s">
        <v>422</v>
      </c>
      <c r="R17" s="29" t="s">
        <v>423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</row>
    <row r="18" spans="1:32" ht="30" x14ac:dyDescent="0.25">
      <c r="A18" s="13"/>
      <c r="B18" s="4" t="s">
        <v>16</v>
      </c>
      <c r="C18" s="5">
        <v>14</v>
      </c>
      <c r="D18" s="5">
        <v>14</v>
      </c>
      <c r="E18" s="5">
        <v>19200</v>
      </c>
      <c r="F18" s="5">
        <v>25005.840000000004</v>
      </c>
      <c r="G18" s="5">
        <v>12800</v>
      </c>
      <c r="H18" s="5">
        <v>6400</v>
      </c>
      <c r="I18" s="64">
        <v>12</v>
      </c>
      <c r="J18" s="27"/>
      <c r="K18" s="27"/>
      <c r="L18" s="27"/>
      <c r="M18" s="27" t="s">
        <v>415</v>
      </c>
      <c r="N18" s="27">
        <v>2</v>
      </c>
      <c r="O18" s="27">
        <v>3058890210.5883579</v>
      </c>
      <c r="P18" s="27">
        <v>1529445105.294179</v>
      </c>
      <c r="Q18" s="27">
        <v>83.502166167515824</v>
      </c>
      <c r="R18" s="27">
        <v>2.3917858502657126E-29</v>
      </c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</row>
    <row r="19" spans="1:32" ht="30" x14ac:dyDescent="0.25">
      <c r="A19" s="13"/>
      <c r="B19" s="4" t="s">
        <v>17</v>
      </c>
      <c r="C19" s="5">
        <v>15</v>
      </c>
      <c r="D19" s="5">
        <v>15</v>
      </c>
      <c r="E19" s="5">
        <v>16800</v>
      </c>
      <c r="F19" s="5">
        <v>24036.552</v>
      </c>
      <c r="G19" s="5">
        <v>2400</v>
      </c>
      <c r="H19" s="5">
        <v>14400</v>
      </c>
      <c r="I19" s="64">
        <v>13</v>
      </c>
      <c r="J19" s="27"/>
      <c r="K19" s="27"/>
      <c r="L19" s="27"/>
      <c r="M19" s="27" t="s">
        <v>416</v>
      </c>
      <c r="N19" s="27">
        <v>289</v>
      </c>
      <c r="O19" s="27">
        <v>5293391246.2018156</v>
      </c>
      <c r="P19" s="27">
        <v>18316232.685819432</v>
      </c>
      <c r="Q19" s="27"/>
      <c r="R19" s="27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</row>
    <row r="20" spans="1:32" ht="30.75" thickBot="1" x14ac:dyDescent="0.3">
      <c r="A20" s="13"/>
      <c r="B20" s="4" t="s">
        <v>18</v>
      </c>
      <c r="C20" s="5">
        <v>16</v>
      </c>
      <c r="D20" s="5">
        <v>16</v>
      </c>
      <c r="E20" s="5">
        <v>30400</v>
      </c>
      <c r="F20" s="5">
        <v>39349.596000000005</v>
      </c>
      <c r="G20" s="5">
        <v>15200</v>
      </c>
      <c r="H20" s="5">
        <v>15200</v>
      </c>
      <c r="I20" s="64">
        <v>14</v>
      </c>
      <c r="J20" s="27"/>
      <c r="K20" s="27"/>
      <c r="L20" s="27"/>
      <c r="M20" s="28" t="s">
        <v>417</v>
      </c>
      <c r="N20" s="28">
        <v>291</v>
      </c>
      <c r="O20" s="28">
        <v>8352281456.7901735</v>
      </c>
      <c r="P20" s="28"/>
      <c r="Q20" s="28"/>
      <c r="R20" s="28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</row>
    <row r="21" spans="1:32" ht="30.75" thickBot="1" x14ac:dyDescent="0.3">
      <c r="A21" s="13"/>
      <c r="B21" s="4" t="s">
        <v>19</v>
      </c>
      <c r="C21" s="5">
        <v>17</v>
      </c>
      <c r="D21" s="5">
        <v>17</v>
      </c>
      <c r="E21" s="5">
        <v>28000</v>
      </c>
      <c r="F21" s="5">
        <v>36734.292000000001</v>
      </c>
      <c r="G21" s="5">
        <v>13600</v>
      </c>
      <c r="H21" s="5">
        <v>14400</v>
      </c>
      <c r="I21" s="64">
        <v>15</v>
      </c>
      <c r="J21" s="31"/>
      <c r="K21" s="31"/>
      <c r="L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</row>
    <row r="22" spans="1:32" ht="30" x14ac:dyDescent="0.25">
      <c r="A22" s="13"/>
      <c r="B22" s="4" t="s">
        <v>20</v>
      </c>
      <c r="C22" s="5">
        <v>18</v>
      </c>
      <c r="D22" s="5">
        <v>18</v>
      </c>
      <c r="E22" s="5">
        <v>25200</v>
      </c>
      <c r="F22" s="5">
        <v>30660.756000000001</v>
      </c>
      <c r="G22" s="5">
        <v>11600</v>
      </c>
      <c r="H22" s="5">
        <v>13600</v>
      </c>
      <c r="I22" s="64">
        <v>16</v>
      </c>
      <c r="J22" s="31"/>
      <c r="K22" s="31"/>
      <c r="L22" s="31"/>
      <c r="M22" s="29"/>
      <c r="N22" s="29" t="s">
        <v>424</v>
      </c>
      <c r="O22" s="29" t="s">
        <v>412</v>
      </c>
      <c r="P22" s="29" t="s">
        <v>425</v>
      </c>
      <c r="Q22" s="29" t="s">
        <v>426</v>
      </c>
      <c r="R22" s="29" t="s">
        <v>427</v>
      </c>
      <c r="S22" s="29" t="s">
        <v>428</v>
      </c>
      <c r="T22" s="29" t="s">
        <v>429</v>
      </c>
      <c r="U22" s="29" t="s">
        <v>430</v>
      </c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</row>
    <row r="23" spans="1:32" ht="30" x14ac:dyDescent="0.25">
      <c r="A23" s="13"/>
      <c r="B23" s="4" t="s">
        <v>21</v>
      </c>
      <c r="C23" s="5">
        <v>19</v>
      </c>
      <c r="D23" s="5">
        <v>19</v>
      </c>
      <c r="E23" s="5">
        <v>17200</v>
      </c>
      <c r="F23" s="5">
        <v>21978.588</v>
      </c>
      <c r="G23" s="5">
        <v>8000</v>
      </c>
      <c r="H23" s="5">
        <v>9200</v>
      </c>
      <c r="I23" s="64">
        <v>17</v>
      </c>
      <c r="J23" s="31"/>
      <c r="K23" s="31"/>
      <c r="L23" s="31"/>
      <c r="M23" s="27" t="s">
        <v>418</v>
      </c>
      <c r="N23" s="35">
        <v>23765.024372270764</v>
      </c>
      <c r="O23" s="27">
        <v>851.98015053764982</v>
      </c>
      <c r="P23" s="27">
        <v>27.893870951422553</v>
      </c>
      <c r="Q23" s="27">
        <v>5.8227528664609111E-84</v>
      </c>
      <c r="R23" s="27">
        <v>22088.151557060446</v>
      </c>
      <c r="S23" s="27">
        <v>25441.897187481081</v>
      </c>
      <c r="T23" s="27">
        <v>22088.151557060446</v>
      </c>
      <c r="U23" s="27">
        <v>25441.897187481081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1:32" ht="30" x14ac:dyDescent="0.25">
      <c r="A24" s="13"/>
      <c r="B24" s="4" t="s">
        <v>22</v>
      </c>
      <c r="C24" s="5">
        <v>20</v>
      </c>
      <c r="D24" s="5">
        <v>20</v>
      </c>
      <c r="E24" s="5">
        <v>16000</v>
      </c>
      <c r="F24" s="5">
        <v>27552.396000000001</v>
      </c>
      <c r="G24" s="5">
        <v>4800</v>
      </c>
      <c r="H24" s="5">
        <v>11200</v>
      </c>
      <c r="I24" s="64">
        <v>18</v>
      </c>
      <c r="J24" s="31"/>
      <c r="K24" s="31"/>
      <c r="L24" s="31"/>
      <c r="M24" s="27" t="s">
        <v>386</v>
      </c>
      <c r="N24" s="35">
        <v>0.52744376047009844</v>
      </c>
      <c r="O24" s="27">
        <v>5.0107720799053936E-2</v>
      </c>
      <c r="P24" s="27">
        <v>10.526197401500188</v>
      </c>
      <c r="Q24" s="27">
        <v>3.7956022500667203E-22</v>
      </c>
      <c r="R24" s="27">
        <v>0.42882142192493639</v>
      </c>
      <c r="S24" s="27">
        <v>0.62606609901526045</v>
      </c>
      <c r="T24" s="27">
        <v>0.42882142192493639</v>
      </c>
      <c r="U24" s="27">
        <v>0.62606609901526045</v>
      </c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</row>
    <row r="25" spans="1:32" ht="30.75" thickBot="1" x14ac:dyDescent="0.3">
      <c r="A25" s="13"/>
      <c r="B25" s="4" t="s">
        <v>23</v>
      </c>
      <c r="C25" s="5">
        <v>21</v>
      </c>
      <c r="D25" s="5">
        <v>21</v>
      </c>
      <c r="E25" s="5">
        <v>18400</v>
      </c>
      <c r="F25" s="5">
        <v>34531.824000000001</v>
      </c>
      <c r="G25" s="5">
        <v>4800</v>
      </c>
      <c r="H25" s="5">
        <v>13600</v>
      </c>
      <c r="I25" s="64">
        <v>19</v>
      </c>
      <c r="J25" s="31"/>
      <c r="K25" s="31"/>
      <c r="L25" s="31"/>
      <c r="M25" s="28" t="s">
        <v>389</v>
      </c>
      <c r="N25" s="109">
        <v>0.23838293404116626</v>
      </c>
      <c r="O25" s="28">
        <v>5.0307661474083873E-2</v>
      </c>
      <c r="P25" s="28">
        <v>4.7385015931215539</v>
      </c>
      <c r="Q25" s="28">
        <v>3.3818705404965206E-6</v>
      </c>
      <c r="R25" s="28">
        <v>0.13936707097269113</v>
      </c>
      <c r="S25" s="28">
        <v>0.33739879710964138</v>
      </c>
      <c r="T25" s="28">
        <v>0.13936707097269113</v>
      </c>
      <c r="U25" s="28">
        <v>0.33739879710964138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</row>
    <row r="26" spans="1:32" ht="30" x14ac:dyDescent="0.25">
      <c r="A26" s="13"/>
      <c r="B26" s="4" t="s">
        <v>24</v>
      </c>
      <c r="C26" s="5">
        <v>22</v>
      </c>
      <c r="D26" s="5">
        <v>22</v>
      </c>
      <c r="E26" s="5">
        <v>11520</v>
      </c>
      <c r="F26" s="5">
        <v>31405.583999999999</v>
      </c>
      <c r="G26" s="5">
        <v>5440</v>
      </c>
      <c r="H26" s="5">
        <v>6080</v>
      </c>
      <c r="I26" s="64">
        <v>20</v>
      </c>
      <c r="J26" s="31"/>
      <c r="K26" s="31"/>
      <c r="L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</row>
    <row r="27" spans="1:32" ht="30" x14ac:dyDescent="0.25">
      <c r="A27" s="13"/>
      <c r="B27" s="4" t="s">
        <v>25</v>
      </c>
      <c r="C27" s="5">
        <v>23</v>
      </c>
      <c r="D27" s="5">
        <v>23</v>
      </c>
      <c r="E27" s="5">
        <v>22720</v>
      </c>
      <c r="F27" s="5">
        <v>38347.847999999998</v>
      </c>
      <c r="G27" s="5">
        <v>11600</v>
      </c>
      <c r="H27" s="5">
        <v>11120</v>
      </c>
      <c r="I27" s="64">
        <v>21</v>
      </c>
      <c r="J27" s="31"/>
      <c r="K27" s="31"/>
      <c r="L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</row>
    <row r="28" spans="1:32" ht="30" x14ac:dyDescent="0.25">
      <c r="A28" s="13"/>
      <c r="B28" s="4" t="s">
        <v>26</v>
      </c>
      <c r="C28" s="5">
        <v>24</v>
      </c>
      <c r="D28" s="5">
        <v>24</v>
      </c>
      <c r="E28" s="5">
        <v>25440</v>
      </c>
      <c r="F28" s="5">
        <v>41536.944000000003</v>
      </c>
      <c r="G28" s="5">
        <v>11040</v>
      </c>
      <c r="H28" s="5">
        <v>14400</v>
      </c>
      <c r="I28" s="64">
        <v>22</v>
      </c>
      <c r="J28" s="31"/>
      <c r="K28" s="31"/>
      <c r="L28" s="31"/>
      <c r="N28" s="66">
        <v>23765.024372270764</v>
      </c>
      <c r="O28" s="66">
        <v>0.52744376047009844</v>
      </c>
      <c r="P28" s="66">
        <v>0.23838293404116626</v>
      </c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2" ht="30" x14ac:dyDescent="0.25">
      <c r="A29" s="13"/>
      <c r="B29" s="4" t="s">
        <v>27</v>
      </c>
      <c r="C29" s="5">
        <v>25</v>
      </c>
      <c r="D29" s="5">
        <v>25</v>
      </c>
      <c r="E29" s="5">
        <v>14880</v>
      </c>
      <c r="F29" s="5">
        <v>28674.083999999999</v>
      </c>
      <c r="G29" s="5">
        <v>6480</v>
      </c>
      <c r="H29" s="5">
        <v>8400</v>
      </c>
      <c r="I29" s="64">
        <v>23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2" ht="30" x14ac:dyDescent="0.25">
      <c r="A30" s="13"/>
      <c r="B30" s="4" t="s">
        <v>29</v>
      </c>
      <c r="C30" s="5">
        <v>27</v>
      </c>
      <c r="D30" s="5">
        <v>27</v>
      </c>
      <c r="E30" s="5">
        <v>19360</v>
      </c>
      <c r="F30" s="5">
        <v>33791.976000000002</v>
      </c>
      <c r="G30" s="5">
        <v>7680</v>
      </c>
      <c r="H30" s="5">
        <v>11680</v>
      </c>
      <c r="I30" s="64">
        <v>24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</row>
    <row r="31" spans="1:32" ht="30" x14ac:dyDescent="0.25">
      <c r="A31" s="13"/>
      <c r="B31" s="4" t="s">
        <v>30</v>
      </c>
      <c r="C31" s="5">
        <v>28</v>
      </c>
      <c r="D31" s="5">
        <v>28</v>
      </c>
      <c r="E31" s="5">
        <v>25280</v>
      </c>
      <c r="F31" s="5">
        <v>39558.948000000004</v>
      </c>
      <c r="G31" s="5">
        <v>12400</v>
      </c>
      <c r="H31" s="5">
        <v>12880</v>
      </c>
      <c r="I31" s="64">
        <v>25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1:32" ht="30" x14ac:dyDescent="0.25">
      <c r="A32" s="13"/>
      <c r="B32" s="4" t="s">
        <v>31</v>
      </c>
      <c r="C32" s="5">
        <v>29</v>
      </c>
      <c r="D32" s="5">
        <v>29</v>
      </c>
      <c r="E32" s="5">
        <v>17040</v>
      </c>
      <c r="F32" s="5">
        <v>29480.256000000001</v>
      </c>
      <c r="G32" s="5">
        <v>7440</v>
      </c>
      <c r="H32" s="5">
        <v>9600</v>
      </c>
      <c r="I32" s="64">
        <v>26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</row>
    <row r="33" spans="1:32" ht="30" x14ac:dyDescent="0.25">
      <c r="A33" s="13"/>
      <c r="B33" s="4" t="s">
        <v>32</v>
      </c>
      <c r="C33" s="5">
        <v>30</v>
      </c>
      <c r="D33" s="5">
        <v>30</v>
      </c>
      <c r="E33" s="5">
        <v>16720</v>
      </c>
      <c r="F33" s="5">
        <v>32527.775999999998</v>
      </c>
      <c r="G33" s="5">
        <v>8560</v>
      </c>
      <c r="H33" s="5">
        <v>8160</v>
      </c>
      <c r="I33" s="64">
        <v>27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</row>
    <row r="34" spans="1:32" ht="30" x14ac:dyDescent="0.25">
      <c r="A34" s="13"/>
      <c r="B34" s="4" t="s">
        <v>33</v>
      </c>
      <c r="C34" s="5">
        <v>31</v>
      </c>
      <c r="D34" s="5">
        <v>31</v>
      </c>
      <c r="E34" s="5">
        <v>15208</v>
      </c>
      <c r="F34" s="5">
        <v>33939</v>
      </c>
      <c r="G34" s="5">
        <v>2168</v>
      </c>
      <c r="H34" s="5">
        <v>13040</v>
      </c>
      <c r="I34" s="64">
        <v>28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  <row r="35" spans="1:32" ht="30" x14ac:dyDescent="0.25">
      <c r="A35" s="13" t="s">
        <v>38</v>
      </c>
      <c r="B35" s="4" t="s">
        <v>39</v>
      </c>
      <c r="C35" s="5">
        <v>1</v>
      </c>
      <c r="D35" s="5">
        <v>32</v>
      </c>
      <c r="E35" s="5">
        <v>22080</v>
      </c>
      <c r="F35" s="5">
        <v>38119.512000000002</v>
      </c>
      <c r="G35" s="5">
        <v>10880</v>
      </c>
      <c r="H35" s="5">
        <v>11200</v>
      </c>
      <c r="I35" s="64">
        <v>29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 spans="1:32" ht="30" x14ac:dyDescent="0.25">
      <c r="A36" s="13"/>
      <c r="B36" s="4" t="s">
        <v>40</v>
      </c>
      <c r="C36" s="5">
        <v>2</v>
      </c>
      <c r="D36" s="5">
        <v>33</v>
      </c>
      <c r="E36" s="5">
        <v>20880</v>
      </c>
      <c r="F36" s="5">
        <v>33725.207999999999</v>
      </c>
      <c r="G36" s="5">
        <v>9200</v>
      </c>
      <c r="H36" s="5">
        <v>11680</v>
      </c>
      <c r="I36" s="64">
        <v>30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1:32" ht="30" x14ac:dyDescent="0.25">
      <c r="A37" s="13"/>
      <c r="B37" s="4" t="s">
        <v>41</v>
      </c>
      <c r="C37" s="5">
        <v>3</v>
      </c>
      <c r="D37" s="5">
        <v>34</v>
      </c>
      <c r="E37" s="5">
        <v>17120</v>
      </c>
      <c r="F37" s="5">
        <v>32647.871999999999</v>
      </c>
      <c r="G37" s="5">
        <v>7200</v>
      </c>
      <c r="H37" s="5">
        <v>9920</v>
      </c>
      <c r="I37" s="64">
        <v>31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</row>
    <row r="38" spans="1:32" ht="30" x14ac:dyDescent="0.25">
      <c r="A38" s="13"/>
      <c r="B38" s="4" t="s">
        <v>42</v>
      </c>
      <c r="C38" s="5">
        <v>4</v>
      </c>
      <c r="D38" s="5">
        <v>35</v>
      </c>
      <c r="E38" s="5">
        <v>19760</v>
      </c>
      <c r="F38" s="5">
        <v>32553.851999999999</v>
      </c>
      <c r="G38" s="5">
        <v>10480</v>
      </c>
      <c r="H38" s="5">
        <v>9280</v>
      </c>
      <c r="I38" s="64">
        <v>32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</row>
    <row r="39" spans="1:32" ht="30" x14ac:dyDescent="0.25">
      <c r="A39" s="13"/>
      <c r="B39" s="4" t="s">
        <v>43</v>
      </c>
      <c r="C39" s="5">
        <v>5</v>
      </c>
      <c r="D39" s="5">
        <v>36</v>
      </c>
      <c r="E39" s="5">
        <v>23520</v>
      </c>
      <c r="F39" s="5">
        <v>35723.123999999996</v>
      </c>
      <c r="G39" s="5">
        <v>11520</v>
      </c>
      <c r="H39" s="5">
        <v>12000</v>
      </c>
      <c r="I39" s="64">
        <v>33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</row>
    <row r="40" spans="1:32" ht="30" x14ac:dyDescent="0.25">
      <c r="A40" s="13"/>
      <c r="B40" s="4" t="s">
        <v>44</v>
      </c>
      <c r="C40" s="5">
        <v>6</v>
      </c>
      <c r="D40" s="5">
        <v>37</v>
      </c>
      <c r="E40" s="5">
        <v>23440</v>
      </c>
      <c r="F40" s="5">
        <v>39155.555999999997</v>
      </c>
      <c r="G40" s="5">
        <v>9600</v>
      </c>
      <c r="H40" s="5">
        <v>13840</v>
      </c>
      <c r="I40" s="64">
        <v>34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</row>
    <row r="41" spans="1:32" ht="30" x14ac:dyDescent="0.25">
      <c r="A41" s="13"/>
      <c r="B41" s="4" t="s">
        <v>45</v>
      </c>
      <c r="C41" s="5">
        <v>7</v>
      </c>
      <c r="D41" s="5">
        <v>38</v>
      </c>
      <c r="E41" s="5">
        <v>22080</v>
      </c>
      <c r="F41" s="5">
        <v>37091.603999999999</v>
      </c>
      <c r="G41" s="5">
        <v>9200</v>
      </c>
      <c r="H41" s="5">
        <v>12880</v>
      </c>
      <c r="I41" s="64">
        <v>35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</row>
    <row r="42" spans="1:32" ht="30" x14ac:dyDescent="0.25">
      <c r="A42" s="13"/>
      <c r="B42" s="4" t="s">
        <v>46</v>
      </c>
      <c r="C42" s="5">
        <v>8</v>
      </c>
      <c r="D42" s="5">
        <v>39</v>
      </c>
      <c r="E42" s="5">
        <v>19040</v>
      </c>
      <c r="F42" s="5">
        <v>32413.752</v>
      </c>
      <c r="G42" s="5">
        <v>7200</v>
      </c>
      <c r="H42" s="5">
        <v>11840</v>
      </c>
      <c r="I42" s="64">
        <v>36</v>
      </c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spans="1:32" ht="30" x14ac:dyDescent="0.25">
      <c r="A43" s="13"/>
      <c r="B43" s="4" t="s">
        <v>47</v>
      </c>
      <c r="C43" s="5">
        <v>9</v>
      </c>
      <c r="D43" s="5">
        <v>40</v>
      </c>
      <c r="E43" s="5">
        <v>19680</v>
      </c>
      <c r="F43" s="5">
        <v>31170.408000000003</v>
      </c>
      <c r="G43" s="5">
        <v>6800</v>
      </c>
      <c r="H43" s="5">
        <v>12880</v>
      </c>
      <c r="I43" s="64">
        <v>37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ht="30" x14ac:dyDescent="0.25">
      <c r="A44" s="13"/>
      <c r="B44" s="4" t="s">
        <v>48</v>
      </c>
      <c r="C44" s="5">
        <v>10</v>
      </c>
      <c r="D44" s="5">
        <v>41</v>
      </c>
      <c r="E44" s="5">
        <v>24560</v>
      </c>
      <c r="F44" s="5">
        <v>36771.227999999996</v>
      </c>
      <c r="G44" s="5">
        <v>11680</v>
      </c>
      <c r="H44" s="5">
        <v>12880</v>
      </c>
      <c r="I44" s="64">
        <v>38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ht="30" x14ac:dyDescent="0.25">
      <c r="A45" s="13"/>
      <c r="B45" s="4" t="s">
        <v>49</v>
      </c>
      <c r="C45" s="5">
        <v>11</v>
      </c>
      <c r="D45" s="5">
        <v>42</v>
      </c>
      <c r="E45" s="5">
        <v>22960</v>
      </c>
      <c r="F45" s="5">
        <v>38389.452000000005</v>
      </c>
      <c r="G45" s="5">
        <v>13440</v>
      </c>
      <c r="H45" s="5">
        <v>9520</v>
      </c>
      <c r="I45" s="64">
        <v>39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ht="30" x14ac:dyDescent="0.25">
      <c r="A46" s="13"/>
      <c r="B46" s="4" t="s">
        <v>50</v>
      </c>
      <c r="C46" s="5">
        <v>12</v>
      </c>
      <c r="D46" s="5">
        <v>43</v>
      </c>
      <c r="E46" s="5">
        <v>22960</v>
      </c>
      <c r="F46" s="5">
        <v>38180.951999999997</v>
      </c>
      <c r="G46" s="5">
        <v>12000</v>
      </c>
      <c r="H46" s="5">
        <v>10960</v>
      </c>
      <c r="I46" s="64">
        <v>40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ht="30" x14ac:dyDescent="0.25">
      <c r="A47" s="13"/>
      <c r="B47" s="4" t="s">
        <v>51</v>
      </c>
      <c r="C47" s="5">
        <v>13</v>
      </c>
      <c r="D47" s="5">
        <v>44</v>
      </c>
      <c r="E47" s="5">
        <v>25120</v>
      </c>
      <c r="F47" s="5">
        <v>39043.824000000001</v>
      </c>
      <c r="G47" s="5">
        <v>12640</v>
      </c>
      <c r="H47" s="5">
        <v>12480</v>
      </c>
      <c r="I47" s="64">
        <v>41</v>
      </c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48" spans="1:32" ht="30" x14ac:dyDescent="0.25">
      <c r="A48" s="13"/>
      <c r="B48" s="4" t="s">
        <v>52</v>
      </c>
      <c r="C48" s="5">
        <v>14</v>
      </c>
      <c r="D48" s="5">
        <v>45</v>
      </c>
      <c r="E48" s="5">
        <v>25120</v>
      </c>
      <c r="F48" s="5">
        <v>37379.364000000001</v>
      </c>
      <c r="G48" s="5">
        <v>11520</v>
      </c>
      <c r="H48" s="5">
        <v>13600</v>
      </c>
      <c r="I48" s="64">
        <v>42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</row>
    <row r="49" spans="1:32" ht="30" x14ac:dyDescent="0.25">
      <c r="A49" s="13"/>
      <c r="B49" s="4" t="s">
        <v>53</v>
      </c>
      <c r="C49" s="5">
        <v>15</v>
      </c>
      <c r="D49" s="5">
        <v>46</v>
      </c>
      <c r="E49" s="5">
        <v>24080</v>
      </c>
      <c r="F49" s="5">
        <v>34981.932000000001</v>
      </c>
      <c r="G49" s="5">
        <v>13280</v>
      </c>
      <c r="H49" s="5">
        <v>10800</v>
      </c>
      <c r="I49" s="64">
        <v>43</v>
      </c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</row>
    <row r="50" spans="1:32" ht="30" x14ac:dyDescent="0.25">
      <c r="A50" s="13"/>
      <c r="B50" s="4" t="s">
        <v>54</v>
      </c>
      <c r="C50" s="5">
        <v>16</v>
      </c>
      <c r="D50" s="5">
        <v>47</v>
      </c>
      <c r="E50" s="5">
        <v>25120</v>
      </c>
      <c r="F50" s="5">
        <v>39032.387999999999</v>
      </c>
      <c r="G50" s="5">
        <v>13600</v>
      </c>
      <c r="H50" s="5">
        <v>11520</v>
      </c>
      <c r="I50" s="64">
        <v>44</v>
      </c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ht="30" x14ac:dyDescent="0.25">
      <c r="A51" s="13"/>
      <c r="B51" s="4" t="s">
        <v>55</v>
      </c>
      <c r="C51" s="5">
        <v>17</v>
      </c>
      <c r="D51" s="5">
        <v>48</v>
      </c>
      <c r="E51" s="5">
        <v>23840</v>
      </c>
      <c r="F51" s="5">
        <v>37323.407999999996</v>
      </c>
      <c r="G51" s="5">
        <v>10560</v>
      </c>
      <c r="H51" s="5">
        <v>13280</v>
      </c>
      <c r="I51" s="64">
        <v>45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ht="30" x14ac:dyDescent="0.25">
      <c r="A52" s="13"/>
      <c r="B52" s="4" t="s">
        <v>56</v>
      </c>
      <c r="C52" s="5">
        <v>18</v>
      </c>
      <c r="D52" s="5">
        <v>49</v>
      </c>
      <c r="E52" s="5">
        <v>22400</v>
      </c>
      <c r="F52" s="5">
        <v>34950.504000000001</v>
      </c>
      <c r="G52" s="5">
        <v>8800</v>
      </c>
      <c r="H52" s="5">
        <v>13600</v>
      </c>
      <c r="I52" s="64">
        <v>46</v>
      </c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ht="30" x14ac:dyDescent="0.25">
      <c r="A53" s="13"/>
      <c r="B53" s="4" t="s">
        <v>57</v>
      </c>
      <c r="C53" s="5">
        <v>19</v>
      </c>
      <c r="D53" s="5">
        <v>50</v>
      </c>
      <c r="E53" s="5">
        <v>26800</v>
      </c>
      <c r="F53" s="5">
        <v>39775.608</v>
      </c>
      <c r="G53" s="5">
        <v>14400</v>
      </c>
      <c r="H53" s="5">
        <v>12400</v>
      </c>
      <c r="I53" s="64">
        <v>47</v>
      </c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ht="30" x14ac:dyDescent="0.25">
      <c r="A54" s="13"/>
      <c r="B54" s="4" t="s">
        <v>58</v>
      </c>
      <c r="C54" s="5">
        <v>20</v>
      </c>
      <c r="D54" s="5">
        <v>51</v>
      </c>
      <c r="E54" s="5">
        <v>16040</v>
      </c>
      <c r="F54" s="5">
        <v>28407.167999999998</v>
      </c>
      <c r="G54" s="5">
        <v>12200</v>
      </c>
      <c r="H54" s="5">
        <v>3840</v>
      </c>
      <c r="I54" s="64">
        <v>48</v>
      </c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ht="30" x14ac:dyDescent="0.25">
      <c r="A55" s="13"/>
      <c r="B55" s="4" t="s">
        <v>59</v>
      </c>
      <c r="C55" s="5">
        <v>21</v>
      </c>
      <c r="D55" s="5">
        <v>52</v>
      </c>
      <c r="E55" s="5">
        <v>20000</v>
      </c>
      <c r="F55" s="5">
        <v>33224.46</v>
      </c>
      <c r="G55" s="5">
        <v>14000</v>
      </c>
      <c r="H55" s="5">
        <v>6000</v>
      </c>
      <c r="I55" s="64">
        <v>49</v>
      </c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ht="30" x14ac:dyDescent="0.25">
      <c r="A56" s="13"/>
      <c r="B56" s="4" t="s">
        <v>60</v>
      </c>
      <c r="C56" s="5">
        <v>22</v>
      </c>
      <c r="D56" s="5">
        <v>53</v>
      </c>
      <c r="E56" s="5">
        <v>24880</v>
      </c>
      <c r="F56" s="5">
        <v>37162.655999999995</v>
      </c>
      <c r="G56" s="5">
        <v>12240</v>
      </c>
      <c r="H56" s="5">
        <v>12640</v>
      </c>
      <c r="I56" s="64">
        <v>50</v>
      </c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ht="30" x14ac:dyDescent="0.25">
      <c r="A57" s="13"/>
      <c r="B57" s="4" t="s">
        <v>61</v>
      </c>
      <c r="C57" s="5">
        <v>23</v>
      </c>
      <c r="D57" s="5">
        <v>54</v>
      </c>
      <c r="E57" s="5">
        <v>26960</v>
      </c>
      <c r="F57" s="5">
        <v>34823.123999999996</v>
      </c>
      <c r="G57" s="5">
        <v>15680</v>
      </c>
      <c r="H57" s="5">
        <v>11280</v>
      </c>
      <c r="I57" s="64">
        <v>51</v>
      </c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ht="30" x14ac:dyDescent="0.25">
      <c r="A58" s="13"/>
      <c r="B58" s="4" t="s">
        <v>62</v>
      </c>
      <c r="C58" s="5">
        <v>24</v>
      </c>
      <c r="D58" s="5">
        <v>55</v>
      </c>
      <c r="E58" s="5">
        <v>25160</v>
      </c>
      <c r="F58" s="5">
        <v>38175.372000000003</v>
      </c>
      <c r="G58" s="5">
        <v>13160</v>
      </c>
      <c r="H58" s="5">
        <v>12000</v>
      </c>
      <c r="I58" s="64">
        <v>52</v>
      </c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ht="30" x14ac:dyDescent="0.25">
      <c r="A59" s="13"/>
      <c r="B59" s="4" t="s">
        <v>63</v>
      </c>
      <c r="C59" s="5">
        <v>25</v>
      </c>
      <c r="D59" s="5">
        <v>56</v>
      </c>
      <c r="E59" s="5">
        <v>30960</v>
      </c>
      <c r="F59" s="5">
        <v>38459.807999999997</v>
      </c>
      <c r="G59" s="5">
        <v>16480</v>
      </c>
      <c r="H59" s="5">
        <v>14480</v>
      </c>
      <c r="I59" s="64">
        <v>53</v>
      </c>
    </row>
    <row r="60" spans="1:32" ht="30" x14ac:dyDescent="0.25">
      <c r="A60" s="13"/>
      <c r="B60" s="4" t="s">
        <v>64</v>
      </c>
      <c r="C60" s="5">
        <v>26</v>
      </c>
      <c r="D60" s="5">
        <v>57</v>
      </c>
      <c r="E60" s="5">
        <v>30560</v>
      </c>
      <c r="F60" s="5">
        <v>36940.175999999999</v>
      </c>
      <c r="G60" s="5">
        <v>16800</v>
      </c>
      <c r="H60" s="5">
        <v>13760</v>
      </c>
      <c r="I60" s="64">
        <v>54</v>
      </c>
    </row>
    <row r="61" spans="1:32" ht="30" x14ac:dyDescent="0.25">
      <c r="A61" s="13"/>
      <c r="B61" s="4" t="s">
        <v>65</v>
      </c>
      <c r="C61" s="5">
        <v>27</v>
      </c>
      <c r="D61" s="5">
        <v>58</v>
      </c>
      <c r="E61" s="5">
        <v>32000</v>
      </c>
      <c r="F61" s="5">
        <v>34103.58</v>
      </c>
      <c r="G61" s="5">
        <v>16000</v>
      </c>
      <c r="H61" s="5">
        <v>16000</v>
      </c>
      <c r="I61" s="64">
        <v>55</v>
      </c>
    </row>
    <row r="62" spans="1:32" ht="30" x14ac:dyDescent="0.25">
      <c r="A62" s="13"/>
      <c r="B62" s="4" t="s">
        <v>66</v>
      </c>
      <c r="C62" s="5">
        <v>28</v>
      </c>
      <c r="D62" s="5">
        <v>59</v>
      </c>
      <c r="E62" s="5">
        <v>32000</v>
      </c>
      <c r="F62" s="5">
        <v>38487.372000000003</v>
      </c>
      <c r="G62" s="5">
        <v>16000</v>
      </c>
      <c r="H62" s="5">
        <v>16000</v>
      </c>
      <c r="I62" s="64">
        <v>56</v>
      </c>
    </row>
    <row r="63" spans="1:32" ht="30" x14ac:dyDescent="0.25">
      <c r="A63" s="13" t="s">
        <v>67</v>
      </c>
      <c r="B63" s="4" t="s">
        <v>68</v>
      </c>
      <c r="C63" s="5">
        <v>1</v>
      </c>
      <c r="D63" s="5">
        <v>60</v>
      </c>
      <c r="E63" s="5">
        <v>26400</v>
      </c>
      <c r="F63" s="5">
        <v>36460.296000000002</v>
      </c>
      <c r="G63" s="5">
        <v>14000</v>
      </c>
      <c r="H63" s="5">
        <v>12400</v>
      </c>
      <c r="I63" s="64">
        <v>57</v>
      </c>
    </row>
    <row r="64" spans="1:32" ht="30" x14ac:dyDescent="0.25">
      <c r="A64" s="13"/>
      <c r="B64" s="4" t="s">
        <v>69</v>
      </c>
      <c r="C64" s="5">
        <v>2</v>
      </c>
      <c r="D64" s="5">
        <v>61</v>
      </c>
      <c r="E64" s="5">
        <v>26480</v>
      </c>
      <c r="F64" s="5">
        <v>35674.127999999997</v>
      </c>
      <c r="G64" s="5">
        <v>14240</v>
      </c>
      <c r="H64" s="5">
        <v>12240</v>
      </c>
      <c r="I64" s="64">
        <v>58</v>
      </c>
    </row>
    <row r="65" spans="1:9" ht="30" x14ac:dyDescent="0.25">
      <c r="A65" s="13"/>
      <c r="B65" s="4" t="s">
        <v>70</v>
      </c>
      <c r="C65" s="5">
        <v>3</v>
      </c>
      <c r="D65" s="5">
        <v>62</v>
      </c>
      <c r="E65" s="5">
        <v>19120</v>
      </c>
      <c r="F65" s="5">
        <v>26501.028000000002</v>
      </c>
      <c r="G65" s="5">
        <v>9920</v>
      </c>
      <c r="H65" s="5">
        <v>9200</v>
      </c>
      <c r="I65" s="64">
        <v>59</v>
      </c>
    </row>
    <row r="66" spans="1:9" ht="30" x14ac:dyDescent="0.25">
      <c r="A66" s="13"/>
      <c r="B66" s="4" t="s">
        <v>71</v>
      </c>
      <c r="C66" s="5">
        <v>4</v>
      </c>
      <c r="D66" s="5">
        <v>63</v>
      </c>
      <c r="E66" s="5">
        <v>18160</v>
      </c>
      <c r="F66" s="5">
        <v>23296.127999999997</v>
      </c>
      <c r="G66" s="5">
        <v>14320</v>
      </c>
      <c r="H66" s="5">
        <v>3840</v>
      </c>
      <c r="I66" s="64">
        <v>60</v>
      </c>
    </row>
    <row r="67" spans="1:9" ht="30" x14ac:dyDescent="0.25">
      <c r="A67" s="13"/>
      <c r="B67" s="4" t="s">
        <v>72</v>
      </c>
      <c r="C67" s="5">
        <v>5</v>
      </c>
      <c r="D67" s="5">
        <v>64</v>
      </c>
      <c r="E67" s="5">
        <v>28320</v>
      </c>
      <c r="F67" s="5">
        <v>38167.236000000004</v>
      </c>
      <c r="G67" s="5">
        <v>14800</v>
      </c>
      <c r="H67" s="5">
        <v>13520</v>
      </c>
      <c r="I67" s="64">
        <v>61</v>
      </c>
    </row>
    <row r="68" spans="1:9" ht="30" x14ac:dyDescent="0.25">
      <c r="A68" s="13"/>
      <c r="B68" s="4" t="s">
        <v>73</v>
      </c>
      <c r="C68" s="5">
        <v>6</v>
      </c>
      <c r="D68" s="5">
        <v>65</v>
      </c>
      <c r="E68" s="5">
        <v>28240</v>
      </c>
      <c r="F68" s="5">
        <v>38160.612000000001</v>
      </c>
      <c r="G68" s="5">
        <v>15440</v>
      </c>
      <c r="H68" s="5">
        <v>12800</v>
      </c>
      <c r="I68" s="64">
        <v>62</v>
      </c>
    </row>
    <row r="69" spans="1:9" ht="30" x14ac:dyDescent="0.25">
      <c r="A69" s="13"/>
      <c r="B69" s="4" t="s">
        <v>74</v>
      </c>
      <c r="C69" s="5">
        <v>7</v>
      </c>
      <c r="D69" s="5">
        <v>66</v>
      </c>
      <c r="E69" s="5">
        <v>18160</v>
      </c>
      <c r="F69" s="5">
        <v>22060.991999999998</v>
      </c>
      <c r="G69" s="5">
        <v>17120</v>
      </c>
      <c r="H69" s="5">
        <v>1040</v>
      </c>
      <c r="I69" s="64">
        <v>63</v>
      </c>
    </row>
    <row r="70" spans="1:9" ht="30" x14ac:dyDescent="0.25">
      <c r="A70" s="13"/>
      <c r="B70" s="4" t="s">
        <v>79</v>
      </c>
      <c r="C70" s="5">
        <v>12</v>
      </c>
      <c r="D70" s="5">
        <v>71</v>
      </c>
      <c r="E70" s="5">
        <v>15120</v>
      </c>
      <c r="F70" s="5">
        <v>28610.832000000002</v>
      </c>
      <c r="G70" s="5">
        <v>8640</v>
      </c>
      <c r="H70" s="5">
        <v>6480</v>
      </c>
      <c r="I70" s="64">
        <v>64</v>
      </c>
    </row>
    <row r="71" spans="1:9" ht="30" x14ac:dyDescent="0.25">
      <c r="A71" s="13"/>
      <c r="B71" s="4" t="s">
        <v>80</v>
      </c>
      <c r="C71" s="5">
        <v>13</v>
      </c>
      <c r="D71" s="5">
        <v>72</v>
      </c>
      <c r="E71" s="5">
        <v>29552</v>
      </c>
      <c r="F71" s="5">
        <v>39918.156000000003</v>
      </c>
      <c r="G71" s="5">
        <v>16640</v>
      </c>
      <c r="H71" s="5">
        <v>12912</v>
      </c>
      <c r="I71" s="64">
        <v>65</v>
      </c>
    </row>
    <row r="72" spans="1:9" ht="30" x14ac:dyDescent="0.25">
      <c r="A72" s="13"/>
      <c r="B72" s="4" t="s">
        <v>81</v>
      </c>
      <c r="C72" s="5">
        <v>14</v>
      </c>
      <c r="D72" s="5">
        <v>73</v>
      </c>
      <c r="E72" s="5">
        <v>30480</v>
      </c>
      <c r="F72" s="5">
        <v>40946.484000000004</v>
      </c>
      <c r="G72" s="5">
        <v>16000</v>
      </c>
      <c r="H72" s="5">
        <v>14480</v>
      </c>
      <c r="I72" s="64">
        <v>66</v>
      </c>
    </row>
    <row r="73" spans="1:9" ht="30" x14ac:dyDescent="0.25">
      <c r="A73" s="13"/>
      <c r="B73" s="4" t="s">
        <v>82</v>
      </c>
      <c r="C73" s="5">
        <v>15</v>
      </c>
      <c r="D73" s="5">
        <v>74</v>
      </c>
      <c r="E73" s="5">
        <v>24080</v>
      </c>
      <c r="F73" s="5">
        <v>33793.656000000003</v>
      </c>
      <c r="G73" s="5">
        <v>10880</v>
      </c>
      <c r="H73" s="5">
        <v>13200</v>
      </c>
      <c r="I73" s="64">
        <v>67</v>
      </c>
    </row>
    <row r="74" spans="1:9" ht="30" x14ac:dyDescent="0.25">
      <c r="A74" s="13"/>
      <c r="B74" s="4" t="s">
        <v>83</v>
      </c>
      <c r="C74" s="5">
        <v>16</v>
      </c>
      <c r="D74" s="5">
        <v>75</v>
      </c>
      <c r="E74" s="5">
        <v>16240</v>
      </c>
      <c r="F74" s="5">
        <v>25254.563999999998</v>
      </c>
      <c r="G74" s="5">
        <v>3600</v>
      </c>
      <c r="H74" s="5">
        <v>12640</v>
      </c>
      <c r="I74" s="64">
        <v>68</v>
      </c>
    </row>
    <row r="75" spans="1:9" ht="30" x14ac:dyDescent="0.25">
      <c r="A75" s="13"/>
      <c r="B75" s="4" t="s">
        <v>84</v>
      </c>
      <c r="C75" s="5">
        <v>17</v>
      </c>
      <c r="D75" s="5">
        <v>76</v>
      </c>
      <c r="E75" s="5">
        <v>17040</v>
      </c>
      <c r="F75" s="5">
        <v>28029.312000000002</v>
      </c>
      <c r="G75" s="5">
        <v>4880</v>
      </c>
      <c r="H75" s="5">
        <v>12160</v>
      </c>
      <c r="I75" s="64">
        <v>69</v>
      </c>
    </row>
    <row r="76" spans="1:9" ht="30" x14ac:dyDescent="0.25">
      <c r="A76" s="13"/>
      <c r="B76" s="4" t="s">
        <v>85</v>
      </c>
      <c r="C76" s="5">
        <v>18</v>
      </c>
      <c r="D76" s="5">
        <v>77</v>
      </c>
      <c r="E76" s="5">
        <v>21840</v>
      </c>
      <c r="F76" s="5">
        <v>31521.432000000001</v>
      </c>
      <c r="G76" s="5">
        <v>9600</v>
      </c>
      <c r="H76" s="5">
        <v>12240</v>
      </c>
      <c r="I76" s="64">
        <v>70</v>
      </c>
    </row>
    <row r="77" spans="1:9" ht="30" x14ac:dyDescent="0.25">
      <c r="A77" s="13"/>
      <c r="B77" s="4" t="s">
        <v>89</v>
      </c>
      <c r="C77" s="5">
        <v>22</v>
      </c>
      <c r="D77" s="5">
        <v>81</v>
      </c>
      <c r="E77" s="5">
        <v>20960</v>
      </c>
      <c r="F77" s="5">
        <v>29866.835999999999</v>
      </c>
      <c r="G77" s="5">
        <v>8000</v>
      </c>
      <c r="H77" s="5">
        <v>12960</v>
      </c>
      <c r="I77" s="64">
        <v>71</v>
      </c>
    </row>
    <row r="78" spans="1:9" ht="30" x14ac:dyDescent="0.25">
      <c r="A78" s="13"/>
      <c r="B78" s="4" t="s">
        <v>90</v>
      </c>
      <c r="C78" s="5">
        <v>23</v>
      </c>
      <c r="D78" s="5">
        <v>82</v>
      </c>
      <c r="E78" s="5">
        <v>12720</v>
      </c>
      <c r="F78" s="5">
        <v>20099.64</v>
      </c>
      <c r="G78" s="5">
        <v>800</v>
      </c>
      <c r="H78" s="5">
        <v>11920</v>
      </c>
      <c r="I78" s="64">
        <v>72</v>
      </c>
    </row>
    <row r="79" spans="1:9" ht="30" x14ac:dyDescent="0.25">
      <c r="A79" s="13"/>
      <c r="B79" s="4" t="s">
        <v>92</v>
      </c>
      <c r="C79" s="5">
        <v>25</v>
      </c>
      <c r="D79" s="5">
        <v>84</v>
      </c>
      <c r="E79" s="5">
        <v>25600</v>
      </c>
      <c r="F79" s="5">
        <v>36565.824000000001</v>
      </c>
      <c r="G79" s="5">
        <v>10800</v>
      </c>
      <c r="H79" s="5">
        <v>14800</v>
      </c>
      <c r="I79" s="64">
        <v>73</v>
      </c>
    </row>
    <row r="80" spans="1:9" ht="30" x14ac:dyDescent="0.25">
      <c r="A80" s="13"/>
      <c r="B80" s="4" t="s">
        <v>93</v>
      </c>
      <c r="C80" s="5">
        <v>26</v>
      </c>
      <c r="D80" s="5">
        <v>85</v>
      </c>
      <c r="E80" s="5">
        <v>28800</v>
      </c>
      <c r="F80" s="5">
        <v>38614.896000000001</v>
      </c>
      <c r="G80" s="5">
        <v>15920</v>
      </c>
      <c r="H80" s="5">
        <v>12880</v>
      </c>
      <c r="I80" s="64">
        <v>74</v>
      </c>
    </row>
    <row r="81" spans="1:9" ht="30" x14ac:dyDescent="0.25">
      <c r="A81" s="13"/>
      <c r="B81" s="4" t="s">
        <v>94</v>
      </c>
      <c r="C81" s="5">
        <v>27</v>
      </c>
      <c r="D81" s="5">
        <v>86</v>
      </c>
      <c r="E81" s="5">
        <v>26560</v>
      </c>
      <c r="F81" s="5">
        <v>36490.080000000002</v>
      </c>
      <c r="G81" s="5">
        <v>12560</v>
      </c>
      <c r="H81" s="5">
        <v>14000</v>
      </c>
      <c r="I81" s="64">
        <v>75</v>
      </c>
    </row>
    <row r="82" spans="1:9" ht="30" x14ac:dyDescent="0.25">
      <c r="A82" s="13"/>
      <c r="B82" s="4" t="s">
        <v>95</v>
      </c>
      <c r="C82" s="5">
        <v>28</v>
      </c>
      <c r="D82" s="5">
        <v>87</v>
      </c>
      <c r="E82" s="5">
        <v>28400</v>
      </c>
      <c r="F82" s="5">
        <v>37307.22</v>
      </c>
      <c r="G82" s="5">
        <v>14400</v>
      </c>
      <c r="H82" s="5">
        <v>14000</v>
      </c>
      <c r="I82" s="64">
        <v>76</v>
      </c>
    </row>
    <row r="83" spans="1:9" ht="30" x14ac:dyDescent="0.25">
      <c r="A83" s="13"/>
      <c r="B83" s="4" t="s">
        <v>96</v>
      </c>
      <c r="C83" s="5">
        <v>29</v>
      </c>
      <c r="D83" s="5">
        <v>88</v>
      </c>
      <c r="E83" s="5">
        <v>26640</v>
      </c>
      <c r="F83" s="5">
        <v>38652.54</v>
      </c>
      <c r="G83" s="5">
        <v>13840</v>
      </c>
      <c r="H83" s="5">
        <v>12800</v>
      </c>
      <c r="I83" s="64">
        <v>77</v>
      </c>
    </row>
    <row r="84" spans="1:9" ht="30" x14ac:dyDescent="0.25">
      <c r="A84" s="13"/>
      <c r="B84" s="4" t="s">
        <v>97</v>
      </c>
      <c r="C84" s="5">
        <v>30</v>
      </c>
      <c r="D84" s="5">
        <v>89</v>
      </c>
      <c r="E84" s="5">
        <v>22880</v>
      </c>
      <c r="F84" s="5">
        <v>32973.407999999996</v>
      </c>
      <c r="G84" s="5">
        <v>14080</v>
      </c>
      <c r="H84" s="5">
        <v>8800</v>
      </c>
      <c r="I84" s="64">
        <v>78</v>
      </c>
    </row>
    <row r="85" spans="1:9" ht="30" x14ac:dyDescent="0.25">
      <c r="A85" s="13"/>
      <c r="B85" s="4" t="s">
        <v>98</v>
      </c>
      <c r="C85" s="5">
        <v>31</v>
      </c>
      <c r="D85" s="5">
        <v>90</v>
      </c>
      <c r="E85" s="5">
        <v>27120</v>
      </c>
      <c r="F85" s="5">
        <v>37207.428</v>
      </c>
      <c r="G85" s="5">
        <v>13600</v>
      </c>
      <c r="H85" s="5">
        <v>13520</v>
      </c>
      <c r="I85" s="64">
        <v>79</v>
      </c>
    </row>
    <row r="86" spans="1:9" ht="30" x14ac:dyDescent="0.25">
      <c r="A86" s="13" t="s">
        <v>99</v>
      </c>
      <c r="B86" s="4" t="s">
        <v>100</v>
      </c>
      <c r="C86" s="5">
        <v>1</v>
      </c>
      <c r="D86" s="5">
        <v>91</v>
      </c>
      <c r="E86" s="5">
        <v>24720</v>
      </c>
      <c r="F86" s="5">
        <v>35567.64</v>
      </c>
      <c r="G86" s="5">
        <v>12720</v>
      </c>
      <c r="H86" s="5">
        <v>12000</v>
      </c>
      <c r="I86" s="64">
        <v>80</v>
      </c>
    </row>
    <row r="87" spans="1:9" ht="30" x14ac:dyDescent="0.25">
      <c r="A87" s="13"/>
      <c r="B87" s="4" t="s">
        <v>101</v>
      </c>
      <c r="C87" s="5">
        <v>2</v>
      </c>
      <c r="D87" s="5">
        <v>92</v>
      </c>
      <c r="E87" s="5">
        <v>26080</v>
      </c>
      <c r="F87" s="5">
        <v>37419.312000000005</v>
      </c>
      <c r="G87" s="5">
        <v>13520</v>
      </c>
      <c r="H87" s="5">
        <v>12560</v>
      </c>
      <c r="I87" s="64">
        <v>81</v>
      </c>
    </row>
    <row r="88" spans="1:9" ht="30" x14ac:dyDescent="0.25">
      <c r="A88" s="13"/>
      <c r="B88" s="4" t="s">
        <v>102</v>
      </c>
      <c r="C88" s="5">
        <v>3</v>
      </c>
      <c r="D88" s="5">
        <v>93</v>
      </c>
      <c r="E88" s="5">
        <v>32400</v>
      </c>
      <c r="F88" s="5">
        <v>43133.495999999999</v>
      </c>
      <c r="G88" s="5">
        <v>16400</v>
      </c>
      <c r="H88" s="5">
        <v>16000</v>
      </c>
      <c r="I88" s="64">
        <v>82</v>
      </c>
    </row>
    <row r="89" spans="1:9" ht="30" x14ac:dyDescent="0.25">
      <c r="A89" s="13"/>
      <c r="B89" s="4" t="s">
        <v>103</v>
      </c>
      <c r="C89" s="5">
        <v>4</v>
      </c>
      <c r="D89" s="5">
        <v>94</v>
      </c>
      <c r="E89" s="5">
        <v>32000</v>
      </c>
      <c r="F89" s="5">
        <v>40942.403999999995</v>
      </c>
      <c r="G89" s="5">
        <v>16000</v>
      </c>
      <c r="H89" s="5">
        <v>16000</v>
      </c>
      <c r="I89" s="64">
        <v>83</v>
      </c>
    </row>
    <row r="90" spans="1:9" ht="30" x14ac:dyDescent="0.25">
      <c r="A90" s="13"/>
      <c r="B90" s="4" t="s">
        <v>104</v>
      </c>
      <c r="C90" s="5">
        <v>5</v>
      </c>
      <c r="D90" s="5">
        <v>95</v>
      </c>
      <c r="E90" s="5">
        <v>20880</v>
      </c>
      <c r="F90" s="5">
        <v>29820.144</v>
      </c>
      <c r="G90" s="5">
        <v>7600</v>
      </c>
      <c r="H90" s="5">
        <v>13280</v>
      </c>
      <c r="I90" s="64">
        <v>84</v>
      </c>
    </row>
    <row r="91" spans="1:9" ht="30" x14ac:dyDescent="0.25">
      <c r="A91" s="13"/>
      <c r="B91" s="4" t="s">
        <v>105</v>
      </c>
      <c r="C91" s="5">
        <v>6</v>
      </c>
      <c r="D91" s="5">
        <v>96</v>
      </c>
      <c r="E91" s="5">
        <v>28480</v>
      </c>
      <c r="F91" s="5">
        <v>39027.455999999998</v>
      </c>
      <c r="G91" s="5">
        <v>15120</v>
      </c>
      <c r="H91" s="5">
        <v>13360</v>
      </c>
      <c r="I91" s="64">
        <v>85</v>
      </c>
    </row>
    <row r="92" spans="1:9" ht="30" x14ac:dyDescent="0.25">
      <c r="A92" s="13"/>
      <c r="B92" s="4" t="s">
        <v>106</v>
      </c>
      <c r="C92" s="5">
        <v>7</v>
      </c>
      <c r="D92" s="5">
        <v>97</v>
      </c>
      <c r="E92" s="5">
        <v>23680</v>
      </c>
      <c r="F92" s="5">
        <v>31405.608</v>
      </c>
      <c r="G92" s="5">
        <v>14080</v>
      </c>
      <c r="H92" s="5">
        <v>9600</v>
      </c>
      <c r="I92" s="64">
        <v>86</v>
      </c>
    </row>
    <row r="93" spans="1:9" ht="30" x14ac:dyDescent="0.25">
      <c r="A93" s="13"/>
      <c r="B93" s="4" t="s">
        <v>107</v>
      </c>
      <c r="C93" s="5">
        <v>8</v>
      </c>
      <c r="D93" s="5">
        <v>98</v>
      </c>
      <c r="E93" s="5">
        <v>22720</v>
      </c>
      <c r="F93" s="5">
        <v>29916.432000000001</v>
      </c>
      <c r="G93" s="5">
        <v>9600</v>
      </c>
      <c r="H93" s="5">
        <v>13120</v>
      </c>
      <c r="I93" s="64">
        <v>87</v>
      </c>
    </row>
    <row r="94" spans="1:9" ht="30" x14ac:dyDescent="0.25">
      <c r="A94" s="13"/>
      <c r="B94" s="4" t="s">
        <v>108</v>
      </c>
      <c r="C94" s="5">
        <v>9</v>
      </c>
      <c r="D94" s="5">
        <v>99</v>
      </c>
      <c r="E94" s="5">
        <v>29920</v>
      </c>
      <c r="F94" s="5">
        <v>38368.572</v>
      </c>
      <c r="G94" s="5">
        <v>15040</v>
      </c>
      <c r="H94" s="5">
        <v>14880</v>
      </c>
      <c r="I94" s="64">
        <v>88</v>
      </c>
    </row>
    <row r="95" spans="1:9" ht="30" x14ac:dyDescent="0.25">
      <c r="A95" s="13"/>
      <c r="B95" s="4" t="s">
        <v>109</v>
      </c>
      <c r="C95" s="5">
        <v>10</v>
      </c>
      <c r="D95" s="5">
        <v>100</v>
      </c>
      <c r="E95" s="5">
        <v>31440</v>
      </c>
      <c r="F95" s="5">
        <v>40734.912000000004</v>
      </c>
      <c r="G95" s="5">
        <v>16960</v>
      </c>
      <c r="H95" s="5">
        <v>14480</v>
      </c>
      <c r="I95" s="64">
        <v>89</v>
      </c>
    </row>
    <row r="96" spans="1:9" ht="30" x14ac:dyDescent="0.25">
      <c r="A96" s="13"/>
      <c r="B96" s="4" t="s">
        <v>110</v>
      </c>
      <c r="C96" s="5">
        <v>11</v>
      </c>
      <c r="D96" s="5">
        <v>101</v>
      </c>
      <c r="E96" s="5">
        <v>33520</v>
      </c>
      <c r="F96" s="5">
        <v>43091.892</v>
      </c>
      <c r="G96" s="5">
        <v>17120</v>
      </c>
      <c r="H96" s="5">
        <v>16400</v>
      </c>
      <c r="I96" s="64">
        <v>90</v>
      </c>
    </row>
    <row r="97" spans="1:9" ht="30" x14ac:dyDescent="0.25">
      <c r="A97" s="13"/>
      <c r="B97" s="4" t="s">
        <v>111</v>
      </c>
      <c r="C97" s="5">
        <v>12</v>
      </c>
      <c r="D97" s="5">
        <v>102</v>
      </c>
      <c r="E97" s="5">
        <v>26800</v>
      </c>
      <c r="F97" s="5">
        <v>33422.436000000002</v>
      </c>
      <c r="G97" s="5">
        <v>14240</v>
      </c>
      <c r="H97" s="5">
        <v>12560</v>
      </c>
      <c r="I97" s="64">
        <v>91</v>
      </c>
    </row>
    <row r="98" spans="1:9" ht="30" x14ac:dyDescent="0.25">
      <c r="A98" s="13"/>
      <c r="B98" s="4" t="s">
        <v>112</v>
      </c>
      <c r="C98" s="5">
        <v>13</v>
      </c>
      <c r="D98" s="5">
        <v>103</v>
      </c>
      <c r="E98" s="5">
        <v>29360</v>
      </c>
      <c r="F98" s="5">
        <v>36796.307999999997</v>
      </c>
      <c r="G98" s="5">
        <v>14880</v>
      </c>
      <c r="H98" s="5">
        <v>14480</v>
      </c>
      <c r="I98" s="64">
        <v>92</v>
      </c>
    </row>
    <row r="99" spans="1:9" ht="30" x14ac:dyDescent="0.25">
      <c r="A99" s="13"/>
      <c r="B99" s="4" t="s">
        <v>113</v>
      </c>
      <c r="C99" s="5">
        <v>14</v>
      </c>
      <c r="D99" s="5">
        <v>104</v>
      </c>
      <c r="E99" s="5">
        <v>28560</v>
      </c>
      <c r="F99" s="5">
        <v>36747.119999999995</v>
      </c>
      <c r="G99" s="5">
        <v>14560</v>
      </c>
      <c r="H99" s="5">
        <v>14000</v>
      </c>
      <c r="I99" s="64">
        <v>93</v>
      </c>
    </row>
    <row r="100" spans="1:9" ht="30" x14ac:dyDescent="0.25">
      <c r="A100" s="13"/>
      <c r="B100" s="4" t="s">
        <v>114</v>
      </c>
      <c r="C100" s="5">
        <v>15</v>
      </c>
      <c r="D100" s="5">
        <v>105</v>
      </c>
      <c r="E100" s="5">
        <v>26320</v>
      </c>
      <c r="F100" s="5">
        <v>31827.671999999999</v>
      </c>
      <c r="G100" s="5">
        <v>12880</v>
      </c>
      <c r="H100" s="5">
        <v>13440</v>
      </c>
      <c r="I100" s="64">
        <v>94</v>
      </c>
    </row>
    <row r="101" spans="1:9" ht="30" x14ac:dyDescent="0.25">
      <c r="A101" s="13"/>
      <c r="B101" s="4" t="s">
        <v>115</v>
      </c>
      <c r="C101" s="5">
        <v>16</v>
      </c>
      <c r="D101" s="5">
        <v>106</v>
      </c>
      <c r="E101" s="5">
        <v>28880</v>
      </c>
      <c r="F101" s="5">
        <v>30901.98</v>
      </c>
      <c r="G101" s="5">
        <v>14480</v>
      </c>
      <c r="H101" s="5">
        <v>14400</v>
      </c>
      <c r="I101" s="64">
        <v>95</v>
      </c>
    </row>
    <row r="102" spans="1:9" ht="30" x14ac:dyDescent="0.25">
      <c r="A102" s="13"/>
      <c r="B102" s="4" t="s">
        <v>116</v>
      </c>
      <c r="C102" s="5">
        <v>17</v>
      </c>
      <c r="D102" s="5">
        <v>107</v>
      </c>
      <c r="E102" s="5">
        <v>33520</v>
      </c>
      <c r="F102" s="5">
        <v>38655.372000000003</v>
      </c>
      <c r="G102" s="5">
        <v>18240</v>
      </c>
      <c r="H102" s="5">
        <v>15280</v>
      </c>
      <c r="I102" s="64">
        <v>96</v>
      </c>
    </row>
    <row r="103" spans="1:9" ht="30" x14ac:dyDescent="0.25">
      <c r="A103" s="13"/>
      <c r="B103" s="4" t="s">
        <v>117</v>
      </c>
      <c r="C103" s="5">
        <v>18</v>
      </c>
      <c r="D103" s="5">
        <v>108</v>
      </c>
      <c r="E103" s="5">
        <v>29520</v>
      </c>
      <c r="F103" s="5">
        <v>35070.288</v>
      </c>
      <c r="G103" s="5">
        <v>16800</v>
      </c>
      <c r="H103" s="5">
        <v>12720</v>
      </c>
      <c r="I103" s="64">
        <v>97</v>
      </c>
    </row>
    <row r="104" spans="1:9" ht="30" x14ac:dyDescent="0.25">
      <c r="A104" s="13"/>
      <c r="B104" s="4" t="s">
        <v>118</v>
      </c>
      <c r="C104" s="5">
        <v>19</v>
      </c>
      <c r="D104" s="5">
        <v>109</v>
      </c>
      <c r="E104" s="5">
        <v>20160</v>
      </c>
      <c r="F104" s="5">
        <v>24490.656000000003</v>
      </c>
      <c r="G104" s="5">
        <v>13920</v>
      </c>
      <c r="H104" s="5">
        <v>6240</v>
      </c>
      <c r="I104" s="64">
        <v>98</v>
      </c>
    </row>
    <row r="105" spans="1:9" ht="30" x14ac:dyDescent="0.25">
      <c r="A105" s="13"/>
      <c r="B105" s="4" t="s">
        <v>119</v>
      </c>
      <c r="C105" s="5">
        <v>20</v>
      </c>
      <c r="D105" s="5">
        <v>110</v>
      </c>
      <c r="E105" s="5">
        <v>13360</v>
      </c>
      <c r="F105" s="5">
        <v>33855.455999999998</v>
      </c>
      <c r="G105" s="5">
        <v>6080</v>
      </c>
      <c r="H105" s="5">
        <v>7280</v>
      </c>
      <c r="I105" s="64">
        <v>99</v>
      </c>
    </row>
    <row r="106" spans="1:9" ht="30" x14ac:dyDescent="0.25">
      <c r="A106" s="13"/>
      <c r="B106" s="4" t="s">
        <v>120</v>
      </c>
      <c r="C106" s="5">
        <v>21</v>
      </c>
      <c r="D106" s="5">
        <v>111</v>
      </c>
      <c r="E106" s="5">
        <v>23520</v>
      </c>
      <c r="F106" s="5">
        <v>29903.627999999997</v>
      </c>
      <c r="G106" s="5">
        <v>10240</v>
      </c>
      <c r="H106" s="5">
        <v>13280</v>
      </c>
      <c r="I106" s="64">
        <v>100</v>
      </c>
    </row>
    <row r="107" spans="1:9" ht="30" x14ac:dyDescent="0.25">
      <c r="A107" s="13"/>
      <c r="B107" s="4" t="s">
        <v>121</v>
      </c>
      <c r="C107" s="5">
        <v>22</v>
      </c>
      <c r="D107" s="5">
        <v>112</v>
      </c>
      <c r="E107" s="5">
        <v>29600</v>
      </c>
      <c r="F107" s="5">
        <v>38230.847999999998</v>
      </c>
      <c r="G107" s="5">
        <v>15600</v>
      </c>
      <c r="H107" s="5">
        <v>14000</v>
      </c>
      <c r="I107" s="64">
        <v>101</v>
      </c>
    </row>
    <row r="108" spans="1:9" ht="30" x14ac:dyDescent="0.25">
      <c r="A108" s="13"/>
      <c r="B108" s="4" t="s">
        <v>122</v>
      </c>
      <c r="C108" s="5">
        <v>23</v>
      </c>
      <c r="D108" s="5">
        <v>113</v>
      </c>
      <c r="E108" s="5">
        <v>27520</v>
      </c>
      <c r="F108" s="5">
        <v>34286.111999999994</v>
      </c>
      <c r="G108" s="5">
        <v>13200</v>
      </c>
      <c r="H108" s="5">
        <v>14320</v>
      </c>
      <c r="I108" s="64">
        <v>102</v>
      </c>
    </row>
    <row r="109" spans="1:9" ht="30" x14ac:dyDescent="0.25">
      <c r="A109" s="13"/>
      <c r="B109" s="4" t="s">
        <v>123</v>
      </c>
      <c r="C109" s="5">
        <v>24</v>
      </c>
      <c r="D109" s="5">
        <v>114</v>
      </c>
      <c r="E109" s="5">
        <v>31712</v>
      </c>
      <c r="F109" s="5">
        <v>36965.292000000001</v>
      </c>
      <c r="G109" s="5">
        <v>16512</v>
      </c>
      <c r="H109" s="5">
        <v>15200</v>
      </c>
      <c r="I109" s="64">
        <v>103</v>
      </c>
    </row>
    <row r="110" spans="1:9" ht="30" x14ac:dyDescent="0.25">
      <c r="A110" s="13"/>
      <c r="B110" s="4" t="s">
        <v>124</v>
      </c>
      <c r="C110" s="5">
        <v>25</v>
      </c>
      <c r="D110" s="5">
        <v>115</v>
      </c>
      <c r="E110" s="5">
        <v>32160</v>
      </c>
      <c r="F110" s="5">
        <v>41465.520000000004</v>
      </c>
      <c r="G110" s="5">
        <v>16800</v>
      </c>
      <c r="H110" s="5">
        <v>15360</v>
      </c>
      <c r="I110" s="64">
        <v>104</v>
      </c>
    </row>
    <row r="111" spans="1:9" ht="30" x14ac:dyDescent="0.25">
      <c r="A111" s="13"/>
      <c r="B111" s="4" t="s">
        <v>125</v>
      </c>
      <c r="C111" s="5">
        <v>26</v>
      </c>
      <c r="D111" s="5">
        <v>116</v>
      </c>
      <c r="E111" s="5">
        <v>28240</v>
      </c>
      <c r="F111" s="5">
        <v>36002.387999999999</v>
      </c>
      <c r="G111" s="5">
        <v>13840</v>
      </c>
      <c r="H111" s="5">
        <v>14400</v>
      </c>
      <c r="I111" s="64">
        <v>105</v>
      </c>
    </row>
    <row r="112" spans="1:9" ht="30" x14ac:dyDescent="0.25">
      <c r="A112" s="13"/>
      <c r="B112" s="4" t="s">
        <v>126</v>
      </c>
      <c r="C112" s="5">
        <v>27</v>
      </c>
      <c r="D112" s="5">
        <v>117</v>
      </c>
      <c r="E112" s="5">
        <v>28000</v>
      </c>
      <c r="F112" s="5">
        <v>32684.136000000002</v>
      </c>
      <c r="G112" s="5">
        <v>13760</v>
      </c>
      <c r="H112" s="5">
        <v>14240</v>
      </c>
      <c r="I112" s="64">
        <v>106</v>
      </c>
    </row>
    <row r="113" spans="1:9" ht="30" x14ac:dyDescent="0.25">
      <c r="A113" s="13"/>
      <c r="B113" s="4" t="s">
        <v>127</v>
      </c>
      <c r="C113" s="5">
        <v>28</v>
      </c>
      <c r="D113" s="5">
        <v>118</v>
      </c>
      <c r="E113" s="5">
        <v>31200</v>
      </c>
      <c r="F113" s="5">
        <v>33692.268000000004</v>
      </c>
      <c r="G113" s="5">
        <v>16320</v>
      </c>
      <c r="H113" s="5">
        <v>14880</v>
      </c>
      <c r="I113" s="64">
        <v>107</v>
      </c>
    </row>
    <row r="114" spans="1:9" ht="30" x14ac:dyDescent="0.25">
      <c r="A114" s="13"/>
      <c r="B114" s="4" t="s">
        <v>128</v>
      </c>
      <c r="C114" s="5">
        <v>29</v>
      </c>
      <c r="D114" s="5">
        <v>119</v>
      </c>
      <c r="E114" s="5">
        <v>35680</v>
      </c>
      <c r="F114" s="5">
        <v>35465.712</v>
      </c>
      <c r="G114" s="5">
        <v>21200</v>
      </c>
      <c r="H114" s="5">
        <v>14480</v>
      </c>
      <c r="I114" s="64">
        <v>108</v>
      </c>
    </row>
    <row r="115" spans="1:9" ht="30" x14ac:dyDescent="0.25">
      <c r="A115" s="13"/>
      <c r="B115" s="4" t="s">
        <v>129</v>
      </c>
      <c r="C115" s="5">
        <v>30</v>
      </c>
      <c r="D115" s="5">
        <v>120</v>
      </c>
      <c r="E115" s="5">
        <v>30640</v>
      </c>
      <c r="F115" s="5">
        <v>38380.259999999995</v>
      </c>
      <c r="G115" s="5">
        <v>15760</v>
      </c>
      <c r="H115" s="5">
        <v>14880</v>
      </c>
      <c r="I115" s="64">
        <v>109</v>
      </c>
    </row>
    <row r="116" spans="1:9" ht="30" x14ac:dyDescent="0.25">
      <c r="A116" s="13" t="s">
        <v>130</v>
      </c>
      <c r="B116" s="4" t="s">
        <v>131</v>
      </c>
      <c r="C116" s="5">
        <v>1</v>
      </c>
      <c r="D116" s="5">
        <v>121</v>
      </c>
      <c r="E116" s="5">
        <v>31120</v>
      </c>
      <c r="F116" s="5">
        <v>38176.536</v>
      </c>
      <c r="G116" s="5">
        <v>16240</v>
      </c>
      <c r="H116" s="5">
        <v>14880</v>
      </c>
      <c r="I116" s="64">
        <v>110</v>
      </c>
    </row>
    <row r="117" spans="1:9" ht="30" x14ac:dyDescent="0.25">
      <c r="A117" s="13"/>
      <c r="B117" s="4" t="s">
        <v>132</v>
      </c>
      <c r="C117" s="5">
        <v>2</v>
      </c>
      <c r="D117" s="5">
        <v>122</v>
      </c>
      <c r="E117" s="5">
        <v>31280</v>
      </c>
      <c r="F117" s="5">
        <v>38066.520000000004</v>
      </c>
      <c r="G117" s="5">
        <v>17280</v>
      </c>
      <c r="H117" s="5">
        <v>14000</v>
      </c>
      <c r="I117" s="64">
        <v>111</v>
      </c>
    </row>
    <row r="118" spans="1:9" ht="30" x14ac:dyDescent="0.25">
      <c r="A118" s="13"/>
      <c r="B118" s="4" t="s">
        <v>133</v>
      </c>
      <c r="C118" s="5">
        <v>3</v>
      </c>
      <c r="D118" s="5">
        <v>123</v>
      </c>
      <c r="E118" s="5">
        <v>30320</v>
      </c>
      <c r="F118" s="5">
        <v>36993.024000000005</v>
      </c>
      <c r="G118" s="5">
        <v>16240</v>
      </c>
      <c r="H118" s="5">
        <v>14080</v>
      </c>
      <c r="I118" s="64">
        <v>112</v>
      </c>
    </row>
    <row r="119" spans="1:9" ht="30" x14ac:dyDescent="0.25">
      <c r="A119" s="13"/>
      <c r="B119" s="4" t="s">
        <v>134</v>
      </c>
      <c r="C119" s="5">
        <v>4</v>
      </c>
      <c r="D119" s="5">
        <v>124</v>
      </c>
      <c r="E119" s="5">
        <v>21920</v>
      </c>
      <c r="F119" s="5">
        <v>29930.160000000003</v>
      </c>
      <c r="G119" s="5">
        <v>9360</v>
      </c>
      <c r="H119" s="5">
        <v>12560</v>
      </c>
      <c r="I119" s="64">
        <v>113</v>
      </c>
    </row>
    <row r="120" spans="1:9" ht="30" x14ac:dyDescent="0.25">
      <c r="A120" s="13"/>
      <c r="B120" s="4" t="s">
        <v>135</v>
      </c>
      <c r="C120" s="5">
        <v>5</v>
      </c>
      <c r="D120" s="5">
        <v>125</v>
      </c>
      <c r="E120" s="5">
        <v>27680</v>
      </c>
      <c r="F120" s="5">
        <v>31366.32</v>
      </c>
      <c r="G120" s="5">
        <v>12480</v>
      </c>
      <c r="H120" s="5">
        <v>15200</v>
      </c>
      <c r="I120" s="64">
        <v>114</v>
      </c>
    </row>
    <row r="121" spans="1:9" ht="30" x14ac:dyDescent="0.25">
      <c r="A121" s="13"/>
      <c r="B121" s="4" t="s">
        <v>136</v>
      </c>
      <c r="C121" s="5">
        <v>6</v>
      </c>
      <c r="D121" s="5">
        <v>126</v>
      </c>
      <c r="E121" s="5">
        <v>18720</v>
      </c>
      <c r="F121" s="5">
        <v>24888.983999999997</v>
      </c>
      <c r="G121" s="5">
        <v>5280</v>
      </c>
      <c r="H121" s="5">
        <v>13440</v>
      </c>
      <c r="I121" s="64">
        <v>115</v>
      </c>
    </row>
    <row r="122" spans="1:9" ht="30" x14ac:dyDescent="0.25">
      <c r="A122" s="13"/>
      <c r="B122" s="4" t="s">
        <v>137</v>
      </c>
      <c r="C122" s="5">
        <v>7</v>
      </c>
      <c r="D122" s="5">
        <v>127</v>
      </c>
      <c r="E122" s="5">
        <v>21200</v>
      </c>
      <c r="F122" s="5">
        <v>26179.5</v>
      </c>
      <c r="G122" s="5">
        <v>7200</v>
      </c>
      <c r="H122" s="5">
        <v>14000</v>
      </c>
      <c r="I122" s="64">
        <v>116</v>
      </c>
    </row>
    <row r="123" spans="1:9" ht="30" x14ac:dyDescent="0.25">
      <c r="A123" s="13"/>
      <c r="B123" s="4" t="s">
        <v>138</v>
      </c>
      <c r="C123" s="5">
        <v>8</v>
      </c>
      <c r="D123" s="5">
        <v>128</v>
      </c>
      <c r="E123" s="5">
        <v>30400</v>
      </c>
      <c r="F123" s="5">
        <v>38908.379999999997</v>
      </c>
      <c r="G123" s="5">
        <v>15200</v>
      </c>
      <c r="H123" s="5">
        <v>15200</v>
      </c>
      <c r="I123" s="64">
        <v>117</v>
      </c>
    </row>
    <row r="124" spans="1:9" ht="30" x14ac:dyDescent="0.25">
      <c r="A124" s="13"/>
      <c r="B124" s="4" t="s">
        <v>139</v>
      </c>
      <c r="C124" s="5">
        <v>9</v>
      </c>
      <c r="D124" s="5">
        <v>129</v>
      </c>
      <c r="E124" s="5">
        <v>29680</v>
      </c>
      <c r="F124" s="5">
        <v>35887.800000000003</v>
      </c>
      <c r="G124" s="5">
        <v>15120</v>
      </c>
      <c r="H124" s="5">
        <v>14560</v>
      </c>
      <c r="I124" s="64">
        <v>118</v>
      </c>
    </row>
    <row r="125" spans="1:9" ht="30" x14ac:dyDescent="0.25">
      <c r="A125" s="13"/>
      <c r="B125" s="4" t="s">
        <v>140</v>
      </c>
      <c r="C125" s="5">
        <v>10</v>
      </c>
      <c r="D125" s="5">
        <v>130</v>
      </c>
      <c r="E125" s="5">
        <v>30400</v>
      </c>
      <c r="F125" s="5">
        <v>35975.051999999996</v>
      </c>
      <c r="G125" s="5">
        <v>15520</v>
      </c>
      <c r="H125" s="5">
        <v>14880</v>
      </c>
      <c r="I125" s="64">
        <v>119</v>
      </c>
    </row>
    <row r="126" spans="1:9" ht="30" x14ac:dyDescent="0.25">
      <c r="A126" s="13"/>
      <c r="B126" s="4" t="s">
        <v>141</v>
      </c>
      <c r="C126" s="5">
        <v>11</v>
      </c>
      <c r="D126" s="5">
        <v>131</v>
      </c>
      <c r="E126" s="5">
        <v>26800</v>
      </c>
      <c r="F126" s="5">
        <v>33464.892</v>
      </c>
      <c r="G126" s="5">
        <v>13040</v>
      </c>
      <c r="H126" s="5">
        <v>13760</v>
      </c>
      <c r="I126" s="64">
        <v>120</v>
      </c>
    </row>
    <row r="127" spans="1:9" ht="30" x14ac:dyDescent="0.25">
      <c r="A127" s="13"/>
      <c r="B127" s="4" t="s">
        <v>142</v>
      </c>
      <c r="C127" s="5">
        <v>12</v>
      </c>
      <c r="D127" s="5">
        <v>132</v>
      </c>
      <c r="E127" s="5">
        <v>27680</v>
      </c>
      <c r="F127" s="5">
        <v>32498.627999999997</v>
      </c>
      <c r="G127" s="5">
        <v>13280</v>
      </c>
      <c r="H127" s="5">
        <v>14400</v>
      </c>
      <c r="I127" s="64">
        <v>121</v>
      </c>
    </row>
    <row r="128" spans="1:9" ht="30" x14ac:dyDescent="0.25">
      <c r="A128" s="13"/>
      <c r="B128" s="4" t="s">
        <v>143</v>
      </c>
      <c r="C128" s="5">
        <v>13</v>
      </c>
      <c r="D128" s="5">
        <v>133</v>
      </c>
      <c r="E128" s="5">
        <v>16640</v>
      </c>
      <c r="F128" s="5">
        <v>25145.484</v>
      </c>
      <c r="G128" s="5">
        <v>13440</v>
      </c>
      <c r="H128" s="5">
        <v>3200</v>
      </c>
      <c r="I128" s="64">
        <v>122</v>
      </c>
    </row>
    <row r="129" spans="1:9" ht="30" x14ac:dyDescent="0.25">
      <c r="A129" s="13"/>
      <c r="B129" s="4" t="s">
        <v>144</v>
      </c>
      <c r="C129" s="5">
        <v>14</v>
      </c>
      <c r="D129" s="5">
        <v>134</v>
      </c>
      <c r="E129" s="5">
        <v>7680</v>
      </c>
      <c r="F129" s="5">
        <v>12630.432000000001</v>
      </c>
      <c r="G129" s="5">
        <v>3600</v>
      </c>
      <c r="H129" s="5">
        <v>4080</v>
      </c>
      <c r="I129" s="64">
        <v>123</v>
      </c>
    </row>
    <row r="130" spans="1:9" ht="30" x14ac:dyDescent="0.25">
      <c r="A130" s="13"/>
      <c r="B130" s="4" t="s">
        <v>145</v>
      </c>
      <c r="C130" s="5">
        <v>15</v>
      </c>
      <c r="D130" s="5">
        <v>135</v>
      </c>
      <c r="E130" s="5">
        <v>18240</v>
      </c>
      <c r="F130" s="5">
        <v>24779.183999999997</v>
      </c>
      <c r="G130" s="5">
        <v>3600</v>
      </c>
      <c r="H130" s="5">
        <v>14640</v>
      </c>
      <c r="I130" s="64">
        <v>124</v>
      </c>
    </row>
    <row r="131" spans="1:9" ht="30" x14ac:dyDescent="0.25">
      <c r="A131" s="13"/>
      <c r="B131" s="4" t="s">
        <v>146</v>
      </c>
      <c r="C131" s="5">
        <v>16</v>
      </c>
      <c r="D131" s="5">
        <v>136</v>
      </c>
      <c r="E131" s="5">
        <v>26320</v>
      </c>
      <c r="F131" s="5">
        <v>35654.567999999999</v>
      </c>
      <c r="G131" s="5">
        <v>9120</v>
      </c>
      <c r="H131" s="5">
        <v>17200</v>
      </c>
      <c r="I131" s="64">
        <v>125</v>
      </c>
    </row>
    <row r="132" spans="1:9" ht="30" x14ac:dyDescent="0.25">
      <c r="A132" s="13"/>
      <c r="B132" s="4" t="s">
        <v>147</v>
      </c>
      <c r="C132" s="5">
        <v>17</v>
      </c>
      <c r="D132" s="5">
        <v>137</v>
      </c>
      <c r="E132" s="5">
        <v>28000</v>
      </c>
      <c r="F132" s="5">
        <v>35606.448000000004</v>
      </c>
      <c r="G132" s="5">
        <v>14400</v>
      </c>
      <c r="H132" s="5">
        <v>13600</v>
      </c>
      <c r="I132" s="64">
        <v>126</v>
      </c>
    </row>
    <row r="133" spans="1:9" ht="30" x14ac:dyDescent="0.25">
      <c r="A133" s="13"/>
      <c r="B133" s="4" t="s">
        <v>148</v>
      </c>
      <c r="C133" s="5">
        <v>18</v>
      </c>
      <c r="D133" s="5">
        <v>138</v>
      </c>
      <c r="E133" s="5">
        <v>24480</v>
      </c>
      <c r="F133" s="5">
        <v>31026.396000000004</v>
      </c>
      <c r="G133" s="5">
        <v>11440</v>
      </c>
      <c r="H133" s="5">
        <v>13040</v>
      </c>
      <c r="I133" s="64">
        <v>127</v>
      </c>
    </row>
    <row r="134" spans="1:9" ht="30" x14ac:dyDescent="0.25">
      <c r="A134" s="13"/>
      <c r="B134" s="4" t="s">
        <v>149</v>
      </c>
      <c r="C134" s="5">
        <v>19</v>
      </c>
      <c r="D134" s="5">
        <v>139</v>
      </c>
      <c r="E134" s="5">
        <v>24720</v>
      </c>
      <c r="F134" s="5">
        <v>32041.08</v>
      </c>
      <c r="G134" s="5">
        <v>13840</v>
      </c>
      <c r="H134" s="5">
        <v>10880</v>
      </c>
      <c r="I134" s="64">
        <v>128</v>
      </c>
    </row>
    <row r="135" spans="1:9" ht="30" x14ac:dyDescent="0.25">
      <c r="A135" s="13"/>
      <c r="B135" s="4" t="s">
        <v>150</v>
      </c>
      <c r="C135" s="5">
        <v>20</v>
      </c>
      <c r="D135" s="5">
        <v>140</v>
      </c>
      <c r="E135" s="5">
        <v>24160</v>
      </c>
      <c r="F135" s="5">
        <v>32623.716</v>
      </c>
      <c r="G135" s="5">
        <v>9760</v>
      </c>
      <c r="H135" s="5">
        <v>14400</v>
      </c>
      <c r="I135" s="64">
        <v>129</v>
      </c>
    </row>
    <row r="136" spans="1:9" ht="30" x14ac:dyDescent="0.25">
      <c r="A136" s="13"/>
      <c r="B136" s="4" t="s">
        <v>151</v>
      </c>
      <c r="C136" s="5">
        <v>21</v>
      </c>
      <c r="D136" s="5">
        <v>141</v>
      </c>
      <c r="E136" s="5">
        <v>28400</v>
      </c>
      <c r="F136" s="5">
        <v>34596.275999999998</v>
      </c>
      <c r="G136" s="5">
        <v>13600</v>
      </c>
      <c r="H136" s="5">
        <v>14800</v>
      </c>
      <c r="I136" s="64">
        <v>130</v>
      </c>
    </row>
    <row r="137" spans="1:9" ht="30" x14ac:dyDescent="0.25">
      <c r="A137" s="13"/>
      <c r="B137" s="4" t="s">
        <v>152</v>
      </c>
      <c r="C137" s="5">
        <v>22</v>
      </c>
      <c r="D137" s="5">
        <v>142</v>
      </c>
      <c r="E137" s="5">
        <v>31040</v>
      </c>
      <c r="F137" s="5">
        <v>39941.292000000001</v>
      </c>
      <c r="G137" s="5">
        <v>14720</v>
      </c>
      <c r="H137" s="5">
        <v>16320</v>
      </c>
      <c r="I137" s="64">
        <v>131</v>
      </c>
    </row>
    <row r="138" spans="1:9" ht="30" x14ac:dyDescent="0.25">
      <c r="A138" s="13"/>
      <c r="B138" s="4" t="s">
        <v>153</v>
      </c>
      <c r="C138" s="5">
        <v>23</v>
      </c>
      <c r="D138" s="5">
        <v>143</v>
      </c>
      <c r="E138" s="5">
        <v>31360</v>
      </c>
      <c r="F138" s="5">
        <v>40669.884000000005</v>
      </c>
      <c r="G138" s="5">
        <v>14720</v>
      </c>
      <c r="H138" s="5">
        <v>16640</v>
      </c>
      <c r="I138" s="64">
        <v>132</v>
      </c>
    </row>
    <row r="139" spans="1:9" ht="30" x14ac:dyDescent="0.25">
      <c r="A139" s="13"/>
      <c r="B139" s="4" t="s">
        <v>154</v>
      </c>
      <c r="C139" s="5">
        <v>24</v>
      </c>
      <c r="D139" s="5">
        <v>144</v>
      </c>
      <c r="E139" s="5">
        <v>27280</v>
      </c>
      <c r="F139" s="5">
        <v>37340.016000000003</v>
      </c>
      <c r="G139" s="5">
        <v>14400</v>
      </c>
      <c r="H139" s="5">
        <v>12880</v>
      </c>
      <c r="I139" s="64">
        <v>133</v>
      </c>
    </row>
    <row r="140" spans="1:9" ht="30" x14ac:dyDescent="0.25">
      <c r="A140" s="13"/>
      <c r="B140" s="4" t="s">
        <v>155</v>
      </c>
      <c r="C140" s="5">
        <v>25</v>
      </c>
      <c r="D140" s="5">
        <v>145</v>
      </c>
      <c r="E140" s="5">
        <v>25120</v>
      </c>
      <c r="F140" s="5">
        <v>31411.692000000003</v>
      </c>
      <c r="G140" s="5">
        <v>14720</v>
      </c>
      <c r="H140" s="5">
        <v>10400</v>
      </c>
      <c r="I140" s="64">
        <v>134</v>
      </c>
    </row>
    <row r="141" spans="1:9" ht="30" x14ac:dyDescent="0.25">
      <c r="A141" s="13"/>
      <c r="B141" s="4" t="s">
        <v>156</v>
      </c>
      <c r="C141" s="5">
        <v>26</v>
      </c>
      <c r="D141" s="5">
        <v>146</v>
      </c>
      <c r="E141" s="5">
        <v>23360</v>
      </c>
      <c r="F141" s="5">
        <v>29355.851999999995</v>
      </c>
      <c r="G141" s="5">
        <v>12400</v>
      </c>
      <c r="H141" s="5">
        <v>10960</v>
      </c>
      <c r="I141" s="64">
        <v>135</v>
      </c>
    </row>
    <row r="142" spans="1:9" ht="30" x14ac:dyDescent="0.25">
      <c r="A142" s="13"/>
      <c r="B142" s="4" t="s">
        <v>157</v>
      </c>
      <c r="C142" s="5">
        <v>27</v>
      </c>
      <c r="D142" s="5">
        <v>147</v>
      </c>
      <c r="E142" s="5">
        <v>26160</v>
      </c>
      <c r="F142" s="5">
        <v>28555.200000000001</v>
      </c>
      <c r="G142" s="5">
        <v>11440</v>
      </c>
      <c r="H142" s="5">
        <v>14720</v>
      </c>
      <c r="I142" s="64">
        <v>136</v>
      </c>
    </row>
    <row r="143" spans="1:9" ht="30" x14ac:dyDescent="0.25">
      <c r="A143" s="13"/>
      <c r="B143" s="4" t="s">
        <v>158</v>
      </c>
      <c r="C143" s="5">
        <v>28</v>
      </c>
      <c r="D143" s="5">
        <v>148</v>
      </c>
      <c r="E143" s="5">
        <v>26320</v>
      </c>
      <c r="F143" s="5">
        <v>33423.288</v>
      </c>
      <c r="G143" s="5">
        <v>14720</v>
      </c>
      <c r="H143" s="5">
        <v>11600</v>
      </c>
      <c r="I143" s="64">
        <v>137</v>
      </c>
    </row>
    <row r="144" spans="1:9" ht="30" x14ac:dyDescent="0.25">
      <c r="A144" s="13"/>
      <c r="B144" s="4" t="s">
        <v>159</v>
      </c>
      <c r="C144" s="5">
        <v>29</v>
      </c>
      <c r="D144" s="5">
        <v>149</v>
      </c>
      <c r="E144" s="5">
        <v>32320</v>
      </c>
      <c r="F144" s="5">
        <v>37107.983999999997</v>
      </c>
      <c r="G144" s="5">
        <v>15200</v>
      </c>
      <c r="H144" s="5">
        <v>17120</v>
      </c>
      <c r="I144" s="64">
        <v>138</v>
      </c>
    </row>
    <row r="145" spans="1:9" ht="30" x14ac:dyDescent="0.25">
      <c r="A145" s="13"/>
      <c r="B145" s="4" t="s">
        <v>160</v>
      </c>
      <c r="C145" s="5">
        <v>30</v>
      </c>
      <c r="D145" s="5">
        <v>150</v>
      </c>
      <c r="E145" s="5">
        <v>27360</v>
      </c>
      <c r="F145" s="5">
        <v>35762.639999999999</v>
      </c>
      <c r="G145" s="5">
        <v>15200</v>
      </c>
      <c r="H145" s="5">
        <v>12160</v>
      </c>
      <c r="I145" s="64">
        <v>139</v>
      </c>
    </row>
    <row r="146" spans="1:9" ht="30" x14ac:dyDescent="0.25">
      <c r="A146" s="13"/>
      <c r="B146" s="4" t="s">
        <v>161</v>
      </c>
      <c r="C146" s="5">
        <v>31</v>
      </c>
      <c r="D146" s="5">
        <v>151</v>
      </c>
      <c r="E146" s="5">
        <v>30960</v>
      </c>
      <c r="F146" s="5">
        <v>36206.832000000002</v>
      </c>
      <c r="G146" s="5">
        <v>14720</v>
      </c>
      <c r="H146" s="5">
        <v>16240</v>
      </c>
      <c r="I146" s="64">
        <v>140</v>
      </c>
    </row>
    <row r="147" spans="1:9" ht="30" x14ac:dyDescent="0.25">
      <c r="A147" s="13" t="s">
        <v>162</v>
      </c>
      <c r="B147" s="4" t="s">
        <v>163</v>
      </c>
      <c r="C147" s="5">
        <v>1</v>
      </c>
      <c r="D147" s="5">
        <v>152</v>
      </c>
      <c r="E147" s="5">
        <v>23120</v>
      </c>
      <c r="F147" s="5">
        <v>31991.627999999997</v>
      </c>
      <c r="G147" s="5">
        <v>12720</v>
      </c>
      <c r="H147" s="5">
        <v>10400</v>
      </c>
      <c r="I147" s="64">
        <v>141</v>
      </c>
    </row>
    <row r="148" spans="1:9" ht="30" x14ac:dyDescent="0.25">
      <c r="A148" s="13"/>
      <c r="B148" s="4" t="s">
        <v>164</v>
      </c>
      <c r="C148" s="5">
        <v>2</v>
      </c>
      <c r="D148" s="5">
        <v>153</v>
      </c>
      <c r="E148" s="5">
        <v>15000</v>
      </c>
      <c r="F148" s="5">
        <v>24903.275999999998</v>
      </c>
      <c r="G148" s="5">
        <v>10000</v>
      </c>
      <c r="H148" s="5">
        <v>5000</v>
      </c>
      <c r="I148" s="64">
        <v>142</v>
      </c>
    </row>
    <row r="149" spans="1:9" ht="30" x14ac:dyDescent="0.25">
      <c r="A149" s="13"/>
      <c r="B149" s="4" t="s">
        <v>165</v>
      </c>
      <c r="C149" s="5">
        <v>3</v>
      </c>
      <c r="D149" s="5">
        <v>154</v>
      </c>
      <c r="E149" s="5">
        <v>18000</v>
      </c>
      <c r="F149" s="5">
        <v>35221.284</v>
      </c>
      <c r="G149" s="5">
        <v>8880</v>
      </c>
      <c r="H149" s="5">
        <v>9120</v>
      </c>
      <c r="I149" s="5">
        <v>143</v>
      </c>
    </row>
    <row r="150" spans="1:9" ht="30" x14ac:dyDescent="0.25">
      <c r="A150" s="13"/>
      <c r="B150" s="4" t="s">
        <v>166</v>
      </c>
      <c r="C150" s="5">
        <v>4</v>
      </c>
      <c r="D150" s="5">
        <v>155</v>
      </c>
      <c r="E150" s="5">
        <v>16720</v>
      </c>
      <c r="F150" s="5">
        <v>34803.348000000005</v>
      </c>
      <c r="G150" s="5">
        <v>8320</v>
      </c>
      <c r="H150" s="5">
        <v>8400</v>
      </c>
      <c r="I150" s="5">
        <v>144</v>
      </c>
    </row>
    <row r="151" spans="1:9" ht="30" x14ac:dyDescent="0.25">
      <c r="A151" s="13"/>
      <c r="B151" s="4" t="s">
        <v>167</v>
      </c>
      <c r="C151" s="5">
        <v>5</v>
      </c>
      <c r="D151" s="5">
        <v>156</v>
      </c>
      <c r="E151" s="5">
        <v>26400</v>
      </c>
      <c r="F151" s="5">
        <v>34743.912000000004</v>
      </c>
      <c r="G151" s="5">
        <v>15680</v>
      </c>
      <c r="H151" s="5">
        <v>10720</v>
      </c>
      <c r="I151" s="5">
        <v>145</v>
      </c>
    </row>
    <row r="152" spans="1:9" ht="30" x14ac:dyDescent="0.25">
      <c r="A152" s="13"/>
      <c r="B152" s="4" t="s">
        <v>168</v>
      </c>
      <c r="C152" s="5">
        <v>6</v>
      </c>
      <c r="D152" s="5">
        <v>157</v>
      </c>
      <c r="E152" s="5">
        <v>30480</v>
      </c>
      <c r="F152" s="5">
        <v>38730.563999999998</v>
      </c>
      <c r="G152" s="5">
        <v>15600</v>
      </c>
      <c r="H152" s="5">
        <v>14880</v>
      </c>
      <c r="I152" s="5">
        <v>146</v>
      </c>
    </row>
    <row r="153" spans="1:9" ht="30" x14ac:dyDescent="0.25">
      <c r="A153" s="13"/>
      <c r="B153" s="4" t="s">
        <v>169</v>
      </c>
      <c r="C153" s="5">
        <v>7</v>
      </c>
      <c r="D153" s="5">
        <v>158</v>
      </c>
      <c r="E153" s="5">
        <v>31600</v>
      </c>
      <c r="F153" s="5">
        <v>31664.507999999998</v>
      </c>
      <c r="G153" s="5">
        <v>16600</v>
      </c>
      <c r="H153" s="5">
        <v>15000</v>
      </c>
      <c r="I153" s="5">
        <v>147</v>
      </c>
    </row>
    <row r="154" spans="1:9" ht="30" x14ac:dyDescent="0.25">
      <c r="A154" s="13"/>
      <c r="B154" s="4" t="s">
        <v>170</v>
      </c>
      <c r="C154" s="5">
        <v>8</v>
      </c>
      <c r="D154" s="5">
        <v>159</v>
      </c>
      <c r="E154" s="5">
        <v>9920</v>
      </c>
      <c r="F154" s="5">
        <v>17044.223999999998</v>
      </c>
      <c r="G154" s="5">
        <v>1520</v>
      </c>
      <c r="H154" s="5">
        <v>8400</v>
      </c>
      <c r="I154" s="5">
        <v>148</v>
      </c>
    </row>
    <row r="155" spans="1:9" ht="30" x14ac:dyDescent="0.25">
      <c r="A155" s="13"/>
      <c r="B155" s="4" t="s">
        <v>171</v>
      </c>
      <c r="C155" s="5">
        <v>9</v>
      </c>
      <c r="D155" s="5">
        <v>160</v>
      </c>
      <c r="E155" s="5">
        <v>13200</v>
      </c>
      <c r="F155" s="5">
        <v>14930.315999999999</v>
      </c>
      <c r="G155" s="5">
        <v>13300</v>
      </c>
      <c r="H155" s="5">
        <v>2560</v>
      </c>
      <c r="I155" s="5">
        <v>149</v>
      </c>
    </row>
    <row r="156" spans="1:9" ht="30" x14ac:dyDescent="0.25">
      <c r="A156" s="13"/>
      <c r="B156" s="4" t="s">
        <v>172</v>
      </c>
      <c r="C156" s="5">
        <v>10</v>
      </c>
      <c r="D156" s="5">
        <v>161</v>
      </c>
      <c r="E156" s="5">
        <v>32600</v>
      </c>
      <c r="F156" s="5">
        <v>29661.9</v>
      </c>
      <c r="G156" s="5">
        <v>17000</v>
      </c>
      <c r="H156" s="5">
        <v>15600</v>
      </c>
      <c r="I156" s="5">
        <v>150</v>
      </c>
    </row>
    <row r="157" spans="1:9" ht="30" x14ac:dyDescent="0.25">
      <c r="A157" s="13"/>
      <c r="B157" s="4" t="s">
        <v>173</v>
      </c>
      <c r="C157" s="5">
        <v>11</v>
      </c>
      <c r="D157" s="5">
        <v>162</v>
      </c>
      <c r="E157" s="5">
        <v>40900</v>
      </c>
      <c r="F157" s="5">
        <v>33462.144</v>
      </c>
      <c r="G157" s="5">
        <v>21000</v>
      </c>
      <c r="H157" s="5">
        <v>19900</v>
      </c>
      <c r="I157" s="5">
        <v>151</v>
      </c>
    </row>
    <row r="158" spans="1:9" ht="30" x14ac:dyDescent="0.25">
      <c r="A158" s="13"/>
      <c r="B158" s="4" t="s">
        <v>174</v>
      </c>
      <c r="C158" s="5">
        <v>12</v>
      </c>
      <c r="D158" s="5">
        <v>163</v>
      </c>
      <c r="E158" s="5">
        <v>50300</v>
      </c>
      <c r="F158" s="5">
        <v>37028.303999999996</v>
      </c>
      <c r="G158" s="5">
        <v>29400</v>
      </c>
      <c r="H158" s="5">
        <v>20900</v>
      </c>
      <c r="I158" s="5">
        <v>152</v>
      </c>
    </row>
    <row r="159" spans="1:9" ht="30" x14ac:dyDescent="0.25">
      <c r="A159" s="13"/>
      <c r="B159" s="4" t="s">
        <v>175</v>
      </c>
      <c r="C159" s="5">
        <v>13</v>
      </c>
      <c r="D159" s="5">
        <v>164</v>
      </c>
      <c r="E159" s="5">
        <v>41300</v>
      </c>
      <c r="F159" s="5">
        <v>37228.74</v>
      </c>
      <c r="G159" s="5">
        <v>22800</v>
      </c>
      <c r="H159" s="5">
        <v>18500</v>
      </c>
      <c r="I159" s="5">
        <v>153</v>
      </c>
    </row>
    <row r="160" spans="1:9" ht="30" x14ac:dyDescent="0.25">
      <c r="A160" s="13"/>
      <c r="B160" s="4" t="s">
        <v>176</v>
      </c>
      <c r="C160" s="5">
        <v>14</v>
      </c>
      <c r="D160" s="5">
        <v>165</v>
      </c>
      <c r="E160" s="5">
        <v>44000</v>
      </c>
      <c r="F160" s="5">
        <v>38451.432000000001</v>
      </c>
      <c r="G160" s="5">
        <v>22500</v>
      </c>
      <c r="H160" s="5">
        <v>21500</v>
      </c>
      <c r="I160" s="5">
        <v>154</v>
      </c>
    </row>
    <row r="161" spans="1:9" ht="30" x14ac:dyDescent="0.25">
      <c r="A161" s="13"/>
      <c r="B161" s="4" t="s">
        <v>177</v>
      </c>
      <c r="C161" s="5">
        <v>15</v>
      </c>
      <c r="D161" s="5">
        <v>166</v>
      </c>
      <c r="E161" s="5">
        <v>39500</v>
      </c>
      <c r="F161" s="5">
        <v>34471.764000000003</v>
      </c>
      <c r="G161" s="5">
        <v>19400</v>
      </c>
      <c r="H161" s="5">
        <v>20100</v>
      </c>
      <c r="I161" s="5">
        <v>155</v>
      </c>
    </row>
    <row r="162" spans="1:9" ht="30" x14ac:dyDescent="0.25">
      <c r="A162" s="13"/>
      <c r="B162" s="4" t="s">
        <v>178</v>
      </c>
      <c r="C162" s="5">
        <v>16</v>
      </c>
      <c r="D162" s="5">
        <v>167</v>
      </c>
      <c r="E162" s="5">
        <v>21400</v>
      </c>
      <c r="F162" s="5">
        <v>33492.588000000003</v>
      </c>
      <c r="G162" s="5">
        <v>10000</v>
      </c>
      <c r="H162" s="5">
        <v>11400</v>
      </c>
      <c r="I162" s="5">
        <v>156</v>
      </c>
    </row>
    <row r="163" spans="1:9" ht="30" x14ac:dyDescent="0.25">
      <c r="A163" s="13"/>
      <c r="B163" s="4" t="s">
        <v>179</v>
      </c>
      <c r="C163" s="5">
        <v>17</v>
      </c>
      <c r="D163" s="5">
        <v>168</v>
      </c>
      <c r="E163" s="5">
        <v>30600</v>
      </c>
      <c r="F163" s="5">
        <v>30120.407999999999</v>
      </c>
      <c r="G163" s="5">
        <v>16400</v>
      </c>
      <c r="H163" s="5">
        <v>14200</v>
      </c>
      <c r="I163" s="5">
        <v>157</v>
      </c>
    </row>
    <row r="164" spans="1:9" ht="30" x14ac:dyDescent="0.25">
      <c r="A164" s="13"/>
      <c r="B164" s="4" t="s">
        <v>180</v>
      </c>
      <c r="C164" s="5">
        <v>18</v>
      </c>
      <c r="D164" s="5">
        <v>169</v>
      </c>
      <c r="E164" s="5">
        <v>34900</v>
      </c>
      <c r="F164" s="5">
        <v>32675.183999999997</v>
      </c>
      <c r="G164" s="5">
        <v>14500</v>
      </c>
      <c r="H164" s="5">
        <v>20400</v>
      </c>
      <c r="I164" s="5">
        <v>158</v>
      </c>
    </row>
    <row r="165" spans="1:9" ht="30" x14ac:dyDescent="0.25">
      <c r="A165" s="13"/>
      <c r="B165" s="4" t="s">
        <v>181</v>
      </c>
      <c r="C165" s="5">
        <v>19</v>
      </c>
      <c r="D165" s="5">
        <v>170</v>
      </c>
      <c r="E165" s="5">
        <v>36100</v>
      </c>
      <c r="F165" s="5">
        <v>34143.108</v>
      </c>
      <c r="G165" s="5">
        <v>17000</v>
      </c>
      <c r="H165" s="5">
        <v>19100</v>
      </c>
      <c r="I165" s="5">
        <v>159</v>
      </c>
    </row>
    <row r="166" spans="1:9" ht="30" x14ac:dyDescent="0.25">
      <c r="A166" s="13"/>
      <c r="B166" s="4" t="s">
        <v>182</v>
      </c>
      <c r="C166" s="5">
        <v>20</v>
      </c>
      <c r="D166" s="5">
        <v>171</v>
      </c>
      <c r="E166" s="5">
        <v>35200</v>
      </c>
      <c r="F166" s="5">
        <v>36365.579999999994</v>
      </c>
      <c r="G166" s="5">
        <v>15100</v>
      </c>
      <c r="H166" s="5">
        <v>20100</v>
      </c>
      <c r="I166" s="5">
        <v>160</v>
      </c>
    </row>
    <row r="167" spans="1:9" ht="30" x14ac:dyDescent="0.25">
      <c r="A167" s="13"/>
      <c r="B167" s="4" t="s">
        <v>183</v>
      </c>
      <c r="C167" s="5">
        <v>21</v>
      </c>
      <c r="D167" s="5">
        <v>172</v>
      </c>
      <c r="E167" s="5">
        <v>26800</v>
      </c>
      <c r="F167" s="5">
        <v>26723.508000000002</v>
      </c>
      <c r="G167" s="5">
        <v>8400</v>
      </c>
      <c r="H167" s="5">
        <v>18400</v>
      </c>
      <c r="I167" s="5">
        <v>161</v>
      </c>
    </row>
    <row r="168" spans="1:9" ht="30" x14ac:dyDescent="0.25">
      <c r="A168" s="13"/>
      <c r="B168" s="4" t="s">
        <v>184</v>
      </c>
      <c r="C168" s="5">
        <v>22</v>
      </c>
      <c r="D168" s="5">
        <v>173</v>
      </c>
      <c r="E168" s="5">
        <v>35800</v>
      </c>
      <c r="F168" s="5">
        <v>31331.424000000003</v>
      </c>
      <c r="G168" s="5">
        <v>15400</v>
      </c>
      <c r="H168" s="5">
        <v>20400</v>
      </c>
      <c r="I168" s="5">
        <v>162</v>
      </c>
    </row>
    <row r="169" spans="1:9" ht="30" x14ac:dyDescent="0.25">
      <c r="A169" s="13"/>
      <c r="B169" s="4" t="s">
        <v>185</v>
      </c>
      <c r="C169" s="5">
        <v>23</v>
      </c>
      <c r="D169" s="5">
        <v>174</v>
      </c>
      <c r="E169" s="5">
        <v>37600</v>
      </c>
      <c r="F169" s="5">
        <v>36289.440000000002</v>
      </c>
      <c r="G169" s="5">
        <v>18200</v>
      </c>
      <c r="H169" s="5">
        <v>19400</v>
      </c>
      <c r="I169" s="5">
        <v>163</v>
      </c>
    </row>
    <row r="170" spans="1:9" ht="30" x14ac:dyDescent="0.25">
      <c r="A170" s="13"/>
      <c r="B170" s="4" t="s">
        <v>186</v>
      </c>
      <c r="C170" s="5">
        <v>24</v>
      </c>
      <c r="D170" s="5">
        <v>175</v>
      </c>
      <c r="E170" s="5">
        <v>39200</v>
      </c>
      <c r="F170" s="5">
        <v>41186.063999999998</v>
      </c>
      <c r="G170" s="5">
        <v>19700</v>
      </c>
      <c r="H170" s="5">
        <v>19500</v>
      </c>
      <c r="I170" s="5">
        <v>164</v>
      </c>
    </row>
    <row r="171" spans="1:9" ht="30" x14ac:dyDescent="0.25">
      <c r="A171" s="13"/>
      <c r="B171" s="4" t="s">
        <v>187</v>
      </c>
      <c r="C171" s="5">
        <v>25</v>
      </c>
      <c r="D171" s="5">
        <v>176</v>
      </c>
      <c r="E171" s="5">
        <v>35500</v>
      </c>
      <c r="F171" s="5">
        <v>37021.428</v>
      </c>
      <c r="G171" s="5">
        <v>16500</v>
      </c>
      <c r="H171" s="5">
        <v>19000</v>
      </c>
      <c r="I171" s="5">
        <v>165</v>
      </c>
    </row>
    <row r="172" spans="1:9" ht="30" x14ac:dyDescent="0.25">
      <c r="A172" s="13"/>
      <c r="B172" s="4" t="s">
        <v>188</v>
      </c>
      <c r="C172" s="5">
        <v>26</v>
      </c>
      <c r="D172" s="5">
        <v>177</v>
      </c>
      <c r="E172" s="5">
        <v>39700</v>
      </c>
      <c r="F172" s="5">
        <v>38435.387999999999</v>
      </c>
      <c r="G172" s="5">
        <v>18300</v>
      </c>
      <c r="H172" s="5">
        <v>21400</v>
      </c>
      <c r="I172" s="5">
        <v>166</v>
      </c>
    </row>
    <row r="173" spans="1:9" ht="30" x14ac:dyDescent="0.25">
      <c r="A173" s="13"/>
      <c r="B173" s="4" t="s">
        <v>189</v>
      </c>
      <c r="C173" s="5">
        <v>27</v>
      </c>
      <c r="D173" s="5">
        <v>178</v>
      </c>
      <c r="E173" s="5">
        <v>37200</v>
      </c>
      <c r="F173" s="5">
        <v>37623.06</v>
      </c>
      <c r="G173" s="5">
        <v>17700</v>
      </c>
      <c r="H173" s="5">
        <v>19500</v>
      </c>
      <c r="I173" s="5">
        <v>167</v>
      </c>
    </row>
    <row r="174" spans="1:9" ht="30" x14ac:dyDescent="0.25">
      <c r="A174" s="13"/>
      <c r="B174" s="4" t="s">
        <v>190</v>
      </c>
      <c r="C174" s="5">
        <v>28</v>
      </c>
      <c r="D174" s="5">
        <v>179</v>
      </c>
      <c r="E174" s="5">
        <v>7680</v>
      </c>
      <c r="F174" s="5">
        <v>25314.096000000001</v>
      </c>
      <c r="G174" s="5">
        <v>1600</v>
      </c>
      <c r="H174" s="5">
        <v>6080</v>
      </c>
      <c r="I174" s="5">
        <v>168</v>
      </c>
    </row>
    <row r="175" spans="1:9" ht="30" x14ac:dyDescent="0.25">
      <c r="A175" s="13"/>
      <c r="B175" s="4" t="s">
        <v>191</v>
      </c>
      <c r="C175" s="5">
        <v>29</v>
      </c>
      <c r="D175" s="5">
        <v>180</v>
      </c>
      <c r="E175" s="5">
        <v>16320</v>
      </c>
      <c r="F175" s="5">
        <v>27721.583999999999</v>
      </c>
      <c r="G175" s="5">
        <v>15700</v>
      </c>
      <c r="H175" s="5">
        <v>3760</v>
      </c>
      <c r="I175" s="5">
        <v>169</v>
      </c>
    </row>
    <row r="176" spans="1:9" ht="30" x14ac:dyDescent="0.25">
      <c r="A176" s="13"/>
      <c r="B176" s="4" t="s">
        <v>192</v>
      </c>
      <c r="C176" s="5">
        <v>30</v>
      </c>
      <c r="D176" s="5">
        <v>181</v>
      </c>
      <c r="E176" s="5">
        <v>41800</v>
      </c>
      <c r="F176" s="5">
        <v>33865.236000000004</v>
      </c>
      <c r="G176" s="5">
        <v>20400</v>
      </c>
      <c r="H176" s="5">
        <v>21400</v>
      </c>
      <c r="I176" s="5">
        <v>170</v>
      </c>
    </row>
    <row r="177" spans="1:9" ht="30" x14ac:dyDescent="0.25">
      <c r="A177" s="13" t="s">
        <v>193</v>
      </c>
      <c r="B177" s="4" t="s">
        <v>194</v>
      </c>
      <c r="C177" s="5">
        <v>1</v>
      </c>
      <c r="D177" s="5">
        <v>182</v>
      </c>
      <c r="E177" s="5">
        <v>41800</v>
      </c>
      <c r="F177" s="5">
        <v>32528.135999999999</v>
      </c>
      <c r="G177" s="5">
        <v>13000</v>
      </c>
      <c r="H177" s="5">
        <v>28800</v>
      </c>
      <c r="I177" s="5">
        <v>171</v>
      </c>
    </row>
    <row r="178" spans="1:9" ht="30" x14ac:dyDescent="0.25">
      <c r="A178" s="13"/>
      <c r="B178" s="4" t="s">
        <v>195</v>
      </c>
      <c r="C178" s="5">
        <v>2</v>
      </c>
      <c r="D178" s="5">
        <v>183</v>
      </c>
      <c r="E178" s="5">
        <v>21200</v>
      </c>
      <c r="F178" s="5">
        <v>36535.5</v>
      </c>
      <c r="G178" s="5">
        <v>18500</v>
      </c>
      <c r="H178" s="5">
        <v>6400</v>
      </c>
      <c r="I178" s="5">
        <v>172</v>
      </c>
    </row>
    <row r="179" spans="1:9" ht="30" x14ac:dyDescent="0.25">
      <c r="A179" s="13"/>
      <c r="B179" s="4" t="s">
        <v>197</v>
      </c>
      <c r="C179" s="5">
        <v>4</v>
      </c>
      <c r="D179" s="5">
        <v>185</v>
      </c>
      <c r="E179" s="5">
        <v>39500</v>
      </c>
      <c r="F179" s="5">
        <v>39585.983999999997</v>
      </c>
      <c r="G179" s="5">
        <v>20500</v>
      </c>
      <c r="H179" s="5">
        <v>19000</v>
      </c>
      <c r="I179" s="5">
        <v>173</v>
      </c>
    </row>
    <row r="180" spans="1:9" ht="30" x14ac:dyDescent="0.25">
      <c r="A180" s="13"/>
      <c r="B180" s="4" t="s">
        <v>199</v>
      </c>
      <c r="C180" s="5">
        <v>6</v>
      </c>
      <c r="D180" s="5">
        <v>187</v>
      </c>
      <c r="E180" s="5">
        <v>23600</v>
      </c>
      <c r="F180" s="5">
        <v>39408.084000000003</v>
      </c>
      <c r="G180" s="5">
        <v>20800</v>
      </c>
      <c r="H180" s="5">
        <v>6960</v>
      </c>
      <c r="I180" s="5">
        <v>174</v>
      </c>
    </row>
    <row r="181" spans="1:9" ht="30" x14ac:dyDescent="0.25">
      <c r="A181" s="13"/>
      <c r="B181" s="4" t="s">
        <v>200</v>
      </c>
      <c r="C181" s="5">
        <v>7</v>
      </c>
      <c r="D181" s="5">
        <v>188</v>
      </c>
      <c r="E181" s="5">
        <v>23200</v>
      </c>
      <c r="F181" s="5">
        <v>36060.887999999999</v>
      </c>
      <c r="G181" s="5">
        <v>18400</v>
      </c>
      <c r="H181" s="5">
        <v>8480</v>
      </c>
      <c r="I181" s="5">
        <v>175</v>
      </c>
    </row>
    <row r="182" spans="1:9" ht="30" x14ac:dyDescent="0.25">
      <c r="A182" s="13"/>
      <c r="B182" s="4" t="s">
        <v>202</v>
      </c>
      <c r="C182" s="5">
        <v>9</v>
      </c>
      <c r="D182" s="5">
        <v>190</v>
      </c>
      <c r="E182" s="5">
        <v>18080</v>
      </c>
      <c r="F182" s="5">
        <v>34326.240000000005</v>
      </c>
      <c r="G182" s="5">
        <v>9280</v>
      </c>
      <c r="H182" s="5">
        <v>8800</v>
      </c>
      <c r="I182" s="5">
        <v>176</v>
      </c>
    </row>
    <row r="183" spans="1:9" ht="30" x14ac:dyDescent="0.25">
      <c r="A183" s="13"/>
      <c r="B183" s="4" t="s">
        <v>203</v>
      </c>
      <c r="C183" s="5">
        <v>10</v>
      </c>
      <c r="D183" s="5">
        <v>191</v>
      </c>
      <c r="E183" s="5">
        <v>24960</v>
      </c>
      <c r="F183" s="5">
        <v>41231.652000000002</v>
      </c>
      <c r="G183" s="5">
        <v>22700</v>
      </c>
      <c r="H183" s="5">
        <v>6800</v>
      </c>
      <c r="I183" s="5">
        <v>177</v>
      </c>
    </row>
    <row r="184" spans="1:9" ht="30" x14ac:dyDescent="0.25">
      <c r="A184" s="13"/>
      <c r="B184" s="4" t="s">
        <v>204</v>
      </c>
      <c r="C184" s="5">
        <v>11</v>
      </c>
      <c r="D184" s="5">
        <v>192</v>
      </c>
      <c r="E184" s="5">
        <v>24160</v>
      </c>
      <c r="F184" s="5">
        <v>42411.695999999996</v>
      </c>
      <c r="G184" s="5">
        <v>19200</v>
      </c>
      <c r="H184" s="5">
        <v>8800</v>
      </c>
      <c r="I184" s="5">
        <v>178</v>
      </c>
    </row>
    <row r="185" spans="1:9" ht="30" x14ac:dyDescent="0.25">
      <c r="A185" s="13"/>
      <c r="B185" s="4" t="s">
        <v>205</v>
      </c>
      <c r="C185" s="5">
        <v>12</v>
      </c>
      <c r="D185" s="5">
        <v>193</v>
      </c>
      <c r="E185" s="5">
        <v>18880</v>
      </c>
      <c r="F185" s="5">
        <v>34701.803999999996</v>
      </c>
      <c r="G185" s="5">
        <v>17900</v>
      </c>
      <c r="H185" s="5">
        <v>4560</v>
      </c>
      <c r="I185" s="5">
        <v>179</v>
      </c>
    </row>
    <row r="186" spans="1:9" ht="30" x14ac:dyDescent="0.25">
      <c r="A186" s="13"/>
      <c r="B186" s="4" t="s">
        <v>206</v>
      </c>
      <c r="C186" s="5">
        <v>13</v>
      </c>
      <c r="D186" s="5">
        <v>194</v>
      </c>
      <c r="E186" s="5">
        <v>39400</v>
      </c>
      <c r="F186" s="5">
        <v>39181.812000000005</v>
      </c>
      <c r="G186" s="5">
        <v>20300</v>
      </c>
      <c r="H186" s="5">
        <v>19100</v>
      </c>
      <c r="I186" s="5">
        <v>180</v>
      </c>
    </row>
    <row r="187" spans="1:9" ht="30" x14ac:dyDescent="0.25">
      <c r="A187" s="13"/>
      <c r="B187" s="4" t="s">
        <v>207</v>
      </c>
      <c r="C187" s="5">
        <v>14</v>
      </c>
      <c r="D187" s="5">
        <v>195</v>
      </c>
      <c r="E187" s="5">
        <v>22160</v>
      </c>
      <c r="F187" s="5">
        <v>39578.436000000002</v>
      </c>
      <c r="G187" s="5">
        <v>19600</v>
      </c>
      <c r="H187" s="5">
        <v>6480</v>
      </c>
      <c r="I187" s="5">
        <v>181</v>
      </c>
    </row>
    <row r="188" spans="1:9" ht="30" x14ac:dyDescent="0.25">
      <c r="A188" s="13"/>
      <c r="B188" s="4" t="s">
        <v>208</v>
      </c>
      <c r="C188" s="5">
        <v>15</v>
      </c>
      <c r="D188" s="5">
        <v>196</v>
      </c>
      <c r="E188" s="5">
        <v>18960</v>
      </c>
      <c r="F188" s="5">
        <v>33250.199999999997</v>
      </c>
      <c r="G188" s="5">
        <v>18200</v>
      </c>
      <c r="H188" s="5">
        <v>4400</v>
      </c>
      <c r="I188" s="5">
        <v>182</v>
      </c>
    </row>
    <row r="189" spans="1:9" ht="30" x14ac:dyDescent="0.25">
      <c r="A189" s="13"/>
      <c r="B189" s="4" t="s">
        <v>209</v>
      </c>
      <c r="C189" s="5">
        <v>16</v>
      </c>
      <c r="D189" s="5">
        <v>197</v>
      </c>
      <c r="E189" s="5">
        <v>16640</v>
      </c>
      <c r="F189" s="5">
        <v>30221.531999999999</v>
      </c>
      <c r="G189" s="5">
        <v>12800</v>
      </c>
      <c r="H189" s="5">
        <v>6400</v>
      </c>
      <c r="I189" s="5">
        <v>183</v>
      </c>
    </row>
    <row r="190" spans="1:9" ht="30" x14ac:dyDescent="0.25">
      <c r="A190" s="13"/>
      <c r="B190" s="4" t="s">
        <v>210</v>
      </c>
      <c r="C190" s="5">
        <v>17</v>
      </c>
      <c r="D190" s="5">
        <v>198</v>
      </c>
      <c r="E190" s="5">
        <v>43400</v>
      </c>
      <c r="F190" s="5">
        <v>40409.267999999996</v>
      </c>
      <c r="G190" s="5">
        <v>23900</v>
      </c>
      <c r="H190" s="5">
        <v>19500</v>
      </c>
      <c r="I190" s="5">
        <v>184</v>
      </c>
    </row>
    <row r="191" spans="1:9" ht="30" x14ac:dyDescent="0.25">
      <c r="A191" s="13"/>
      <c r="B191" s="4" t="s">
        <v>211</v>
      </c>
      <c r="C191" s="5">
        <v>18</v>
      </c>
      <c r="D191" s="5">
        <v>199</v>
      </c>
      <c r="E191" s="5">
        <v>17120</v>
      </c>
      <c r="F191" s="5">
        <v>39360.084000000003</v>
      </c>
      <c r="G191" s="5">
        <v>11400</v>
      </c>
      <c r="H191" s="5">
        <v>8000</v>
      </c>
      <c r="I191" s="5">
        <v>185</v>
      </c>
    </row>
    <row r="192" spans="1:9" ht="30" x14ac:dyDescent="0.25">
      <c r="A192" s="13"/>
      <c r="B192" s="4" t="s">
        <v>212</v>
      </c>
      <c r="C192" s="5">
        <v>19</v>
      </c>
      <c r="D192" s="5">
        <v>200</v>
      </c>
      <c r="E192" s="5">
        <v>20400</v>
      </c>
      <c r="F192" s="5">
        <v>27728.628000000004</v>
      </c>
      <c r="G192" s="5">
        <v>18500</v>
      </c>
      <c r="H192" s="5">
        <v>5600</v>
      </c>
      <c r="I192" s="5">
        <v>186</v>
      </c>
    </row>
    <row r="193" spans="1:9" ht="30" x14ac:dyDescent="0.25">
      <c r="A193" s="13"/>
      <c r="B193" s="4" t="s">
        <v>213</v>
      </c>
      <c r="C193" s="5">
        <v>20</v>
      </c>
      <c r="D193" s="5">
        <v>201</v>
      </c>
      <c r="E193" s="5">
        <v>15840</v>
      </c>
      <c r="F193" s="5">
        <v>28022.579999999998</v>
      </c>
      <c r="G193" s="5">
        <v>16800</v>
      </c>
      <c r="H193" s="5">
        <v>2400</v>
      </c>
      <c r="I193" s="5">
        <v>187</v>
      </c>
    </row>
    <row r="194" spans="1:9" ht="30" x14ac:dyDescent="0.25">
      <c r="A194" s="13"/>
      <c r="B194" s="4" t="s">
        <v>214</v>
      </c>
      <c r="C194" s="5">
        <v>21</v>
      </c>
      <c r="D194" s="5">
        <v>202</v>
      </c>
      <c r="E194" s="5">
        <v>26800</v>
      </c>
      <c r="F194" s="5">
        <v>25744.248</v>
      </c>
      <c r="G194" s="5">
        <v>12600</v>
      </c>
      <c r="H194" s="5">
        <v>14200</v>
      </c>
      <c r="I194" s="5">
        <v>188</v>
      </c>
    </row>
    <row r="195" spans="1:9" ht="30" x14ac:dyDescent="0.25">
      <c r="A195" s="13"/>
      <c r="B195" s="4" t="s">
        <v>217</v>
      </c>
      <c r="C195" s="5">
        <v>24</v>
      </c>
      <c r="D195" s="5">
        <v>205</v>
      </c>
      <c r="E195" s="5">
        <v>29300</v>
      </c>
      <c r="F195" s="5">
        <v>29684.004000000001</v>
      </c>
      <c r="G195" s="5">
        <v>20500</v>
      </c>
      <c r="H195" s="5">
        <v>8800</v>
      </c>
      <c r="I195" s="5">
        <v>189</v>
      </c>
    </row>
    <row r="196" spans="1:9" ht="30" x14ac:dyDescent="0.25">
      <c r="A196" s="13"/>
      <c r="B196" s="4" t="s">
        <v>267</v>
      </c>
      <c r="C196" s="5">
        <v>10</v>
      </c>
      <c r="D196" s="5">
        <v>253</v>
      </c>
      <c r="E196" s="5">
        <v>10400</v>
      </c>
      <c r="F196" s="5">
        <v>22283.495999999999</v>
      </c>
      <c r="G196" s="5">
        <v>4800</v>
      </c>
      <c r="H196" s="5">
        <v>5600</v>
      </c>
      <c r="I196" s="5">
        <v>190</v>
      </c>
    </row>
    <row r="197" spans="1:9" ht="30" x14ac:dyDescent="0.25">
      <c r="A197" s="13"/>
      <c r="B197" s="4" t="s">
        <v>268</v>
      </c>
      <c r="C197" s="5">
        <v>11</v>
      </c>
      <c r="D197" s="5">
        <v>254</v>
      </c>
      <c r="E197" s="5">
        <v>15200</v>
      </c>
      <c r="F197" s="5">
        <v>36058.415999999997</v>
      </c>
      <c r="G197" s="5">
        <v>8000</v>
      </c>
      <c r="H197" s="5">
        <v>7200</v>
      </c>
      <c r="I197" s="5">
        <v>191</v>
      </c>
    </row>
    <row r="198" spans="1:9" ht="30" x14ac:dyDescent="0.25">
      <c r="A198" s="13"/>
      <c r="B198" s="4" t="s">
        <v>269</v>
      </c>
      <c r="C198" s="5">
        <v>12</v>
      </c>
      <c r="D198" s="5">
        <v>255</v>
      </c>
      <c r="E198" s="5">
        <v>24480</v>
      </c>
      <c r="F198" s="5">
        <v>40550.184000000001</v>
      </c>
      <c r="G198" s="5">
        <v>21500</v>
      </c>
      <c r="H198" s="5">
        <v>7280</v>
      </c>
      <c r="I198" s="5">
        <v>192</v>
      </c>
    </row>
    <row r="199" spans="1:9" ht="30" x14ac:dyDescent="0.25">
      <c r="A199" s="13"/>
      <c r="B199" s="4" t="s">
        <v>271</v>
      </c>
      <c r="C199" s="5">
        <v>14</v>
      </c>
      <c r="D199" s="5">
        <v>257</v>
      </c>
      <c r="E199" s="5">
        <v>23520</v>
      </c>
      <c r="F199" s="5">
        <v>34660.103999999999</v>
      </c>
      <c r="G199" s="5">
        <v>19000</v>
      </c>
      <c r="H199" s="5">
        <v>8320</v>
      </c>
      <c r="I199" s="5">
        <v>193</v>
      </c>
    </row>
    <row r="200" spans="1:9" ht="30" x14ac:dyDescent="0.25">
      <c r="A200" s="13"/>
      <c r="B200" s="4" t="s">
        <v>272</v>
      </c>
      <c r="C200" s="5">
        <v>15</v>
      </c>
      <c r="D200" s="5">
        <v>258</v>
      </c>
      <c r="E200" s="5">
        <v>39300</v>
      </c>
      <c r="F200" s="5">
        <v>36186.491999999998</v>
      </c>
      <c r="G200" s="5">
        <v>20600</v>
      </c>
      <c r="H200" s="5">
        <v>18700</v>
      </c>
      <c r="I200" s="5">
        <v>194</v>
      </c>
    </row>
    <row r="201" spans="1:9" ht="30" x14ac:dyDescent="0.25">
      <c r="A201" s="13"/>
      <c r="B201" s="4" t="s">
        <v>273</v>
      </c>
      <c r="C201" s="5">
        <v>16</v>
      </c>
      <c r="D201" s="5">
        <v>259</v>
      </c>
      <c r="E201" s="5">
        <v>21920</v>
      </c>
      <c r="F201" s="5">
        <v>34772.748</v>
      </c>
      <c r="G201" s="5">
        <v>18500</v>
      </c>
      <c r="H201" s="5">
        <v>7120</v>
      </c>
      <c r="I201" s="5">
        <v>195</v>
      </c>
    </row>
    <row r="202" spans="1:9" ht="30" x14ac:dyDescent="0.25">
      <c r="A202" s="13"/>
      <c r="B202" s="4" t="s">
        <v>275</v>
      </c>
      <c r="C202" s="5">
        <v>18</v>
      </c>
      <c r="D202" s="5">
        <v>261</v>
      </c>
      <c r="E202" s="5">
        <v>20400</v>
      </c>
      <c r="F202" s="5">
        <v>32812.536</v>
      </c>
      <c r="G202" s="5">
        <v>14500</v>
      </c>
      <c r="H202" s="5">
        <v>8800</v>
      </c>
      <c r="I202" s="5">
        <v>196</v>
      </c>
    </row>
    <row r="203" spans="1:9" ht="30" x14ac:dyDescent="0.25">
      <c r="A203" s="13"/>
      <c r="B203" s="4" t="s">
        <v>276</v>
      </c>
      <c r="C203" s="5">
        <v>19</v>
      </c>
      <c r="D203" s="5">
        <v>262</v>
      </c>
      <c r="E203" s="5">
        <v>16080</v>
      </c>
      <c r="F203" s="5">
        <v>34241.124000000003</v>
      </c>
      <c r="G203" s="5">
        <v>7280</v>
      </c>
      <c r="H203" s="5">
        <v>8800</v>
      </c>
      <c r="I203" s="5">
        <v>197</v>
      </c>
    </row>
    <row r="204" spans="1:9" ht="30" x14ac:dyDescent="0.25">
      <c r="A204" s="13"/>
      <c r="B204" s="4" t="s">
        <v>277</v>
      </c>
      <c r="C204" s="5">
        <v>20</v>
      </c>
      <c r="D204" s="5">
        <v>263</v>
      </c>
      <c r="E204" s="5">
        <v>20160</v>
      </c>
      <c r="F204" s="5">
        <v>25310.976000000002</v>
      </c>
      <c r="G204" s="5">
        <v>6080</v>
      </c>
      <c r="H204" s="5">
        <v>17600</v>
      </c>
      <c r="I204" s="5">
        <v>198</v>
      </c>
    </row>
    <row r="205" spans="1:9" ht="30" x14ac:dyDescent="0.25">
      <c r="A205" s="13"/>
      <c r="B205" s="4" t="s">
        <v>279</v>
      </c>
      <c r="C205" s="5">
        <v>22</v>
      </c>
      <c r="D205" s="5">
        <v>265</v>
      </c>
      <c r="E205" s="5">
        <v>18720</v>
      </c>
      <c r="F205" s="5">
        <v>30274.487999999998</v>
      </c>
      <c r="G205" s="5">
        <v>16400</v>
      </c>
      <c r="H205" s="5">
        <v>5600</v>
      </c>
      <c r="I205" s="5">
        <v>199</v>
      </c>
    </row>
    <row r="206" spans="1:9" ht="30" x14ac:dyDescent="0.25">
      <c r="A206" s="13"/>
      <c r="B206" s="4" t="s">
        <v>280</v>
      </c>
      <c r="C206" s="5">
        <v>23</v>
      </c>
      <c r="D206" s="5">
        <v>266</v>
      </c>
      <c r="E206" s="5">
        <v>17800</v>
      </c>
      <c r="F206" s="5">
        <v>26096.052</v>
      </c>
      <c r="G206" s="5">
        <v>9400</v>
      </c>
      <c r="H206" s="5">
        <v>8400</v>
      </c>
      <c r="I206" s="5">
        <v>200</v>
      </c>
    </row>
    <row r="207" spans="1:9" ht="30" x14ac:dyDescent="0.25">
      <c r="A207" s="13"/>
      <c r="B207" s="4" t="s">
        <v>281</v>
      </c>
      <c r="C207" s="5">
        <v>24</v>
      </c>
      <c r="D207" s="5">
        <v>267</v>
      </c>
      <c r="E207" s="5">
        <v>19840</v>
      </c>
      <c r="F207" s="5">
        <v>33048.732000000004</v>
      </c>
      <c r="G207" s="5">
        <v>17600</v>
      </c>
      <c r="H207" s="5">
        <v>5760</v>
      </c>
      <c r="I207" s="5">
        <v>201</v>
      </c>
    </row>
    <row r="208" spans="1:9" ht="30" x14ac:dyDescent="0.25">
      <c r="A208" s="13"/>
      <c r="B208" s="4" t="s">
        <v>283</v>
      </c>
      <c r="C208" s="5">
        <v>26</v>
      </c>
      <c r="D208" s="5">
        <v>269</v>
      </c>
      <c r="E208" s="5">
        <v>20320</v>
      </c>
      <c r="F208" s="5">
        <v>35722.235999999997</v>
      </c>
      <c r="G208" s="5">
        <v>15200</v>
      </c>
      <c r="H208" s="5">
        <v>8160</v>
      </c>
      <c r="I208" s="5">
        <v>202</v>
      </c>
    </row>
    <row r="209" spans="1:9" ht="30" x14ac:dyDescent="0.25">
      <c r="A209" s="13"/>
      <c r="B209" s="4" t="s">
        <v>284</v>
      </c>
      <c r="C209" s="5">
        <v>27</v>
      </c>
      <c r="D209" s="5">
        <v>270</v>
      </c>
      <c r="E209" s="5">
        <v>10320</v>
      </c>
      <c r="F209" s="5">
        <v>26685.612000000001</v>
      </c>
      <c r="G209" s="5">
        <v>4560</v>
      </c>
      <c r="H209" s="5">
        <v>5760</v>
      </c>
      <c r="I209" s="5">
        <v>203</v>
      </c>
    </row>
    <row r="210" spans="1:9" ht="30" x14ac:dyDescent="0.25">
      <c r="A210" s="13"/>
      <c r="B210" s="4" t="s">
        <v>285</v>
      </c>
      <c r="C210" s="5">
        <v>28</v>
      </c>
      <c r="D210" s="5">
        <v>271</v>
      </c>
      <c r="E210" s="5">
        <v>22400</v>
      </c>
      <c r="F210" s="5">
        <v>36837.372000000003</v>
      </c>
      <c r="G210" s="5">
        <v>18900</v>
      </c>
      <c r="H210" s="5">
        <v>7280</v>
      </c>
      <c r="I210" s="5">
        <v>204</v>
      </c>
    </row>
    <row r="211" spans="1:9" ht="30" x14ac:dyDescent="0.25">
      <c r="A211" s="13"/>
      <c r="B211" s="4" t="s">
        <v>286</v>
      </c>
      <c r="C211" s="5">
        <v>29</v>
      </c>
      <c r="D211" s="5">
        <v>272</v>
      </c>
      <c r="E211" s="5">
        <v>25120</v>
      </c>
      <c r="F211" s="5">
        <v>41920.332000000002</v>
      </c>
      <c r="G211" s="5">
        <v>20000</v>
      </c>
      <c r="H211" s="5">
        <v>9120</v>
      </c>
      <c r="I211" s="5">
        <v>205</v>
      </c>
    </row>
    <row r="212" spans="1:9" ht="30" x14ac:dyDescent="0.25">
      <c r="A212" s="13" t="s">
        <v>288</v>
      </c>
      <c r="B212" s="4" t="s">
        <v>289</v>
      </c>
      <c r="C212" s="5">
        <v>1</v>
      </c>
      <c r="D212" s="5">
        <v>274</v>
      </c>
      <c r="E212" s="5">
        <v>15600</v>
      </c>
      <c r="F212" s="5">
        <v>37979.520000000004</v>
      </c>
      <c r="G212" s="5">
        <v>8320</v>
      </c>
      <c r="H212" s="5">
        <v>7280</v>
      </c>
      <c r="I212" s="5">
        <v>206</v>
      </c>
    </row>
    <row r="213" spans="1:9" ht="30" x14ac:dyDescent="0.25">
      <c r="A213" s="13"/>
      <c r="B213" s="4" t="s">
        <v>290</v>
      </c>
      <c r="C213" s="5">
        <v>2</v>
      </c>
      <c r="D213" s="5">
        <v>275</v>
      </c>
      <c r="E213" s="5">
        <v>40900</v>
      </c>
      <c r="F213" s="5">
        <v>39403.067999999999</v>
      </c>
      <c r="G213" s="5">
        <v>20800</v>
      </c>
      <c r="H213" s="5">
        <v>20100</v>
      </c>
      <c r="I213" s="5">
        <v>207</v>
      </c>
    </row>
    <row r="214" spans="1:9" ht="30" x14ac:dyDescent="0.25">
      <c r="A214" s="13"/>
      <c r="B214" s="4" t="s">
        <v>293</v>
      </c>
      <c r="C214" s="5">
        <v>5</v>
      </c>
      <c r="D214" s="5">
        <v>278</v>
      </c>
      <c r="E214" s="5">
        <v>14400</v>
      </c>
      <c r="F214" s="5">
        <v>35551.188000000002</v>
      </c>
      <c r="G214" s="5">
        <v>7600</v>
      </c>
      <c r="H214" s="5">
        <v>6800</v>
      </c>
      <c r="I214" s="5">
        <v>208</v>
      </c>
    </row>
    <row r="215" spans="1:9" ht="30" x14ac:dyDescent="0.25">
      <c r="A215" s="13"/>
      <c r="B215" s="4" t="s">
        <v>294</v>
      </c>
      <c r="C215" s="5">
        <v>6</v>
      </c>
      <c r="D215" s="5">
        <v>279</v>
      </c>
      <c r="E215" s="5">
        <v>38700</v>
      </c>
      <c r="F215" s="5">
        <v>37280.615999999995</v>
      </c>
      <c r="G215" s="5">
        <v>19700</v>
      </c>
      <c r="H215" s="5">
        <v>19000</v>
      </c>
      <c r="I215" s="5">
        <v>209</v>
      </c>
    </row>
    <row r="216" spans="1:9" ht="30" x14ac:dyDescent="0.25">
      <c r="A216" s="13"/>
      <c r="B216" s="4" t="s">
        <v>295</v>
      </c>
      <c r="C216" s="5">
        <v>7</v>
      </c>
      <c r="D216" s="5">
        <v>280</v>
      </c>
      <c r="E216" s="5">
        <v>24240</v>
      </c>
      <c r="F216" s="5">
        <v>35051.004000000001</v>
      </c>
      <c r="G216" s="5">
        <v>18900</v>
      </c>
      <c r="H216" s="5">
        <v>9120</v>
      </c>
      <c r="I216" s="5">
        <v>210</v>
      </c>
    </row>
    <row r="217" spans="1:9" ht="30" x14ac:dyDescent="0.25">
      <c r="A217" s="13"/>
      <c r="B217" s="4" t="s">
        <v>296</v>
      </c>
      <c r="C217" s="5">
        <v>8</v>
      </c>
      <c r="D217" s="5">
        <v>281</v>
      </c>
      <c r="E217" s="5">
        <v>19840</v>
      </c>
      <c r="F217" s="5">
        <v>32319.984</v>
      </c>
      <c r="G217" s="5">
        <v>16100</v>
      </c>
      <c r="H217" s="5">
        <v>6960</v>
      </c>
      <c r="I217" s="5">
        <v>211</v>
      </c>
    </row>
    <row r="218" spans="1:9" ht="30" x14ac:dyDescent="0.25">
      <c r="A218" s="13"/>
      <c r="B218" s="4" t="s">
        <v>297</v>
      </c>
      <c r="C218" s="5">
        <v>9</v>
      </c>
      <c r="D218" s="5">
        <v>282</v>
      </c>
      <c r="E218" s="5">
        <v>14400</v>
      </c>
      <c r="F218" s="5">
        <v>37282.356</v>
      </c>
      <c r="G218" s="5">
        <v>6800</v>
      </c>
      <c r="H218" s="5">
        <v>7600</v>
      </c>
      <c r="I218" s="5">
        <v>212</v>
      </c>
    </row>
    <row r="219" spans="1:9" ht="30" x14ac:dyDescent="0.25">
      <c r="A219" s="13"/>
      <c r="B219" s="4" t="s">
        <v>298</v>
      </c>
      <c r="C219" s="5">
        <v>10</v>
      </c>
      <c r="D219" s="5">
        <v>283</v>
      </c>
      <c r="E219" s="5">
        <v>44400</v>
      </c>
      <c r="F219" s="5">
        <v>44075.724000000002</v>
      </c>
      <c r="G219" s="5">
        <v>21900</v>
      </c>
      <c r="H219" s="5">
        <v>22500</v>
      </c>
      <c r="I219" s="5">
        <v>213</v>
      </c>
    </row>
    <row r="220" spans="1:9" ht="30" x14ac:dyDescent="0.25">
      <c r="A220" s="13"/>
      <c r="B220" s="4" t="s">
        <v>300</v>
      </c>
      <c r="C220" s="5">
        <v>12</v>
      </c>
      <c r="D220" s="5">
        <v>285</v>
      </c>
      <c r="E220" s="5">
        <v>15040</v>
      </c>
      <c r="F220" s="5">
        <v>28815.396000000001</v>
      </c>
      <c r="G220" s="5">
        <v>17600</v>
      </c>
      <c r="H220" s="5">
        <v>960</v>
      </c>
      <c r="I220" s="5">
        <v>214</v>
      </c>
    </row>
    <row r="221" spans="1:9" ht="30" x14ac:dyDescent="0.25">
      <c r="A221" s="13"/>
      <c r="B221" s="4" t="s">
        <v>301</v>
      </c>
      <c r="C221" s="5">
        <v>13</v>
      </c>
      <c r="D221" s="5">
        <v>286</v>
      </c>
      <c r="E221" s="5">
        <v>21120</v>
      </c>
      <c r="F221" s="5">
        <v>37074.06</v>
      </c>
      <c r="G221" s="5">
        <v>5600</v>
      </c>
      <c r="H221" s="5">
        <v>19400</v>
      </c>
      <c r="I221" s="5">
        <v>215</v>
      </c>
    </row>
    <row r="222" spans="1:9" ht="30" x14ac:dyDescent="0.25">
      <c r="A222" s="13"/>
      <c r="B222" s="4" t="s">
        <v>302</v>
      </c>
      <c r="C222" s="5">
        <v>14</v>
      </c>
      <c r="D222" s="5">
        <v>287</v>
      </c>
      <c r="E222" s="5">
        <v>20640</v>
      </c>
      <c r="F222" s="5">
        <v>37696.271999999997</v>
      </c>
      <c r="G222" s="5">
        <v>17800</v>
      </c>
      <c r="H222" s="5">
        <v>6400</v>
      </c>
      <c r="I222" s="5">
        <v>216</v>
      </c>
    </row>
    <row r="223" spans="1:9" ht="30" x14ac:dyDescent="0.25">
      <c r="A223" s="13"/>
      <c r="B223" s="4" t="s">
        <v>303</v>
      </c>
      <c r="C223" s="5">
        <v>15</v>
      </c>
      <c r="D223" s="5">
        <v>288</v>
      </c>
      <c r="E223" s="5">
        <v>14400</v>
      </c>
      <c r="F223" s="5">
        <v>30653.232</v>
      </c>
      <c r="G223" s="5">
        <v>5600</v>
      </c>
      <c r="H223" s="5">
        <v>8800</v>
      </c>
      <c r="I223" s="5">
        <v>217</v>
      </c>
    </row>
    <row r="224" spans="1:9" ht="30" x14ac:dyDescent="0.25">
      <c r="A224" s="13"/>
      <c r="B224" s="4" t="s">
        <v>305</v>
      </c>
      <c r="C224" s="5">
        <v>17</v>
      </c>
      <c r="D224" s="5">
        <v>290</v>
      </c>
      <c r="E224" s="5">
        <v>17440</v>
      </c>
      <c r="F224" s="5">
        <v>40940.027999999998</v>
      </c>
      <c r="G224" s="5">
        <v>8320</v>
      </c>
      <c r="H224" s="5">
        <v>9120</v>
      </c>
      <c r="I224" s="5">
        <v>218</v>
      </c>
    </row>
    <row r="225" spans="1:9" ht="30" x14ac:dyDescent="0.25">
      <c r="A225" s="13"/>
      <c r="B225" s="4" t="s">
        <v>306</v>
      </c>
      <c r="C225" s="5">
        <v>18</v>
      </c>
      <c r="D225" s="5">
        <v>291</v>
      </c>
      <c r="E225" s="5">
        <v>21600</v>
      </c>
      <c r="F225" s="5">
        <v>35164.127999999997</v>
      </c>
      <c r="G225" s="5">
        <v>19000</v>
      </c>
      <c r="H225" s="5">
        <v>6400</v>
      </c>
      <c r="I225" s="5">
        <v>219</v>
      </c>
    </row>
    <row r="226" spans="1:9" ht="30" x14ac:dyDescent="0.25">
      <c r="A226" s="13"/>
      <c r="B226" s="4" t="s">
        <v>307</v>
      </c>
      <c r="C226" s="5">
        <v>19</v>
      </c>
      <c r="D226" s="5">
        <v>292</v>
      </c>
      <c r="E226" s="5">
        <v>35700</v>
      </c>
      <c r="F226" s="5">
        <v>32817.671999999999</v>
      </c>
      <c r="G226" s="5">
        <v>14500</v>
      </c>
      <c r="H226" s="5">
        <v>21200</v>
      </c>
      <c r="I226" s="5">
        <v>220</v>
      </c>
    </row>
    <row r="227" spans="1:9" ht="30" x14ac:dyDescent="0.25">
      <c r="A227" s="13"/>
      <c r="B227" s="4" t="s">
        <v>308</v>
      </c>
      <c r="C227" s="5">
        <v>20</v>
      </c>
      <c r="D227" s="5">
        <v>293</v>
      </c>
      <c r="E227" s="5">
        <v>34600</v>
      </c>
      <c r="F227" s="5">
        <v>32690.28</v>
      </c>
      <c r="G227" s="5">
        <v>17500</v>
      </c>
      <c r="H227" s="5">
        <v>17100</v>
      </c>
      <c r="I227" s="5">
        <v>221</v>
      </c>
    </row>
    <row r="228" spans="1:9" ht="30" x14ac:dyDescent="0.25">
      <c r="A228" s="13"/>
      <c r="B228" s="4" t="s">
        <v>309</v>
      </c>
      <c r="C228" s="5">
        <v>21</v>
      </c>
      <c r="D228" s="5">
        <v>294</v>
      </c>
      <c r="E228" s="5">
        <v>16000</v>
      </c>
      <c r="F228" s="5">
        <v>17542.763999999999</v>
      </c>
      <c r="G228" s="5">
        <v>2400</v>
      </c>
      <c r="H228" s="5">
        <v>17000</v>
      </c>
      <c r="I228" s="5">
        <v>222</v>
      </c>
    </row>
    <row r="229" spans="1:9" ht="30" x14ac:dyDescent="0.25">
      <c r="A229" s="13"/>
      <c r="B229" s="4" t="s">
        <v>310</v>
      </c>
      <c r="C229" s="5">
        <v>22</v>
      </c>
      <c r="D229" s="5">
        <v>295</v>
      </c>
      <c r="E229" s="5">
        <v>21520</v>
      </c>
      <c r="F229" s="5">
        <v>24464.135999999999</v>
      </c>
      <c r="G229" s="5">
        <v>6960</v>
      </c>
      <c r="H229" s="5">
        <v>18200</v>
      </c>
      <c r="I229" s="5">
        <v>223</v>
      </c>
    </row>
    <row r="230" spans="1:9" ht="30" x14ac:dyDescent="0.25">
      <c r="A230" s="13"/>
      <c r="B230" s="4" t="s">
        <v>311</v>
      </c>
      <c r="C230" s="5">
        <v>23</v>
      </c>
      <c r="D230" s="5">
        <v>296</v>
      </c>
      <c r="E230" s="5">
        <v>35700</v>
      </c>
      <c r="F230" s="5">
        <v>35478.648000000001</v>
      </c>
      <c r="G230" s="5">
        <v>15600</v>
      </c>
      <c r="H230" s="5">
        <v>20100</v>
      </c>
      <c r="I230" s="5">
        <v>224</v>
      </c>
    </row>
    <row r="231" spans="1:9" ht="30" x14ac:dyDescent="0.25">
      <c r="A231" s="13"/>
      <c r="B231" s="4" t="s">
        <v>312</v>
      </c>
      <c r="C231" s="5">
        <v>24</v>
      </c>
      <c r="D231" s="5">
        <v>297</v>
      </c>
      <c r="E231" s="5">
        <v>24400</v>
      </c>
      <c r="F231" s="5">
        <v>36266.555999999997</v>
      </c>
      <c r="G231" s="5">
        <v>19500</v>
      </c>
      <c r="H231" s="5">
        <v>8800</v>
      </c>
      <c r="I231" s="5">
        <v>225</v>
      </c>
    </row>
    <row r="232" spans="1:9" ht="30" x14ac:dyDescent="0.25">
      <c r="A232" s="13"/>
      <c r="B232" s="4" t="s">
        <v>313</v>
      </c>
      <c r="C232" s="5">
        <v>25</v>
      </c>
      <c r="D232" s="5">
        <v>298</v>
      </c>
      <c r="E232" s="5">
        <v>7200</v>
      </c>
      <c r="F232" s="5">
        <v>26625.864000000001</v>
      </c>
      <c r="G232" s="5">
        <v>800</v>
      </c>
      <c r="H232" s="5">
        <v>6400</v>
      </c>
      <c r="I232" s="5">
        <v>226</v>
      </c>
    </row>
    <row r="233" spans="1:9" ht="30" x14ac:dyDescent="0.25">
      <c r="A233" s="13"/>
      <c r="B233" s="4" t="s">
        <v>314</v>
      </c>
      <c r="C233" s="5">
        <v>26</v>
      </c>
      <c r="D233" s="5">
        <v>299</v>
      </c>
      <c r="E233" s="5">
        <v>17600</v>
      </c>
      <c r="F233" s="5">
        <v>29795.987999999998</v>
      </c>
      <c r="G233" s="5">
        <v>14400</v>
      </c>
      <c r="H233" s="5">
        <v>6080</v>
      </c>
      <c r="I233" s="5">
        <v>227</v>
      </c>
    </row>
    <row r="234" spans="1:9" ht="30" x14ac:dyDescent="0.25">
      <c r="A234" s="13"/>
      <c r="B234" s="4" t="s">
        <v>315</v>
      </c>
      <c r="C234" s="5">
        <v>27</v>
      </c>
      <c r="D234" s="5">
        <v>300</v>
      </c>
      <c r="E234" s="5">
        <v>17840</v>
      </c>
      <c r="F234" s="5">
        <v>31169.724000000002</v>
      </c>
      <c r="G234" s="5">
        <v>12300</v>
      </c>
      <c r="H234" s="5">
        <v>8000</v>
      </c>
      <c r="I234" s="5">
        <v>228</v>
      </c>
    </row>
    <row r="235" spans="1:9" ht="30" x14ac:dyDescent="0.25">
      <c r="A235" s="13"/>
      <c r="B235" s="4" t="s">
        <v>317</v>
      </c>
      <c r="C235" s="5">
        <v>29</v>
      </c>
      <c r="D235" s="5">
        <v>302</v>
      </c>
      <c r="E235" s="5">
        <v>18480</v>
      </c>
      <c r="F235" s="5">
        <v>23708.868000000002</v>
      </c>
      <c r="G235" s="5">
        <v>16500</v>
      </c>
      <c r="H235" s="5">
        <v>5280</v>
      </c>
      <c r="I235" s="5">
        <v>229</v>
      </c>
    </row>
    <row r="236" spans="1:9" ht="30" x14ac:dyDescent="0.25">
      <c r="A236" s="13"/>
      <c r="B236" s="4" t="s">
        <v>318</v>
      </c>
      <c r="C236" s="5">
        <v>30</v>
      </c>
      <c r="D236" s="5">
        <v>303</v>
      </c>
      <c r="E236" s="5">
        <v>23440</v>
      </c>
      <c r="F236" s="5">
        <v>40541.148000000001</v>
      </c>
      <c r="G236" s="5">
        <v>17600</v>
      </c>
      <c r="H236" s="5">
        <v>9360</v>
      </c>
      <c r="I236" s="5">
        <v>230</v>
      </c>
    </row>
    <row r="237" spans="1:9" ht="30" x14ac:dyDescent="0.25">
      <c r="A237" s="13"/>
      <c r="B237" s="4" t="s">
        <v>319</v>
      </c>
      <c r="C237" s="5">
        <v>31</v>
      </c>
      <c r="D237" s="5">
        <v>304</v>
      </c>
      <c r="E237" s="5">
        <v>24240</v>
      </c>
      <c r="F237" s="5">
        <v>38441.94</v>
      </c>
      <c r="G237" s="5">
        <v>20300</v>
      </c>
      <c r="H237" s="5">
        <v>8000</v>
      </c>
      <c r="I237" s="5">
        <v>231</v>
      </c>
    </row>
    <row r="238" spans="1:9" ht="30" x14ac:dyDescent="0.25">
      <c r="A238" s="13" t="s">
        <v>320</v>
      </c>
      <c r="B238" s="4" t="s">
        <v>321</v>
      </c>
      <c r="C238" s="5">
        <v>1</v>
      </c>
      <c r="D238" s="5">
        <v>305</v>
      </c>
      <c r="E238" s="5">
        <v>19280</v>
      </c>
      <c r="F238" s="5">
        <v>31523.531999999999</v>
      </c>
      <c r="G238" s="5">
        <v>18000</v>
      </c>
      <c r="H238" s="5">
        <v>4880</v>
      </c>
      <c r="I238" s="5">
        <v>232</v>
      </c>
    </row>
    <row r="239" spans="1:9" ht="30" x14ac:dyDescent="0.25">
      <c r="A239" s="13"/>
      <c r="B239" s="4" t="s">
        <v>322</v>
      </c>
      <c r="C239" s="5">
        <v>2</v>
      </c>
      <c r="D239" s="5">
        <v>306</v>
      </c>
      <c r="E239" s="5">
        <v>16080</v>
      </c>
      <c r="F239" s="5">
        <v>21982.968000000001</v>
      </c>
      <c r="G239" s="5">
        <v>6480</v>
      </c>
      <c r="H239" s="5">
        <v>12000</v>
      </c>
      <c r="I239" s="5">
        <v>233</v>
      </c>
    </row>
    <row r="240" spans="1:9" ht="30" x14ac:dyDescent="0.25">
      <c r="A240" s="13"/>
      <c r="B240" s="4" t="s">
        <v>323</v>
      </c>
      <c r="C240" s="5">
        <v>3</v>
      </c>
      <c r="D240" s="5">
        <v>307</v>
      </c>
      <c r="E240" s="5">
        <v>30000</v>
      </c>
      <c r="F240" s="5">
        <v>30343.968000000001</v>
      </c>
      <c r="G240" s="5">
        <v>18000</v>
      </c>
      <c r="H240" s="5">
        <v>12000</v>
      </c>
      <c r="I240" s="5">
        <v>234</v>
      </c>
    </row>
    <row r="241" spans="1:9" ht="30" x14ac:dyDescent="0.25">
      <c r="A241" s="13"/>
      <c r="B241" s="4" t="s">
        <v>324</v>
      </c>
      <c r="C241" s="5">
        <v>4</v>
      </c>
      <c r="D241" s="5">
        <v>308</v>
      </c>
      <c r="E241" s="5">
        <v>35500</v>
      </c>
      <c r="F241" s="5">
        <v>36574.667999999998</v>
      </c>
      <c r="G241" s="5">
        <v>14100</v>
      </c>
      <c r="H241" s="5">
        <v>21400</v>
      </c>
      <c r="I241" s="5">
        <v>235</v>
      </c>
    </row>
    <row r="242" spans="1:9" ht="30" x14ac:dyDescent="0.25">
      <c r="A242" s="13"/>
      <c r="B242" s="4" t="s">
        <v>325</v>
      </c>
      <c r="C242" s="5">
        <v>5</v>
      </c>
      <c r="D242" s="5">
        <v>309</v>
      </c>
      <c r="E242" s="5">
        <v>14880</v>
      </c>
      <c r="F242" s="5">
        <v>30547.644</v>
      </c>
      <c r="G242" s="5">
        <v>8400</v>
      </c>
      <c r="H242" s="5">
        <v>8160</v>
      </c>
      <c r="I242" s="5">
        <v>236</v>
      </c>
    </row>
    <row r="243" spans="1:9" ht="30" x14ac:dyDescent="0.25">
      <c r="A243" s="13"/>
      <c r="B243" s="4" t="s">
        <v>326</v>
      </c>
      <c r="C243" s="5">
        <v>6</v>
      </c>
      <c r="D243" s="5">
        <v>310</v>
      </c>
      <c r="E243" s="5">
        <v>27200</v>
      </c>
      <c r="F243" s="5">
        <v>30129.66</v>
      </c>
      <c r="G243" s="5">
        <v>5000</v>
      </c>
      <c r="H243" s="5">
        <v>22200</v>
      </c>
      <c r="I243" s="5">
        <v>237</v>
      </c>
    </row>
    <row r="244" spans="1:9" ht="30" x14ac:dyDescent="0.25">
      <c r="A244" s="13"/>
      <c r="B244" s="4" t="s">
        <v>327</v>
      </c>
      <c r="C244" s="5">
        <v>7</v>
      </c>
      <c r="D244" s="5">
        <v>311</v>
      </c>
      <c r="E244" s="5">
        <v>30000</v>
      </c>
      <c r="F244" s="5">
        <v>33878.976000000002</v>
      </c>
      <c r="G244" s="5">
        <v>6600</v>
      </c>
      <c r="H244" s="5">
        <v>23400</v>
      </c>
      <c r="I244" s="5">
        <v>238</v>
      </c>
    </row>
    <row r="245" spans="1:9" ht="30" x14ac:dyDescent="0.25">
      <c r="A245" s="13"/>
      <c r="B245" s="4" t="s">
        <v>328</v>
      </c>
      <c r="C245" s="5">
        <v>8</v>
      </c>
      <c r="D245" s="5">
        <v>312</v>
      </c>
      <c r="E245" s="5">
        <v>26700</v>
      </c>
      <c r="F245" s="5">
        <v>29769.3</v>
      </c>
      <c r="G245" s="5">
        <v>8500</v>
      </c>
      <c r="H245" s="5">
        <v>18200</v>
      </c>
      <c r="I245" s="5">
        <v>239</v>
      </c>
    </row>
    <row r="246" spans="1:9" ht="30" x14ac:dyDescent="0.25">
      <c r="A246" s="13"/>
      <c r="B246" s="4" t="s">
        <v>329</v>
      </c>
      <c r="C246" s="5">
        <v>9</v>
      </c>
      <c r="D246" s="5">
        <v>313</v>
      </c>
      <c r="E246" s="5">
        <v>29000</v>
      </c>
      <c r="F246" s="5">
        <v>29965.703999999998</v>
      </c>
      <c r="G246" s="5">
        <v>10000</v>
      </c>
      <c r="H246" s="5">
        <v>19000</v>
      </c>
      <c r="I246" s="5">
        <v>240</v>
      </c>
    </row>
    <row r="247" spans="1:9" ht="30" x14ac:dyDescent="0.25">
      <c r="A247" s="13"/>
      <c r="B247" s="4" t="s">
        <v>330</v>
      </c>
      <c r="C247" s="5">
        <v>10</v>
      </c>
      <c r="D247" s="5">
        <v>314</v>
      </c>
      <c r="E247" s="5">
        <v>31100</v>
      </c>
      <c r="F247" s="5">
        <v>30159.648000000001</v>
      </c>
      <c r="G247" s="5">
        <v>12100</v>
      </c>
      <c r="H247" s="5">
        <v>19000</v>
      </c>
      <c r="I247" s="5">
        <v>241</v>
      </c>
    </row>
    <row r="248" spans="1:9" ht="30" x14ac:dyDescent="0.25">
      <c r="A248" s="13"/>
      <c r="B248" s="4" t="s">
        <v>331</v>
      </c>
      <c r="C248" s="5">
        <v>11</v>
      </c>
      <c r="D248" s="5">
        <v>315</v>
      </c>
      <c r="E248" s="5">
        <v>24800</v>
      </c>
      <c r="F248" s="5">
        <v>26258.076000000001</v>
      </c>
      <c r="G248" s="5">
        <v>9800</v>
      </c>
      <c r="H248" s="5">
        <v>15000</v>
      </c>
      <c r="I248" s="5">
        <v>242</v>
      </c>
    </row>
    <row r="249" spans="1:9" ht="30" x14ac:dyDescent="0.25">
      <c r="A249" s="13"/>
      <c r="B249" s="4" t="s">
        <v>332</v>
      </c>
      <c r="C249" s="5">
        <v>12</v>
      </c>
      <c r="D249" s="5">
        <v>316</v>
      </c>
      <c r="E249" s="5">
        <v>34000</v>
      </c>
      <c r="F249" s="5">
        <v>33464.472000000002</v>
      </c>
      <c r="G249" s="5">
        <v>15600</v>
      </c>
      <c r="H249" s="5">
        <v>18400</v>
      </c>
      <c r="I249" s="5">
        <v>243</v>
      </c>
    </row>
    <row r="250" spans="1:9" ht="30" x14ac:dyDescent="0.25">
      <c r="A250" s="13"/>
      <c r="B250" s="4" t="s">
        <v>333</v>
      </c>
      <c r="C250" s="5">
        <v>13</v>
      </c>
      <c r="D250" s="5">
        <v>317</v>
      </c>
      <c r="E250" s="5">
        <v>32200</v>
      </c>
      <c r="F250" s="5">
        <v>33288.695999999996</v>
      </c>
      <c r="G250" s="5">
        <v>10700</v>
      </c>
      <c r="H250" s="5">
        <v>21500</v>
      </c>
      <c r="I250" s="5">
        <v>244</v>
      </c>
    </row>
    <row r="251" spans="1:9" ht="30" x14ac:dyDescent="0.25">
      <c r="A251" s="13"/>
      <c r="B251" s="4" t="s">
        <v>334</v>
      </c>
      <c r="C251" s="5">
        <v>14</v>
      </c>
      <c r="D251" s="5">
        <v>318</v>
      </c>
      <c r="E251" s="5">
        <v>34200</v>
      </c>
      <c r="F251" s="5">
        <v>35885.148000000001</v>
      </c>
      <c r="G251" s="5">
        <v>13400</v>
      </c>
      <c r="H251" s="5">
        <v>20800</v>
      </c>
      <c r="I251" s="5">
        <v>245</v>
      </c>
    </row>
    <row r="252" spans="1:9" ht="30" x14ac:dyDescent="0.25">
      <c r="A252" s="13"/>
      <c r="B252" s="4" t="s">
        <v>335</v>
      </c>
      <c r="C252" s="5">
        <v>15</v>
      </c>
      <c r="D252" s="5">
        <v>319</v>
      </c>
      <c r="E252" s="5">
        <v>24640</v>
      </c>
      <c r="F252" s="5">
        <v>31483.884000000005</v>
      </c>
      <c r="G252" s="5">
        <v>8000</v>
      </c>
      <c r="H252" s="5">
        <v>20800</v>
      </c>
      <c r="I252" s="5">
        <v>246</v>
      </c>
    </row>
    <row r="253" spans="1:9" ht="30" x14ac:dyDescent="0.25">
      <c r="A253" s="13"/>
      <c r="B253" s="4" t="s">
        <v>336</v>
      </c>
      <c r="C253" s="5">
        <v>16</v>
      </c>
      <c r="D253" s="5">
        <v>320</v>
      </c>
      <c r="E253" s="5">
        <v>32800</v>
      </c>
      <c r="F253" s="5">
        <v>34785.275999999998</v>
      </c>
      <c r="G253" s="5">
        <v>14700</v>
      </c>
      <c r="H253" s="5">
        <v>18100</v>
      </c>
      <c r="I253" s="5">
        <v>247</v>
      </c>
    </row>
    <row r="254" spans="1:9" ht="30" x14ac:dyDescent="0.25">
      <c r="A254" s="13"/>
      <c r="B254" s="4" t="s">
        <v>337</v>
      </c>
      <c r="C254" s="5">
        <v>17</v>
      </c>
      <c r="D254" s="5">
        <v>321</v>
      </c>
      <c r="E254" s="5">
        <v>26500</v>
      </c>
      <c r="F254" s="5">
        <v>29544.239999999998</v>
      </c>
      <c r="G254" s="5">
        <v>9000</v>
      </c>
      <c r="H254" s="5">
        <v>17500</v>
      </c>
      <c r="I254" s="5">
        <v>248</v>
      </c>
    </row>
    <row r="255" spans="1:9" ht="30" x14ac:dyDescent="0.25">
      <c r="A255" s="13"/>
      <c r="B255" s="4" t="s">
        <v>338</v>
      </c>
      <c r="C255" s="5">
        <v>18</v>
      </c>
      <c r="D255" s="5">
        <v>322</v>
      </c>
      <c r="E255" s="5">
        <v>8080</v>
      </c>
      <c r="F255" s="5">
        <v>29467.775999999998</v>
      </c>
      <c r="G255" s="5">
        <v>3040</v>
      </c>
      <c r="H255" s="5">
        <v>5040</v>
      </c>
      <c r="I255" s="5">
        <v>249</v>
      </c>
    </row>
    <row r="256" spans="1:9" ht="30" x14ac:dyDescent="0.25">
      <c r="A256" s="13"/>
      <c r="B256" s="4" t="s">
        <v>339</v>
      </c>
      <c r="C256" s="5">
        <v>19</v>
      </c>
      <c r="D256" s="5">
        <v>323</v>
      </c>
      <c r="E256" s="5">
        <v>26500</v>
      </c>
      <c r="F256" s="5">
        <v>32843.759999999995</v>
      </c>
      <c r="G256" s="5">
        <v>9600</v>
      </c>
      <c r="H256" s="5">
        <v>16900</v>
      </c>
      <c r="I256" s="5">
        <v>250</v>
      </c>
    </row>
    <row r="257" spans="1:9" ht="30" x14ac:dyDescent="0.25">
      <c r="A257" s="13"/>
      <c r="B257" s="4" t="s">
        <v>340</v>
      </c>
      <c r="C257" s="5">
        <v>20</v>
      </c>
      <c r="D257" s="5">
        <v>324</v>
      </c>
      <c r="E257" s="5">
        <v>37000</v>
      </c>
      <c r="F257" s="5">
        <v>36983.315999999999</v>
      </c>
      <c r="G257" s="5">
        <v>17500</v>
      </c>
      <c r="H257" s="5">
        <v>19500</v>
      </c>
      <c r="I257" s="5">
        <v>251</v>
      </c>
    </row>
    <row r="258" spans="1:9" ht="30" x14ac:dyDescent="0.25">
      <c r="A258" s="13"/>
      <c r="B258" s="4" t="s">
        <v>341</v>
      </c>
      <c r="C258" s="5">
        <v>21</v>
      </c>
      <c r="D258" s="5">
        <v>325</v>
      </c>
      <c r="E258" s="5">
        <v>34100</v>
      </c>
      <c r="F258" s="5">
        <v>34105.547999999995</v>
      </c>
      <c r="G258" s="5">
        <v>13100</v>
      </c>
      <c r="H258" s="5">
        <v>21000</v>
      </c>
      <c r="I258" s="5">
        <v>252</v>
      </c>
    </row>
    <row r="259" spans="1:9" ht="30" x14ac:dyDescent="0.25">
      <c r="A259" s="13"/>
      <c r="B259" s="4" t="s">
        <v>342</v>
      </c>
      <c r="C259" s="5">
        <v>22</v>
      </c>
      <c r="D259" s="5">
        <v>326</v>
      </c>
      <c r="E259" s="5">
        <v>6160</v>
      </c>
      <c r="F259" s="5">
        <v>28652.579999999998</v>
      </c>
      <c r="G259" s="5">
        <v>3840</v>
      </c>
      <c r="H259" s="5">
        <v>2320</v>
      </c>
      <c r="I259" s="5">
        <v>253</v>
      </c>
    </row>
    <row r="260" spans="1:9" ht="30" x14ac:dyDescent="0.25">
      <c r="A260" s="13"/>
      <c r="B260" s="4" t="s">
        <v>343</v>
      </c>
      <c r="C260" s="5">
        <v>23</v>
      </c>
      <c r="D260" s="5">
        <v>327</v>
      </c>
      <c r="E260" s="5">
        <v>37600</v>
      </c>
      <c r="F260" s="5">
        <v>35897.364000000001</v>
      </c>
      <c r="G260" s="5">
        <v>18100</v>
      </c>
      <c r="H260" s="5">
        <v>19500</v>
      </c>
      <c r="I260" s="5">
        <v>254</v>
      </c>
    </row>
    <row r="261" spans="1:9" ht="30" x14ac:dyDescent="0.25">
      <c r="A261" s="13"/>
      <c r="B261" s="4" t="s">
        <v>344</v>
      </c>
      <c r="C261" s="5">
        <v>24</v>
      </c>
      <c r="D261" s="5">
        <v>328</v>
      </c>
      <c r="E261" s="5">
        <v>28700</v>
      </c>
      <c r="F261" s="5">
        <v>30536.603999999999</v>
      </c>
      <c r="G261" s="5">
        <v>9300</v>
      </c>
      <c r="H261" s="5">
        <v>19400</v>
      </c>
      <c r="I261" s="5">
        <v>255</v>
      </c>
    </row>
    <row r="262" spans="1:9" ht="30" x14ac:dyDescent="0.25">
      <c r="A262" s="13"/>
      <c r="B262" s="4" t="s">
        <v>345</v>
      </c>
      <c r="C262" s="5">
        <v>25</v>
      </c>
      <c r="D262" s="5">
        <v>329</v>
      </c>
      <c r="E262" s="5">
        <v>17360</v>
      </c>
      <c r="F262" s="5">
        <v>25920.792000000001</v>
      </c>
      <c r="G262" s="5">
        <v>3760</v>
      </c>
      <c r="H262" s="5">
        <v>17000</v>
      </c>
      <c r="I262" s="5">
        <v>256</v>
      </c>
    </row>
    <row r="263" spans="1:9" ht="30" x14ac:dyDescent="0.25">
      <c r="A263" s="13"/>
      <c r="B263" s="4" t="s">
        <v>346</v>
      </c>
      <c r="C263" s="5">
        <v>26</v>
      </c>
      <c r="D263" s="5">
        <v>330</v>
      </c>
      <c r="E263" s="5">
        <v>10000</v>
      </c>
      <c r="F263" s="5">
        <v>35071.979999999996</v>
      </c>
      <c r="G263" s="5">
        <v>3040</v>
      </c>
      <c r="H263" s="5">
        <v>6960</v>
      </c>
      <c r="I263" s="5">
        <v>257</v>
      </c>
    </row>
    <row r="264" spans="1:9" ht="30" x14ac:dyDescent="0.25">
      <c r="A264" s="13"/>
      <c r="B264" s="4" t="s">
        <v>347</v>
      </c>
      <c r="C264" s="5">
        <v>27</v>
      </c>
      <c r="D264" s="5">
        <v>331</v>
      </c>
      <c r="E264" s="5">
        <v>38900</v>
      </c>
      <c r="F264" s="5">
        <v>38183.027999999998</v>
      </c>
      <c r="G264" s="5">
        <v>16700</v>
      </c>
      <c r="H264" s="5">
        <v>22200</v>
      </c>
      <c r="I264" s="5">
        <v>258</v>
      </c>
    </row>
    <row r="265" spans="1:9" ht="30" x14ac:dyDescent="0.25">
      <c r="A265" s="13"/>
      <c r="B265" s="4" t="s">
        <v>348</v>
      </c>
      <c r="C265" s="5">
        <v>28</v>
      </c>
      <c r="D265" s="5">
        <v>332</v>
      </c>
      <c r="E265" s="5">
        <v>38300</v>
      </c>
      <c r="F265" s="5">
        <v>39175.896000000001</v>
      </c>
      <c r="G265" s="5">
        <v>18300</v>
      </c>
      <c r="H265" s="5">
        <v>20000</v>
      </c>
      <c r="I265" s="5">
        <v>259</v>
      </c>
    </row>
    <row r="266" spans="1:9" ht="30" x14ac:dyDescent="0.25">
      <c r="A266" s="13"/>
      <c r="B266" s="4" t="s">
        <v>349</v>
      </c>
      <c r="C266" s="5">
        <v>29</v>
      </c>
      <c r="D266" s="5">
        <v>333</v>
      </c>
      <c r="E266" s="5">
        <v>35000</v>
      </c>
      <c r="F266" s="5">
        <v>34084.259999999995</v>
      </c>
      <c r="G266" s="5">
        <v>16000</v>
      </c>
      <c r="H266" s="5">
        <v>19000</v>
      </c>
      <c r="I266" s="5">
        <v>260</v>
      </c>
    </row>
    <row r="267" spans="1:9" ht="30" x14ac:dyDescent="0.25">
      <c r="A267" s="13"/>
      <c r="B267" s="4" t="s">
        <v>350</v>
      </c>
      <c r="C267" s="5">
        <v>30</v>
      </c>
      <c r="D267" s="5">
        <v>334</v>
      </c>
      <c r="E267" s="5">
        <v>13440</v>
      </c>
      <c r="F267" s="5">
        <v>37839.335999999996</v>
      </c>
      <c r="G267" s="5">
        <v>5840</v>
      </c>
      <c r="H267" s="5">
        <v>7600</v>
      </c>
      <c r="I267" s="5">
        <v>261</v>
      </c>
    </row>
    <row r="268" spans="1:9" ht="30" x14ac:dyDescent="0.25">
      <c r="A268" s="13" t="s">
        <v>351</v>
      </c>
      <c r="B268" s="4" t="s">
        <v>352</v>
      </c>
      <c r="C268" s="5">
        <v>1</v>
      </c>
      <c r="D268" s="5">
        <v>335</v>
      </c>
      <c r="E268" s="5">
        <v>34200</v>
      </c>
      <c r="F268" s="5">
        <v>37124.94</v>
      </c>
      <c r="G268" s="5">
        <v>16600</v>
      </c>
      <c r="H268" s="5">
        <v>17600</v>
      </c>
      <c r="I268" s="5">
        <v>262</v>
      </c>
    </row>
    <row r="269" spans="1:9" ht="30" x14ac:dyDescent="0.25">
      <c r="A269" s="13"/>
      <c r="B269" s="4" t="s">
        <v>353</v>
      </c>
      <c r="C269" s="5">
        <v>2</v>
      </c>
      <c r="D269" s="5">
        <v>336</v>
      </c>
      <c r="E269" s="5">
        <v>37000</v>
      </c>
      <c r="F269" s="5">
        <v>39091.872000000003</v>
      </c>
      <c r="G269" s="5">
        <v>17000</v>
      </c>
      <c r="H269" s="5">
        <v>20000</v>
      </c>
      <c r="I269" s="5">
        <v>263</v>
      </c>
    </row>
    <row r="270" spans="1:9" ht="30" x14ac:dyDescent="0.25">
      <c r="A270" s="13"/>
      <c r="B270" s="4" t="s">
        <v>354</v>
      </c>
      <c r="C270" s="5">
        <v>3</v>
      </c>
      <c r="D270" s="5">
        <v>337</v>
      </c>
      <c r="E270" s="5">
        <v>16880</v>
      </c>
      <c r="F270" s="5">
        <v>32404.428</v>
      </c>
      <c r="G270" s="5">
        <v>13100</v>
      </c>
      <c r="H270" s="5">
        <v>6400</v>
      </c>
      <c r="I270" s="5">
        <v>264</v>
      </c>
    </row>
    <row r="271" spans="1:9" ht="30" x14ac:dyDescent="0.25">
      <c r="A271" s="13"/>
      <c r="B271" s="4" t="s">
        <v>355</v>
      </c>
      <c r="C271" s="5">
        <v>4</v>
      </c>
      <c r="D271" s="5">
        <v>338</v>
      </c>
      <c r="E271" s="5">
        <v>13120</v>
      </c>
      <c r="F271" s="5">
        <v>38782.488000000005</v>
      </c>
      <c r="G271" s="5">
        <v>3760</v>
      </c>
      <c r="H271" s="5">
        <v>9360</v>
      </c>
      <c r="I271" s="5">
        <v>265</v>
      </c>
    </row>
    <row r="272" spans="1:9" ht="30" x14ac:dyDescent="0.25">
      <c r="A272" s="13"/>
      <c r="B272" s="4" t="s">
        <v>356</v>
      </c>
      <c r="C272" s="5">
        <v>5</v>
      </c>
      <c r="D272" s="5">
        <v>339</v>
      </c>
      <c r="E272" s="5">
        <v>34000</v>
      </c>
      <c r="F272" s="5">
        <v>37657.020000000004</v>
      </c>
      <c r="G272" s="5">
        <v>19500</v>
      </c>
      <c r="H272" s="5">
        <v>14500</v>
      </c>
      <c r="I272" s="5">
        <v>266</v>
      </c>
    </row>
    <row r="273" spans="1:9" ht="30" x14ac:dyDescent="0.25">
      <c r="A273" s="13"/>
      <c r="B273" s="4" t="s">
        <v>357</v>
      </c>
      <c r="C273" s="5">
        <v>6</v>
      </c>
      <c r="D273" s="5">
        <v>340</v>
      </c>
      <c r="E273" s="5">
        <v>39900</v>
      </c>
      <c r="F273" s="5">
        <v>41685.551999999996</v>
      </c>
      <c r="G273" s="5">
        <v>17000</v>
      </c>
      <c r="H273" s="5">
        <v>22900</v>
      </c>
      <c r="I273" s="5">
        <v>267</v>
      </c>
    </row>
    <row r="274" spans="1:9" ht="30" x14ac:dyDescent="0.25">
      <c r="A274" s="13"/>
      <c r="B274" s="4" t="s">
        <v>358</v>
      </c>
      <c r="C274" s="5">
        <v>7</v>
      </c>
      <c r="D274" s="5">
        <v>341</v>
      </c>
      <c r="E274" s="5">
        <v>15520</v>
      </c>
      <c r="F274" s="5">
        <v>32343.095999999998</v>
      </c>
      <c r="G274" s="5">
        <v>18400</v>
      </c>
      <c r="H274" s="5">
        <v>800</v>
      </c>
      <c r="I274" s="5">
        <v>268</v>
      </c>
    </row>
    <row r="275" spans="1:9" ht="30" x14ac:dyDescent="0.25">
      <c r="A275" s="13"/>
      <c r="B275" s="4" t="s">
        <v>359</v>
      </c>
      <c r="C275" s="5">
        <v>8</v>
      </c>
      <c r="D275" s="5">
        <v>342</v>
      </c>
      <c r="E275" s="5">
        <v>12160</v>
      </c>
      <c r="F275" s="5">
        <v>38631.78</v>
      </c>
      <c r="G275" s="5">
        <v>5760</v>
      </c>
      <c r="H275" s="5">
        <v>6400</v>
      </c>
      <c r="I275" s="5">
        <v>269</v>
      </c>
    </row>
    <row r="276" spans="1:9" ht="30" x14ac:dyDescent="0.25">
      <c r="A276" s="13"/>
      <c r="B276" s="4" t="s">
        <v>360</v>
      </c>
      <c r="C276" s="5">
        <v>9</v>
      </c>
      <c r="D276" s="5">
        <v>343</v>
      </c>
      <c r="E276" s="5">
        <v>29800</v>
      </c>
      <c r="F276" s="5">
        <v>36122.592000000004</v>
      </c>
      <c r="G276" s="5">
        <v>15700</v>
      </c>
      <c r="H276" s="5">
        <v>14100</v>
      </c>
      <c r="I276" s="5">
        <v>270</v>
      </c>
    </row>
    <row r="277" spans="1:9" ht="30" x14ac:dyDescent="0.25">
      <c r="A277" s="13"/>
      <c r="B277" s="4" t="s">
        <v>361</v>
      </c>
      <c r="C277" s="5">
        <v>10</v>
      </c>
      <c r="D277" s="5">
        <v>344</v>
      </c>
      <c r="E277" s="5">
        <v>30500</v>
      </c>
      <c r="F277" s="5">
        <v>34810.835999999996</v>
      </c>
      <c r="G277" s="5">
        <v>19500</v>
      </c>
      <c r="H277" s="5">
        <v>11000</v>
      </c>
      <c r="I277" s="5">
        <v>271</v>
      </c>
    </row>
    <row r="278" spans="1:9" ht="30" x14ac:dyDescent="0.25">
      <c r="A278" s="13"/>
      <c r="B278" s="4" t="s">
        <v>362</v>
      </c>
      <c r="C278" s="5">
        <v>11</v>
      </c>
      <c r="D278" s="5">
        <v>345</v>
      </c>
      <c r="E278" s="5">
        <v>20800</v>
      </c>
      <c r="F278" s="5">
        <v>38291.784</v>
      </c>
      <c r="G278" s="5">
        <v>17500</v>
      </c>
      <c r="H278" s="5">
        <v>6800</v>
      </c>
      <c r="I278" s="5">
        <v>272</v>
      </c>
    </row>
    <row r="279" spans="1:9" ht="30" x14ac:dyDescent="0.25">
      <c r="A279" s="13"/>
      <c r="B279" s="4" t="s">
        <v>363</v>
      </c>
      <c r="C279" s="5">
        <v>12</v>
      </c>
      <c r="D279" s="5">
        <v>346</v>
      </c>
      <c r="E279" s="5">
        <v>34600</v>
      </c>
      <c r="F279" s="5">
        <v>37142.879999999997</v>
      </c>
      <c r="G279" s="5">
        <v>12800</v>
      </c>
      <c r="H279" s="5">
        <v>21800</v>
      </c>
      <c r="I279" s="5">
        <v>273</v>
      </c>
    </row>
    <row r="280" spans="1:9" ht="30" x14ac:dyDescent="0.25">
      <c r="A280" s="13"/>
      <c r="B280" s="4" t="s">
        <v>364</v>
      </c>
      <c r="C280" s="5">
        <v>13</v>
      </c>
      <c r="D280" s="5">
        <v>347</v>
      </c>
      <c r="E280" s="5">
        <v>39900</v>
      </c>
      <c r="F280" s="5">
        <v>41710.32</v>
      </c>
      <c r="G280" s="5">
        <v>21900</v>
      </c>
      <c r="H280" s="5">
        <v>18000</v>
      </c>
      <c r="I280" s="5">
        <v>274</v>
      </c>
    </row>
    <row r="281" spans="1:9" ht="30" x14ac:dyDescent="0.25">
      <c r="A281" s="13"/>
      <c r="B281" s="4" t="s">
        <v>365</v>
      </c>
      <c r="C281" s="5">
        <v>14</v>
      </c>
      <c r="D281" s="5">
        <v>348</v>
      </c>
      <c r="E281" s="5">
        <v>35000</v>
      </c>
      <c r="F281" s="5">
        <v>38518.008000000002</v>
      </c>
      <c r="G281" s="5">
        <v>17000</v>
      </c>
      <c r="H281" s="5">
        <v>18000</v>
      </c>
      <c r="I281" s="5">
        <v>275</v>
      </c>
    </row>
    <row r="282" spans="1:9" ht="30" x14ac:dyDescent="0.25">
      <c r="A282" s="13"/>
      <c r="B282" s="4" t="s">
        <v>366</v>
      </c>
      <c r="C282" s="5">
        <v>15</v>
      </c>
      <c r="D282" s="5">
        <v>349</v>
      </c>
      <c r="E282" s="5">
        <v>21120</v>
      </c>
      <c r="F282" s="5">
        <v>35557.728000000003</v>
      </c>
      <c r="G282" s="5">
        <v>18400</v>
      </c>
      <c r="H282" s="5">
        <v>6400</v>
      </c>
      <c r="I282" s="5">
        <v>276</v>
      </c>
    </row>
    <row r="283" spans="1:9" ht="30" x14ac:dyDescent="0.25">
      <c r="A283" s="13"/>
      <c r="B283" s="4" t="s">
        <v>367</v>
      </c>
      <c r="C283" s="5">
        <v>16</v>
      </c>
      <c r="D283" s="5">
        <v>350</v>
      </c>
      <c r="E283" s="5">
        <v>33600</v>
      </c>
      <c r="F283" s="5">
        <v>37102.212</v>
      </c>
      <c r="G283" s="5">
        <v>18400</v>
      </c>
      <c r="H283" s="5">
        <v>15200</v>
      </c>
      <c r="I283" s="5">
        <v>277</v>
      </c>
    </row>
    <row r="284" spans="1:9" ht="30" x14ac:dyDescent="0.25">
      <c r="A284" s="13"/>
      <c r="B284" s="4" t="s">
        <v>368</v>
      </c>
      <c r="C284" s="5">
        <v>17</v>
      </c>
      <c r="D284" s="5">
        <v>351</v>
      </c>
      <c r="E284" s="5">
        <v>36900</v>
      </c>
      <c r="F284" s="5">
        <v>37102.644</v>
      </c>
      <c r="G284" s="5">
        <v>17000</v>
      </c>
      <c r="H284" s="5">
        <v>19900</v>
      </c>
      <c r="I284" s="5">
        <v>278</v>
      </c>
    </row>
    <row r="285" spans="1:9" ht="30" x14ac:dyDescent="0.25">
      <c r="A285" s="13"/>
      <c r="B285" s="4" t="s">
        <v>369</v>
      </c>
      <c r="C285" s="5">
        <v>18</v>
      </c>
      <c r="D285" s="5">
        <v>352</v>
      </c>
      <c r="E285" s="5">
        <v>44500</v>
      </c>
      <c r="F285" s="5">
        <v>46524.732000000004</v>
      </c>
      <c r="G285" s="5">
        <v>23000</v>
      </c>
      <c r="H285" s="5">
        <v>21500</v>
      </c>
      <c r="I285" s="5">
        <v>279</v>
      </c>
    </row>
    <row r="286" spans="1:9" ht="30" x14ac:dyDescent="0.25">
      <c r="A286" s="13"/>
      <c r="B286" s="4" t="s">
        <v>370</v>
      </c>
      <c r="C286" s="5">
        <v>19</v>
      </c>
      <c r="D286" s="5">
        <v>353</v>
      </c>
      <c r="E286" s="5">
        <v>41000</v>
      </c>
      <c r="F286" s="5">
        <v>40240.115999999995</v>
      </c>
      <c r="G286" s="5">
        <v>22000</v>
      </c>
      <c r="H286" s="5">
        <v>19000</v>
      </c>
      <c r="I286" s="5">
        <v>280</v>
      </c>
    </row>
    <row r="287" spans="1:9" ht="30" x14ac:dyDescent="0.25">
      <c r="A287" s="13"/>
      <c r="B287" s="4" t="s">
        <v>371</v>
      </c>
      <c r="C287" s="5">
        <v>20</v>
      </c>
      <c r="D287" s="5">
        <v>354</v>
      </c>
      <c r="E287" s="5">
        <v>37300</v>
      </c>
      <c r="F287" s="5">
        <v>40767.168000000005</v>
      </c>
      <c r="G287" s="5">
        <v>17900</v>
      </c>
      <c r="H287" s="5">
        <v>19400</v>
      </c>
      <c r="I287" s="5">
        <v>281</v>
      </c>
    </row>
    <row r="288" spans="1:9" ht="30" x14ac:dyDescent="0.25">
      <c r="A288" s="13"/>
      <c r="B288" s="4" t="s">
        <v>372</v>
      </c>
      <c r="C288" s="5">
        <v>21</v>
      </c>
      <c r="D288" s="5">
        <v>355</v>
      </c>
      <c r="E288" s="5">
        <v>34000</v>
      </c>
      <c r="F288" s="5">
        <v>40196.664000000004</v>
      </c>
      <c r="G288" s="5">
        <v>17000</v>
      </c>
      <c r="H288" s="5">
        <v>17000</v>
      </c>
      <c r="I288" s="5">
        <v>282</v>
      </c>
    </row>
    <row r="289" spans="1:9" ht="30" x14ac:dyDescent="0.25">
      <c r="A289" s="13"/>
      <c r="B289" s="4" t="s">
        <v>373</v>
      </c>
      <c r="C289" s="5">
        <v>22</v>
      </c>
      <c r="D289" s="5">
        <v>356</v>
      </c>
      <c r="E289" s="5">
        <v>34400</v>
      </c>
      <c r="F289" s="5">
        <v>39488.315999999999</v>
      </c>
      <c r="G289" s="5">
        <v>16900</v>
      </c>
      <c r="H289" s="5">
        <v>17500</v>
      </c>
      <c r="I289" s="5">
        <v>283</v>
      </c>
    </row>
    <row r="290" spans="1:9" ht="30" x14ac:dyDescent="0.25">
      <c r="A290" s="13"/>
      <c r="B290" s="4" t="s">
        <v>374</v>
      </c>
      <c r="C290" s="5">
        <v>23</v>
      </c>
      <c r="D290" s="5">
        <v>357</v>
      </c>
      <c r="E290" s="5">
        <v>35400</v>
      </c>
      <c r="F290" s="5">
        <v>36880.764000000003</v>
      </c>
      <c r="G290" s="5">
        <v>18000</v>
      </c>
      <c r="H290" s="5">
        <v>17400</v>
      </c>
      <c r="I290" s="5">
        <v>284</v>
      </c>
    </row>
    <row r="291" spans="1:9" ht="30" x14ac:dyDescent="0.25">
      <c r="A291" s="13"/>
      <c r="B291" s="4" t="s">
        <v>375</v>
      </c>
      <c r="C291" s="5">
        <v>24</v>
      </c>
      <c r="D291" s="5">
        <v>358</v>
      </c>
      <c r="E291" s="5">
        <v>34100</v>
      </c>
      <c r="F291" s="5">
        <v>33377.892</v>
      </c>
      <c r="G291" s="5">
        <v>15700</v>
      </c>
      <c r="H291" s="5">
        <v>18400</v>
      </c>
      <c r="I291" s="5">
        <v>285</v>
      </c>
    </row>
    <row r="292" spans="1:9" ht="30" x14ac:dyDescent="0.25">
      <c r="A292" s="13"/>
      <c r="B292" s="4" t="s">
        <v>376</v>
      </c>
      <c r="C292" s="5">
        <v>25</v>
      </c>
      <c r="D292" s="5">
        <v>359</v>
      </c>
      <c r="E292" s="5">
        <v>41900</v>
      </c>
      <c r="F292" s="5">
        <v>41174.207999999999</v>
      </c>
      <c r="G292" s="5">
        <v>23400</v>
      </c>
      <c r="H292" s="5">
        <v>18500</v>
      </c>
      <c r="I292" s="5">
        <v>286</v>
      </c>
    </row>
    <row r="293" spans="1:9" ht="30" x14ac:dyDescent="0.25">
      <c r="A293" s="13"/>
      <c r="B293" s="4" t="s">
        <v>377</v>
      </c>
      <c r="C293" s="5">
        <v>26</v>
      </c>
      <c r="D293" s="5">
        <v>360</v>
      </c>
      <c r="E293" s="5">
        <v>40200</v>
      </c>
      <c r="F293" s="5">
        <v>39162.648000000001</v>
      </c>
      <c r="G293" s="5">
        <v>20800</v>
      </c>
      <c r="H293" s="5">
        <v>19400</v>
      </c>
      <c r="I293" s="5">
        <v>287</v>
      </c>
    </row>
    <row r="294" spans="1:9" ht="30" x14ac:dyDescent="0.25">
      <c r="A294" s="13"/>
      <c r="B294" s="4" t="s">
        <v>378</v>
      </c>
      <c r="C294" s="5">
        <v>27</v>
      </c>
      <c r="D294" s="5">
        <v>361</v>
      </c>
      <c r="E294" s="5">
        <v>34300</v>
      </c>
      <c r="F294" s="5">
        <v>33897.324000000001</v>
      </c>
      <c r="G294" s="5">
        <v>20300</v>
      </c>
      <c r="H294" s="5">
        <v>14000</v>
      </c>
      <c r="I294" s="5">
        <v>288</v>
      </c>
    </row>
    <row r="295" spans="1:9" ht="30" x14ac:dyDescent="0.25">
      <c r="A295" s="13"/>
      <c r="B295" s="4" t="s">
        <v>379</v>
      </c>
      <c r="C295" s="5">
        <v>28</v>
      </c>
      <c r="D295" s="5">
        <v>362</v>
      </c>
      <c r="E295" s="5">
        <v>22480</v>
      </c>
      <c r="F295" s="5">
        <v>25680.227999999999</v>
      </c>
      <c r="G295" s="5">
        <v>5280</v>
      </c>
      <c r="H295" s="5">
        <v>21500</v>
      </c>
      <c r="I295" s="5">
        <v>289</v>
      </c>
    </row>
    <row r="296" spans="1:9" ht="30" x14ac:dyDescent="0.25">
      <c r="A296" s="13"/>
      <c r="B296" s="4" t="s">
        <v>380</v>
      </c>
      <c r="C296" s="5">
        <v>29</v>
      </c>
      <c r="D296" s="5">
        <v>363</v>
      </c>
      <c r="E296" s="5">
        <v>39400</v>
      </c>
      <c r="F296" s="5">
        <v>36538.872000000003</v>
      </c>
      <c r="G296" s="5">
        <v>18100</v>
      </c>
      <c r="H296" s="5">
        <v>21300</v>
      </c>
      <c r="I296" s="5">
        <v>290</v>
      </c>
    </row>
    <row r="297" spans="1:9" ht="30" x14ac:dyDescent="0.25">
      <c r="A297" s="13"/>
      <c r="B297" s="4" t="s">
        <v>381</v>
      </c>
      <c r="C297" s="5">
        <v>30</v>
      </c>
      <c r="D297" s="5">
        <v>364</v>
      </c>
      <c r="E297" s="5">
        <v>44300</v>
      </c>
      <c r="F297" s="5">
        <v>43258.020000000004</v>
      </c>
      <c r="G297" s="5">
        <v>22000</v>
      </c>
      <c r="H297" s="5">
        <v>22300</v>
      </c>
      <c r="I297" s="5">
        <v>291</v>
      </c>
    </row>
    <row r="298" spans="1:9" ht="30" x14ac:dyDescent="0.25">
      <c r="A298" s="13"/>
      <c r="B298" s="4" t="s">
        <v>382</v>
      </c>
      <c r="C298" s="5">
        <v>31</v>
      </c>
      <c r="D298" s="5">
        <v>365</v>
      </c>
      <c r="E298" s="5">
        <v>18480</v>
      </c>
      <c r="F298" s="5">
        <v>24268.056</v>
      </c>
      <c r="G298" s="5">
        <v>9680</v>
      </c>
      <c r="H298" s="5">
        <v>8800</v>
      </c>
      <c r="I298" s="5">
        <v>292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4"/>
  <sheetViews>
    <sheetView tabSelected="1" workbookViewId="0">
      <selection activeCell="D1" sqref="D1"/>
    </sheetView>
  </sheetViews>
  <sheetFormatPr defaultRowHeight="15" x14ac:dyDescent="0.25"/>
  <cols>
    <col min="1" max="1" width="10" style="1" customWidth="1"/>
    <col min="2" max="5" width="9" style="1" customWidth="1"/>
  </cols>
  <sheetData>
    <row r="1" spans="1:9" ht="60" x14ac:dyDescent="0.25">
      <c r="A1" s="3" t="s">
        <v>3</v>
      </c>
      <c r="B1" s="3" t="s">
        <v>383</v>
      </c>
      <c r="C1" s="3" t="s">
        <v>34</v>
      </c>
      <c r="D1" s="3" t="s">
        <v>0</v>
      </c>
      <c r="E1" s="3" t="s">
        <v>1</v>
      </c>
      <c r="F1" s="3" t="s">
        <v>0</v>
      </c>
      <c r="G1" s="3" t="s">
        <v>1</v>
      </c>
      <c r="H1" s="3" t="s">
        <v>0</v>
      </c>
      <c r="I1" s="3" t="s">
        <v>1</v>
      </c>
    </row>
    <row r="2" spans="1:9" x14ac:dyDescent="0.25">
      <c r="A2" s="2"/>
      <c r="B2" s="3" t="s">
        <v>383</v>
      </c>
      <c r="C2" s="3" t="s">
        <v>34</v>
      </c>
      <c r="D2" s="3" t="s">
        <v>35</v>
      </c>
      <c r="E2" s="3" t="s">
        <v>36</v>
      </c>
      <c r="F2" s="3" t="s">
        <v>386</v>
      </c>
      <c r="G2" s="3" t="s">
        <v>387</v>
      </c>
      <c r="H2" s="3" t="s">
        <v>389</v>
      </c>
      <c r="I2" s="3" t="s">
        <v>390</v>
      </c>
    </row>
    <row r="3" spans="1:9" ht="30" x14ac:dyDescent="0.25">
      <c r="A3" s="4" t="s">
        <v>4</v>
      </c>
      <c r="B3" s="5">
        <v>2</v>
      </c>
      <c r="C3" s="5">
        <v>1</v>
      </c>
      <c r="D3" s="5">
        <v>14400</v>
      </c>
      <c r="E3" s="5">
        <v>22447.692000000003</v>
      </c>
      <c r="F3" s="5">
        <v>8000</v>
      </c>
      <c r="G3" s="5">
        <v>11616.12</v>
      </c>
      <c r="H3" s="5">
        <v>6400</v>
      </c>
      <c r="I3" s="5">
        <v>10831.572</v>
      </c>
    </row>
    <row r="4" spans="1:9" ht="30" x14ac:dyDescent="0.25">
      <c r="A4" s="4" t="s">
        <v>5</v>
      </c>
      <c r="B4" s="5">
        <v>3</v>
      </c>
      <c r="C4" s="5">
        <v>2</v>
      </c>
      <c r="D4" s="5">
        <v>15200</v>
      </c>
      <c r="E4" s="5">
        <v>29298.671999999999</v>
      </c>
      <c r="F4" s="5">
        <v>7200</v>
      </c>
      <c r="G4" s="5">
        <v>14959.596000000001</v>
      </c>
      <c r="H4" s="5">
        <v>8000</v>
      </c>
      <c r="I4" s="5">
        <v>14339.075999999999</v>
      </c>
    </row>
    <row r="5" spans="1:9" ht="30" x14ac:dyDescent="0.25">
      <c r="A5" s="4" t="s">
        <v>6</v>
      </c>
      <c r="B5" s="5">
        <v>4</v>
      </c>
      <c r="C5" s="5">
        <v>3</v>
      </c>
      <c r="D5" s="5">
        <v>30000</v>
      </c>
      <c r="E5" s="5">
        <v>35853.768000000004</v>
      </c>
      <c r="F5" s="5">
        <v>16800</v>
      </c>
      <c r="G5" s="5">
        <v>20140.175999999999</v>
      </c>
      <c r="H5" s="5">
        <v>13200</v>
      </c>
      <c r="I5" s="5">
        <v>15713.592000000001</v>
      </c>
    </row>
    <row r="6" spans="1:9" ht="30" x14ac:dyDescent="0.25">
      <c r="A6" s="4" t="s">
        <v>7</v>
      </c>
      <c r="B6" s="5">
        <v>5</v>
      </c>
      <c r="C6" s="5">
        <v>4</v>
      </c>
      <c r="D6" s="5">
        <v>19600</v>
      </c>
      <c r="E6" s="5">
        <v>28742.844000000001</v>
      </c>
      <c r="F6" s="5">
        <v>9600</v>
      </c>
      <c r="G6" s="5">
        <v>13807.236000000001</v>
      </c>
      <c r="H6" s="5">
        <v>10000</v>
      </c>
      <c r="I6" s="5">
        <v>14935.608</v>
      </c>
    </row>
    <row r="7" spans="1:9" ht="30" x14ac:dyDescent="0.25">
      <c r="A7" s="4" t="s">
        <v>8</v>
      </c>
      <c r="B7" s="5">
        <v>6</v>
      </c>
      <c r="C7" s="5">
        <v>5</v>
      </c>
      <c r="D7" s="5">
        <v>26080</v>
      </c>
      <c r="E7" s="5">
        <v>33443.460000000006</v>
      </c>
      <c r="F7" s="5">
        <v>13600</v>
      </c>
      <c r="G7" s="5">
        <v>17236.86</v>
      </c>
      <c r="H7" s="5">
        <v>12480</v>
      </c>
      <c r="I7" s="5">
        <v>16206.599999999999</v>
      </c>
    </row>
    <row r="8" spans="1:9" ht="30" x14ac:dyDescent="0.25">
      <c r="A8" s="4" t="s">
        <v>9</v>
      </c>
      <c r="B8" s="5">
        <v>7</v>
      </c>
      <c r="C8" s="5">
        <v>6</v>
      </c>
      <c r="D8" s="5">
        <v>28560</v>
      </c>
      <c r="E8" s="5">
        <v>32791.956000000006</v>
      </c>
      <c r="F8" s="5">
        <v>18400</v>
      </c>
      <c r="G8" s="5">
        <v>21588.527999999998</v>
      </c>
      <c r="H8" s="5">
        <v>10160</v>
      </c>
      <c r="I8" s="5">
        <v>11203.428</v>
      </c>
    </row>
    <row r="9" spans="1:9" ht="30" x14ac:dyDescent="0.25">
      <c r="A9" s="4" t="s">
        <v>10</v>
      </c>
      <c r="B9" s="5">
        <v>8</v>
      </c>
      <c r="C9" s="5">
        <v>7</v>
      </c>
      <c r="D9" s="5">
        <v>12800</v>
      </c>
      <c r="E9" s="5">
        <v>35807.46</v>
      </c>
      <c r="F9" s="5">
        <v>6400</v>
      </c>
      <c r="G9" s="5">
        <v>18188.712</v>
      </c>
      <c r="H9" s="5">
        <v>6400</v>
      </c>
      <c r="I9" s="5">
        <v>17618.748</v>
      </c>
    </row>
    <row r="10" spans="1:9" ht="30" x14ac:dyDescent="0.25">
      <c r="A10" s="4" t="s">
        <v>12</v>
      </c>
      <c r="B10" s="5">
        <v>10</v>
      </c>
      <c r="C10" s="5">
        <v>8</v>
      </c>
      <c r="D10" s="5">
        <v>19200</v>
      </c>
      <c r="E10" s="5">
        <v>23808.576000000001</v>
      </c>
      <c r="F10" s="5">
        <v>8000</v>
      </c>
      <c r="G10" s="5">
        <v>9330.0120000000006</v>
      </c>
      <c r="H10" s="5">
        <v>11200</v>
      </c>
      <c r="I10" s="5">
        <v>14478.564</v>
      </c>
    </row>
    <row r="11" spans="1:9" ht="30" x14ac:dyDescent="0.25">
      <c r="A11" s="4" t="s">
        <v>13</v>
      </c>
      <c r="B11" s="5">
        <v>11</v>
      </c>
      <c r="C11" s="5">
        <v>9</v>
      </c>
      <c r="D11" s="5">
        <v>23200</v>
      </c>
      <c r="E11" s="5">
        <v>28037.592000000001</v>
      </c>
      <c r="F11" s="5">
        <v>12800</v>
      </c>
      <c r="G11" s="5">
        <v>16017.564</v>
      </c>
      <c r="H11" s="5">
        <v>10400</v>
      </c>
      <c r="I11" s="5">
        <v>12020.028</v>
      </c>
    </row>
    <row r="12" spans="1:9" ht="30" x14ac:dyDescent="0.25">
      <c r="A12" s="4" t="s">
        <v>14</v>
      </c>
      <c r="B12" s="5">
        <v>12</v>
      </c>
      <c r="C12" s="5">
        <v>10</v>
      </c>
      <c r="D12" s="5">
        <v>8800</v>
      </c>
      <c r="E12" s="5">
        <v>28791.815999999999</v>
      </c>
      <c r="F12" s="5">
        <v>2400</v>
      </c>
      <c r="G12" s="5">
        <v>12797.916000000001</v>
      </c>
      <c r="H12" s="5">
        <v>6400</v>
      </c>
      <c r="I12" s="5">
        <v>15993.900000000001</v>
      </c>
    </row>
    <row r="13" spans="1:9" ht="30" x14ac:dyDescent="0.25">
      <c r="A13" s="4" t="s">
        <v>15</v>
      </c>
      <c r="B13" s="5">
        <v>13</v>
      </c>
      <c r="C13" s="5">
        <v>11</v>
      </c>
      <c r="D13" s="5">
        <v>21200</v>
      </c>
      <c r="E13" s="5">
        <v>27401.903999999999</v>
      </c>
      <c r="F13" s="5">
        <v>7200</v>
      </c>
      <c r="G13" s="5">
        <v>10574.58</v>
      </c>
      <c r="H13" s="5">
        <v>14000</v>
      </c>
      <c r="I13" s="5">
        <v>16827.324000000001</v>
      </c>
    </row>
    <row r="14" spans="1:9" ht="30" x14ac:dyDescent="0.25">
      <c r="A14" s="4" t="s">
        <v>16</v>
      </c>
      <c r="B14" s="5">
        <v>14</v>
      </c>
      <c r="C14" s="5">
        <v>12</v>
      </c>
      <c r="D14" s="5">
        <v>19200</v>
      </c>
      <c r="E14" s="5">
        <v>25005.840000000004</v>
      </c>
      <c r="F14" s="5">
        <v>12800</v>
      </c>
      <c r="G14" s="5">
        <v>17687.832000000002</v>
      </c>
      <c r="H14" s="5">
        <v>6400</v>
      </c>
      <c r="I14" s="5">
        <v>7318.0080000000007</v>
      </c>
    </row>
    <row r="15" spans="1:9" ht="30" x14ac:dyDescent="0.25">
      <c r="A15" s="4" t="s">
        <v>17</v>
      </c>
      <c r="B15" s="5">
        <v>15</v>
      </c>
      <c r="C15" s="5">
        <v>13</v>
      </c>
      <c r="D15" s="5">
        <v>16800</v>
      </c>
      <c r="E15" s="5">
        <v>24036.552</v>
      </c>
      <c r="F15" s="5">
        <v>2400</v>
      </c>
      <c r="G15" s="5">
        <v>7756.4639999999999</v>
      </c>
      <c r="H15" s="5">
        <v>14400</v>
      </c>
      <c r="I15" s="5">
        <v>16280.088</v>
      </c>
    </row>
    <row r="16" spans="1:9" ht="30" x14ac:dyDescent="0.25">
      <c r="A16" s="4" t="s">
        <v>18</v>
      </c>
      <c r="B16" s="5">
        <v>16</v>
      </c>
      <c r="C16" s="5">
        <v>14</v>
      </c>
      <c r="D16" s="5">
        <v>30400</v>
      </c>
      <c r="E16" s="5">
        <v>39349.596000000005</v>
      </c>
      <c r="F16" s="5">
        <v>15200</v>
      </c>
      <c r="G16" s="5">
        <v>23235.815999999999</v>
      </c>
      <c r="H16" s="5">
        <v>15200</v>
      </c>
      <c r="I16" s="5">
        <v>16113.779999999999</v>
      </c>
    </row>
    <row r="17" spans="1:9" ht="30" x14ac:dyDescent="0.25">
      <c r="A17" s="4" t="s">
        <v>19</v>
      </c>
      <c r="B17" s="5">
        <v>17</v>
      </c>
      <c r="C17" s="5">
        <v>15</v>
      </c>
      <c r="D17" s="5">
        <v>28000</v>
      </c>
      <c r="E17" s="5">
        <v>36734.292000000001</v>
      </c>
      <c r="F17" s="5">
        <v>13600</v>
      </c>
      <c r="G17" s="5">
        <v>20156.519999999997</v>
      </c>
      <c r="H17" s="5">
        <v>14400</v>
      </c>
      <c r="I17" s="5">
        <v>16577.771999999997</v>
      </c>
    </row>
    <row r="18" spans="1:9" ht="30" x14ac:dyDescent="0.25">
      <c r="A18" s="4" t="s">
        <v>20</v>
      </c>
      <c r="B18" s="5">
        <v>18</v>
      </c>
      <c r="C18" s="5">
        <v>16</v>
      </c>
      <c r="D18" s="5">
        <v>25200</v>
      </c>
      <c r="E18" s="5">
        <v>30660.756000000001</v>
      </c>
      <c r="F18" s="5">
        <v>11600</v>
      </c>
      <c r="G18" s="5">
        <v>15435.972</v>
      </c>
      <c r="H18" s="5">
        <v>13600</v>
      </c>
      <c r="I18" s="5">
        <v>15224.784</v>
      </c>
    </row>
    <row r="19" spans="1:9" ht="30" x14ac:dyDescent="0.25">
      <c r="A19" s="4" t="s">
        <v>21</v>
      </c>
      <c r="B19" s="5">
        <v>19</v>
      </c>
      <c r="C19" s="5">
        <v>17</v>
      </c>
      <c r="D19" s="5">
        <v>17200</v>
      </c>
      <c r="E19" s="5">
        <v>21978.588</v>
      </c>
      <c r="F19" s="5">
        <v>8000</v>
      </c>
      <c r="G19" s="5">
        <v>10445.028</v>
      </c>
      <c r="H19" s="5">
        <v>9200</v>
      </c>
      <c r="I19" s="5">
        <v>11533.560000000001</v>
      </c>
    </row>
    <row r="20" spans="1:9" ht="30" x14ac:dyDescent="0.25">
      <c r="A20" s="4" t="s">
        <v>22</v>
      </c>
      <c r="B20" s="5">
        <v>20</v>
      </c>
      <c r="C20" s="5">
        <v>18</v>
      </c>
      <c r="D20" s="5">
        <v>16000</v>
      </c>
      <c r="E20" s="5">
        <v>27552.396000000001</v>
      </c>
      <c r="F20" s="5">
        <v>4800</v>
      </c>
      <c r="G20" s="5">
        <v>11056.992</v>
      </c>
      <c r="H20" s="5">
        <v>11200</v>
      </c>
      <c r="I20" s="5">
        <v>16495.404000000002</v>
      </c>
    </row>
    <row r="21" spans="1:9" ht="30" x14ac:dyDescent="0.25">
      <c r="A21" s="4" t="s">
        <v>23</v>
      </c>
      <c r="B21" s="5">
        <v>21</v>
      </c>
      <c r="C21" s="5">
        <v>19</v>
      </c>
      <c r="D21" s="5">
        <v>18400</v>
      </c>
      <c r="E21" s="5">
        <v>34531.824000000001</v>
      </c>
      <c r="F21" s="5">
        <v>4800</v>
      </c>
      <c r="G21" s="5">
        <v>15852.131999999998</v>
      </c>
      <c r="H21" s="5">
        <v>13600</v>
      </c>
      <c r="I21" s="5">
        <v>18679.692000000003</v>
      </c>
    </row>
    <row r="22" spans="1:9" ht="30" x14ac:dyDescent="0.25">
      <c r="A22" s="4" t="s">
        <v>24</v>
      </c>
      <c r="B22" s="5">
        <v>22</v>
      </c>
      <c r="C22" s="5">
        <v>20</v>
      </c>
      <c r="D22" s="5">
        <v>11520</v>
      </c>
      <c r="E22" s="5">
        <v>31405.583999999999</v>
      </c>
      <c r="F22" s="5">
        <v>5440</v>
      </c>
      <c r="G22" s="5">
        <v>16529.256000000001</v>
      </c>
      <c r="H22" s="5">
        <v>6080</v>
      </c>
      <c r="I22" s="5">
        <v>14876.328</v>
      </c>
    </row>
    <row r="23" spans="1:9" ht="30" x14ac:dyDescent="0.25">
      <c r="A23" s="4" t="s">
        <v>25</v>
      </c>
      <c r="B23" s="5">
        <v>23</v>
      </c>
      <c r="C23" s="5">
        <v>21</v>
      </c>
      <c r="D23" s="5">
        <v>22720</v>
      </c>
      <c r="E23" s="5">
        <v>38347.847999999998</v>
      </c>
      <c r="F23" s="5">
        <v>11600</v>
      </c>
      <c r="G23" s="5">
        <v>21957.72</v>
      </c>
      <c r="H23" s="5">
        <v>11120</v>
      </c>
      <c r="I23" s="5">
        <v>16390.128000000001</v>
      </c>
    </row>
    <row r="24" spans="1:9" ht="30" x14ac:dyDescent="0.25">
      <c r="A24" s="4" t="s">
        <v>26</v>
      </c>
      <c r="B24" s="5">
        <v>24</v>
      </c>
      <c r="C24" s="5">
        <v>22</v>
      </c>
      <c r="D24" s="5">
        <v>25440</v>
      </c>
      <c r="E24" s="5">
        <v>41536.944000000003</v>
      </c>
      <c r="F24" s="5">
        <v>11040</v>
      </c>
      <c r="G24" s="5">
        <v>21132.876</v>
      </c>
      <c r="H24" s="5">
        <v>14400</v>
      </c>
      <c r="I24" s="5">
        <v>20404.067999999999</v>
      </c>
    </row>
    <row r="25" spans="1:9" ht="30" x14ac:dyDescent="0.25">
      <c r="A25" s="4" t="s">
        <v>27</v>
      </c>
      <c r="B25" s="5">
        <v>25</v>
      </c>
      <c r="C25" s="5">
        <v>23</v>
      </c>
      <c r="D25" s="5">
        <v>14880</v>
      </c>
      <c r="E25" s="5">
        <v>28674.083999999999</v>
      </c>
      <c r="F25" s="5">
        <v>6480</v>
      </c>
      <c r="G25" s="5">
        <v>14018.52</v>
      </c>
      <c r="H25" s="5">
        <v>8400</v>
      </c>
      <c r="I25" s="5">
        <v>14655.563999999998</v>
      </c>
    </row>
    <row r="26" spans="1:9" ht="30" x14ac:dyDescent="0.25">
      <c r="A26" s="4" t="s">
        <v>29</v>
      </c>
      <c r="B26" s="5">
        <v>27</v>
      </c>
      <c r="C26" s="5">
        <v>24</v>
      </c>
      <c r="D26" s="5">
        <v>19360</v>
      </c>
      <c r="E26" s="5">
        <v>33791.976000000002</v>
      </c>
      <c r="F26" s="5">
        <v>7680</v>
      </c>
      <c r="G26" s="5">
        <v>17278.272000000001</v>
      </c>
      <c r="H26" s="5">
        <v>11680</v>
      </c>
      <c r="I26" s="5">
        <v>16513.704000000002</v>
      </c>
    </row>
    <row r="27" spans="1:9" ht="30" x14ac:dyDescent="0.25">
      <c r="A27" s="4" t="s">
        <v>30</v>
      </c>
      <c r="B27" s="5">
        <v>28</v>
      </c>
      <c r="C27" s="5">
        <v>25</v>
      </c>
      <c r="D27" s="5">
        <v>25280</v>
      </c>
      <c r="E27" s="5">
        <v>39558.948000000004</v>
      </c>
      <c r="F27" s="5">
        <v>12400</v>
      </c>
      <c r="G27" s="5">
        <v>21415.067999999999</v>
      </c>
      <c r="H27" s="5">
        <v>12880</v>
      </c>
      <c r="I27" s="5">
        <v>18143.879999999997</v>
      </c>
    </row>
    <row r="28" spans="1:9" ht="30" x14ac:dyDescent="0.25">
      <c r="A28" s="4" t="s">
        <v>31</v>
      </c>
      <c r="B28" s="5">
        <v>29</v>
      </c>
      <c r="C28" s="5">
        <v>26</v>
      </c>
      <c r="D28" s="5">
        <v>17040</v>
      </c>
      <c r="E28" s="5">
        <v>29480.256000000001</v>
      </c>
      <c r="F28" s="5">
        <v>7440</v>
      </c>
      <c r="G28" s="5">
        <v>13424.124</v>
      </c>
      <c r="H28" s="5">
        <v>9600</v>
      </c>
      <c r="I28" s="5">
        <v>16056.132</v>
      </c>
    </row>
    <row r="29" spans="1:9" ht="30" x14ac:dyDescent="0.25">
      <c r="A29" s="4" t="s">
        <v>32</v>
      </c>
      <c r="B29" s="5">
        <v>30</v>
      </c>
      <c r="C29" s="5">
        <v>27</v>
      </c>
      <c r="D29" s="5">
        <v>16720</v>
      </c>
      <c r="E29" s="5">
        <v>32527.775999999998</v>
      </c>
      <c r="F29" s="5">
        <v>8560</v>
      </c>
      <c r="G29" s="5">
        <v>17806.752</v>
      </c>
      <c r="H29" s="5">
        <v>8160</v>
      </c>
      <c r="I29" s="5">
        <v>14721.023999999999</v>
      </c>
    </row>
    <row r="30" spans="1:9" ht="30" x14ac:dyDescent="0.25">
      <c r="A30" s="4" t="s">
        <v>33</v>
      </c>
      <c r="B30" s="5">
        <v>31</v>
      </c>
      <c r="C30" s="5">
        <v>28</v>
      </c>
      <c r="D30" s="5">
        <v>15208</v>
      </c>
      <c r="E30" s="5">
        <v>33939</v>
      </c>
      <c r="F30" s="5">
        <v>2168</v>
      </c>
      <c r="G30" s="5">
        <v>17568.263999999999</v>
      </c>
      <c r="H30" s="5">
        <v>13040</v>
      </c>
      <c r="I30" s="5">
        <v>16370.735999999999</v>
      </c>
    </row>
    <row r="31" spans="1:9" ht="30" x14ac:dyDescent="0.25">
      <c r="A31" s="4" t="s">
        <v>39</v>
      </c>
      <c r="B31" s="5">
        <v>1</v>
      </c>
      <c r="C31" s="5">
        <v>29</v>
      </c>
      <c r="D31" s="5">
        <v>22080</v>
      </c>
      <c r="E31" s="5">
        <v>38119.512000000002</v>
      </c>
      <c r="F31" s="5">
        <v>10880</v>
      </c>
      <c r="G31" s="5">
        <v>20264.675999999999</v>
      </c>
      <c r="H31" s="5">
        <v>11200</v>
      </c>
      <c r="I31" s="5">
        <v>17854.835999999999</v>
      </c>
    </row>
    <row r="32" spans="1:9" ht="30" x14ac:dyDescent="0.25">
      <c r="A32" s="4" t="s">
        <v>40</v>
      </c>
      <c r="B32" s="5">
        <v>2</v>
      </c>
      <c r="C32" s="5">
        <v>30</v>
      </c>
      <c r="D32" s="5">
        <v>20880</v>
      </c>
      <c r="E32" s="5">
        <v>33725.207999999999</v>
      </c>
      <c r="F32" s="5">
        <v>9200</v>
      </c>
      <c r="G32" s="5">
        <v>15030.876</v>
      </c>
      <c r="H32" s="5">
        <v>11680</v>
      </c>
      <c r="I32" s="5">
        <v>18694.331999999999</v>
      </c>
    </row>
    <row r="33" spans="1:9" ht="30" x14ac:dyDescent="0.25">
      <c r="A33" s="4" t="s">
        <v>41</v>
      </c>
      <c r="B33" s="5">
        <v>3</v>
      </c>
      <c r="C33" s="5">
        <v>31</v>
      </c>
      <c r="D33" s="5">
        <v>17120</v>
      </c>
      <c r="E33" s="5">
        <v>32647.871999999999</v>
      </c>
      <c r="F33" s="5">
        <v>7200</v>
      </c>
      <c r="G33" s="5">
        <v>15021.696</v>
      </c>
      <c r="H33" s="5">
        <v>9920</v>
      </c>
      <c r="I33" s="5">
        <v>17626.175999999999</v>
      </c>
    </row>
    <row r="34" spans="1:9" ht="30" x14ac:dyDescent="0.25">
      <c r="A34" s="4" t="s">
        <v>42</v>
      </c>
      <c r="B34" s="5">
        <v>4</v>
      </c>
      <c r="C34" s="5">
        <v>32</v>
      </c>
      <c r="D34" s="5">
        <v>19760</v>
      </c>
      <c r="E34" s="5">
        <v>32553.851999999999</v>
      </c>
      <c r="F34" s="5">
        <v>10480</v>
      </c>
      <c r="G34" s="5">
        <v>18639.828000000001</v>
      </c>
      <c r="H34" s="5">
        <v>9280</v>
      </c>
      <c r="I34" s="5">
        <v>13914.024000000001</v>
      </c>
    </row>
    <row r="35" spans="1:9" ht="30" x14ac:dyDescent="0.25">
      <c r="A35" s="4" t="s">
        <v>43</v>
      </c>
      <c r="B35" s="5">
        <v>5</v>
      </c>
      <c r="C35" s="5">
        <v>33</v>
      </c>
      <c r="D35" s="5">
        <v>23520</v>
      </c>
      <c r="E35" s="5">
        <v>35723.123999999996</v>
      </c>
      <c r="F35" s="5">
        <v>11520</v>
      </c>
      <c r="G35" s="5">
        <v>16919.207999999999</v>
      </c>
      <c r="H35" s="5">
        <v>12000</v>
      </c>
      <c r="I35" s="5">
        <v>18803.916000000001</v>
      </c>
    </row>
    <row r="36" spans="1:9" ht="30" x14ac:dyDescent="0.25">
      <c r="A36" s="4" t="s">
        <v>44</v>
      </c>
      <c r="B36" s="5">
        <v>6</v>
      </c>
      <c r="C36" s="5">
        <v>34</v>
      </c>
      <c r="D36" s="5">
        <v>23440</v>
      </c>
      <c r="E36" s="5">
        <v>39155.555999999997</v>
      </c>
      <c r="F36" s="5">
        <v>9600</v>
      </c>
      <c r="G36" s="5">
        <v>17909.207999999999</v>
      </c>
      <c r="H36" s="5">
        <v>13840</v>
      </c>
      <c r="I36" s="5">
        <v>21246.347999999998</v>
      </c>
    </row>
    <row r="37" spans="1:9" ht="30" x14ac:dyDescent="0.25">
      <c r="A37" s="4" t="s">
        <v>45</v>
      </c>
      <c r="B37" s="5">
        <v>7</v>
      </c>
      <c r="C37" s="5">
        <v>35</v>
      </c>
      <c r="D37" s="5">
        <v>22080</v>
      </c>
      <c r="E37" s="5">
        <v>37091.603999999999</v>
      </c>
      <c r="F37" s="5">
        <v>9200</v>
      </c>
      <c r="G37" s="5">
        <v>16942.884000000002</v>
      </c>
      <c r="H37" s="5">
        <v>12880</v>
      </c>
      <c r="I37" s="5">
        <v>20148.72</v>
      </c>
    </row>
    <row r="38" spans="1:9" ht="30" x14ac:dyDescent="0.25">
      <c r="A38" s="4" t="s">
        <v>46</v>
      </c>
      <c r="B38" s="5">
        <v>8</v>
      </c>
      <c r="C38" s="5">
        <v>36</v>
      </c>
      <c r="D38" s="5">
        <v>19040</v>
      </c>
      <c r="E38" s="5">
        <v>32413.752</v>
      </c>
      <c r="F38" s="5">
        <v>7200</v>
      </c>
      <c r="G38" s="5">
        <v>15005.508</v>
      </c>
      <c r="H38" s="5">
        <v>11840</v>
      </c>
      <c r="I38" s="5">
        <v>17408.243999999999</v>
      </c>
    </row>
    <row r="39" spans="1:9" ht="30" x14ac:dyDescent="0.25">
      <c r="A39" s="4" t="s">
        <v>47</v>
      </c>
      <c r="B39" s="5">
        <v>9</v>
      </c>
      <c r="C39" s="5">
        <v>37</v>
      </c>
      <c r="D39" s="5">
        <v>19680</v>
      </c>
      <c r="E39" s="5">
        <v>31170.408000000003</v>
      </c>
      <c r="F39" s="5">
        <v>6800</v>
      </c>
      <c r="G39" s="5">
        <v>11763.912</v>
      </c>
      <c r="H39" s="5">
        <v>12880</v>
      </c>
      <c r="I39" s="5">
        <v>19406.495999999999</v>
      </c>
    </row>
    <row r="40" spans="1:9" ht="30" x14ac:dyDescent="0.25">
      <c r="A40" s="4" t="s">
        <v>48</v>
      </c>
      <c r="B40" s="5">
        <v>10</v>
      </c>
      <c r="C40" s="5">
        <v>38</v>
      </c>
      <c r="D40" s="5">
        <v>24560</v>
      </c>
      <c r="E40" s="5">
        <v>36771.227999999996</v>
      </c>
      <c r="F40" s="5">
        <v>11680</v>
      </c>
      <c r="G40" s="5">
        <v>16770.851999999999</v>
      </c>
      <c r="H40" s="5">
        <v>12880</v>
      </c>
      <c r="I40" s="5">
        <v>20000.376</v>
      </c>
    </row>
    <row r="41" spans="1:9" ht="30" x14ac:dyDescent="0.25">
      <c r="A41" s="4" t="s">
        <v>49</v>
      </c>
      <c r="B41" s="5">
        <v>11</v>
      </c>
      <c r="C41" s="5">
        <v>39</v>
      </c>
      <c r="D41" s="5">
        <v>22960</v>
      </c>
      <c r="E41" s="5">
        <v>38389.452000000005</v>
      </c>
      <c r="F41" s="5">
        <v>13440</v>
      </c>
      <c r="G41" s="5">
        <v>19015.776000000002</v>
      </c>
      <c r="H41" s="5">
        <v>9520</v>
      </c>
      <c r="I41" s="5">
        <v>19373.675999999999</v>
      </c>
    </row>
    <row r="42" spans="1:9" ht="30" x14ac:dyDescent="0.25">
      <c r="A42" s="4" t="s">
        <v>50</v>
      </c>
      <c r="B42" s="5">
        <v>12</v>
      </c>
      <c r="C42" s="5">
        <v>40</v>
      </c>
      <c r="D42" s="5">
        <v>22960</v>
      </c>
      <c r="E42" s="5">
        <v>38180.951999999997</v>
      </c>
      <c r="F42" s="5">
        <v>12000</v>
      </c>
      <c r="G42" s="5">
        <v>19994.46</v>
      </c>
      <c r="H42" s="5">
        <v>10960</v>
      </c>
      <c r="I42" s="5">
        <v>18186.491999999998</v>
      </c>
    </row>
    <row r="43" spans="1:9" ht="30" x14ac:dyDescent="0.25">
      <c r="A43" s="4" t="s">
        <v>51</v>
      </c>
      <c r="B43" s="5">
        <v>13</v>
      </c>
      <c r="C43" s="5">
        <v>41</v>
      </c>
      <c r="D43" s="5">
        <v>25120</v>
      </c>
      <c r="E43" s="5">
        <v>39043.824000000001</v>
      </c>
      <c r="F43" s="5">
        <v>12640</v>
      </c>
      <c r="G43" s="5">
        <v>19799.052</v>
      </c>
      <c r="H43" s="5">
        <v>12480</v>
      </c>
      <c r="I43" s="5">
        <v>19244.772000000001</v>
      </c>
    </row>
    <row r="44" spans="1:9" ht="30" x14ac:dyDescent="0.25">
      <c r="A44" s="4" t="s">
        <v>52</v>
      </c>
      <c r="B44" s="5">
        <v>14</v>
      </c>
      <c r="C44" s="5">
        <v>42</v>
      </c>
      <c r="D44" s="5">
        <v>25120</v>
      </c>
      <c r="E44" s="5">
        <v>37379.364000000001</v>
      </c>
      <c r="F44" s="5">
        <v>11520</v>
      </c>
      <c r="G44" s="5">
        <v>17145.684000000001</v>
      </c>
      <c r="H44" s="5">
        <v>13600</v>
      </c>
      <c r="I44" s="5">
        <v>20233.68</v>
      </c>
    </row>
    <row r="45" spans="1:9" ht="30" x14ac:dyDescent="0.25">
      <c r="A45" s="4" t="s">
        <v>53</v>
      </c>
      <c r="B45" s="5">
        <v>15</v>
      </c>
      <c r="C45" s="5">
        <v>43</v>
      </c>
      <c r="D45" s="5">
        <v>24080</v>
      </c>
      <c r="E45" s="5">
        <v>34981.932000000001</v>
      </c>
      <c r="F45" s="5">
        <v>13280</v>
      </c>
      <c r="G45" s="5">
        <v>18397.368000000002</v>
      </c>
      <c r="H45" s="5">
        <v>10800</v>
      </c>
      <c r="I45" s="5">
        <v>16584.563999999998</v>
      </c>
    </row>
    <row r="46" spans="1:9" ht="30" x14ac:dyDescent="0.25">
      <c r="A46" s="4" t="s">
        <v>54</v>
      </c>
      <c r="B46" s="5">
        <v>16</v>
      </c>
      <c r="C46" s="5">
        <v>44</v>
      </c>
      <c r="D46" s="5">
        <v>25120</v>
      </c>
      <c r="E46" s="5">
        <v>39032.387999999999</v>
      </c>
      <c r="F46" s="5">
        <v>13600</v>
      </c>
      <c r="G46" s="5">
        <v>21429.599999999999</v>
      </c>
      <c r="H46" s="5">
        <v>11520</v>
      </c>
      <c r="I46" s="5">
        <v>17602.788</v>
      </c>
    </row>
    <row r="47" spans="1:9" ht="30" x14ac:dyDescent="0.25">
      <c r="A47" s="4" t="s">
        <v>55</v>
      </c>
      <c r="B47" s="5">
        <v>17</v>
      </c>
      <c r="C47" s="5">
        <v>45</v>
      </c>
      <c r="D47" s="5">
        <v>23840</v>
      </c>
      <c r="E47" s="5">
        <v>37323.407999999996</v>
      </c>
      <c r="F47" s="5">
        <v>10560</v>
      </c>
      <c r="G47" s="5">
        <v>17878.428</v>
      </c>
      <c r="H47" s="5">
        <v>13280</v>
      </c>
      <c r="I47" s="5">
        <v>19444.980000000003</v>
      </c>
    </row>
    <row r="48" spans="1:9" ht="30" x14ac:dyDescent="0.25">
      <c r="A48" s="4" t="s">
        <v>56</v>
      </c>
      <c r="B48" s="5">
        <v>18</v>
      </c>
      <c r="C48" s="5">
        <v>46</v>
      </c>
      <c r="D48" s="5">
        <v>22400</v>
      </c>
      <c r="E48" s="5">
        <v>34950.504000000001</v>
      </c>
      <c r="F48" s="5">
        <v>8800</v>
      </c>
      <c r="G48" s="5">
        <v>14693.34</v>
      </c>
      <c r="H48" s="5">
        <v>13600</v>
      </c>
      <c r="I48" s="5">
        <v>20257.164000000001</v>
      </c>
    </row>
    <row r="49" spans="1:9" ht="30" x14ac:dyDescent="0.25">
      <c r="A49" s="4" t="s">
        <v>57</v>
      </c>
      <c r="B49" s="5">
        <v>19</v>
      </c>
      <c r="C49" s="5">
        <v>47</v>
      </c>
      <c r="D49" s="5">
        <v>26800</v>
      </c>
      <c r="E49" s="5">
        <v>39775.608</v>
      </c>
      <c r="F49" s="5">
        <v>14400</v>
      </c>
      <c r="G49" s="5">
        <v>21718.536</v>
      </c>
      <c r="H49" s="5">
        <v>12400</v>
      </c>
      <c r="I49" s="5">
        <v>18057.072</v>
      </c>
    </row>
    <row r="50" spans="1:9" ht="30" x14ac:dyDescent="0.25">
      <c r="A50" s="4" t="s">
        <v>58</v>
      </c>
      <c r="B50" s="5">
        <v>20</v>
      </c>
      <c r="C50" s="5">
        <v>48</v>
      </c>
      <c r="D50" s="5">
        <v>16040</v>
      </c>
      <c r="E50" s="5">
        <v>28407.167999999998</v>
      </c>
      <c r="F50" s="5">
        <v>12200</v>
      </c>
      <c r="G50" s="5">
        <v>20892.383999999998</v>
      </c>
      <c r="H50" s="5">
        <v>3840</v>
      </c>
      <c r="I50" s="5">
        <v>7514.7840000000006</v>
      </c>
    </row>
    <row r="51" spans="1:9" ht="30" x14ac:dyDescent="0.25">
      <c r="A51" s="4" t="s">
        <v>59</v>
      </c>
      <c r="B51" s="5">
        <v>21</v>
      </c>
      <c r="C51" s="5">
        <v>49</v>
      </c>
      <c r="D51" s="5">
        <v>20000</v>
      </c>
      <c r="E51" s="5">
        <v>33224.46</v>
      </c>
      <c r="F51" s="5">
        <v>14000</v>
      </c>
      <c r="G51" s="5">
        <v>22940.135999999999</v>
      </c>
      <c r="H51" s="5">
        <v>6000</v>
      </c>
      <c r="I51" s="5">
        <v>10284.324000000001</v>
      </c>
    </row>
    <row r="52" spans="1:9" ht="30" x14ac:dyDescent="0.25">
      <c r="A52" s="4" t="s">
        <v>60</v>
      </c>
      <c r="B52" s="5">
        <v>22</v>
      </c>
      <c r="C52" s="5">
        <v>50</v>
      </c>
      <c r="D52" s="5">
        <v>24880</v>
      </c>
      <c r="E52" s="5">
        <v>37162.655999999995</v>
      </c>
      <c r="F52" s="5">
        <v>12240</v>
      </c>
      <c r="G52" s="5">
        <v>18641.004000000001</v>
      </c>
      <c r="H52" s="5">
        <v>12640</v>
      </c>
      <c r="I52" s="5">
        <v>18521.652000000002</v>
      </c>
    </row>
    <row r="53" spans="1:9" ht="30" x14ac:dyDescent="0.25">
      <c r="A53" s="4" t="s">
        <v>61</v>
      </c>
      <c r="B53" s="5">
        <v>23</v>
      </c>
      <c r="C53" s="5">
        <v>51</v>
      </c>
      <c r="D53" s="5">
        <v>26960</v>
      </c>
      <c r="E53" s="5">
        <v>34823.123999999996</v>
      </c>
      <c r="F53" s="5">
        <v>15680</v>
      </c>
      <c r="G53" s="5">
        <v>18579.504000000001</v>
      </c>
      <c r="H53" s="5">
        <v>11280</v>
      </c>
      <c r="I53" s="5">
        <v>16243.619999999999</v>
      </c>
    </row>
    <row r="54" spans="1:9" ht="30" x14ac:dyDescent="0.25">
      <c r="A54" s="4" t="s">
        <v>62</v>
      </c>
      <c r="B54" s="5">
        <v>24</v>
      </c>
      <c r="C54" s="5">
        <v>52</v>
      </c>
      <c r="D54" s="5">
        <v>25160</v>
      </c>
      <c r="E54" s="5">
        <v>38175.372000000003</v>
      </c>
      <c r="F54" s="5">
        <v>13160</v>
      </c>
      <c r="G54" s="5">
        <v>19692.095999999998</v>
      </c>
      <c r="H54" s="5">
        <v>12000</v>
      </c>
      <c r="I54" s="5">
        <v>18483.275999999998</v>
      </c>
    </row>
    <row r="55" spans="1:9" ht="30" x14ac:dyDescent="0.25">
      <c r="A55" s="4" t="s">
        <v>63</v>
      </c>
      <c r="B55" s="5">
        <v>25</v>
      </c>
      <c r="C55" s="5">
        <v>53</v>
      </c>
      <c r="D55" s="5">
        <v>30960</v>
      </c>
      <c r="E55" s="5">
        <v>38459.807999999997</v>
      </c>
      <c r="F55" s="5">
        <v>16480</v>
      </c>
      <c r="G55" s="5">
        <v>19432.440000000002</v>
      </c>
      <c r="H55" s="5">
        <v>14480</v>
      </c>
      <c r="I55" s="5">
        <v>19027.368000000002</v>
      </c>
    </row>
    <row r="56" spans="1:9" ht="30" x14ac:dyDescent="0.25">
      <c r="A56" s="4" t="s">
        <v>64</v>
      </c>
      <c r="B56" s="5">
        <v>26</v>
      </c>
      <c r="C56" s="5">
        <v>54</v>
      </c>
      <c r="D56" s="5">
        <v>30560</v>
      </c>
      <c r="E56" s="5">
        <v>36940.175999999999</v>
      </c>
      <c r="F56" s="5">
        <v>16800</v>
      </c>
      <c r="G56" s="5">
        <v>19447.379999999997</v>
      </c>
      <c r="H56" s="5">
        <v>13760</v>
      </c>
      <c r="I56" s="5">
        <v>17492.796000000002</v>
      </c>
    </row>
    <row r="57" spans="1:9" ht="30" x14ac:dyDescent="0.25">
      <c r="A57" s="4" t="s">
        <v>65</v>
      </c>
      <c r="B57" s="5">
        <v>27</v>
      </c>
      <c r="C57" s="5">
        <v>55</v>
      </c>
      <c r="D57" s="5">
        <v>32000</v>
      </c>
      <c r="E57" s="5">
        <v>34103.58</v>
      </c>
      <c r="F57" s="5">
        <v>16000</v>
      </c>
      <c r="G57" s="5">
        <v>15031.439999999999</v>
      </c>
      <c r="H57" s="5">
        <v>16000</v>
      </c>
      <c r="I57" s="5">
        <v>19072.14</v>
      </c>
    </row>
    <row r="58" spans="1:9" ht="30" x14ac:dyDescent="0.25">
      <c r="A58" s="4" t="s">
        <v>66</v>
      </c>
      <c r="B58" s="5">
        <v>28</v>
      </c>
      <c r="C58" s="5">
        <v>56</v>
      </c>
      <c r="D58" s="5">
        <v>32000</v>
      </c>
      <c r="E58" s="5">
        <v>38487.372000000003</v>
      </c>
      <c r="F58" s="5">
        <v>16000</v>
      </c>
      <c r="G58" s="5">
        <v>19652.940000000002</v>
      </c>
      <c r="H58" s="5">
        <v>16000</v>
      </c>
      <c r="I58" s="5">
        <v>18834.432000000001</v>
      </c>
    </row>
    <row r="59" spans="1:9" ht="30" x14ac:dyDescent="0.25">
      <c r="A59" s="4" t="s">
        <v>68</v>
      </c>
      <c r="B59" s="5">
        <v>1</v>
      </c>
      <c r="C59" s="5">
        <v>57</v>
      </c>
      <c r="D59" s="5">
        <v>26400</v>
      </c>
      <c r="E59" s="5">
        <v>36460.296000000002</v>
      </c>
      <c r="F59" s="5">
        <v>14000</v>
      </c>
      <c r="G59" s="5">
        <v>18400.14</v>
      </c>
      <c r="H59" s="5">
        <v>12400</v>
      </c>
      <c r="I59" s="5">
        <v>18060.156000000003</v>
      </c>
    </row>
    <row r="60" spans="1:9" ht="30" x14ac:dyDescent="0.25">
      <c r="A60" s="4" t="s">
        <v>69</v>
      </c>
      <c r="B60" s="5">
        <v>2</v>
      </c>
      <c r="C60" s="5">
        <v>58</v>
      </c>
      <c r="D60" s="5">
        <v>26480</v>
      </c>
      <c r="E60" s="5">
        <v>35674.127999999997</v>
      </c>
      <c r="F60" s="5">
        <v>14240</v>
      </c>
      <c r="G60" s="5">
        <v>18046.080000000002</v>
      </c>
      <c r="H60" s="5">
        <v>12240</v>
      </c>
      <c r="I60" s="5">
        <v>17628.048000000003</v>
      </c>
    </row>
    <row r="61" spans="1:9" ht="30" x14ac:dyDescent="0.25">
      <c r="A61" s="4" t="s">
        <v>70</v>
      </c>
      <c r="B61" s="5">
        <v>3</v>
      </c>
      <c r="C61" s="5">
        <v>59</v>
      </c>
      <c r="D61" s="5">
        <v>19120</v>
      </c>
      <c r="E61" s="5">
        <v>26501.028000000002</v>
      </c>
      <c r="F61" s="5">
        <v>9920</v>
      </c>
      <c r="G61" s="5">
        <v>12086.28</v>
      </c>
      <c r="H61" s="5">
        <v>9200</v>
      </c>
      <c r="I61" s="5">
        <v>14414.748</v>
      </c>
    </row>
    <row r="62" spans="1:9" ht="30" x14ac:dyDescent="0.25">
      <c r="A62" s="4" t="s">
        <v>71</v>
      </c>
      <c r="B62" s="5">
        <v>4</v>
      </c>
      <c r="C62" s="5">
        <v>60</v>
      </c>
      <c r="D62" s="5">
        <v>18160</v>
      </c>
      <c r="E62" s="5">
        <v>23296.127999999997</v>
      </c>
      <c r="F62" s="5">
        <v>14320</v>
      </c>
      <c r="G62" s="5">
        <v>17442</v>
      </c>
      <c r="H62" s="5">
        <v>3840</v>
      </c>
      <c r="I62" s="5">
        <v>5854.1279999999997</v>
      </c>
    </row>
    <row r="63" spans="1:9" ht="30" x14ac:dyDescent="0.25">
      <c r="A63" s="4" t="s">
        <v>72</v>
      </c>
      <c r="B63" s="5">
        <v>5</v>
      </c>
      <c r="C63" s="5">
        <v>61</v>
      </c>
      <c r="D63" s="5">
        <v>28320</v>
      </c>
      <c r="E63" s="5">
        <v>38167.236000000004</v>
      </c>
      <c r="F63" s="5">
        <v>14800</v>
      </c>
      <c r="G63" s="5">
        <v>19742.940000000002</v>
      </c>
      <c r="H63" s="5">
        <v>13520</v>
      </c>
      <c r="I63" s="5">
        <v>18424.296000000002</v>
      </c>
    </row>
    <row r="64" spans="1:9" ht="30" x14ac:dyDescent="0.25">
      <c r="A64" s="4" t="s">
        <v>73</v>
      </c>
      <c r="B64" s="5">
        <v>6</v>
      </c>
      <c r="C64" s="5">
        <v>62</v>
      </c>
      <c r="D64" s="5">
        <v>28240</v>
      </c>
      <c r="E64" s="5">
        <v>38160.612000000001</v>
      </c>
      <c r="F64" s="5">
        <v>15440</v>
      </c>
      <c r="G64" s="5">
        <v>19496.879999999997</v>
      </c>
      <c r="H64" s="5">
        <v>12800</v>
      </c>
      <c r="I64" s="5">
        <v>18663.732</v>
      </c>
    </row>
    <row r="65" spans="1:9" ht="30" x14ac:dyDescent="0.25">
      <c r="A65" s="4" t="s">
        <v>74</v>
      </c>
      <c r="B65" s="5">
        <v>7</v>
      </c>
      <c r="C65" s="5">
        <v>63</v>
      </c>
      <c r="D65" s="5">
        <v>18160</v>
      </c>
      <c r="E65" s="5">
        <v>22060.991999999998</v>
      </c>
      <c r="F65" s="5">
        <v>17120</v>
      </c>
      <c r="G65" s="5">
        <v>18249.84</v>
      </c>
      <c r="H65" s="5">
        <v>1040</v>
      </c>
      <c r="I65" s="5">
        <v>3811.152</v>
      </c>
    </row>
    <row r="66" spans="1:9" ht="30" x14ac:dyDescent="0.25">
      <c r="A66" s="4" t="s">
        <v>79</v>
      </c>
      <c r="B66" s="5">
        <v>12</v>
      </c>
      <c r="C66" s="5">
        <v>64</v>
      </c>
      <c r="D66" s="5">
        <v>15120</v>
      </c>
      <c r="E66" s="5">
        <v>28610.832000000002</v>
      </c>
      <c r="F66" s="5">
        <v>8640</v>
      </c>
      <c r="G66" s="5">
        <v>19004.940000000002</v>
      </c>
      <c r="H66" s="5">
        <v>6480</v>
      </c>
      <c r="I66" s="5">
        <v>9605.8919999999998</v>
      </c>
    </row>
    <row r="67" spans="1:9" ht="30" x14ac:dyDescent="0.25">
      <c r="A67" s="4" t="s">
        <v>80</v>
      </c>
      <c r="B67" s="5">
        <v>13</v>
      </c>
      <c r="C67" s="5">
        <v>65</v>
      </c>
      <c r="D67" s="5">
        <v>29552</v>
      </c>
      <c r="E67" s="5">
        <v>39918.156000000003</v>
      </c>
      <c r="F67" s="5">
        <v>16640</v>
      </c>
      <c r="G67" s="5">
        <v>21553.200000000001</v>
      </c>
      <c r="H67" s="5">
        <v>12912</v>
      </c>
      <c r="I67" s="5">
        <v>18364.955999999998</v>
      </c>
    </row>
    <row r="68" spans="1:9" ht="30" x14ac:dyDescent="0.25">
      <c r="A68" s="4" t="s">
        <v>81</v>
      </c>
      <c r="B68" s="5">
        <v>14</v>
      </c>
      <c r="C68" s="5">
        <v>66</v>
      </c>
      <c r="D68" s="5">
        <v>30480</v>
      </c>
      <c r="E68" s="5">
        <v>40946.484000000004</v>
      </c>
      <c r="F68" s="5">
        <v>16000</v>
      </c>
      <c r="G68" s="5">
        <v>18851.940000000002</v>
      </c>
      <c r="H68" s="5">
        <v>14480</v>
      </c>
      <c r="I68" s="5">
        <v>22094.544000000002</v>
      </c>
    </row>
    <row r="69" spans="1:9" ht="30" x14ac:dyDescent="0.25">
      <c r="A69" s="4" t="s">
        <v>82</v>
      </c>
      <c r="B69" s="5">
        <v>15</v>
      </c>
      <c r="C69" s="5">
        <v>67</v>
      </c>
      <c r="D69" s="5">
        <v>24080</v>
      </c>
      <c r="E69" s="5">
        <v>33793.656000000003</v>
      </c>
      <c r="F69" s="5">
        <v>10880</v>
      </c>
      <c r="G69" s="5">
        <v>12736.619999999999</v>
      </c>
      <c r="H69" s="5">
        <v>13200</v>
      </c>
      <c r="I69" s="5">
        <v>21057.036</v>
      </c>
    </row>
    <row r="70" spans="1:9" ht="30" x14ac:dyDescent="0.25">
      <c r="A70" s="4" t="s">
        <v>83</v>
      </c>
      <c r="B70" s="5">
        <v>16</v>
      </c>
      <c r="C70" s="5">
        <v>68</v>
      </c>
      <c r="D70" s="5">
        <v>16240</v>
      </c>
      <c r="E70" s="5">
        <v>25254.563999999998</v>
      </c>
      <c r="F70" s="5">
        <v>3600</v>
      </c>
      <c r="G70" s="5">
        <v>7808.4</v>
      </c>
      <c r="H70" s="5">
        <v>12640</v>
      </c>
      <c r="I70" s="5">
        <v>17446.164000000001</v>
      </c>
    </row>
    <row r="71" spans="1:9" ht="30" x14ac:dyDescent="0.25">
      <c r="A71" s="4" t="s">
        <v>84</v>
      </c>
      <c r="B71" s="5">
        <v>17</v>
      </c>
      <c r="C71" s="5">
        <v>69</v>
      </c>
      <c r="D71" s="5">
        <v>17040</v>
      </c>
      <c r="E71" s="5">
        <v>28029.312000000002</v>
      </c>
      <c r="F71" s="5">
        <v>4880</v>
      </c>
      <c r="G71" s="5">
        <v>7704.36</v>
      </c>
      <c r="H71" s="5">
        <v>12160</v>
      </c>
      <c r="I71" s="5">
        <v>20324.951999999997</v>
      </c>
    </row>
    <row r="72" spans="1:9" ht="30" x14ac:dyDescent="0.25">
      <c r="A72" s="4" t="s">
        <v>85</v>
      </c>
      <c r="B72" s="5">
        <v>18</v>
      </c>
      <c r="C72" s="5">
        <v>70</v>
      </c>
      <c r="D72" s="5">
        <v>21840</v>
      </c>
      <c r="E72" s="5">
        <v>31521.432000000001</v>
      </c>
      <c r="F72" s="5">
        <v>9600</v>
      </c>
      <c r="G72" s="5">
        <v>11711.52</v>
      </c>
      <c r="H72" s="5">
        <v>12240</v>
      </c>
      <c r="I72" s="5">
        <v>19809.912</v>
      </c>
    </row>
    <row r="73" spans="1:9" ht="30" x14ac:dyDescent="0.25">
      <c r="A73" s="4" t="s">
        <v>89</v>
      </c>
      <c r="B73" s="5">
        <v>22</v>
      </c>
      <c r="C73" s="5">
        <v>71</v>
      </c>
      <c r="D73" s="5">
        <v>20960</v>
      </c>
      <c r="E73" s="5">
        <v>29866.835999999999</v>
      </c>
      <c r="F73" s="5">
        <v>8000</v>
      </c>
      <c r="G73" s="5">
        <v>9271.6200000000008</v>
      </c>
      <c r="H73" s="5">
        <v>12960</v>
      </c>
      <c r="I73" s="5">
        <v>20595.216</v>
      </c>
    </row>
    <row r="74" spans="1:9" ht="30" x14ac:dyDescent="0.25">
      <c r="A74" s="4" t="s">
        <v>90</v>
      </c>
      <c r="B74" s="5">
        <v>23</v>
      </c>
      <c r="C74" s="5">
        <v>72</v>
      </c>
      <c r="D74" s="5">
        <v>12720</v>
      </c>
      <c r="E74" s="5">
        <v>20099.64</v>
      </c>
      <c r="F74" s="5">
        <v>800</v>
      </c>
      <c r="G74" s="5">
        <v>2358.36</v>
      </c>
      <c r="H74" s="5">
        <v>11920</v>
      </c>
      <c r="I74" s="5">
        <v>17741.28</v>
      </c>
    </row>
    <row r="75" spans="1:9" ht="30" x14ac:dyDescent="0.25">
      <c r="A75" s="4" t="s">
        <v>92</v>
      </c>
      <c r="B75" s="5">
        <v>25</v>
      </c>
      <c r="C75" s="5">
        <v>73</v>
      </c>
      <c r="D75" s="5">
        <v>25600</v>
      </c>
      <c r="E75" s="5">
        <v>36565.824000000001</v>
      </c>
      <c r="F75" s="5">
        <v>10800</v>
      </c>
      <c r="G75" s="5">
        <v>13469.039999999999</v>
      </c>
      <c r="H75" s="5">
        <v>14800</v>
      </c>
      <c r="I75" s="5">
        <v>23096.784</v>
      </c>
    </row>
    <row r="76" spans="1:9" ht="30" x14ac:dyDescent="0.25">
      <c r="A76" s="4" t="s">
        <v>93</v>
      </c>
      <c r="B76" s="5">
        <v>26</v>
      </c>
      <c r="C76" s="5">
        <v>74</v>
      </c>
      <c r="D76" s="5">
        <v>28800</v>
      </c>
      <c r="E76" s="5">
        <v>38614.896000000001</v>
      </c>
      <c r="F76" s="5">
        <v>15920</v>
      </c>
      <c r="G76" s="5">
        <v>19736.46</v>
      </c>
      <c r="H76" s="5">
        <v>12880</v>
      </c>
      <c r="I76" s="5">
        <v>18878.436000000002</v>
      </c>
    </row>
    <row r="77" spans="1:9" ht="30" x14ac:dyDescent="0.25">
      <c r="A77" s="4" t="s">
        <v>94</v>
      </c>
      <c r="B77" s="5">
        <v>27</v>
      </c>
      <c r="C77" s="5">
        <v>75</v>
      </c>
      <c r="D77" s="5">
        <v>26560</v>
      </c>
      <c r="E77" s="5">
        <v>36490.080000000002</v>
      </c>
      <c r="F77" s="5">
        <v>12560</v>
      </c>
      <c r="G77" s="5">
        <v>15756.119999999999</v>
      </c>
      <c r="H77" s="5">
        <v>14000</v>
      </c>
      <c r="I77" s="5">
        <v>20733.96</v>
      </c>
    </row>
    <row r="78" spans="1:9" ht="30" x14ac:dyDescent="0.25">
      <c r="A78" s="4" t="s">
        <v>95</v>
      </c>
      <c r="B78" s="5">
        <v>28</v>
      </c>
      <c r="C78" s="5">
        <v>76</v>
      </c>
      <c r="D78" s="5">
        <v>28400</v>
      </c>
      <c r="E78" s="5">
        <v>37307.22</v>
      </c>
      <c r="F78" s="5">
        <v>14400</v>
      </c>
      <c r="G78" s="5">
        <v>18268.559999999998</v>
      </c>
      <c r="H78" s="5">
        <v>14000</v>
      </c>
      <c r="I78" s="5">
        <v>19038.66</v>
      </c>
    </row>
    <row r="79" spans="1:9" ht="30" x14ac:dyDescent="0.25">
      <c r="A79" s="4" t="s">
        <v>96</v>
      </c>
      <c r="B79" s="5">
        <v>29</v>
      </c>
      <c r="C79" s="5">
        <v>77</v>
      </c>
      <c r="D79" s="5">
        <v>26640</v>
      </c>
      <c r="E79" s="5">
        <v>38652.54</v>
      </c>
      <c r="F79" s="5">
        <v>13840</v>
      </c>
      <c r="G79" s="5">
        <v>19349.28</v>
      </c>
      <c r="H79" s="5">
        <v>12800</v>
      </c>
      <c r="I79" s="5">
        <v>19303.260000000002</v>
      </c>
    </row>
    <row r="80" spans="1:9" ht="30" x14ac:dyDescent="0.25">
      <c r="A80" s="4" t="s">
        <v>97</v>
      </c>
      <c r="B80" s="5">
        <v>30</v>
      </c>
      <c r="C80" s="5">
        <v>78</v>
      </c>
      <c r="D80" s="5">
        <v>22880</v>
      </c>
      <c r="E80" s="5">
        <v>32973.407999999996</v>
      </c>
      <c r="F80" s="5">
        <v>14080</v>
      </c>
      <c r="G80" s="5">
        <v>18929.7</v>
      </c>
      <c r="H80" s="5">
        <v>8800</v>
      </c>
      <c r="I80" s="5">
        <v>14043.707999999999</v>
      </c>
    </row>
    <row r="81" spans="1:9" ht="30" x14ac:dyDescent="0.25">
      <c r="A81" s="4" t="s">
        <v>98</v>
      </c>
      <c r="B81" s="5">
        <v>31</v>
      </c>
      <c r="C81" s="5">
        <v>79</v>
      </c>
      <c r="D81" s="5">
        <v>27120</v>
      </c>
      <c r="E81" s="5">
        <v>37207.428</v>
      </c>
      <c r="F81" s="5">
        <v>13600</v>
      </c>
      <c r="G81" s="5">
        <v>17918.46</v>
      </c>
      <c r="H81" s="5">
        <v>13520</v>
      </c>
      <c r="I81" s="5">
        <v>19288.968000000001</v>
      </c>
    </row>
    <row r="82" spans="1:9" ht="30" x14ac:dyDescent="0.25">
      <c r="A82" s="4" t="s">
        <v>100</v>
      </c>
      <c r="B82" s="5">
        <v>1</v>
      </c>
      <c r="C82" s="5">
        <v>80</v>
      </c>
      <c r="D82" s="5">
        <v>24720</v>
      </c>
      <c r="E82" s="5">
        <v>35567.64</v>
      </c>
      <c r="F82" s="5">
        <v>12720</v>
      </c>
      <c r="G82" s="5">
        <v>18729.36</v>
      </c>
      <c r="H82" s="5">
        <v>12000</v>
      </c>
      <c r="I82" s="5">
        <v>16838.28</v>
      </c>
    </row>
    <row r="83" spans="1:9" ht="30" x14ac:dyDescent="0.25">
      <c r="A83" s="4" t="s">
        <v>101</v>
      </c>
      <c r="B83" s="5">
        <v>2</v>
      </c>
      <c r="C83" s="5">
        <v>81</v>
      </c>
      <c r="D83" s="5">
        <v>26080</v>
      </c>
      <c r="E83" s="5">
        <v>37419.312000000005</v>
      </c>
      <c r="F83" s="5">
        <v>13520</v>
      </c>
      <c r="G83" s="5">
        <v>18479.52</v>
      </c>
      <c r="H83" s="5">
        <v>12560</v>
      </c>
      <c r="I83" s="5">
        <v>18939.792000000001</v>
      </c>
    </row>
    <row r="84" spans="1:9" ht="30" x14ac:dyDescent="0.25">
      <c r="A84" s="4" t="s">
        <v>102</v>
      </c>
      <c r="B84" s="5">
        <v>3</v>
      </c>
      <c r="C84" s="5">
        <v>82</v>
      </c>
      <c r="D84" s="5">
        <v>32400</v>
      </c>
      <c r="E84" s="5">
        <v>43133.495999999999</v>
      </c>
      <c r="F84" s="5">
        <v>16400</v>
      </c>
      <c r="G84" s="5">
        <v>21880.98</v>
      </c>
      <c r="H84" s="5">
        <v>16000</v>
      </c>
      <c r="I84" s="5">
        <v>21252.516</v>
      </c>
    </row>
    <row r="85" spans="1:9" ht="30" x14ac:dyDescent="0.25">
      <c r="A85" s="4" t="s">
        <v>103</v>
      </c>
      <c r="B85" s="5">
        <v>4</v>
      </c>
      <c r="C85" s="5">
        <v>83</v>
      </c>
      <c r="D85" s="5">
        <v>32000</v>
      </c>
      <c r="E85" s="5">
        <v>40942.403999999995</v>
      </c>
      <c r="F85" s="5">
        <v>16000</v>
      </c>
      <c r="G85" s="5">
        <v>19102.14</v>
      </c>
      <c r="H85" s="5">
        <v>16000</v>
      </c>
      <c r="I85" s="5">
        <v>21840.263999999999</v>
      </c>
    </row>
    <row r="86" spans="1:9" ht="30" x14ac:dyDescent="0.25">
      <c r="A86" s="4" t="s">
        <v>104</v>
      </c>
      <c r="B86" s="5">
        <v>5</v>
      </c>
      <c r="C86" s="5">
        <v>84</v>
      </c>
      <c r="D86" s="5">
        <v>20880</v>
      </c>
      <c r="E86" s="5">
        <v>29820.144</v>
      </c>
      <c r="F86" s="5">
        <v>7600</v>
      </c>
      <c r="G86" s="5">
        <v>11487.42</v>
      </c>
      <c r="H86" s="5">
        <v>13280</v>
      </c>
      <c r="I86" s="5">
        <v>18332.724000000002</v>
      </c>
    </row>
    <row r="87" spans="1:9" ht="30" x14ac:dyDescent="0.25">
      <c r="A87" s="4" t="s">
        <v>105</v>
      </c>
      <c r="B87" s="5">
        <v>6</v>
      </c>
      <c r="C87" s="5">
        <v>85</v>
      </c>
      <c r="D87" s="5">
        <v>28480</v>
      </c>
      <c r="E87" s="5">
        <v>39027.455999999998</v>
      </c>
      <c r="F87" s="5">
        <v>15120</v>
      </c>
      <c r="G87" s="5">
        <v>19748.16</v>
      </c>
      <c r="H87" s="5">
        <v>13360</v>
      </c>
      <c r="I87" s="5">
        <v>19279.295999999998</v>
      </c>
    </row>
    <row r="88" spans="1:9" ht="30" x14ac:dyDescent="0.25">
      <c r="A88" s="4" t="s">
        <v>106</v>
      </c>
      <c r="B88" s="5">
        <v>7</v>
      </c>
      <c r="C88" s="5">
        <v>86</v>
      </c>
      <c r="D88" s="5">
        <v>23680</v>
      </c>
      <c r="E88" s="5">
        <v>31405.608</v>
      </c>
      <c r="F88" s="5">
        <v>14080</v>
      </c>
      <c r="G88" s="5">
        <v>16794.18</v>
      </c>
      <c r="H88" s="5">
        <v>9600</v>
      </c>
      <c r="I88" s="5">
        <v>14611.428</v>
      </c>
    </row>
    <row r="89" spans="1:9" ht="30" x14ac:dyDescent="0.25">
      <c r="A89" s="4" t="s">
        <v>107</v>
      </c>
      <c r="B89" s="5">
        <v>8</v>
      </c>
      <c r="C89" s="5">
        <v>87</v>
      </c>
      <c r="D89" s="5">
        <v>22720</v>
      </c>
      <c r="E89" s="5">
        <v>29916.432000000001</v>
      </c>
      <c r="F89" s="5">
        <v>9600</v>
      </c>
      <c r="G89" s="5">
        <v>11847.96</v>
      </c>
      <c r="H89" s="5">
        <v>13120</v>
      </c>
      <c r="I89" s="5">
        <v>18068.472000000002</v>
      </c>
    </row>
    <row r="90" spans="1:9" ht="30" x14ac:dyDescent="0.25">
      <c r="A90" s="4" t="s">
        <v>108</v>
      </c>
      <c r="B90" s="5">
        <v>9</v>
      </c>
      <c r="C90" s="5">
        <v>88</v>
      </c>
      <c r="D90" s="5">
        <v>29920</v>
      </c>
      <c r="E90" s="5">
        <v>38368.572</v>
      </c>
      <c r="F90" s="5">
        <v>15040</v>
      </c>
      <c r="G90" s="5">
        <v>20364.480000000003</v>
      </c>
      <c r="H90" s="5">
        <v>14880</v>
      </c>
      <c r="I90" s="5">
        <v>18004.092000000001</v>
      </c>
    </row>
    <row r="91" spans="1:9" ht="30" x14ac:dyDescent="0.25">
      <c r="A91" s="4" t="s">
        <v>109</v>
      </c>
      <c r="B91" s="5">
        <v>10</v>
      </c>
      <c r="C91" s="5">
        <v>89</v>
      </c>
      <c r="D91" s="5">
        <v>31440</v>
      </c>
      <c r="E91" s="5">
        <v>40734.912000000004</v>
      </c>
      <c r="F91" s="5">
        <v>16960</v>
      </c>
      <c r="G91" s="5">
        <v>20487.96</v>
      </c>
      <c r="H91" s="5">
        <v>14480</v>
      </c>
      <c r="I91" s="5">
        <v>20246.952000000001</v>
      </c>
    </row>
    <row r="92" spans="1:9" ht="30" x14ac:dyDescent="0.25">
      <c r="A92" s="4" t="s">
        <v>110</v>
      </c>
      <c r="B92" s="5">
        <v>11</v>
      </c>
      <c r="C92" s="5">
        <v>90</v>
      </c>
      <c r="D92" s="5">
        <v>33520</v>
      </c>
      <c r="E92" s="5">
        <v>43091.892</v>
      </c>
      <c r="F92" s="5">
        <v>17120</v>
      </c>
      <c r="G92" s="5">
        <v>20824.919999999998</v>
      </c>
      <c r="H92" s="5">
        <v>16400</v>
      </c>
      <c r="I92" s="5">
        <v>22266.972000000002</v>
      </c>
    </row>
    <row r="93" spans="1:9" ht="30" x14ac:dyDescent="0.25">
      <c r="A93" s="4" t="s">
        <v>111</v>
      </c>
      <c r="B93" s="5">
        <v>12</v>
      </c>
      <c r="C93" s="5">
        <v>91</v>
      </c>
      <c r="D93" s="5">
        <v>26800</v>
      </c>
      <c r="E93" s="5">
        <v>33422.436000000002</v>
      </c>
      <c r="F93" s="5">
        <v>14240</v>
      </c>
      <c r="G93" s="5">
        <v>16785.900000000001</v>
      </c>
      <c r="H93" s="5">
        <v>12560</v>
      </c>
      <c r="I93" s="5">
        <v>16636.536</v>
      </c>
    </row>
    <row r="94" spans="1:9" ht="30" x14ac:dyDescent="0.25">
      <c r="A94" s="4" t="s">
        <v>112</v>
      </c>
      <c r="B94" s="5">
        <v>13</v>
      </c>
      <c r="C94" s="5">
        <v>92</v>
      </c>
      <c r="D94" s="5">
        <v>29360</v>
      </c>
      <c r="E94" s="5">
        <v>36796.307999999997</v>
      </c>
      <c r="F94" s="5">
        <v>14880</v>
      </c>
      <c r="G94" s="5">
        <v>18435.96</v>
      </c>
      <c r="H94" s="5">
        <v>14480</v>
      </c>
      <c r="I94" s="5">
        <v>18360.347999999998</v>
      </c>
    </row>
    <row r="95" spans="1:9" ht="30" x14ac:dyDescent="0.25">
      <c r="A95" s="4" t="s">
        <v>113</v>
      </c>
      <c r="B95" s="5">
        <v>14</v>
      </c>
      <c r="C95" s="5">
        <v>93</v>
      </c>
      <c r="D95" s="5">
        <v>28560</v>
      </c>
      <c r="E95" s="5">
        <v>36747.119999999995</v>
      </c>
      <c r="F95" s="5">
        <v>14560</v>
      </c>
      <c r="G95" s="5">
        <v>18350.82</v>
      </c>
      <c r="H95" s="5">
        <v>14000</v>
      </c>
      <c r="I95" s="5">
        <v>18396.3</v>
      </c>
    </row>
    <row r="96" spans="1:9" ht="30" x14ac:dyDescent="0.25">
      <c r="A96" s="4" t="s">
        <v>114</v>
      </c>
      <c r="B96" s="5">
        <v>15</v>
      </c>
      <c r="C96" s="5">
        <v>94</v>
      </c>
      <c r="D96" s="5">
        <v>26320</v>
      </c>
      <c r="E96" s="5">
        <v>31827.671999999999</v>
      </c>
      <c r="F96" s="5">
        <v>12880</v>
      </c>
      <c r="G96" s="5">
        <v>13218.84</v>
      </c>
      <c r="H96" s="5">
        <v>13440</v>
      </c>
      <c r="I96" s="5">
        <v>18608.832000000002</v>
      </c>
    </row>
    <row r="97" spans="1:9" ht="30" x14ac:dyDescent="0.25">
      <c r="A97" s="4" t="s">
        <v>115</v>
      </c>
      <c r="B97" s="5">
        <v>16</v>
      </c>
      <c r="C97" s="5">
        <v>95</v>
      </c>
      <c r="D97" s="5">
        <v>28880</v>
      </c>
      <c r="E97" s="5">
        <v>30901.98</v>
      </c>
      <c r="F97" s="5">
        <v>14480</v>
      </c>
      <c r="G97" s="5">
        <v>14211</v>
      </c>
      <c r="H97" s="5">
        <v>14400</v>
      </c>
      <c r="I97" s="5">
        <v>16690.98</v>
      </c>
    </row>
    <row r="98" spans="1:9" ht="30" x14ac:dyDescent="0.25">
      <c r="A98" s="4" t="s">
        <v>116</v>
      </c>
      <c r="B98" s="5">
        <v>17</v>
      </c>
      <c r="C98" s="5">
        <v>96</v>
      </c>
      <c r="D98" s="5">
        <v>33520</v>
      </c>
      <c r="E98" s="5">
        <v>38655.372000000003</v>
      </c>
      <c r="F98" s="5">
        <v>18240</v>
      </c>
      <c r="G98" s="5">
        <v>18343.440000000002</v>
      </c>
      <c r="H98" s="5">
        <v>15280</v>
      </c>
      <c r="I98" s="5">
        <v>20311.932000000001</v>
      </c>
    </row>
    <row r="99" spans="1:9" ht="30" x14ac:dyDescent="0.25">
      <c r="A99" s="4" t="s">
        <v>117</v>
      </c>
      <c r="B99" s="5">
        <v>18</v>
      </c>
      <c r="C99" s="5">
        <v>97</v>
      </c>
      <c r="D99" s="5">
        <v>29520</v>
      </c>
      <c r="E99" s="5">
        <v>35070.288</v>
      </c>
      <c r="F99" s="5">
        <v>16800</v>
      </c>
      <c r="G99" s="5">
        <v>17475.300000000003</v>
      </c>
      <c r="H99" s="5">
        <v>12720</v>
      </c>
      <c r="I99" s="5">
        <v>17594.988000000001</v>
      </c>
    </row>
    <row r="100" spans="1:9" ht="30" x14ac:dyDescent="0.25">
      <c r="A100" s="4" t="s">
        <v>118</v>
      </c>
      <c r="B100" s="5">
        <v>19</v>
      </c>
      <c r="C100" s="5">
        <v>98</v>
      </c>
      <c r="D100" s="5">
        <v>20160</v>
      </c>
      <c r="E100" s="5">
        <v>24490.656000000003</v>
      </c>
      <c r="F100" s="5">
        <v>13920</v>
      </c>
      <c r="G100" s="5">
        <v>14781.78</v>
      </c>
      <c r="H100" s="5">
        <v>6240</v>
      </c>
      <c r="I100" s="5">
        <v>9708.8760000000002</v>
      </c>
    </row>
    <row r="101" spans="1:9" ht="30" x14ac:dyDescent="0.25">
      <c r="A101" s="4" t="s">
        <v>119</v>
      </c>
      <c r="B101" s="5">
        <v>20</v>
      </c>
      <c r="C101" s="5">
        <v>99</v>
      </c>
      <c r="D101" s="5">
        <v>13360</v>
      </c>
      <c r="E101" s="5">
        <v>33855.455999999998</v>
      </c>
      <c r="F101" s="5">
        <v>6080</v>
      </c>
      <c r="G101" s="5">
        <v>15093</v>
      </c>
      <c r="H101" s="5">
        <v>7280</v>
      </c>
      <c r="I101" s="5">
        <v>18762.455999999998</v>
      </c>
    </row>
    <row r="102" spans="1:9" ht="30" x14ac:dyDescent="0.25">
      <c r="A102" s="4" t="s">
        <v>120</v>
      </c>
      <c r="B102" s="5">
        <v>21</v>
      </c>
      <c r="C102" s="5">
        <v>100</v>
      </c>
      <c r="D102" s="5">
        <v>23520</v>
      </c>
      <c r="E102" s="5">
        <v>29903.627999999997</v>
      </c>
      <c r="F102" s="5">
        <v>10240</v>
      </c>
      <c r="G102" s="5">
        <v>12383.460000000001</v>
      </c>
      <c r="H102" s="5">
        <v>13280</v>
      </c>
      <c r="I102" s="5">
        <v>17520.168000000001</v>
      </c>
    </row>
    <row r="103" spans="1:9" ht="30" x14ac:dyDescent="0.25">
      <c r="A103" s="4" t="s">
        <v>121</v>
      </c>
      <c r="B103" s="5">
        <v>22</v>
      </c>
      <c r="C103" s="5">
        <v>101</v>
      </c>
      <c r="D103" s="5">
        <v>29600</v>
      </c>
      <c r="E103" s="5">
        <v>38230.847999999998</v>
      </c>
      <c r="F103" s="5">
        <v>15600</v>
      </c>
      <c r="G103" s="5">
        <v>18651.059999999998</v>
      </c>
      <c r="H103" s="5">
        <v>14000</v>
      </c>
      <c r="I103" s="5">
        <v>19579.788</v>
      </c>
    </row>
    <row r="104" spans="1:9" ht="30" x14ac:dyDescent="0.25">
      <c r="A104" s="4" t="s">
        <v>122</v>
      </c>
      <c r="B104" s="5">
        <v>23</v>
      </c>
      <c r="C104" s="5">
        <v>102</v>
      </c>
      <c r="D104" s="5">
        <v>27520</v>
      </c>
      <c r="E104" s="5">
        <v>34286.111999999994</v>
      </c>
      <c r="F104" s="5">
        <v>13200</v>
      </c>
      <c r="G104" s="5">
        <v>14967.36</v>
      </c>
      <c r="H104" s="5">
        <v>14320</v>
      </c>
      <c r="I104" s="5">
        <v>19318.752</v>
      </c>
    </row>
    <row r="105" spans="1:9" ht="30" x14ac:dyDescent="0.25">
      <c r="A105" s="4" t="s">
        <v>123</v>
      </c>
      <c r="B105" s="5">
        <v>24</v>
      </c>
      <c r="C105" s="5">
        <v>103</v>
      </c>
      <c r="D105" s="5">
        <v>31712</v>
      </c>
      <c r="E105" s="5">
        <v>36965.292000000001</v>
      </c>
      <c r="F105" s="5">
        <v>16512</v>
      </c>
      <c r="G105" s="5">
        <v>17252.28</v>
      </c>
      <c r="H105" s="5">
        <v>15200</v>
      </c>
      <c r="I105" s="5">
        <v>19713.011999999999</v>
      </c>
    </row>
    <row r="106" spans="1:9" ht="30" x14ac:dyDescent="0.25">
      <c r="A106" s="4" t="s">
        <v>124</v>
      </c>
      <c r="B106" s="5">
        <v>25</v>
      </c>
      <c r="C106" s="5">
        <v>104</v>
      </c>
      <c r="D106" s="5">
        <v>32160</v>
      </c>
      <c r="E106" s="5">
        <v>41465.520000000004</v>
      </c>
      <c r="F106" s="5">
        <v>16800</v>
      </c>
      <c r="G106" s="5">
        <v>20505.419999999998</v>
      </c>
      <c r="H106" s="5">
        <v>15360</v>
      </c>
      <c r="I106" s="5">
        <v>20960.099999999999</v>
      </c>
    </row>
    <row r="107" spans="1:9" ht="30" x14ac:dyDescent="0.25">
      <c r="A107" s="4" t="s">
        <v>125</v>
      </c>
      <c r="B107" s="5">
        <v>26</v>
      </c>
      <c r="C107" s="5">
        <v>105</v>
      </c>
      <c r="D107" s="5">
        <v>28240</v>
      </c>
      <c r="E107" s="5">
        <v>36002.387999999999</v>
      </c>
      <c r="F107" s="5">
        <v>13840</v>
      </c>
      <c r="G107" s="5">
        <v>16191.36</v>
      </c>
      <c r="H107" s="5">
        <v>14400</v>
      </c>
      <c r="I107" s="5">
        <v>19811.027999999998</v>
      </c>
    </row>
    <row r="108" spans="1:9" ht="30" x14ac:dyDescent="0.25">
      <c r="A108" s="4" t="s">
        <v>126</v>
      </c>
      <c r="B108" s="5">
        <v>27</v>
      </c>
      <c r="C108" s="5">
        <v>106</v>
      </c>
      <c r="D108" s="5">
        <v>28000</v>
      </c>
      <c r="E108" s="5">
        <v>32684.136000000002</v>
      </c>
      <c r="F108" s="5">
        <v>13760</v>
      </c>
      <c r="G108" s="5">
        <v>13530.78</v>
      </c>
      <c r="H108" s="5">
        <v>14240</v>
      </c>
      <c r="I108" s="5">
        <v>19153.356</v>
      </c>
    </row>
    <row r="109" spans="1:9" ht="30" x14ac:dyDescent="0.25">
      <c r="A109" s="4" t="s">
        <v>127</v>
      </c>
      <c r="B109" s="5">
        <v>28</v>
      </c>
      <c r="C109" s="5">
        <v>107</v>
      </c>
      <c r="D109" s="5">
        <v>31200</v>
      </c>
      <c r="E109" s="5">
        <v>33692.268000000004</v>
      </c>
      <c r="F109" s="5">
        <v>16320</v>
      </c>
      <c r="G109" s="5">
        <v>16616.34</v>
      </c>
      <c r="H109" s="5">
        <v>14880</v>
      </c>
      <c r="I109" s="5">
        <v>17075.928</v>
      </c>
    </row>
    <row r="110" spans="1:9" ht="30" x14ac:dyDescent="0.25">
      <c r="A110" s="4" t="s">
        <v>128</v>
      </c>
      <c r="B110" s="5">
        <v>29</v>
      </c>
      <c r="C110" s="5">
        <v>108</v>
      </c>
      <c r="D110" s="5">
        <v>35680</v>
      </c>
      <c r="E110" s="5">
        <v>35465.712</v>
      </c>
      <c r="F110" s="5">
        <v>21200</v>
      </c>
      <c r="G110" s="5">
        <v>17636.760000000002</v>
      </c>
      <c r="H110" s="5">
        <v>14480</v>
      </c>
      <c r="I110" s="5">
        <v>17828.952000000001</v>
      </c>
    </row>
    <row r="111" spans="1:9" ht="30" x14ac:dyDescent="0.25">
      <c r="A111" s="4" t="s">
        <v>129</v>
      </c>
      <c r="B111" s="5">
        <v>30</v>
      </c>
      <c r="C111" s="5">
        <v>109</v>
      </c>
      <c r="D111" s="5">
        <v>30640</v>
      </c>
      <c r="E111" s="5">
        <v>38380.259999999995</v>
      </c>
      <c r="F111" s="5">
        <v>15760</v>
      </c>
      <c r="G111" s="5">
        <v>18727.199999999997</v>
      </c>
      <c r="H111" s="5">
        <v>14880</v>
      </c>
      <c r="I111" s="5">
        <v>19653.059999999998</v>
      </c>
    </row>
    <row r="112" spans="1:9" ht="30" x14ac:dyDescent="0.25">
      <c r="A112" s="4" t="s">
        <v>131</v>
      </c>
      <c r="B112" s="5">
        <v>1</v>
      </c>
      <c r="C112" s="5">
        <v>110</v>
      </c>
      <c r="D112" s="5">
        <v>31120</v>
      </c>
      <c r="E112" s="5">
        <v>38176.536</v>
      </c>
      <c r="F112" s="5">
        <v>16240</v>
      </c>
      <c r="G112" s="5">
        <v>17019.18</v>
      </c>
      <c r="H112" s="5">
        <v>14880</v>
      </c>
      <c r="I112" s="5">
        <v>21157.356</v>
      </c>
    </row>
    <row r="113" spans="1:9" ht="30" x14ac:dyDescent="0.25">
      <c r="A113" s="4" t="s">
        <v>132</v>
      </c>
      <c r="B113" s="5">
        <v>2</v>
      </c>
      <c r="C113" s="5">
        <v>111</v>
      </c>
      <c r="D113" s="5">
        <v>31280</v>
      </c>
      <c r="E113" s="5">
        <v>38066.520000000004</v>
      </c>
      <c r="F113" s="5">
        <v>17280</v>
      </c>
      <c r="G113" s="5">
        <v>19440.72</v>
      </c>
      <c r="H113" s="5">
        <v>14000</v>
      </c>
      <c r="I113" s="5">
        <v>18625.800000000003</v>
      </c>
    </row>
    <row r="114" spans="1:9" ht="30" x14ac:dyDescent="0.25">
      <c r="A114" s="4" t="s">
        <v>133</v>
      </c>
      <c r="B114" s="5">
        <v>3</v>
      </c>
      <c r="C114" s="5">
        <v>112</v>
      </c>
      <c r="D114" s="5">
        <v>30320</v>
      </c>
      <c r="E114" s="5">
        <v>36993.024000000005</v>
      </c>
      <c r="F114" s="5">
        <v>16240</v>
      </c>
      <c r="G114" s="5">
        <v>18713.7</v>
      </c>
      <c r="H114" s="5">
        <v>14080</v>
      </c>
      <c r="I114" s="5">
        <v>18279.324000000001</v>
      </c>
    </row>
    <row r="115" spans="1:9" ht="30" x14ac:dyDescent="0.25">
      <c r="A115" s="4" t="s">
        <v>134</v>
      </c>
      <c r="B115" s="5">
        <v>4</v>
      </c>
      <c r="C115" s="5">
        <v>113</v>
      </c>
      <c r="D115" s="5">
        <v>21920</v>
      </c>
      <c r="E115" s="5">
        <v>29930.160000000003</v>
      </c>
      <c r="F115" s="5">
        <v>9360</v>
      </c>
      <c r="G115" s="5">
        <v>12834</v>
      </c>
      <c r="H115" s="5">
        <v>12560</v>
      </c>
      <c r="I115" s="5">
        <v>17096.16</v>
      </c>
    </row>
    <row r="116" spans="1:9" ht="30" x14ac:dyDescent="0.25">
      <c r="A116" s="4" t="s">
        <v>135</v>
      </c>
      <c r="B116" s="5">
        <v>5</v>
      </c>
      <c r="C116" s="5">
        <v>114</v>
      </c>
      <c r="D116" s="5">
        <v>27680</v>
      </c>
      <c r="E116" s="5">
        <v>31366.32</v>
      </c>
      <c r="F116" s="5">
        <v>12480</v>
      </c>
      <c r="G116" s="5">
        <v>13142.34</v>
      </c>
      <c r="H116" s="5">
        <v>15200</v>
      </c>
      <c r="I116" s="5">
        <v>18223.980000000003</v>
      </c>
    </row>
    <row r="117" spans="1:9" ht="30" x14ac:dyDescent="0.25">
      <c r="A117" s="4" t="s">
        <v>136</v>
      </c>
      <c r="B117" s="5">
        <v>6</v>
      </c>
      <c r="C117" s="5">
        <v>115</v>
      </c>
      <c r="D117" s="5">
        <v>18720</v>
      </c>
      <c r="E117" s="5">
        <v>24888.983999999997</v>
      </c>
      <c r="F117" s="5">
        <v>5280</v>
      </c>
      <c r="G117" s="5">
        <v>7075.8</v>
      </c>
      <c r="H117" s="5">
        <v>13440</v>
      </c>
      <c r="I117" s="5">
        <v>17813.184000000001</v>
      </c>
    </row>
    <row r="118" spans="1:9" ht="30" x14ac:dyDescent="0.25">
      <c r="A118" s="4" t="s">
        <v>137</v>
      </c>
      <c r="B118" s="5">
        <v>7</v>
      </c>
      <c r="C118" s="5">
        <v>116</v>
      </c>
      <c r="D118" s="5">
        <v>21200</v>
      </c>
      <c r="E118" s="5">
        <v>26179.5</v>
      </c>
      <c r="F118" s="5">
        <v>7200</v>
      </c>
      <c r="G118" s="5">
        <v>9263.880000000001</v>
      </c>
      <c r="H118" s="5">
        <v>14000</v>
      </c>
      <c r="I118" s="5">
        <v>16915.62</v>
      </c>
    </row>
    <row r="119" spans="1:9" ht="30" x14ac:dyDescent="0.25">
      <c r="A119" s="4" t="s">
        <v>138</v>
      </c>
      <c r="B119" s="5">
        <v>8</v>
      </c>
      <c r="C119" s="5">
        <v>117</v>
      </c>
      <c r="D119" s="5">
        <v>30400</v>
      </c>
      <c r="E119" s="5">
        <v>38908.379999999997</v>
      </c>
      <c r="F119" s="5">
        <v>15200</v>
      </c>
      <c r="G119" s="5">
        <v>18407.7</v>
      </c>
      <c r="H119" s="5">
        <v>15200</v>
      </c>
      <c r="I119" s="5">
        <v>20500.68</v>
      </c>
    </row>
    <row r="120" spans="1:9" ht="30" x14ac:dyDescent="0.25">
      <c r="A120" s="4" t="s">
        <v>139</v>
      </c>
      <c r="B120" s="5">
        <v>9</v>
      </c>
      <c r="C120" s="5">
        <v>118</v>
      </c>
      <c r="D120" s="5">
        <v>29680</v>
      </c>
      <c r="E120" s="5">
        <v>35887.800000000003</v>
      </c>
      <c r="F120" s="5">
        <v>15120</v>
      </c>
      <c r="G120" s="5">
        <v>16165.800000000001</v>
      </c>
      <c r="H120" s="5">
        <v>14560</v>
      </c>
      <c r="I120" s="5">
        <v>19722</v>
      </c>
    </row>
    <row r="121" spans="1:9" ht="30" x14ac:dyDescent="0.25">
      <c r="A121" s="4" t="s">
        <v>140</v>
      </c>
      <c r="B121" s="5">
        <v>10</v>
      </c>
      <c r="C121" s="5">
        <v>119</v>
      </c>
      <c r="D121" s="5">
        <v>30400</v>
      </c>
      <c r="E121" s="5">
        <v>35975.051999999996</v>
      </c>
      <c r="F121" s="5">
        <v>15520</v>
      </c>
      <c r="G121" s="5">
        <v>17397.54</v>
      </c>
      <c r="H121" s="5">
        <v>14880</v>
      </c>
      <c r="I121" s="5">
        <v>18577.512000000002</v>
      </c>
    </row>
    <row r="122" spans="1:9" ht="30" x14ac:dyDescent="0.25">
      <c r="A122" s="4" t="s">
        <v>141</v>
      </c>
      <c r="B122" s="5">
        <v>11</v>
      </c>
      <c r="C122" s="5">
        <v>120</v>
      </c>
      <c r="D122" s="5">
        <v>26800</v>
      </c>
      <c r="E122" s="5">
        <v>33464.892</v>
      </c>
      <c r="F122" s="5">
        <v>13040</v>
      </c>
      <c r="G122" s="5">
        <v>15763.68</v>
      </c>
      <c r="H122" s="5">
        <v>13760</v>
      </c>
      <c r="I122" s="5">
        <v>17701.212</v>
      </c>
    </row>
    <row r="123" spans="1:9" ht="30" x14ac:dyDescent="0.25">
      <c r="A123" s="4" t="s">
        <v>142</v>
      </c>
      <c r="B123" s="5">
        <v>12</v>
      </c>
      <c r="C123" s="5">
        <v>121</v>
      </c>
      <c r="D123" s="5">
        <v>27680</v>
      </c>
      <c r="E123" s="5">
        <v>32498.627999999997</v>
      </c>
      <c r="F123" s="5">
        <v>13280</v>
      </c>
      <c r="G123" s="5">
        <v>15438.06</v>
      </c>
      <c r="H123" s="5">
        <v>14400</v>
      </c>
      <c r="I123" s="5">
        <v>17060.567999999999</v>
      </c>
    </row>
    <row r="124" spans="1:9" ht="30" x14ac:dyDescent="0.25">
      <c r="A124" s="4" t="s">
        <v>143</v>
      </c>
      <c r="B124" s="5">
        <v>13</v>
      </c>
      <c r="C124" s="5">
        <v>122</v>
      </c>
      <c r="D124" s="5">
        <v>16640</v>
      </c>
      <c r="E124" s="5">
        <v>25145.484</v>
      </c>
      <c r="F124" s="5">
        <v>13440</v>
      </c>
      <c r="G124" s="5">
        <v>14500.98</v>
      </c>
      <c r="H124" s="5">
        <v>3200</v>
      </c>
      <c r="I124" s="5">
        <v>10644.504000000001</v>
      </c>
    </row>
    <row r="125" spans="1:9" ht="30" x14ac:dyDescent="0.25">
      <c r="A125" s="4" t="s">
        <v>144</v>
      </c>
      <c r="B125" s="5">
        <v>14</v>
      </c>
      <c r="C125" s="5">
        <v>123</v>
      </c>
      <c r="D125" s="5">
        <v>7680</v>
      </c>
      <c r="E125" s="5">
        <v>12630.432000000001</v>
      </c>
      <c r="F125" s="5">
        <v>3600</v>
      </c>
      <c r="G125" s="5">
        <v>5933.16</v>
      </c>
      <c r="H125" s="5">
        <v>4080</v>
      </c>
      <c r="I125" s="5">
        <v>6697.2719999999999</v>
      </c>
    </row>
    <row r="126" spans="1:9" ht="30" x14ac:dyDescent="0.25">
      <c r="A126" s="4" t="s">
        <v>145</v>
      </c>
      <c r="B126" s="5">
        <v>15</v>
      </c>
      <c r="C126" s="5">
        <v>124</v>
      </c>
      <c r="D126" s="5">
        <v>18240</v>
      </c>
      <c r="E126" s="5">
        <v>24779.183999999997</v>
      </c>
      <c r="F126" s="5">
        <v>3600</v>
      </c>
      <c r="G126" s="5">
        <v>4812.66</v>
      </c>
      <c r="H126" s="5">
        <v>14640</v>
      </c>
      <c r="I126" s="5">
        <v>19966.523999999998</v>
      </c>
    </row>
    <row r="127" spans="1:9" ht="30" x14ac:dyDescent="0.25">
      <c r="A127" s="4" t="s">
        <v>146</v>
      </c>
      <c r="B127" s="5">
        <v>16</v>
      </c>
      <c r="C127" s="5">
        <v>125</v>
      </c>
      <c r="D127" s="5">
        <v>26320</v>
      </c>
      <c r="E127" s="5">
        <v>35654.567999999999</v>
      </c>
      <c r="F127" s="5">
        <v>9120</v>
      </c>
      <c r="G127" s="5">
        <v>11168.46</v>
      </c>
      <c r="H127" s="5">
        <v>17200</v>
      </c>
      <c r="I127" s="5">
        <v>24486.108</v>
      </c>
    </row>
    <row r="128" spans="1:9" ht="30" x14ac:dyDescent="0.25">
      <c r="A128" s="4" t="s">
        <v>147</v>
      </c>
      <c r="B128" s="5">
        <v>17</v>
      </c>
      <c r="C128" s="5">
        <v>126</v>
      </c>
      <c r="D128" s="5">
        <v>28000</v>
      </c>
      <c r="E128" s="5">
        <v>35606.448000000004</v>
      </c>
      <c r="F128" s="5">
        <v>14400</v>
      </c>
      <c r="G128" s="5">
        <v>15766.2</v>
      </c>
      <c r="H128" s="5">
        <v>13600</v>
      </c>
      <c r="I128" s="5">
        <v>19840.248</v>
      </c>
    </row>
    <row r="129" spans="1:9" ht="30" x14ac:dyDescent="0.25">
      <c r="A129" s="4" t="s">
        <v>148</v>
      </c>
      <c r="B129" s="5">
        <v>18</v>
      </c>
      <c r="C129" s="5">
        <v>127</v>
      </c>
      <c r="D129" s="5">
        <v>24480</v>
      </c>
      <c r="E129" s="5">
        <v>31026.396000000004</v>
      </c>
      <c r="F129" s="5">
        <v>11440</v>
      </c>
      <c r="G129" s="5">
        <v>13570.380000000001</v>
      </c>
      <c r="H129" s="5">
        <v>13040</v>
      </c>
      <c r="I129" s="5">
        <v>17456.016</v>
      </c>
    </row>
    <row r="130" spans="1:9" ht="30" x14ac:dyDescent="0.25">
      <c r="A130" s="4" t="s">
        <v>149</v>
      </c>
      <c r="B130" s="5">
        <v>19</v>
      </c>
      <c r="C130" s="5">
        <v>128</v>
      </c>
      <c r="D130" s="5">
        <v>24720</v>
      </c>
      <c r="E130" s="5">
        <v>32041.08</v>
      </c>
      <c r="F130" s="5">
        <v>13840</v>
      </c>
      <c r="G130" s="5">
        <v>16433.82</v>
      </c>
      <c r="H130" s="5">
        <v>10880</v>
      </c>
      <c r="I130" s="5">
        <v>15607.26</v>
      </c>
    </row>
    <row r="131" spans="1:9" ht="30" x14ac:dyDescent="0.25">
      <c r="A131" s="4" t="s">
        <v>150</v>
      </c>
      <c r="B131" s="5">
        <v>20</v>
      </c>
      <c r="C131" s="5">
        <v>129</v>
      </c>
      <c r="D131" s="5">
        <v>24160</v>
      </c>
      <c r="E131" s="5">
        <v>32623.716</v>
      </c>
      <c r="F131" s="5">
        <v>9760</v>
      </c>
      <c r="G131" s="5">
        <v>12301.92</v>
      </c>
      <c r="H131" s="5">
        <v>14400</v>
      </c>
      <c r="I131" s="5">
        <v>20321.795999999998</v>
      </c>
    </row>
    <row r="132" spans="1:9" ht="30" x14ac:dyDescent="0.25">
      <c r="A132" s="4" t="s">
        <v>151</v>
      </c>
      <c r="B132" s="5">
        <v>21</v>
      </c>
      <c r="C132" s="5">
        <v>130</v>
      </c>
      <c r="D132" s="5">
        <v>28400</v>
      </c>
      <c r="E132" s="5">
        <v>34596.275999999998</v>
      </c>
      <c r="F132" s="5">
        <v>13600</v>
      </c>
      <c r="G132" s="5">
        <v>15559.56</v>
      </c>
      <c r="H132" s="5">
        <v>14800</v>
      </c>
      <c r="I132" s="5">
        <v>19036.716</v>
      </c>
    </row>
    <row r="133" spans="1:9" ht="30" x14ac:dyDescent="0.25">
      <c r="A133" s="4" t="s">
        <v>152</v>
      </c>
      <c r="B133" s="5">
        <v>22</v>
      </c>
      <c r="C133" s="5">
        <v>131</v>
      </c>
      <c r="D133" s="5">
        <v>31040</v>
      </c>
      <c r="E133" s="5">
        <v>39941.292000000001</v>
      </c>
      <c r="F133" s="5">
        <v>14720</v>
      </c>
      <c r="G133" s="5">
        <v>16903.62</v>
      </c>
      <c r="H133" s="5">
        <v>16320</v>
      </c>
      <c r="I133" s="5">
        <v>23037.671999999999</v>
      </c>
    </row>
    <row r="134" spans="1:9" ht="30" x14ac:dyDescent="0.25">
      <c r="A134" s="4" t="s">
        <v>153</v>
      </c>
      <c r="B134" s="5">
        <v>23</v>
      </c>
      <c r="C134" s="5">
        <v>132</v>
      </c>
      <c r="D134" s="5">
        <v>31360</v>
      </c>
      <c r="E134" s="5">
        <v>40669.884000000005</v>
      </c>
      <c r="F134" s="5">
        <v>14720</v>
      </c>
      <c r="G134" s="5">
        <v>18415.440000000002</v>
      </c>
      <c r="H134" s="5">
        <v>16640</v>
      </c>
      <c r="I134" s="5">
        <v>22254.444000000003</v>
      </c>
    </row>
    <row r="135" spans="1:9" ht="30" x14ac:dyDescent="0.25">
      <c r="A135" s="4" t="s">
        <v>154</v>
      </c>
      <c r="B135" s="5">
        <v>24</v>
      </c>
      <c r="C135" s="5">
        <v>133</v>
      </c>
      <c r="D135" s="5">
        <v>27280</v>
      </c>
      <c r="E135" s="5">
        <v>37340.016000000003</v>
      </c>
      <c r="F135" s="5">
        <v>14400</v>
      </c>
      <c r="G135" s="5">
        <v>17378.64</v>
      </c>
      <c r="H135" s="5">
        <v>12880</v>
      </c>
      <c r="I135" s="5">
        <v>19961.376</v>
      </c>
    </row>
    <row r="136" spans="1:9" ht="30" x14ac:dyDescent="0.25">
      <c r="A136" s="4" t="s">
        <v>155</v>
      </c>
      <c r="B136" s="5">
        <v>25</v>
      </c>
      <c r="C136" s="5">
        <v>134</v>
      </c>
      <c r="D136" s="5">
        <v>25120</v>
      </c>
      <c r="E136" s="5">
        <v>31411.692000000003</v>
      </c>
      <c r="F136" s="5">
        <v>14720</v>
      </c>
      <c r="G136" s="5">
        <v>16833.419999999998</v>
      </c>
      <c r="H136" s="5">
        <v>10400</v>
      </c>
      <c r="I136" s="5">
        <v>14578.272000000001</v>
      </c>
    </row>
    <row r="137" spans="1:9" ht="30" x14ac:dyDescent="0.25">
      <c r="A137" s="4" t="s">
        <v>156</v>
      </c>
      <c r="B137" s="5">
        <v>26</v>
      </c>
      <c r="C137" s="5">
        <v>135</v>
      </c>
      <c r="D137" s="5">
        <v>23360</v>
      </c>
      <c r="E137" s="5">
        <v>29355.851999999995</v>
      </c>
      <c r="F137" s="5">
        <v>12400</v>
      </c>
      <c r="G137" s="5">
        <v>15123.96</v>
      </c>
      <c r="H137" s="5">
        <v>10960</v>
      </c>
      <c r="I137" s="5">
        <v>14231.892</v>
      </c>
    </row>
    <row r="138" spans="1:9" ht="30" x14ac:dyDescent="0.25">
      <c r="A138" s="4" t="s">
        <v>157</v>
      </c>
      <c r="B138" s="5">
        <v>27</v>
      </c>
      <c r="C138" s="5">
        <v>136</v>
      </c>
      <c r="D138" s="5">
        <v>26160</v>
      </c>
      <c r="E138" s="5">
        <v>28555.200000000001</v>
      </c>
      <c r="F138" s="5">
        <v>11440</v>
      </c>
      <c r="G138" s="5">
        <v>12676.32</v>
      </c>
      <c r="H138" s="5">
        <v>14720</v>
      </c>
      <c r="I138" s="5">
        <v>15878.880000000001</v>
      </c>
    </row>
    <row r="139" spans="1:9" ht="30" x14ac:dyDescent="0.25">
      <c r="A139" s="4" t="s">
        <v>158</v>
      </c>
      <c r="B139" s="5">
        <v>28</v>
      </c>
      <c r="C139" s="5">
        <v>137</v>
      </c>
      <c r="D139" s="5">
        <v>26320</v>
      </c>
      <c r="E139" s="5">
        <v>33423.288</v>
      </c>
      <c r="F139" s="5">
        <v>14720</v>
      </c>
      <c r="G139" s="5">
        <v>19140.84</v>
      </c>
      <c r="H139" s="5">
        <v>11600</v>
      </c>
      <c r="I139" s="5">
        <v>14282.448</v>
      </c>
    </row>
    <row r="140" spans="1:9" ht="30" x14ac:dyDescent="0.25">
      <c r="A140" s="4" t="s">
        <v>159</v>
      </c>
      <c r="B140" s="5">
        <v>29</v>
      </c>
      <c r="C140" s="5">
        <v>138</v>
      </c>
      <c r="D140" s="5">
        <v>32320</v>
      </c>
      <c r="E140" s="5">
        <v>37107.983999999997</v>
      </c>
      <c r="F140" s="5">
        <v>15200</v>
      </c>
      <c r="G140" s="5">
        <v>18239.760000000002</v>
      </c>
      <c r="H140" s="5">
        <v>17120</v>
      </c>
      <c r="I140" s="5">
        <v>18868.224000000002</v>
      </c>
    </row>
    <row r="141" spans="1:9" ht="30" x14ac:dyDescent="0.25">
      <c r="A141" s="4" t="s">
        <v>160</v>
      </c>
      <c r="B141" s="5">
        <v>30</v>
      </c>
      <c r="C141" s="5">
        <v>139</v>
      </c>
      <c r="D141" s="5">
        <v>27360</v>
      </c>
      <c r="E141" s="5">
        <v>35762.639999999999</v>
      </c>
      <c r="F141" s="5">
        <v>15200</v>
      </c>
      <c r="G141" s="5">
        <v>20040.480000000003</v>
      </c>
      <c r="H141" s="5">
        <v>12160</v>
      </c>
      <c r="I141" s="5">
        <v>15722.16</v>
      </c>
    </row>
    <row r="142" spans="1:9" ht="30" x14ac:dyDescent="0.25">
      <c r="A142" s="4" t="s">
        <v>161</v>
      </c>
      <c r="B142" s="5">
        <v>31</v>
      </c>
      <c r="C142" s="5">
        <v>140</v>
      </c>
      <c r="D142" s="5">
        <v>30960</v>
      </c>
      <c r="E142" s="5">
        <v>36206.832000000002</v>
      </c>
      <c r="F142" s="5">
        <v>14720</v>
      </c>
      <c r="G142" s="5">
        <v>18849.419999999998</v>
      </c>
      <c r="H142" s="5">
        <v>16240</v>
      </c>
      <c r="I142" s="5">
        <v>17357.412</v>
      </c>
    </row>
    <row r="143" spans="1:9" ht="30" x14ac:dyDescent="0.25">
      <c r="A143" s="4" t="s">
        <v>163</v>
      </c>
      <c r="B143" s="5">
        <v>1</v>
      </c>
      <c r="C143" s="5">
        <v>141</v>
      </c>
      <c r="D143" s="5">
        <v>23120</v>
      </c>
      <c r="E143" s="5">
        <v>31991.627999999997</v>
      </c>
      <c r="F143" s="5">
        <v>12720</v>
      </c>
      <c r="G143" s="5">
        <v>17111.879999999997</v>
      </c>
      <c r="H143" s="5">
        <v>10400</v>
      </c>
      <c r="I143" s="5">
        <v>14879.748</v>
      </c>
    </row>
    <row r="144" spans="1:9" ht="30" x14ac:dyDescent="0.25">
      <c r="A144" s="4" t="s">
        <v>164</v>
      </c>
      <c r="B144" s="5">
        <v>2</v>
      </c>
      <c r="C144" s="5">
        <v>142</v>
      </c>
      <c r="D144" s="5">
        <v>15000</v>
      </c>
      <c r="E144" s="5">
        <v>24903.275999999998</v>
      </c>
      <c r="F144" s="5">
        <v>10000</v>
      </c>
      <c r="G144" s="5">
        <v>17690.580000000002</v>
      </c>
      <c r="H144" s="5">
        <v>5000</v>
      </c>
      <c r="I144" s="5">
        <v>7212.6959999999999</v>
      </c>
    </row>
    <row r="145" spans="1:9" ht="30" x14ac:dyDescent="0.25">
      <c r="A145" s="4" t="s">
        <v>165</v>
      </c>
      <c r="B145" s="5">
        <v>3</v>
      </c>
      <c r="C145" s="5">
        <v>143</v>
      </c>
      <c r="D145" s="5">
        <v>18000</v>
      </c>
      <c r="E145" s="5">
        <v>35221.284</v>
      </c>
      <c r="F145" s="5">
        <v>8880</v>
      </c>
      <c r="G145" s="5">
        <v>16645.68</v>
      </c>
      <c r="H145" s="5">
        <v>9120</v>
      </c>
      <c r="I145" s="5">
        <v>18575.603999999999</v>
      </c>
    </row>
    <row r="146" spans="1:9" ht="30" x14ac:dyDescent="0.25">
      <c r="A146" s="4" t="s">
        <v>166</v>
      </c>
      <c r="B146" s="5">
        <v>4</v>
      </c>
      <c r="C146" s="5">
        <v>144</v>
      </c>
      <c r="D146" s="5">
        <v>16720</v>
      </c>
      <c r="E146" s="5">
        <v>34803.348000000005</v>
      </c>
      <c r="F146" s="5">
        <v>8320</v>
      </c>
      <c r="G146" s="5">
        <v>16019.46</v>
      </c>
      <c r="H146" s="5">
        <v>8400</v>
      </c>
      <c r="I146" s="5">
        <v>18783.887999999999</v>
      </c>
    </row>
    <row r="147" spans="1:9" ht="30" x14ac:dyDescent="0.25">
      <c r="A147" s="4" t="s">
        <v>167</v>
      </c>
      <c r="B147" s="5">
        <v>5</v>
      </c>
      <c r="C147" s="5">
        <v>145</v>
      </c>
      <c r="D147" s="5">
        <v>26400</v>
      </c>
      <c r="E147" s="5">
        <v>34743.912000000004</v>
      </c>
      <c r="F147" s="5">
        <v>15680</v>
      </c>
      <c r="G147" s="5">
        <v>19482.48</v>
      </c>
      <c r="H147" s="5">
        <v>10720</v>
      </c>
      <c r="I147" s="5">
        <v>15261.432000000001</v>
      </c>
    </row>
    <row r="148" spans="1:9" ht="30" x14ac:dyDescent="0.25">
      <c r="A148" s="4" t="s">
        <v>168</v>
      </c>
      <c r="B148" s="5">
        <v>6</v>
      </c>
      <c r="C148" s="5">
        <v>146</v>
      </c>
      <c r="D148" s="5">
        <v>30480</v>
      </c>
      <c r="E148" s="5">
        <v>38730.563999999998</v>
      </c>
      <c r="F148" s="5">
        <v>15600</v>
      </c>
      <c r="G148" s="5">
        <v>18211.14</v>
      </c>
      <c r="H148" s="5">
        <v>14880</v>
      </c>
      <c r="I148" s="5">
        <v>20519.423999999999</v>
      </c>
    </row>
    <row r="149" spans="1:9" ht="30" x14ac:dyDescent="0.25">
      <c r="A149" s="4" t="s">
        <v>169</v>
      </c>
      <c r="B149" s="5">
        <v>7</v>
      </c>
      <c r="C149" s="5">
        <v>147</v>
      </c>
      <c r="D149" s="5">
        <v>31600</v>
      </c>
      <c r="E149" s="5">
        <v>31664.507999999998</v>
      </c>
      <c r="F149" s="5">
        <v>16600</v>
      </c>
      <c r="G149" s="5">
        <v>15220.98</v>
      </c>
      <c r="H149" s="5">
        <v>15000</v>
      </c>
      <c r="I149" s="5">
        <v>16443.527999999998</v>
      </c>
    </row>
    <row r="150" spans="1:9" ht="30" x14ac:dyDescent="0.25">
      <c r="A150" s="4" t="s">
        <v>170</v>
      </c>
      <c r="B150" s="5">
        <v>8</v>
      </c>
      <c r="C150" s="5">
        <v>148</v>
      </c>
      <c r="D150" s="5">
        <v>9920</v>
      </c>
      <c r="E150" s="5">
        <v>17044.223999999998</v>
      </c>
      <c r="F150" s="5">
        <v>1520</v>
      </c>
      <c r="G150" s="5">
        <v>4051.4399999999996</v>
      </c>
      <c r="H150" s="5">
        <v>8400</v>
      </c>
      <c r="I150" s="5">
        <v>12992.784</v>
      </c>
    </row>
    <row r="151" spans="1:9" ht="30" x14ac:dyDescent="0.25">
      <c r="A151" s="4" t="s">
        <v>171</v>
      </c>
      <c r="B151" s="5">
        <v>9</v>
      </c>
      <c r="C151" s="5">
        <v>149</v>
      </c>
      <c r="D151" s="5">
        <v>13200</v>
      </c>
      <c r="E151" s="5">
        <v>14930.315999999999</v>
      </c>
      <c r="F151" s="5">
        <v>13300</v>
      </c>
      <c r="G151" s="5">
        <v>10881</v>
      </c>
      <c r="H151" s="5">
        <v>2560</v>
      </c>
      <c r="I151" s="5">
        <v>4049.3159999999998</v>
      </c>
    </row>
    <row r="152" spans="1:9" ht="30" x14ac:dyDescent="0.25">
      <c r="A152" s="4" t="s">
        <v>172</v>
      </c>
      <c r="B152" s="5">
        <v>10</v>
      </c>
      <c r="C152" s="5">
        <v>150</v>
      </c>
      <c r="D152" s="5">
        <v>32600</v>
      </c>
      <c r="E152" s="5">
        <v>29661.9</v>
      </c>
      <c r="F152" s="5">
        <v>17000</v>
      </c>
      <c r="G152" s="5">
        <v>13709.16</v>
      </c>
      <c r="H152" s="5">
        <v>15600</v>
      </c>
      <c r="I152" s="5">
        <v>15952.740000000002</v>
      </c>
    </row>
    <row r="153" spans="1:9" ht="30" x14ac:dyDescent="0.25">
      <c r="A153" s="4" t="s">
        <v>173</v>
      </c>
      <c r="B153" s="5">
        <v>11</v>
      </c>
      <c r="C153" s="5">
        <v>151</v>
      </c>
      <c r="D153" s="5">
        <v>40900</v>
      </c>
      <c r="E153" s="5">
        <v>33462.144</v>
      </c>
      <c r="F153" s="5">
        <v>21000</v>
      </c>
      <c r="G153" s="5">
        <v>15027.66</v>
      </c>
      <c r="H153" s="5">
        <v>19900</v>
      </c>
      <c r="I153" s="5">
        <v>18434.484</v>
      </c>
    </row>
    <row r="154" spans="1:9" ht="30" x14ac:dyDescent="0.25">
      <c r="A154" s="4" t="s">
        <v>174</v>
      </c>
      <c r="B154" s="5">
        <v>12</v>
      </c>
      <c r="C154" s="5">
        <v>152</v>
      </c>
      <c r="D154" s="5">
        <v>50300</v>
      </c>
      <c r="E154" s="5">
        <v>37028.303999999996</v>
      </c>
      <c r="F154" s="5">
        <v>29400</v>
      </c>
      <c r="G154" s="5">
        <v>16545.599999999999</v>
      </c>
      <c r="H154" s="5">
        <v>20900</v>
      </c>
      <c r="I154" s="5">
        <v>20482.703999999998</v>
      </c>
    </row>
    <row r="155" spans="1:9" ht="30" x14ac:dyDescent="0.25">
      <c r="A155" s="4" t="s">
        <v>175</v>
      </c>
      <c r="B155" s="5">
        <v>13</v>
      </c>
      <c r="C155" s="5">
        <v>153</v>
      </c>
      <c r="D155" s="5">
        <v>41300</v>
      </c>
      <c r="E155" s="5">
        <v>37228.74</v>
      </c>
      <c r="F155" s="5">
        <v>22800</v>
      </c>
      <c r="G155" s="5">
        <v>17636.580000000002</v>
      </c>
      <c r="H155" s="5">
        <v>18500</v>
      </c>
      <c r="I155" s="5">
        <v>19592.16</v>
      </c>
    </row>
    <row r="156" spans="1:9" ht="30" x14ac:dyDescent="0.25">
      <c r="A156" s="4" t="s">
        <v>176</v>
      </c>
      <c r="B156" s="5">
        <v>14</v>
      </c>
      <c r="C156" s="5">
        <v>154</v>
      </c>
      <c r="D156" s="5">
        <v>44000</v>
      </c>
      <c r="E156" s="5">
        <v>38451.432000000001</v>
      </c>
      <c r="F156" s="5">
        <v>22500</v>
      </c>
      <c r="G156" s="5">
        <v>17537.760000000002</v>
      </c>
      <c r="H156" s="5">
        <v>21500</v>
      </c>
      <c r="I156" s="5">
        <v>20913.671999999999</v>
      </c>
    </row>
    <row r="157" spans="1:9" ht="30" x14ac:dyDescent="0.25">
      <c r="A157" s="4" t="s">
        <v>177</v>
      </c>
      <c r="B157" s="5">
        <v>15</v>
      </c>
      <c r="C157" s="5">
        <v>155</v>
      </c>
      <c r="D157" s="5">
        <v>39500</v>
      </c>
      <c r="E157" s="5">
        <v>34471.764000000003</v>
      </c>
      <c r="F157" s="5">
        <v>19400</v>
      </c>
      <c r="G157" s="5">
        <v>15314.94</v>
      </c>
      <c r="H157" s="5">
        <v>20100</v>
      </c>
      <c r="I157" s="5">
        <v>19156.824000000001</v>
      </c>
    </row>
    <row r="158" spans="1:9" ht="30" x14ac:dyDescent="0.25">
      <c r="A158" s="4" t="s">
        <v>178</v>
      </c>
      <c r="B158" s="5">
        <v>16</v>
      </c>
      <c r="C158" s="5">
        <v>156</v>
      </c>
      <c r="D158" s="5">
        <v>21400</v>
      </c>
      <c r="E158" s="5">
        <v>33492.588000000003</v>
      </c>
      <c r="F158" s="5">
        <v>10000</v>
      </c>
      <c r="G158" s="5">
        <v>14260.86</v>
      </c>
      <c r="H158" s="5">
        <v>11400</v>
      </c>
      <c r="I158" s="5">
        <v>19231.728000000003</v>
      </c>
    </row>
    <row r="159" spans="1:9" ht="30" x14ac:dyDescent="0.25">
      <c r="A159" s="4" t="s">
        <v>179</v>
      </c>
      <c r="B159" s="5">
        <v>17</v>
      </c>
      <c r="C159" s="5">
        <v>157</v>
      </c>
      <c r="D159" s="5">
        <v>30600</v>
      </c>
      <c r="E159" s="5">
        <v>30120.407999999999</v>
      </c>
      <c r="F159" s="5">
        <v>16400</v>
      </c>
      <c r="G159" s="5">
        <v>13509.36</v>
      </c>
      <c r="H159" s="5">
        <v>14200</v>
      </c>
      <c r="I159" s="5">
        <v>16611.047999999999</v>
      </c>
    </row>
    <row r="160" spans="1:9" ht="30" x14ac:dyDescent="0.25">
      <c r="A160" s="4" t="s">
        <v>180</v>
      </c>
      <c r="B160" s="5">
        <v>18</v>
      </c>
      <c r="C160" s="5">
        <v>158</v>
      </c>
      <c r="D160" s="5">
        <v>34900</v>
      </c>
      <c r="E160" s="5">
        <v>32675.183999999997</v>
      </c>
      <c r="F160" s="5">
        <v>14500</v>
      </c>
      <c r="G160" s="5">
        <v>13117.68</v>
      </c>
      <c r="H160" s="5">
        <v>20400</v>
      </c>
      <c r="I160" s="5">
        <v>19557.504000000001</v>
      </c>
    </row>
    <row r="161" spans="1:9" ht="30" x14ac:dyDescent="0.25">
      <c r="A161" s="4" t="s">
        <v>181</v>
      </c>
      <c r="B161" s="5">
        <v>19</v>
      </c>
      <c r="C161" s="5">
        <v>159</v>
      </c>
      <c r="D161" s="5">
        <v>36100</v>
      </c>
      <c r="E161" s="5">
        <v>34143.108</v>
      </c>
      <c r="F161" s="5">
        <v>17000</v>
      </c>
      <c r="G161" s="5">
        <v>15243.119999999999</v>
      </c>
      <c r="H161" s="5">
        <v>19100</v>
      </c>
      <c r="I161" s="5">
        <v>18899.987999999998</v>
      </c>
    </row>
    <row r="162" spans="1:9" ht="30" x14ac:dyDescent="0.25">
      <c r="A162" s="4" t="s">
        <v>182</v>
      </c>
      <c r="B162" s="5">
        <v>20</v>
      </c>
      <c r="C162" s="5">
        <v>160</v>
      </c>
      <c r="D162" s="5">
        <v>35200</v>
      </c>
      <c r="E162" s="5">
        <v>36365.579999999994</v>
      </c>
      <c r="F162" s="5">
        <v>15100</v>
      </c>
      <c r="G162" s="5">
        <v>15283.44</v>
      </c>
      <c r="H162" s="5">
        <v>20100</v>
      </c>
      <c r="I162" s="5">
        <v>21082.14</v>
      </c>
    </row>
    <row r="163" spans="1:9" ht="30" x14ac:dyDescent="0.25">
      <c r="A163" s="4" t="s">
        <v>183</v>
      </c>
      <c r="B163" s="5">
        <v>21</v>
      </c>
      <c r="C163" s="5">
        <v>161</v>
      </c>
      <c r="D163" s="5">
        <v>26800</v>
      </c>
      <c r="E163" s="5">
        <v>26723.508000000002</v>
      </c>
      <c r="F163" s="5">
        <v>8400</v>
      </c>
      <c r="G163" s="5">
        <v>8851.68</v>
      </c>
      <c r="H163" s="5">
        <v>18400</v>
      </c>
      <c r="I163" s="5">
        <v>17871.828000000001</v>
      </c>
    </row>
    <row r="164" spans="1:9" ht="30" x14ac:dyDescent="0.25">
      <c r="A164" s="4" t="s">
        <v>184</v>
      </c>
      <c r="B164" s="5">
        <v>22</v>
      </c>
      <c r="C164" s="5">
        <v>162</v>
      </c>
      <c r="D164" s="5">
        <v>35800</v>
      </c>
      <c r="E164" s="5">
        <v>31331.424000000003</v>
      </c>
      <c r="F164" s="5">
        <v>15400</v>
      </c>
      <c r="G164" s="5">
        <v>12828.240000000002</v>
      </c>
      <c r="H164" s="5">
        <v>20400</v>
      </c>
      <c r="I164" s="5">
        <v>18503.184000000001</v>
      </c>
    </row>
    <row r="165" spans="1:9" ht="30" x14ac:dyDescent="0.25">
      <c r="A165" s="4" t="s">
        <v>185</v>
      </c>
      <c r="B165" s="5">
        <v>23</v>
      </c>
      <c r="C165" s="5">
        <v>163</v>
      </c>
      <c r="D165" s="5">
        <v>37600</v>
      </c>
      <c r="E165" s="5">
        <v>36289.440000000002</v>
      </c>
      <c r="F165" s="5">
        <v>18200</v>
      </c>
      <c r="G165" s="5">
        <v>17383.572</v>
      </c>
      <c r="H165" s="5">
        <v>19400</v>
      </c>
      <c r="I165" s="5">
        <v>18905.868000000002</v>
      </c>
    </row>
    <row r="166" spans="1:9" ht="30" x14ac:dyDescent="0.25">
      <c r="A166" s="4" t="s">
        <v>186</v>
      </c>
      <c r="B166" s="5">
        <v>24</v>
      </c>
      <c r="C166" s="5">
        <v>164</v>
      </c>
      <c r="D166" s="5">
        <v>39200</v>
      </c>
      <c r="E166" s="5">
        <v>41186.063999999998</v>
      </c>
      <c r="F166" s="5">
        <v>19700</v>
      </c>
      <c r="G166" s="5">
        <v>19189.127999999997</v>
      </c>
      <c r="H166" s="5">
        <v>19500</v>
      </c>
      <c r="I166" s="5">
        <v>21996.936000000002</v>
      </c>
    </row>
    <row r="167" spans="1:9" ht="30" x14ac:dyDescent="0.25">
      <c r="A167" s="4" t="s">
        <v>187</v>
      </c>
      <c r="B167" s="5">
        <v>25</v>
      </c>
      <c r="C167" s="5">
        <v>165</v>
      </c>
      <c r="D167" s="5">
        <v>35500</v>
      </c>
      <c r="E167" s="5">
        <v>37021.428</v>
      </c>
      <c r="F167" s="5">
        <v>16500</v>
      </c>
      <c r="G167" s="5">
        <v>17140.092000000001</v>
      </c>
      <c r="H167" s="5">
        <v>19000</v>
      </c>
      <c r="I167" s="5">
        <v>19881.336000000003</v>
      </c>
    </row>
    <row r="168" spans="1:9" ht="30" x14ac:dyDescent="0.25">
      <c r="A168" s="4" t="s">
        <v>188</v>
      </c>
      <c r="B168" s="5">
        <v>26</v>
      </c>
      <c r="C168" s="5">
        <v>166</v>
      </c>
      <c r="D168" s="5">
        <v>39700</v>
      </c>
      <c r="E168" s="5">
        <v>38435.387999999999</v>
      </c>
      <c r="F168" s="5">
        <v>18300</v>
      </c>
      <c r="G168" s="5">
        <v>17366.784</v>
      </c>
      <c r="H168" s="5">
        <v>21400</v>
      </c>
      <c r="I168" s="5">
        <v>21068.603999999999</v>
      </c>
    </row>
    <row r="169" spans="1:9" ht="30" x14ac:dyDescent="0.25">
      <c r="A169" s="4" t="s">
        <v>189</v>
      </c>
      <c r="B169" s="5">
        <v>27</v>
      </c>
      <c r="C169" s="5">
        <v>167</v>
      </c>
      <c r="D169" s="5">
        <v>37200</v>
      </c>
      <c r="E169" s="5">
        <v>37623.06</v>
      </c>
      <c r="F169" s="5">
        <v>17700</v>
      </c>
      <c r="G169" s="5">
        <v>17862.276000000002</v>
      </c>
      <c r="H169" s="5">
        <v>19500</v>
      </c>
      <c r="I169" s="5">
        <v>19760.784</v>
      </c>
    </row>
    <row r="170" spans="1:9" ht="30" x14ac:dyDescent="0.25">
      <c r="A170" s="4" t="s">
        <v>190</v>
      </c>
      <c r="B170" s="5">
        <v>28</v>
      </c>
      <c r="C170" s="5">
        <v>168</v>
      </c>
      <c r="D170" s="5">
        <v>7680</v>
      </c>
      <c r="E170" s="5">
        <v>25314.096000000001</v>
      </c>
      <c r="F170" s="5">
        <v>1600</v>
      </c>
      <c r="G170" s="5">
        <v>5852.5320000000002</v>
      </c>
      <c r="H170" s="5">
        <v>6080</v>
      </c>
      <c r="I170" s="5">
        <v>19461.563999999998</v>
      </c>
    </row>
    <row r="171" spans="1:9" ht="30" x14ac:dyDescent="0.25">
      <c r="A171" s="4" t="s">
        <v>191</v>
      </c>
      <c r="B171" s="5">
        <v>29</v>
      </c>
      <c r="C171" s="5">
        <v>169</v>
      </c>
      <c r="D171" s="5">
        <v>16320</v>
      </c>
      <c r="E171" s="5">
        <v>27721.583999999999</v>
      </c>
      <c r="F171" s="5">
        <v>15700</v>
      </c>
      <c r="G171" s="5">
        <v>14947.619999999999</v>
      </c>
      <c r="H171" s="5">
        <v>3760</v>
      </c>
      <c r="I171" s="5">
        <v>12773.964</v>
      </c>
    </row>
    <row r="172" spans="1:9" ht="30" x14ac:dyDescent="0.25">
      <c r="A172" s="4" t="s">
        <v>192</v>
      </c>
      <c r="B172" s="5">
        <v>30</v>
      </c>
      <c r="C172" s="5">
        <v>170</v>
      </c>
      <c r="D172" s="5">
        <v>41800</v>
      </c>
      <c r="E172" s="5">
        <v>33865.236000000004</v>
      </c>
      <c r="F172" s="5">
        <v>20400</v>
      </c>
      <c r="G172" s="5">
        <v>16426.416000000001</v>
      </c>
      <c r="H172" s="5">
        <v>21400</v>
      </c>
      <c r="I172" s="5">
        <v>17438.82</v>
      </c>
    </row>
    <row r="173" spans="1:9" ht="30" x14ac:dyDescent="0.25">
      <c r="A173" s="4" t="s">
        <v>194</v>
      </c>
      <c r="B173" s="5">
        <v>1</v>
      </c>
      <c r="C173" s="5">
        <v>171</v>
      </c>
      <c r="D173" s="5">
        <v>41800</v>
      </c>
      <c r="E173" s="5">
        <v>32528.135999999999</v>
      </c>
      <c r="F173" s="5">
        <v>13000</v>
      </c>
      <c r="G173" s="5">
        <v>14397.876</v>
      </c>
      <c r="H173" s="5">
        <v>28800</v>
      </c>
      <c r="I173" s="5">
        <v>18130.259999999998</v>
      </c>
    </row>
    <row r="174" spans="1:9" ht="30" x14ac:dyDescent="0.25">
      <c r="A174" s="4" t="s">
        <v>195</v>
      </c>
      <c r="B174" s="5">
        <v>2</v>
      </c>
      <c r="C174" s="5">
        <v>172</v>
      </c>
      <c r="D174" s="5">
        <v>21200</v>
      </c>
      <c r="E174" s="5">
        <v>36535.5</v>
      </c>
      <c r="F174" s="5">
        <v>18500</v>
      </c>
      <c r="G174" s="5">
        <v>16553.867999999999</v>
      </c>
      <c r="H174" s="5">
        <v>6400</v>
      </c>
      <c r="I174" s="5">
        <v>19981.632000000001</v>
      </c>
    </row>
    <row r="175" spans="1:9" ht="30" x14ac:dyDescent="0.25">
      <c r="A175" s="4" t="s">
        <v>197</v>
      </c>
      <c r="B175" s="5">
        <v>4</v>
      </c>
      <c r="C175" s="5">
        <v>173</v>
      </c>
      <c r="D175" s="5">
        <v>39500</v>
      </c>
      <c r="E175" s="5">
        <v>39585.983999999997</v>
      </c>
      <c r="F175" s="5">
        <v>20500</v>
      </c>
      <c r="G175" s="5">
        <v>20071.152000000002</v>
      </c>
      <c r="H175" s="5">
        <v>19000</v>
      </c>
      <c r="I175" s="5">
        <v>19514.832000000002</v>
      </c>
    </row>
    <row r="176" spans="1:9" ht="30" x14ac:dyDescent="0.25">
      <c r="A176" s="4" t="s">
        <v>199</v>
      </c>
      <c r="B176" s="5">
        <v>6</v>
      </c>
      <c r="C176" s="5">
        <v>174</v>
      </c>
      <c r="D176" s="5">
        <v>23600</v>
      </c>
      <c r="E176" s="5">
        <v>39408.084000000003</v>
      </c>
      <c r="F176" s="5">
        <v>20800</v>
      </c>
      <c r="G176" s="5">
        <v>19070.436000000002</v>
      </c>
      <c r="H176" s="5">
        <v>6960</v>
      </c>
      <c r="I176" s="5">
        <v>20337.648000000001</v>
      </c>
    </row>
    <row r="177" spans="1:9" ht="30" x14ac:dyDescent="0.25">
      <c r="A177" s="4" t="s">
        <v>200</v>
      </c>
      <c r="B177" s="5">
        <v>7</v>
      </c>
      <c r="C177" s="5">
        <v>175</v>
      </c>
      <c r="D177" s="5">
        <v>23200</v>
      </c>
      <c r="E177" s="5">
        <v>36060.887999999999</v>
      </c>
      <c r="F177" s="5">
        <v>18400</v>
      </c>
      <c r="G177" s="5">
        <v>17767.932000000001</v>
      </c>
      <c r="H177" s="5">
        <v>8480</v>
      </c>
      <c r="I177" s="5">
        <v>18292.955999999998</v>
      </c>
    </row>
    <row r="178" spans="1:9" ht="30" x14ac:dyDescent="0.25">
      <c r="A178" s="4" t="s">
        <v>202</v>
      </c>
      <c r="B178" s="5">
        <v>9</v>
      </c>
      <c r="C178" s="5">
        <v>176</v>
      </c>
      <c r="D178" s="5">
        <v>18080</v>
      </c>
      <c r="E178" s="5">
        <v>34326.240000000005</v>
      </c>
      <c r="F178" s="5">
        <v>9280</v>
      </c>
      <c r="G178" s="5">
        <v>16812.072</v>
      </c>
      <c r="H178" s="5">
        <v>8800</v>
      </c>
      <c r="I178" s="5">
        <v>17514.167999999998</v>
      </c>
    </row>
    <row r="179" spans="1:9" ht="30" x14ac:dyDescent="0.25">
      <c r="A179" s="4" t="s">
        <v>203</v>
      </c>
      <c r="B179" s="5">
        <v>10</v>
      </c>
      <c r="C179" s="5">
        <v>177</v>
      </c>
      <c r="D179" s="5">
        <v>24960</v>
      </c>
      <c r="E179" s="5">
        <v>41231.652000000002</v>
      </c>
      <c r="F179" s="5">
        <v>22700</v>
      </c>
      <c r="G179" s="5">
        <v>20719.980000000003</v>
      </c>
      <c r="H179" s="5">
        <v>6800</v>
      </c>
      <c r="I179" s="5">
        <v>20511.671999999999</v>
      </c>
    </row>
    <row r="180" spans="1:9" ht="30" x14ac:dyDescent="0.25">
      <c r="A180" s="4" t="s">
        <v>204</v>
      </c>
      <c r="B180" s="5">
        <v>11</v>
      </c>
      <c r="C180" s="5">
        <v>178</v>
      </c>
      <c r="D180" s="5">
        <v>24160</v>
      </c>
      <c r="E180" s="5">
        <v>42411.695999999996</v>
      </c>
      <c r="F180" s="5">
        <v>19200</v>
      </c>
      <c r="G180" s="5">
        <v>19050.599999999999</v>
      </c>
      <c r="H180" s="5">
        <v>8800</v>
      </c>
      <c r="I180" s="5">
        <v>23361.095999999998</v>
      </c>
    </row>
    <row r="181" spans="1:9" ht="30" x14ac:dyDescent="0.25">
      <c r="A181" s="4" t="s">
        <v>205</v>
      </c>
      <c r="B181" s="5">
        <v>12</v>
      </c>
      <c r="C181" s="5">
        <v>179</v>
      </c>
      <c r="D181" s="5">
        <v>18880</v>
      </c>
      <c r="E181" s="5">
        <v>34701.803999999996</v>
      </c>
      <c r="F181" s="5">
        <v>17900</v>
      </c>
      <c r="G181" s="5">
        <v>16505.652000000002</v>
      </c>
      <c r="H181" s="5">
        <v>4560</v>
      </c>
      <c r="I181" s="5">
        <v>18196.152000000002</v>
      </c>
    </row>
    <row r="182" spans="1:9" ht="30" x14ac:dyDescent="0.25">
      <c r="A182" s="4" t="s">
        <v>206</v>
      </c>
      <c r="B182" s="5">
        <v>13</v>
      </c>
      <c r="C182" s="5">
        <v>180</v>
      </c>
      <c r="D182" s="5">
        <v>39400</v>
      </c>
      <c r="E182" s="5">
        <v>39181.812000000005</v>
      </c>
      <c r="F182" s="5">
        <v>20300</v>
      </c>
      <c r="G182" s="5">
        <v>18533.088</v>
      </c>
      <c r="H182" s="5">
        <v>19100</v>
      </c>
      <c r="I182" s="5">
        <v>20648.724000000002</v>
      </c>
    </row>
    <row r="183" spans="1:9" ht="30" x14ac:dyDescent="0.25">
      <c r="A183" s="4" t="s">
        <v>207</v>
      </c>
      <c r="B183" s="5">
        <v>14</v>
      </c>
      <c r="C183" s="5">
        <v>181</v>
      </c>
      <c r="D183" s="5">
        <v>22160</v>
      </c>
      <c r="E183" s="5">
        <v>39578.436000000002</v>
      </c>
      <c r="F183" s="5">
        <v>19600</v>
      </c>
      <c r="G183" s="5">
        <v>19332.036</v>
      </c>
      <c r="H183" s="5">
        <v>6480</v>
      </c>
      <c r="I183" s="5">
        <v>20246.400000000001</v>
      </c>
    </row>
    <row r="184" spans="1:9" ht="30" x14ac:dyDescent="0.25">
      <c r="A184" s="4" t="s">
        <v>208</v>
      </c>
      <c r="B184" s="5">
        <v>15</v>
      </c>
      <c r="C184" s="5">
        <v>182</v>
      </c>
      <c r="D184" s="5">
        <v>18960</v>
      </c>
      <c r="E184" s="5">
        <v>33250.199999999997</v>
      </c>
      <c r="F184" s="5">
        <v>18200</v>
      </c>
      <c r="G184" s="5">
        <v>18329.268</v>
      </c>
      <c r="H184" s="5">
        <v>4400</v>
      </c>
      <c r="I184" s="5">
        <v>14920.932000000001</v>
      </c>
    </row>
    <row r="185" spans="1:9" ht="30" x14ac:dyDescent="0.25">
      <c r="A185" s="4" t="s">
        <v>209</v>
      </c>
      <c r="B185" s="5">
        <v>16</v>
      </c>
      <c r="C185" s="5">
        <v>183</v>
      </c>
      <c r="D185" s="5">
        <v>16640</v>
      </c>
      <c r="E185" s="5">
        <v>30221.531999999999</v>
      </c>
      <c r="F185" s="5">
        <v>12800</v>
      </c>
      <c r="G185" s="5">
        <v>12334.511999999999</v>
      </c>
      <c r="H185" s="5">
        <v>6400</v>
      </c>
      <c r="I185" s="5">
        <v>17887.02</v>
      </c>
    </row>
    <row r="186" spans="1:9" ht="30" x14ac:dyDescent="0.25">
      <c r="A186" s="4" t="s">
        <v>210</v>
      </c>
      <c r="B186" s="5">
        <v>17</v>
      </c>
      <c r="C186" s="5">
        <v>184</v>
      </c>
      <c r="D186" s="5">
        <v>43400</v>
      </c>
      <c r="E186" s="5">
        <v>40409.267999999996</v>
      </c>
      <c r="F186" s="5">
        <v>23900</v>
      </c>
      <c r="G186" s="5">
        <v>21093.96</v>
      </c>
      <c r="H186" s="5">
        <v>19500</v>
      </c>
      <c r="I186" s="5">
        <v>19315.308000000001</v>
      </c>
    </row>
    <row r="187" spans="1:9" ht="30" x14ac:dyDescent="0.25">
      <c r="A187" s="4" t="s">
        <v>211</v>
      </c>
      <c r="B187" s="5">
        <v>18</v>
      </c>
      <c r="C187" s="5">
        <v>185</v>
      </c>
      <c r="D187" s="5">
        <v>17120</v>
      </c>
      <c r="E187" s="5">
        <v>39360.084000000003</v>
      </c>
      <c r="F187" s="5">
        <v>11400</v>
      </c>
      <c r="G187" s="5">
        <v>21029.292000000001</v>
      </c>
      <c r="H187" s="5">
        <v>8000</v>
      </c>
      <c r="I187" s="5">
        <v>18330.792000000001</v>
      </c>
    </row>
    <row r="188" spans="1:9" ht="30" x14ac:dyDescent="0.25">
      <c r="A188" s="4" t="s">
        <v>212</v>
      </c>
      <c r="B188" s="5">
        <v>19</v>
      </c>
      <c r="C188" s="5">
        <v>186</v>
      </c>
      <c r="D188" s="5">
        <v>20400</v>
      </c>
      <c r="E188" s="5">
        <v>27728.628000000004</v>
      </c>
      <c r="F188" s="5">
        <v>18500</v>
      </c>
      <c r="G188" s="5">
        <v>19363.428</v>
      </c>
      <c r="H188" s="5">
        <v>5600</v>
      </c>
      <c r="I188" s="5">
        <v>8365.2000000000007</v>
      </c>
    </row>
    <row r="189" spans="1:9" ht="30" x14ac:dyDescent="0.25">
      <c r="A189" s="4" t="s">
        <v>213</v>
      </c>
      <c r="B189" s="5">
        <v>20</v>
      </c>
      <c r="C189" s="5">
        <v>187</v>
      </c>
      <c r="D189" s="5">
        <v>15840</v>
      </c>
      <c r="E189" s="5">
        <v>28022.579999999998</v>
      </c>
      <c r="F189" s="5">
        <v>16800</v>
      </c>
      <c r="G189" s="5">
        <v>15946.584000000001</v>
      </c>
      <c r="H189" s="5">
        <v>2400</v>
      </c>
      <c r="I189" s="5">
        <v>12075.995999999999</v>
      </c>
    </row>
    <row r="190" spans="1:9" ht="30" x14ac:dyDescent="0.25">
      <c r="A190" s="4" t="s">
        <v>214</v>
      </c>
      <c r="B190" s="5">
        <v>21</v>
      </c>
      <c r="C190" s="5">
        <v>188</v>
      </c>
      <c r="D190" s="5">
        <v>26800</v>
      </c>
      <c r="E190" s="5">
        <v>25744.248</v>
      </c>
      <c r="F190" s="5">
        <v>12600</v>
      </c>
      <c r="G190" s="5">
        <v>12760.475999999999</v>
      </c>
      <c r="H190" s="5">
        <v>14200</v>
      </c>
      <c r="I190" s="5">
        <v>12983.772000000001</v>
      </c>
    </row>
    <row r="191" spans="1:9" ht="30" x14ac:dyDescent="0.25">
      <c r="A191" s="4" t="s">
        <v>217</v>
      </c>
      <c r="B191" s="5">
        <v>24</v>
      </c>
      <c r="C191" s="5">
        <v>189</v>
      </c>
      <c r="D191" s="5">
        <v>29300</v>
      </c>
      <c r="E191" s="5">
        <v>29684.004000000001</v>
      </c>
      <c r="F191" s="5">
        <v>20500</v>
      </c>
      <c r="G191" s="5">
        <v>19370.832000000002</v>
      </c>
      <c r="H191" s="5">
        <v>8800</v>
      </c>
      <c r="I191" s="5">
        <v>10313.172</v>
      </c>
    </row>
    <row r="192" spans="1:9" ht="30" x14ac:dyDescent="0.25">
      <c r="A192" s="4" t="s">
        <v>267</v>
      </c>
      <c r="B192" s="5">
        <v>10</v>
      </c>
      <c r="C192" s="5">
        <v>190</v>
      </c>
      <c r="D192" s="5">
        <v>10400</v>
      </c>
      <c r="E192" s="5">
        <v>22283.495999999999</v>
      </c>
      <c r="F192" s="5">
        <v>4800</v>
      </c>
      <c r="G192" s="5">
        <v>6455.7719999999999</v>
      </c>
      <c r="H192" s="5">
        <v>5600</v>
      </c>
      <c r="I192" s="5">
        <v>15827.723999999998</v>
      </c>
    </row>
    <row r="193" spans="1:9" ht="30" x14ac:dyDescent="0.25">
      <c r="A193" s="4" t="s">
        <v>268</v>
      </c>
      <c r="B193" s="5">
        <v>11</v>
      </c>
      <c r="C193" s="5">
        <v>191</v>
      </c>
      <c r="D193" s="5">
        <v>15200</v>
      </c>
      <c r="E193" s="5">
        <v>36058.415999999997</v>
      </c>
      <c r="F193" s="5">
        <v>8000</v>
      </c>
      <c r="G193" s="5">
        <v>17955.635999999999</v>
      </c>
      <c r="H193" s="5">
        <v>7200</v>
      </c>
      <c r="I193" s="5">
        <v>18102.78</v>
      </c>
    </row>
    <row r="194" spans="1:9" ht="30" x14ac:dyDescent="0.25">
      <c r="A194" s="4" t="s">
        <v>269</v>
      </c>
      <c r="B194" s="5">
        <v>12</v>
      </c>
      <c r="C194" s="5">
        <v>192</v>
      </c>
      <c r="D194" s="5">
        <v>24480</v>
      </c>
      <c r="E194" s="5">
        <v>40550.184000000001</v>
      </c>
      <c r="F194" s="5">
        <v>21500</v>
      </c>
      <c r="G194" s="5">
        <v>19659.36</v>
      </c>
      <c r="H194" s="5">
        <v>7280</v>
      </c>
      <c r="I194" s="5">
        <v>20890.824000000001</v>
      </c>
    </row>
    <row r="195" spans="1:9" ht="30" x14ac:dyDescent="0.25">
      <c r="A195" s="4" t="s">
        <v>271</v>
      </c>
      <c r="B195" s="5">
        <v>14</v>
      </c>
      <c r="C195" s="5">
        <v>193</v>
      </c>
      <c r="D195" s="5">
        <v>23520</v>
      </c>
      <c r="E195" s="5">
        <v>34660.103999999999</v>
      </c>
      <c r="F195" s="5">
        <v>19000</v>
      </c>
      <c r="G195" s="5">
        <v>17582.076000000001</v>
      </c>
      <c r="H195" s="5">
        <v>8320</v>
      </c>
      <c r="I195" s="5">
        <v>17078.027999999998</v>
      </c>
    </row>
    <row r="196" spans="1:9" ht="30" x14ac:dyDescent="0.25">
      <c r="A196" s="4" t="s">
        <v>272</v>
      </c>
      <c r="B196" s="5">
        <v>15</v>
      </c>
      <c r="C196" s="5">
        <v>194</v>
      </c>
      <c r="D196" s="5">
        <v>39300</v>
      </c>
      <c r="E196" s="5">
        <v>36186.491999999998</v>
      </c>
      <c r="F196" s="5">
        <v>20600</v>
      </c>
      <c r="G196" s="5">
        <v>19190.423999999999</v>
      </c>
      <c r="H196" s="5">
        <v>18700</v>
      </c>
      <c r="I196" s="5">
        <v>16996.067999999999</v>
      </c>
    </row>
    <row r="197" spans="1:9" ht="30" x14ac:dyDescent="0.25">
      <c r="A197" s="4" t="s">
        <v>273</v>
      </c>
      <c r="B197" s="5">
        <v>16</v>
      </c>
      <c r="C197" s="5">
        <v>195</v>
      </c>
      <c r="D197" s="5">
        <v>21920</v>
      </c>
      <c r="E197" s="5">
        <v>34772.748</v>
      </c>
      <c r="F197" s="5">
        <v>18500</v>
      </c>
      <c r="G197" s="5">
        <v>16216.596000000001</v>
      </c>
      <c r="H197" s="5">
        <v>7120</v>
      </c>
      <c r="I197" s="5">
        <v>18556.152000000002</v>
      </c>
    </row>
    <row r="198" spans="1:9" ht="30" x14ac:dyDescent="0.25">
      <c r="A198" s="4" t="s">
        <v>275</v>
      </c>
      <c r="B198" s="5">
        <v>18</v>
      </c>
      <c r="C198" s="5">
        <v>196</v>
      </c>
      <c r="D198" s="5">
        <v>20400</v>
      </c>
      <c r="E198" s="5">
        <v>32812.536</v>
      </c>
      <c r="F198" s="5">
        <v>14500</v>
      </c>
      <c r="G198" s="5">
        <v>13343.304</v>
      </c>
      <c r="H198" s="5">
        <v>8800</v>
      </c>
      <c r="I198" s="5">
        <v>19469.232</v>
      </c>
    </row>
    <row r="199" spans="1:9" ht="30" x14ac:dyDescent="0.25">
      <c r="A199" s="4" t="s">
        <v>276</v>
      </c>
      <c r="B199" s="5">
        <v>19</v>
      </c>
      <c r="C199" s="5">
        <v>197</v>
      </c>
      <c r="D199" s="5">
        <v>16080</v>
      </c>
      <c r="E199" s="5">
        <v>34241.124000000003</v>
      </c>
      <c r="F199" s="5">
        <v>7280</v>
      </c>
      <c r="G199" s="5">
        <v>13528.931999999999</v>
      </c>
      <c r="H199" s="5">
        <v>8800</v>
      </c>
      <c r="I199" s="5">
        <v>20712.192000000003</v>
      </c>
    </row>
    <row r="200" spans="1:9" ht="30" x14ac:dyDescent="0.25">
      <c r="A200" s="4" t="s">
        <v>277</v>
      </c>
      <c r="B200" s="5">
        <v>20</v>
      </c>
      <c r="C200" s="5">
        <v>198</v>
      </c>
      <c r="D200" s="5">
        <v>20160</v>
      </c>
      <c r="E200" s="5">
        <v>25310.976000000002</v>
      </c>
      <c r="F200" s="5">
        <v>6080</v>
      </c>
      <c r="G200" s="5">
        <v>7821.0480000000007</v>
      </c>
      <c r="H200" s="5">
        <v>17600</v>
      </c>
      <c r="I200" s="5">
        <v>17489.928</v>
      </c>
    </row>
    <row r="201" spans="1:9" ht="30" x14ac:dyDescent="0.25">
      <c r="A201" s="4" t="s">
        <v>279</v>
      </c>
      <c r="B201" s="5">
        <v>22</v>
      </c>
      <c r="C201" s="5">
        <v>199</v>
      </c>
      <c r="D201" s="5">
        <v>18720</v>
      </c>
      <c r="E201" s="5">
        <v>30274.487999999998</v>
      </c>
      <c r="F201" s="5">
        <v>16400</v>
      </c>
      <c r="G201" s="5">
        <v>16516.812000000002</v>
      </c>
      <c r="H201" s="5">
        <v>5600</v>
      </c>
      <c r="I201" s="5">
        <v>13757.675999999999</v>
      </c>
    </row>
    <row r="202" spans="1:9" ht="30" x14ac:dyDescent="0.25">
      <c r="A202" s="4" t="s">
        <v>280</v>
      </c>
      <c r="B202" s="5">
        <v>23</v>
      </c>
      <c r="C202" s="5">
        <v>200</v>
      </c>
      <c r="D202" s="5">
        <v>17800</v>
      </c>
      <c r="E202" s="5">
        <v>26096.052</v>
      </c>
      <c r="F202" s="5">
        <v>9400</v>
      </c>
      <c r="G202" s="5">
        <v>13884.683999999999</v>
      </c>
      <c r="H202" s="5">
        <v>8400</v>
      </c>
      <c r="I202" s="5">
        <v>12211.368</v>
      </c>
    </row>
    <row r="203" spans="1:9" ht="30" x14ac:dyDescent="0.25">
      <c r="A203" s="4" t="s">
        <v>281</v>
      </c>
      <c r="B203" s="5">
        <v>24</v>
      </c>
      <c r="C203" s="5">
        <v>201</v>
      </c>
      <c r="D203" s="5">
        <v>19840</v>
      </c>
      <c r="E203" s="5">
        <v>33048.732000000004</v>
      </c>
      <c r="F203" s="5">
        <v>17600</v>
      </c>
      <c r="G203" s="5">
        <v>17498.256000000001</v>
      </c>
      <c r="H203" s="5">
        <v>5760</v>
      </c>
      <c r="I203" s="5">
        <v>15550.476000000001</v>
      </c>
    </row>
    <row r="204" spans="1:9" ht="30" x14ac:dyDescent="0.25">
      <c r="A204" s="4" t="s">
        <v>283</v>
      </c>
      <c r="B204" s="5">
        <v>26</v>
      </c>
      <c r="C204" s="5">
        <v>202</v>
      </c>
      <c r="D204" s="5">
        <v>20320</v>
      </c>
      <c r="E204" s="5">
        <v>35722.235999999997</v>
      </c>
      <c r="F204" s="5">
        <v>15200</v>
      </c>
      <c r="G204" s="5">
        <v>16115.964</v>
      </c>
      <c r="H204" s="5">
        <v>8160</v>
      </c>
      <c r="I204" s="5">
        <v>19606.271999999997</v>
      </c>
    </row>
    <row r="205" spans="1:9" ht="30" x14ac:dyDescent="0.25">
      <c r="A205" s="4" t="s">
        <v>284</v>
      </c>
      <c r="B205" s="5">
        <v>27</v>
      </c>
      <c r="C205" s="5">
        <v>203</v>
      </c>
      <c r="D205" s="5">
        <v>10320</v>
      </c>
      <c r="E205" s="5">
        <v>26685.612000000001</v>
      </c>
      <c r="F205" s="5">
        <v>4560</v>
      </c>
      <c r="G205" s="5">
        <v>9587.7240000000002</v>
      </c>
      <c r="H205" s="5">
        <v>5760</v>
      </c>
      <c r="I205" s="5">
        <v>17097.887999999999</v>
      </c>
    </row>
    <row r="206" spans="1:9" ht="30" x14ac:dyDescent="0.25">
      <c r="A206" s="4" t="s">
        <v>285</v>
      </c>
      <c r="B206" s="5">
        <v>28</v>
      </c>
      <c r="C206" s="5">
        <v>204</v>
      </c>
      <c r="D206" s="5">
        <v>22400</v>
      </c>
      <c r="E206" s="5">
        <v>36837.372000000003</v>
      </c>
      <c r="F206" s="5">
        <v>18900</v>
      </c>
      <c r="G206" s="5">
        <v>18122.207999999999</v>
      </c>
      <c r="H206" s="5">
        <v>7280</v>
      </c>
      <c r="I206" s="5">
        <v>18715.163999999997</v>
      </c>
    </row>
    <row r="207" spans="1:9" ht="30" x14ac:dyDescent="0.25">
      <c r="A207" s="4" t="s">
        <v>286</v>
      </c>
      <c r="B207" s="5">
        <v>29</v>
      </c>
      <c r="C207" s="5">
        <v>205</v>
      </c>
      <c r="D207" s="5">
        <v>25120</v>
      </c>
      <c r="E207" s="5">
        <v>41920.332000000002</v>
      </c>
      <c r="F207" s="5">
        <v>20000</v>
      </c>
      <c r="G207" s="5">
        <v>20195.184000000001</v>
      </c>
      <c r="H207" s="5">
        <v>9120</v>
      </c>
      <c r="I207" s="5">
        <v>21725.148000000001</v>
      </c>
    </row>
    <row r="208" spans="1:9" ht="30" x14ac:dyDescent="0.25">
      <c r="A208" s="4" t="s">
        <v>289</v>
      </c>
      <c r="B208" s="5">
        <v>1</v>
      </c>
      <c r="C208" s="5">
        <v>206</v>
      </c>
      <c r="D208" s="5">
        <v>15600</v>
      </c>
      <c r="E208" s="5">
        <v>37979.520000000004</v>
      </c>
      <c r="F208" s="5">
        <v>8320</v>
      </c>
      <c r="G208" s="5">
        <v>21220.728000000003</v>
      </c>
      <c r="H208" s="5">
        <v>7280</v>
      </c>
      <c r="I208" s="5">
        <v>16758.792000000001</v>
      </c>
    </row>
    <row r="209" spans="1:9" ht="30" x14ac:dyDescent="0.25">
      <c r="A209" s="4" t="s">
        <v>290</v>
      </c>
      <c r="B209" s="5">
        <v>2</v>
      </c>
      <c r="C209" s="5">
        <v>207</v>
      </c>
      <c r="D209" s="5">
        <v>40900</v>
      </c>
      <c r="E209" s="5">
        <v>39403.067999999999</v>
      </c>
      <c r="F209" s="5">
        <v>20800</v>
      </c>
      <c r="G209" s="5">
        <v>20434.008000000002</v>
      </c>
      <c r="H209" s="5">
        <v>20100</v>
      </c>
      <c r="I209" s="5">
        <v>18969.059999999998</v>
      </c>
    </row>
    <row r="210" spans="1:9" ht="30" x14ac:dyDescent="0.25">
      <c r="A210" s="4" t="s">
        <v>293</v>
      </c>
      <c r="B210" s="5">
        <v>5</v>
      </c>
      <c r="C210" s="5">
        <v>208</v>
      </c>
      <c r="D210" s="5">
        <v>14400</v>
      </c>
      <c r="E210" s="5">
        <v>35551.188000000002</v>
      </c>
      <c r="F210" s="5">
        <v>7600</v>
      </c>
      <c r="G210" s="5">
        <v>19562.784</v>
      </c>
      <c r="H210" s="5">
        <v>6800</v>
      </c>
      <c r="I210" s="5">
        <v>15988.404</v>
      </c>
    </row>
    <row r="211" spans="1:9" ht="30" x14ac:dyDescent="0.25">
      <c r="A211" s="4" t="s">
        <v>294</v>
      </c>
      <c r="B211" s="5">
        <v>6</v>
      </c>
      <c r="C211" s="5">
        <v>209</v>
      </c>
      <c r="D211" s="5">
        <v>38700</v>
      </c>
      <c r="E211" s="5">
        <v>37280.615999999995</v>
      </c>
      <c r="F211" s="5">
        <v>19700</v>
      </c>
      <c r="G211" s="5">
        <v>18985.151999999998</v>
      </c>
      <c r="H211" s="5">
        <v>19000</v>
      </c>
      <c r="I211" s="5">
        <v>18295.464</v>
      </c>
    </row>
    <row r="212" spans="1:9" ht="30" x14ac:dyDescent="0.25">
      <c r="A212" s="4" t="s">
        <v>295</v>
      </c>
      <c r="B212" s="5">
        <v>7</v>
      </c>
      <c r="C212" s="5">
        <v>210</v>
      </c>
      <c r="D212" s="5">
        <v>24240</v>
      </c>
      <c r="E212" s="5">
        <v>35051.004000000001</v>
      </c>
      <c r="F212" s="5">
        <v>18900</v>
      </c>
      <c r="G212" s="5">
        <v>17513.124</v>
      </c>
      <c r="H212" s="5">
        <v>9120</v>
      </c>
      <c r="I212" s="5">
        <v>17537.879999999997</v>
      </c>
    </row>
    <row r="213" spans="1:9" ht="30" x14ac:dyDescent="0.25">
      <c r="A213" s="4" t="s">
        <v>296</v>
      </c>
      <c r="B213" s="5">
        <v>8</v>
      </c>
      <c r="C213" s="5">
        <v>211</v>
      </c>
      <c r="D213" s="5">
        <v>19840</v>
      </c>
      <c r="E213" s="5">
        <v>32319.984</v>
      </c>
      <c r="F213" s="5">
        <v>16100</v>
      </c>
      <c r="G213" s="5">
        <v>17287.008000000002</v>
      </c>
      <c r="H213" s="5">
        <v>6960</v>
      </c>
      <c r="I213" s="5">
        <v>15032.976000000001</v>
      </c>
    </row>
    <row r="214" spans="1:9" ht="30" x14ac:dyDescent="0.25">
      <c r="A214" s="4" t="s">
        <v>297</v>
      </c>
      <c r="B214" s="5">
        <v>9</v>
      </c>
      <c r="C214" s="5">
        <v>212</v>
      </c>
      <c r="D214" s="5">
        <v>14400</v>
      </c>
      <c r="E214" s="5">
        <v>37282.356</v>
      </c>
      <c r="F214" s="5">
        <v>6800</v>
      </c>
      <c r="G214" s="5">
        <v>17399.184000000001</v>
      </c>
      <c r="H214" s="5">
        <v>7600</v>
      </c>
      <c r="I214" s="5">
        <v>19883.171999999999</v>
      </c>
    </row>
    <row r="215" spans="1:9" ht="30" x14ac:dyDescent="0.25">
      <c r="A215" s="4" t="s">
        <v>298</v>
      </c>
      <c r="B215" s="5">
        <v>10</v>
      </c>
      <c r="C215" s="5">
        <v>213</v>
      </c>
      <c r="D215" s="5">
        <v>44400</v>
      </c>
      <c r="E215" s="5">
        <v>44075.724000000002</v>
      </c>
      <c r="F215" s="5">
        <v>21900</v>
      </c>
      <c r="G215" s="5">
        <v>22185.612000000001</v>
      </c>
      <c r="H215" s="5">
        <v>22500</v>
      </c>
      <c r="I215" s="5">
        <v>21890.112000000001</v>
      </c>
    </row>
    <row r="216" spans="1:9" ht="30" x14ac:dyDescent="0.25">
      <c r="A216" s="4" t="s">
        <v>300</v>
      </c>
      <c r="B216" s="5">
        <v>12</v>
      </c>
      <c r="C216" s="5">
        <v>214</v>
      </c>
      <c r="D216" s="5">
        <v>15040</v>
      </c>
      <c r="E216" s="5">
        <v>28815.396000000001</v>
      </c>
      <c r="F216" s="5">
        <v>17600</v>
      </c>
      <c r="G216" s="5">
        <v>17810.004000000001</v>
      </c>
      <c r="H216" s="5">
        <v>960</v>
      </c>
      <c r="I216" s="5">
        <v>11005.392</v>
      </c>
    </row>
    <row r="217" spans="1:9" ht="30" x14ac:dyDescent="0.25">
      <c r="A217" s="4" t="s">
        <v>301</v>
      </c>
      <c r="B217" s="5">
        <v>13</v>
      </c>
      <c r="C217" s="5">
        <v>215</v>
      </c>
      <c r="D217" s="5">
        <v>21120</v>
      </c>
      <c r="E217" s="5">
        <v>37074.06</v>
      </c>
      <c r="F217" s="5">
        <v>5600</v>
      </c>
      <c r="G217" s="5">
        <v>18763.188000000002</v>
      </c>
      <c r="H217" s="5">
        <v>19400</v>
      </c>
      <c r="I217" s="5">
        <v>18310.871999999999</v>
      </c>
    </row>
    <row r="218" spans="1:9" ht="30" x14ac:dyDescent="0.25">
      <c r="A218" s="4" t="s">
        <v>302</v>
      </c>
      <c r="B218" s="5">
        <v>14</v>
      </c>
      <c r="C218" s="5">
        <v>216</v>
      </c>
      <c r="D218" s="5">
        <v>20640</v>
      </c>
      <c r="E218" s="5">
        <v>37696.271999999997</v>
      </c>
      <c r="F218" s="5">
        <v>17800</v>
      </c>
      <c r="G218" s="5">
        <v>19222.031999999999</v>
      </c>
      <c r="H218" s="5">
        <v>6400</v>
      </c>
      <c r="I218" s="5">
        <v>18474.240000000002</v>
      </c>
    </row>
    <row r="219" spans="1:9" ht="30" x14ac:dyDescent="0.25">
      <c r="A219" s="4" t="s">
        <v>303</v>
      </c>
      <c r="B219" s="5">
        <v>15</v>
      </c>
      <c r="C219" s="5">
        <v>217</v>
      </c>
      <c r="D219" s="5">
        <v>14400</v>
      </c>
      <c r="E219" s="5">
        <v>30653.232</v>
      </c>
      <c r="F219" s="5">
        <v>5600</v>
      </c>
      <c r="G219" s="5">
        <v>11767.14</v>
      </c>
      <c r="H219" s="5">
        <v>8800</v>
      </c>
      <c r="I219" s="5">
        <v>18886.092000000001</v>
      </c>
    </row>
    <row r="220" spans="1:9" ht="30" x14ac:dyDescent="0.25">
      <c r="A220" s="4" t="s">
        <v>305</v>
      </c>
      <c r="B220" s="5">
        <v>17</v>
      </c>
      <c r="C220" s="5">
        <v>218</v>
      </c>
      <c r="D220" s="5">
        <v>17440</v>
      </c>
      <c r="E220" s="5">
        <v>40940.027999999998</v>
      </c>
      <c r="F220" s="5">
        <v>8320</v>
      </c>
      <c r="G220" s="5">
        <v>19305.011999999999</v>
      </c>
      <c r="H220" s="5">
        <v>9120</v>
      </c>
      <c r="I220" s="5">
        <v>21635.016000000003</v>
      </c>
    </row>
    <row r="221" spans="1:9" ht="30" x14ac:dyDescent="0.25">
      <c r="A221" s="4" t="s">
        <v>306</v>
      </c>
      <c r="B221" s="5">
        <v>18</v>
      </c>
      <c r="C221" s="5">
        <v>219</v>
      </c>
      <c r="D221" s="5">
        <v>21600</v>
      </c>
      <c r="E221" s="5">
        <v>35164.127999999997</v>
      </c>
      <c r="F221" s="5">
        <v>19000</v>
      </c>
      <c r="G221" s="5">
        <v>16940.16</v>
      </c>
      <c r="H221" s="5">
        <v>6400</v>
      </c>
      <c r="I221" s="5">
        <v>18223.968000000001</v>
      </c>
    </row>
    <row r="222" spans="1:9" ht="30" x14ac:dyDescent="0.25">
      <c r="A222" s="4" t="s">
        <v>307</v>
      </c>
      <c r="B222" s="5">
        <v>19</v>
      </c>
      <c r="C222" s="5">
        <v>220</v>
      </c>
      <c r="D222" s="5">
        <v>35700</v>
      </c>
      <c r="E222" s="5">
        <v>32817.671999999999</v>
      </c>
      <c r="F222" s="5">
        <v>14500</v>
      </c>
      <c r="G222" s="5">
        <v>14120.147999999999</v>
      </c>
      <c r="H222" s="5">
        <v>21200</v>
      </c>
      <c r="I222" s="5">
        <v>18697.524000000001</v>
      </c>
    </row>
    <row r="223" spans="1:9" ht="30" x14ac:dyDescent="0.25">
      <c r="A223" s="4" t="s">
        <v>308</v>
      </c>
      <c r="B223" s="5">
        <v>20</v>
      </c>
      <c r="C223" s="5">
        <v>221</v>
      </c>
      <c r="D223" s="5">
        <v>34600</v>
      </c>
      <c r="E223" s="5">
        <v>32690.28</v>
      </c>
      <c r="F223" s="5">
        <v>17500</v>
      </c>
      <c r="G223" s="5">
        <v>16282.572</v>
      </c>
      <c r="H223" s="5">
        <v>17100</v>
      </c>
      <c r="I223" s="5">
        <v>16407.707999999999</v>
      </c>
    </row>
    <row r="224" spans="1:9" ht="30" x14ac:dyDescent="0.25">
      <c r="A224" s="4" t="s">
        <v>309</v>
      </c>
      <c r="B224" s="5">
        <v>21</v>
      </c>
      <c r="C224" s="5">
        <v>222</v>
      </c>
      <c r="D224" s="5">
        <v>16000</v>
      </c>
      <c r="E224" s="5">
        <v>17542.763999999999</v>
      </c>
      <c r="F224" s="5">
        <v>2400</v>
      </c>
      <c r="G224" s="5">
        <v>4634.6039999999994</v>
      </c>
      <c r="H224" s="5">
        <v>17000</v>
      </c>
      <c r="I224" s="5">
        <v>12908.16</v>
      </c>
    </row>
    <row r="225" spans="1:9" ht="30" x14ac:dyDescent="0.25">
      <c r="A225" s="4" t="s">
        <v>310</v>
      </c>
      <c r="B225" s="5">
        <v>22</v>
      </c>
      <c r="C225" s="5">
        <v>223</v>
      </c>
      <c r="D225" s="5">
        <v>21520</v>
      </c>
      <c r="E225" s="5">
        <v>24464.135999999999</v>
      </c>
      <c r="F225" s="5">
        <v>6960</v>
      </c>
      <c r="G225" s="5">
        <v>9406.7760000000017</v>
      </c>
      <c r="H225" s="5">
        <v>18200</v>
      </c>
      <c r="I225" s="5">
        <v>15057.36</v>
      </c>
    </row>
    <row r="226" spans="1:9" ht="30" x14ac:dyDescent="0.25">
      <c r="A226" s="4" t="s">
        <v>311</v>
      </c>
      <c r="B226" s="5">
        <v>23</v>
      </c>
      <c r="C226" s="5">
        <v>224</v>
      </c>
      <c r="D226" s="5">
        <v>35700</v>
      </c>
      <c r="E226" s="5">
        <v>35478.648000000001</v>
      </c>
      <c r="F226" s="5">
        <v>15600</v>
      </c>
      <c r="G226" s="5">
        <v>17605.272000000001</v>
      </c>
      <c r="H226" s="5">
        <v>20100</v>
      </c>
      <c r="I226" s="5">
        <v>17873.376</v>
      </c>
    </row>
    <row r="227" spans="1:9" ht="30" x14ac:dyDescent="0.25">
      <c r="A227" s="4" t="s">
        <v>312</v>
      </c>
      <c r="B227" s="5">
        <v>24</v>
      </c>
      <c r="C227" s="5">
        <v>225</v>
      </c>
      <c r="D227" s="5">
        <v>24400</v>
      </c>
      <c r="E227" s="5">
        <v>36266.555999999997</v>
      </c>
      <c r="F227" s="5">
        <v>19500</v>
      </c>
      <c r="G227" s="5">
        <v>17545.152000000002</v>
      </c>
      <c r="H227" s="5">
        <v>8800</v>
      </c>
      <c r="I227" s="5">
        <v>18721.404000000002</v>
      </c>
    </row>
    <row r="228" spans="1:9" ht="30" x14ac:dyDescent="0.25">
      <c r="A228" s="4" t="s">
        <v>313</v>
      </c>
      <c r="B228" s="5">
        <v>25</v>
      </c>
      <c r="C228" s="5">
        <v>226</v>
      </c>
      <c r="D228" s="5">
        <v>7200</v>
      </c>
      <c r="E228" s="5">
        <v>26625.864000000001</v>
      </c>
      <c r="F228" s="5">
        <v>800</v>
      </c>
      <c r="G228" s="5">
        <v>9309.6479999999992</v>
      </c>
      <c r="H228" s="5">
        <v>6400</v>
      </c>
      <c r="I228" s="5">
        <v>17316.216</v>
      </c>
    </row>
    <row r="229" spans="1:9" ht="30" x14ac:dyDescent="0.25">
      <c r="A229" s="4" t="s">
        <v>314</v>
      </c>
      <c r="B229" s="5">
        <v>26</v>
      </c>
      <c r="C229" s="5">
        <v>227</v>
      </c>
      <c r="D229" s="5">
        <v>17600</v>
      </c>
      <c r="E229" s="5">
        <v>29795.987999999998</v>
      </c>
      <c r="F229" s="5">
        <v>14400</v>
      </c>
      <c r="G229" s="5">
        <v>12988.992</v>
      </c>
      <c r="H229" s="5">
        <v>6080</v>
      </c>
      <c r="I229" s="5">
        <v>16806.995999999999</v>
      </c>
    </row>
    <row r="230" spans="1:9" ht="30" x14ac:dyDescent="0.25">
      <c r="A230" s="4" t="s">
        <v>315</v>
      </c>
      <c r="B230" s="5">
        <v>27</v>
      </c>
      <c r="C230" s="5">
        <v>228</v>
      </c>
      <c r="D230" s="5">
        <v>17840</v>
      </c>
      <c r="E230" s="5">
        <v>31169.724000000002</v>
      </c>
      <c r="F230" s="5">
        <v>12300</v>
      </c>
      <c r="G230" s="5">
        <v>13847.988000000001</v>
      </c>
      <c r="H230" s="5">
        <v>8000</v>
      </c>
      <c r="I230" s="5">
        <v>17321.736000000001</v>
      </c>
    </row>
    <row r="231" spans="1:9" ht="30" x14ac:dyDescent="0.25">
      <c r="A231" s="4" t="s">
        <v>317</v>
      </c>
      <c r="B231" s="5">
        <v>29</v>
      </c>
      <c r="C231" s="5">
        <v>229</v>
      </c>
      <c r="D231" s="5">
        <v>18480</v>
      </c>
      <c r="E231" s="5">
        <v>23708.868000000002</v>
      </c>
      <c r="F231" s="5">
        <v>16500</v>
      </c>
      <c r="G231" s="5">
        <v>16512.851999999999</v>
      </c>
      <c r="H231" s="5">
        <v>5280</v>
      </c>
      <c r="I231" s="5">
        <v>7196.0159999999996</v>
      </c>
    </row>
    <row r="232" spans="1:9" ht="30" x14ac:dyDescent="0.25">
      <c r="A232" s="4" t="s">
        <v>318</v>
      </c>
      <c r="B232" s="5">
        <v>30</v>
      </c>
      <c r="C232" s="5">
        <v>230</v>
      </c>
      <c r="D232" s="5">
        <v>23440</v>
      </c>
      <c r="E232" s="5">
        <v>40541.148000000001</v>
      </c>
      <c r="F232" s="5">
        <v>17600</v>
      </c>
      <c r="G232" s="5">
        <v>20262.887999999999</v>
      </c>
      <c r="H232" s="5">
        <v>9360</v>
      </c>
      <c r="I232" s="5">
        <v>20278.260000000002</v>
      </c>
    </row>
    <row r="233" spans="1:9" ht="30" x14ac:dyDescent="0.25">
      <c r="A233" s="4" t="s">
        <v>319</v>
      </c>
      <c r="B233" s="5">
        <v>31</v>
      </c>
      <c r="C233" s="5">
        <v>231</v>
      </c>
      <c r="D233" s="5">
        <v>24240</v>
      </c>
      <c r="E233" s="5">
        <v>38441.94</v>
      </c>
      <c r="F233" s="5">
        <v>20300</v>
      </c>
      <c r="G233" s="5">
        <v>18596.351999999999</v>
      </c>
      <c r="H233" s="5">
        <v>8000</v>
      </c>
      <c r="I233" s="5">
        <v>19845.588</v>
      </c>
    </row>
    <row r="234" spans="1:9" ht="30" x14ac:dyDescent="0.25">
      <c r="A234" s="4" t="s">
        <v>321</v>
      </c>
      <c r="B234" s="5">
        <v>1</v>
      </c>
      <c r="C234" s="5">
        <v>232</v>
      </c>
      <c r="D234" s="5">
        <v>19280</v>
      </c>
      <c r="E234" s="5">
        <v>31523.531999999999</v>
      </c>
      <c r="F234" s="5">
        <v>18000</v>
      </c>
      <c r="G234" s="5">
        <v>15381.132000000001</v>
      </c>
      <c r="H234" s="5">
        <v>4880</v>
      </c>
      <c r="I234" s="5">
        <v>16142.4</v>
      </c>
    </row>
    <row r="235" spans="1:9" ht="30" x14ac:dyDescent="0.25">
      <c r="A235" s="4" t="s">
        <v>322</v>
      </c>
      <c r="B235" s="5">
        <v>2</v>
      </c>
      <c r="C235" s="5">
        <v>233</v>
      </c>
      <c r="D235" s="5">
        <v>16080</v>
      </c>
      <c r="E235" s="5">
        <v>21982.968000000001</v>
      </c>
      <c r="F235" s="5">
        <v>6480</v>
      </c>
      <c r="G235" s="5">
        <v>10061.351999999999</v>
      </c>
      <c r="H235" s="5">
        <v>12000</v>
      </c>
      <c r="I235" s="5">
        <v>11921.616</v>
      </c>
    </row>
    <row r="236" spans="1:9" ht="30" x14ac:dyDescent="0.25">
      <c r="A236" s="4" t="s">
        <v>323</v>
      </c>
      <c r="B236" s="5">
        <v>3</v>
      </c>
      <c r="C236" s="5">
        <v>234</v>
      </c>
      <c r="D236" s="5">
        <v>30000</v>
      </c>
      <c r="E236" s="5">
        <v>30343.968000000001</v>
      </c>
      <c r="F236" s="5">
        <v>18000</v>
      </c>
      <c r="G236" s="5">
        <v>18852.131999999998</v>
      </c>
      <c r="H236" s="5">
        <v>12000</v>
      </c>
      <c r="I236" s="5">
        <v>11491.835999999999</v>
      </c>
    </row>
    <row r="237" spans="1:9" ht="30" x14ac:dyDescent="0.25">
      <c r="A237" s="4" t="s">
        <v>324</v>
      </c>
      <c r="B237" s="5">
        <v>4</v>
      </c>
      <c r="C237" s="5">
        <v>235</v>
      </c>
      <c r="D237" s="5">
        <v>35500</v>
      </c>
      <c r="E237" s="5">
        <v>36574.667999999998</v>
      </c>
      <c r="F237" s="5">
        <v>14100</v>
      </c>
      <c r="G237" s="5">
        <v>14793.96</v>
      </c>
      <c r="H237" s="5">
        <v>21400</v>
      </c>
      <c r="I237" s="5">
        <v>21780.707999999999</v>
      </c>
    </row>
    <row r="238" spans="1:9" ht="30" x14ac:dyDescent="0.25">
      <c r="A238" s="4" t="s">
        <v>325</v>
      </c>
      <c r="B238" s="5">
        <v>5</v>
      </c>
      <c r="C238" s="5">
        <v>236</v>
      </c>
      <c r="D238" s="5">
        <v>14880</v>
      </c>
      <c r="E238" s="5">
        <v>30547.644</v>
      </c>
      <c r="F238" s="5">
        <v>8400</v>
      </c>
      <c r="G238" s="5">
        <v>11491.212</v>
      </c>
      <c r="H238" s="5">
        <v>8160</v>
      </c>
      <c r="I238" s="5">
        <v>19056.432000000001</v>
      </c>
    </row>
    <row r="239" spans="1:9" ht="30" x14ac:dyDescent="0.25">
      <c r="A239" s="4" t="s">
        <v>326</v>
      </c>
      <c r="B239" s="5">
        <v>6</v>
      </c>
      <c r="C239" s="5">
        <v>237</v>
      </c>
      <c r="D239" s="5">
        <v>27200</v>
      </c>
      <c r="E239" s="5">
        <v>30129.66</v>
      </c>
      <c r="F239" s="5">
        <v>5000</v>
      </c>
      <c r="G239" s="5">
        <v>10698.396000000001</v>
      </c>
      <c r="H239" s="5">
        <v>22200</v>
      </c>
      <c r="I239" s="5">
        <v>19431.264000000003</v>
      </c>
    </row>
    <row r="240" spans="1:9" ht="30" x14ac:dyDescent="0.25">
      <c r="A240" s="4" t="s">
        <v>327</v>
      </c>
      <c r="B240" s="5">
        <v>7</v>
      </c>
      <c r="C240" s="5">
        <v>238</v>
      </c>
      <c r="D240" s="5">
        <v>30000</v>
      </c>
      <c r="E240" s="5">
        <v>33878.976000000002</v>
      </c>
      <c r="F240" s="5">
        <v>6600</v>
      </c>
      <c r="G240" s="5">
        <v>12249.876</v>
      </c>
      <c r="H240" s="5">
        <v>23400</v>
      </c>
      <c r="I240" s="5">
        <v>21629.1</v>
      </c>
    </row>
    <row r="241" spans="1:9" ht="30" x14ac:dyDescent="0.25">
      <c r="A241" s="4" t="s">
        <v>328</v>
      </c>
      <c r="B241" s="5">
        <v>8</v>
      </c>
      <c r="C241" s="5">
        <v>239</v>
      </c>
      <c r="D241" s="5">
        <v>26700</v>
      </c>
      <c r="E241" s="5">
        <v>29769.3</v>
      </c>
      <c r="F241" s="5">
        <v>8500</v>
      </c>
      <c r="G241" s="5">
        <v>10768.392</v>
      </c>
      <c r="H241" s="5">
        <v>18200</v>
      </c>
      <c r="I241" s="5">
        <v>19000.907999999999</v>
      </c>
    </row>
    <row r="242" spans="1:9" ht="30" x14ac:dyDescent="0.25">
      <c r="A242" s="4" t="s">
        <v>329</v>
      </c>
      <c r="B242" s="5">
        <v>9</v>
      </c>
      <c r="C242" s="5">
        <v>240</v>
      </c>
      <c r="D242" s="5">
        <v>29000</v>
      </c>
      <c r="E242" s="5">
        <v>29965.703999999998</v>
      </c>
      <c r="F242" s="5">
        <v>10000</v>
      </c>
      <c r="G242" s="5">
        <v>11461.464</v>
      </c>
      <c r="H242" s="5">
        <v>19000</v>
      </c>
      <c r="I242" s="5">
        <v>18504.239999999998</v>
      </c>
    </row>
    <row r="243" spans="1:9" ht="30" x14ac:dyDescent="0.25">
      <c r="A243" s="4" t="s">
        <v>330</v>
      </c>
      <c r="B243" s="5">
        <v>10</v>
      </c>
      <c r="C243" s="5">
        <v>241</v>
      </c>
      <c r="D243" s="5">
        <v>31100</v>
      </c>
      <c r="E243" s="5">
        <v>30159.648000000001</v>
      </c>
      <c r="F243" s="5">
        <v>12100</v>
      </c>
      <c r="G243" s="5">
        <v>12007.380000000001</v>
      </c>
      <c r="H243" s="5">
        <v>19000</v>
      </c>
      <c r="I243" s="5">
        <v>18152.268</v>
      </c>
    </row>
    <row r="244" spans="1:9" ht="30" x14ac:dyDescent="0.25">
      <c r="A244" s="4" t="s">
        <v>331</v>
      </c>
      <c r="B244" s="5">
        <v>11</v>
      </c>
      <c r="C244" s="5">
        <v>242</v>
      </c>
      <c r="D244" s="5">
        <v>24800</v>
      </c>
      <c r="E244" s="5">
        <v>26258.076000000001</v>
      </c>
      <c r="F244" s="5">
        <v>9800</v>
      </c>
      <c r="G244" s="5">
        <v>11733.108</v>
      </c>
      <c r="H244" s="5">
        <v>15000</v>
      </c>
      <c r="I244" s="5">
        <v>14524.968000000001</v>
      </c>
    </row>
    <row r="245" spans="1:9" ht="30" x14ac:dyDescent="0.25">
      <c r="A245" s="4" t="s">
        <v>332</v>
      </c>
      <c r="B245" s="5">
        <v>12</v>
      </c>
      <c r="C245" s="5">
        <v>243</v>
      </c>
      <c r="D245" s="5">
        <v>34000</v>
      </c>
      <c r="E245" s="5">
        <v>33464.472000000002</v>
      </c>
      <c r="F245" s="5">
        <v>15600</v>
      </c>
      <c r="G245" s="5">
        <v>16234.8</v>
      </c>
      <c r="H245" s="5">
        <v>18400</v>
      </c>
      <c r="I245" s="5">
        <v>17229.671999999999</v>
      </c>
    </row>
    <row r="246" spans="1:9" ht="30" x14ac:dyDescent="0.25">
      <c r="A246" s="4" t="s">
        <v>333</v>
      </c>
      <c r="B246" s="5">
        <v>13</v>
      </c>
      <c r="C246" s="5">
        <v>244</v>
      </c>
      <c r="D246" s="5">
        <v>32200</v>
      </c>
      <c r="E246" s="5">
        <v>33288.695999999996</v>
      </c>
      <c r="F246" s="5">
        <v>10700</v>
      </c>
      <c r="G246" s="5">
        <v>11474.028</v>
      </c>
      <c r="H246" s="5">
        <v>21500</v>
      </c>
      <c r="I246" s="5">
        <v>21814.667999999998</v>
      </c>
    </row>
    <row r="247" spans="1:9" ht="30" x14ac:dyDescent="0.25">
      <c r="A247" s="4" t="s">
        <v>334</v>
      </c>
      <c r="B247" s="5">
        <v>14</v>
      </c>
      <c r="C247" s="5">
        <v>245</v>
      </c>
      <c r="D247" s="5">
        <v>34200</v>
      </c>
      <c r="E247" s="5">
        <v>35885.148000000001</v>
      </c>
      <c r="F247" s="5">
        <v>13400</v>
      </c>
      <c r="G247" s="5">
        <v>15424.476000000001</v>
      </c>
      <c r="H247" s="5">
        <v>20800</v>
      </c>
      <c r="I247" s="5">
        <v>20460.671999999999</v>
      </c>
    </row>
    <row r="248" spans="1:9" ht="30" x14ac:dyDescent="0.25">
      <c r="A248" s="4" t="s">
        <v>335</v>
      </c>
      <c r="B248" s="5">
        <v>15</v>
      </c>
      <c r="C248" s="5">
        <v>246</v>
      </c>
      <c r="D248" s="5">
        <v>24640</v>
      </c>
      <c r="E248" s="5">
        <v>31483.884000000005</v>
      </c>
      <c r="F248" s="5">
        <v>8000</v>
      </c>
      <c r="G248" s="5">
        <v>11464.44</v>
      </c>
      <c r="H248" s="5">
        <v>20800</v>
      </c>
      <c r="I248" s="5">
        <v>20019.444000000003</v>
      </c>
    </row>
    <row r="249" spans="1:9" ht="30" x14ac:dyDescent="0.25">
      <c r="A249" s="4" t="s">
        <v>336</v>
      </c>
      <c r="B249" s="5">
        <v>16</v>
      </c>
      <c r="C249" s="5">
        <v>247</v>
      </c>
      <c r="D249" s="5">
        <v>32800</v>
      </c>
      <c r="E249" s="5">
        <v>34785.275999999998</v>
      </c>
      <c r="F249" s="5">
        <v>14700</v>
      </c>
      <c r="G249" s="5">
        <v>15621.552</v>
      </c>
      <c r="H249" s="5">
        <v>18100</v>
      </c>
      <c r="I249" s="5">
        <v>19163.724000000002</v>
      </c>
    </row>
    <row r="250" spans="1:9" ht="30" x14ac:dyDescent="0.25">
      <c r="A250" s="4" t="s">
        <v>337</v>
      </c>
      <c r="B250" s="5">
        <v>17</v>
      </c>
      <c r="C250" s="5">
        <v>248</v>
      </c>
      <c r="D250" s="5">
        <v>26500</v>
      </c>
      <c r="E250" s="5">
        <v>29544.239999999998</v>
      </c>
      <c r="F250" s="5">
        <v>9000</v>
      </c>
      <c r="G250" s="5">
        <v>10004.748</v>
      </c>
      <c r="H250" s="5">
        <v>17500</v>
      </c>
      <c r="I250" s="5">
        <v>19539.491999999998</v>
      </c>
    </row>
    <row r="251" spans="1:9" ht="30" x14ac:dyDescent="0.25">
      <c r="A251" s="4" t="s">
        <v>338</v>
      </c>
      <c r="B251" s="5">
        <v>18</v>
      </c>
      <c r="C251" s="5">
        <v>249</v>
      </c>
      <c r="D251" s="5">
        <v>8080</v>
      </c>
      <c r="E251" s="5">
        <v>29467.775999999998</v>
      </c>
      <c r="F251" s="5">
        <v>3040</v>
      </c>
      <c r="G251" s="5">
        <v>12042.612000000001</v>
      </c>
      <c r="H251" s="5">
        <v>5040</v>
      </c>
      <c r="I251" s="5">
        <v>17425.164000000001</v>
      </c>
    </row>
    <row r="252" spans="1:9" ht="30" x14ac:dyDescent="0.25">
      <c r="A252" s="4" t="s">
        <v>339</v>
      </c>
      <c r="B252" s="5">
        <v>19</v>
      </c>
      <c r="C252" s="5">
        <v>250</v>
      </c>
      <c r="D252" s="5">
        <v>26500</v>
      </c>
      <c r="E252" s="5">
        <v>32843.759999999995</v>
      </c>
      <c r="F252" s="5">
        <v>9600</v>
      </c>
      <c r="G252" s="5">
        <v>14437.02</v>
      </c>
      <c r="H252" s="5">
        <v>16900</v>
      </c>
      <c r="I252" s="5">
        <v>18406.739999999998</v>
      </c>
    </row>
    <row r="253" spans="1:9" ht="30" x14ac:dyDescent="0.25">
      <c r="A253" s="4" t="s">
        <v>340</v>
      </c>
      <c r="B253" s="5">
        <v>20</v>
      </c>
      <c r="C253" s="5">
        <v>251</v>
      </c>
      <c r="D253" s="5">
        <v>37000</v>
      </c>
      <c r="E253" s="5">
        <v>36983.315999999999</v>
      </c>
      <c r="F253" s="5">
        <v>17500</v>
      </c>
      <c r="G253" s="5">
        <v>16436.675999999999</v>
      </c>
      <c r="H253" s="5">
        <v>19500</v>
      </c>
      <c r="I253" s="5">
        <v>20546.64</v>
      </c>
    </row>
    <row r="254" spans="1:9" ht="30" x14ac:dyDescent="0.25">
      <c r="A254" s="4" t="s">
        <v>341</v>
      </c>
      <c r="B254" s="5">
        <v>21</v>
      </c>
      <c r="C254" s="5">
        <v>252</v>
      </c>
      <c r="D254" s="5">
        <v>34100</v>
      </c>
      <c r="E254" s="5">
        <v>34105.547999999995</v>
      </c>
      <c r="F254" s="5">
        <v>13100</v>
      </c>
      <c r="G254" s="5">
        <v>13151.484</v>
      </c>
      <c r="H254" s="5">
        <v>21000</v>
      </c>
      <c r="I254" s="5">
        <v>20954.063999999998</v>
      </c>
    </row>
    <row r="255" spans="1:9" ht="30" x14ac:dyDescent="0.25">
      <c r="A255" s="4" t="s">
        <v>342</v>
      </c>
      <c r="B255" s="5">
        <v>22</v>
      </c>
      <c r="C255" s="5">
        <v>253</v>
      </c>
      <c r="D255" s="5">
        <v>6160</v>
      </c>
      <c r="E255" s="5">
        <v>28652.579999999998</v>
      </c>
      <c r="F255" s="5">
        <v>3840</v>
      </c>
      <c r="G255" s="5">
        <v>13360.32</v>
      </c>
      <c r="H255" s="5">
        <v>2320</v>
      </c>
      <c r="I255" s="5">
        <v>15292.26</v>
      </c>
    </row>
    <row r="256" spans="1:9" ht="30" x14ac:dyDescent="0.25">
      <c r="A256" s="4" t="s">
        <v>343</v>
      </c>
      <c r="B256" s="5">
        <v>23</v>
      </c>
      <c r="C256" s="5">
        <v>254</v>
      </c>
      <c r="D256" s="5">
        <v>37600</v>
      </c>
      <c r="E256" s="5">
        <v>35897.364000000001</v>
      </c>
      <c r="F256" s="5">
        <v>18100</v>
      </c>
      <c r="G256" s="5">
        <v>15534.9</v>
      </c>
      <c r="H256" s="5">
        <v>19500</v>
      </c>
      <c r="I256" s="5">
        <v>20362.464</v>
      </c>
    </row>
    <row r="257" spans="1:9" ht="30" x14ac:dyDescent="0.25">
      <c r="A257" s="4" t="s">
        <v>344</v>
      </c>
      <c r="B257" s="5">
        <v>24</v>
      </c>
      <c r="C257" s="5">
        <v>255</v>
      </c>
      <c r="D257" s="5">
        <v>28700</v>
      </c>
      <c r="E257" s="5">
        <v>30536.603999999999</v>
      </c>
      <c r="F257" s="5">
        <v>9300</v>
      </c>
      <c r="G257" s="5">
        <v>11188.092000000001</v>
      </c>
      <c r="H257" s="5">
        <v>19400</v>
      </c>
      <c r="I257" s="5">
        <v>19348.511999999999</v>
      </c>
    </row>
    <row r="258" spans="1:9" ht="30" x14ac:dyDescent="0.25">
      <c r="A258" s="4" t="s">
        <v>345</v>
      </c>
      <c r="B258" s="5">
        <v>25</v>
      </c>
      <c r="C258" s="5">
        <v>256</v>
      </c>
      <c r="D258" s="5">
        <v>17360</v>
      </c>
      <c r="E258" s="5">
        <v>25920.792000000001</v>
      </c>
      <c r="F258" s="5">
        <v>3760</v>
      </c>
      <c r="G258" s="5">
        <v>6899.1959999999999</v>
      </c>
      <c r="H258" s="5">
        <v>17000</v>
      </c>
      <c r="I258" s="5">
        <v>19021.596000000001</v>
      </c>
    </row>
    <row r="259" spans="1:9" ht="30" x14ac:dyDescent="0.25">
      <c r="A259" s="4" t="s">
        <v>346</v>
      </c>
      <c r="B259" s="5">
        <v>26</v>
      </c>
      <c r="C259" s="5">
        <v>257</v>
      </c>
      <c r="D259" s="5">
        <v>10000</v>
      </c>
      <c r="E259" s="5">
        <v>35071.979999999996</v>
      </c>
      <c r="F259" s="5">
        <v>3040</v>
      </c>
      <c r="G259" s="5">
        <v>14519.052</v>
      </c>
      <c r="H259" s="5">
        <v>6960</v>
      </c>
      <c r="I259" s="5">
        <v>20552.928</v>
      </c>
    </row>
    <row r="260" spans="1:9" ht="30" x14ac:dyDescent="0.25">
      <c r="A260" s="4" t="s">
        <v>347</v>
      </c>
      <c r="B260" s="5">
        <v>27</v>
      </c>
      <c r="C260" s="5">
        <v>258</v>
      </c>
      <c r="D260" s="5">
        <v>38900</v>
      </c>
      <c r="E260" s="5">
        <v>38183.027999999998</v>
      </c>
      <c r="F260" s="5">
        <v>16700</v>
      </c>
      <c r="G260" s="5">
        <v>17946.288</v>
      </c>
      <c r="H260" s="5">
        <v>22200</v>
      </c>
      <c r="I260" s="5">
        <v>20236.739999999998</v>
      </c>
    </row>
    <row r="261" spans="1:9" ht="30" x14ac:dyDescent="0.25">
      <c r="A261" s="4" t="s">
        <v>348</v>
      </c>
      <c r="B261" s="5">
        <v>28</v>
      </c>
      <c r="C261" s="5">
        <v>259</v>
      </c>
      <c r="D261" s="5">
        <v>38300</v>
      </c>
      <c r="E261" s="5">
        <v>39175.896000000001</v>
      </c>
      <c r="F261" s="5">
        <v>18300</v>
      </c>
      <c r="G261" s="5">
        <v>18804.204000000002</v>
      </c>
      <c r="H261" s="5">
        <v>20000</v>
      </c>
      <c r="I261" s="5">
        <v>20371.691999999999</v>
      </c>
    </row>
    <row r="262" spans="1:9" ht="30" x14ac:dyDescent="0.25">
      <c r="A262" s="4" t="s">
        <v>349</v>
      </c>
      <c r="B262" s="5">
        <v>29</v>
      </c>
      <c r="C262" s="5">
        <v>260</v>
      </c>
      <c r="D262" s="5">
        <v>35000</v>
      </c>
      <c r="E262" s="5">
        <v>34084.259999999995</v>
      </c>
      <c r="F262" s="5">
        <v>16000</v>
      </c>
      <c r="G262" s="5">
        <v>15750.468000000001</v>
      </c>
      <c r="H262" s="5">
        <v>19000</v>
      </c>
      <c r="I262" s="5">
        <v>18333.792000000001</v>
      </c>
    </row>
    <row r="263" spans="1:9" ht="30" x14ac:dyDescent="0.25">
      <c r="A263" s="4" t="s">
        <v>350</v>
      </c>
      <c r="B263" s="5">
        <v>30</v>
      </c>
      <c r="C263" s="5">
        <v>261</v>
      </c>
      <c r="D263" s="5">
        <v>13440</v>
      </c>
      <c r="E263" s="5">
        <v>37839.335999999996</v>
      </c>
      <c r="F263" s="5">
        <v>5840</v>
      </c>
      <c r="G263" s="5">
        <v>16581.912</v>
      </c>
      <c r="H263" s="5">
        <v>7600</v>
      </c>
      <c r="I263" s="5">
        <v>21257.423999999999</v>
      </c>
    </row>
    <row r="264" spans="1:9" ht="30" x14ac:dyDescent="0.25">
      <c r="A264" s="4" t="s">
        <v>352</v>
      </c>
      <c r="B264" s="5">
        <v>1</v>
      </c>
      <c r="C264" s="5">
        <v>262</v>
      </c>
      <c r="D264" s="5">
        <v>34200</v>
      </c>
      <c r="E264" s="5">
        <v>37124.94</v>
      </c>
      <c r="F264" s="5">
        <v>16600</v>
      </c>
      <c r="G264" s="5">
        <v>18517.5</v>
      </c>
      <c r="H264" s="5">
        <v>17600</v>
      </c>
      <c r="I264" s="5">
        <v>18607.440000000002</v>
      </c>
    </row>
    <row r="265" spans="1:9" ht="30" x14ac:dyDescent="0.25">
      <c r="A265" s="4" t="s">
        <v>353</v>
      </c>
      <c r="B265" s="5">
        <v>2</v>
      </c>
      <c r="C265" s="5">
        <v>263</v>
      </c>
      <c r="D265" s="5">
        <v>37000</v>
      </c>
      <c r="E265" s="5">
        <v>39091.872000000003</v>
      </c>
      <c r="F265" s="5">
        <v>17000</v>
      </c>
      <c r="G265" s="5">
        <v>17920.152000000002</v>
      </c>
      <c r="H265" s="5">
        <v>20000</v>
      </c>
      <c r="I265" s="5">
        <v>21171.72</v>
      </c>
    </row>
    <row r="266" spans="1:9" ht="30" x14ac:dyDescent="0.25">
      <c r="A266" s="4" t="s">
        <v>354</v>
      </c>
      <c r="B266" s="5">
        <v>3</v>
      </c>
      <c r="C266" s="5">
        <v>264</v>
      </c>
      <c r="D266" s="5">
        <v>16880</v>
      </c>
      <c r="E266" s="5">
        <v>32404.428</v>
      </c>
      <c r="F266" s="5">
        <v>13100</v>
      </c>
      <c r="G266" s="5">
        <v>13712.928</v>
      </c>
      <c r="H266" s="5">
        <v>6400</v>
      </c>
      <c r="I266" s="5">
        <v>18691.5</v>
      </c>
    </row>
    <row r="267" spans="1:9" ht="30" x14ac:dyDescent="0.25">
      <c r="A267" s="4" t="s">
        <v>355</v>
      </c>
      <c r="B267" s="5">
        <v>4</v>
      </c>
      <c r="C267" s="5">
        <v>265</v>
      </c>
      <c r="D267" s="5">
        <v>13120</v>
      </c>
      <c r="E267" s="5">
        <v>38782.488000000005</v>
      </c>
      <c r="F267" s="5">
        <v>3760</v>
      </c>
      <c r="G267" s="5">
        <v>16441.62</v>
      </c>
      <c r="H267" s="5">
        <v>9360</v>
      </c>
      <c r="I267" s="5">
        <v>22340.868000000002</v>
      </c>
    </row>
    <row r="268" spans="1:9" ht="30" x14ac:dyDescent="0.25">
      <c r="A268" s="4" t="s">
        <v>356</v>
      </c>
      <c r="B268" s="5">
        <v>5</v>
      </c>
      <c r="C268" s="5">
        <v>266</v>
      </c>
      <c r="D268" s="5">
        <v>34000</v>
      </c>
      <c r="E268" s="5">
        <v>37657.020000000004</v>
      </c>
      <c r="F268" s="5">
        <v>19500</v>
      </c>
      <c r="G268" s="5">
        <v>20159.616000000002</v>
      </c>
      <c r="H268" s="5">
        <v>14500</v>
      </c>
      <c r="I268" s="5">
        <v>17497.404000000002</v>
      </c>
    </row>
    <row r="269" spans="1:9" ht="30" x14ac:dyDescent="0.25">
      <c r="A269" s="4" t="s">
        <v>357</v>
      </c>
      <c r="B269" s="5">
        <v>6</v>
      </c>
      <c r="C269" s="5">
        <v>267</v>
      </c>
      <c r="D269" s="5">
        <v>39900</v>
      </c>
      <c r="E269" s="5">
        <v>41685.551999999996</v>
      </c>
      <c r="F269" s="5">
        <v>17000</v>
      </c>
      <c r="G269" s="5">
        <v>19023.228000000003</v>
      </c>
      <c r="H269" s="5">
        <v>22900</v>
      </c>
      <c r="I269" s="5">
        <v>22662.324000000001</v>
      </c>
    </row>
    <row r="270" spans="1:9" ht="30" x14ac:dyDescent="0.25">
      <c r="A270" s="4" t="s">
        <v>358</v>
      </c>
      <c r="B270" s="5">
        <v>7</v>
      </c>
      <c r="C270" s="5">
        <v>268</v>
      </c>
      <c r="D270" s="5">
        <v>15520</v>
      </c>
      <c r="E270" s="5">
        <v>32343.095999999998</v>
      </c>
      <c r="F270" s="5">
        <v>18400</v>
      </c>
      <c r="G270" s="5">
        <v>18520.667999999998</v>
      </c>
      <c r="H270" s="5">
        <v>800</v>
      </c>
      <c r="I270" s="5">
        <v>13822.428</v>
      </c>
    </row>
    <row r="271" spans="1:9" ht="30" x14ac:dyDescent="0.25">
      <c r="A271" s="4" t="s">
        <v>359</v>
      </c>
      <c r="B271" s="5">
        <v>8</v>
      </c>
      <c r="C271" s="5">
        <v>269</v>
      </c>
      <c r="D271" s="5">
        <v>12160</v>
      </c>
      <c r="E271" s="5">
        <v>38631.78</v>
      </c>
      <c r="F271" s="5">
        <v>5760</v>
      </c>
      <c r="G271" s="5">
        <v>18149.987999999998</v>
      </c>
      <c r="H271" s="5">
        <v>6400</v>
      </c>
      <c r="I271" s="5">
        <v>20481.792000000001</v>
      </c>
    </row>
    <row r="272" spans="1:9" ht="30" x14ac:dyDescent="0.25">
      <c r="A272" s="4" t="s">
        <v>360</v>
      </c>
      <c r="B272" s="5">
        <v>9</v>
      </c>
      <c r="C272" s="5">
        <v>270</v>
      </c>
      <c r="D272" s="5">
        <v>29800</v>
      </c>
      <c r="E272" s="5">
        <v>36122.592000000004</v>
      </c>
      <c r="F272" s="5">
        <v>15700</v>
      </c>
      <c r="G272" s="5">
        <v>19485.024000000001</v>
      </c>
      <c r="H272" s="5">
        <v>14100</v>
      </c>
      <c r="I272" s="5">
        <v>16637.567999999999</v>
      </c>
    </row>
    <row r="273" spans="1:9" ht="30" x14ac:dyDescent="0.25">
      <c r="A273" s="4" t="s">
        <v>361</v>
      </c>
      <c r="B273" s="5">
        <v>10</v>
      </c>
      <c r="C273" s="5">
        <v>271</v>
      </c>
      <c r="D273" s="5">
        <v>30500</v>
      </c>
      <c r="E273" s="5">
        <v>34810.835999999996</v>
      </c>
      <c r="F273" s="5">
        <v>19500</v>
      </c>
      <c r="G273" s="5">
        <v>20994.923999999999</v>
      </c>
      <c r="H273" s="5">
        <v>11000</v>
      </c>
      <c r="I273" s="5">
        <v>13815.912</v>
      </c>
    </row>
    <row r="274" spans="1:9" ht="30" x14ac:dyDescent="0.25">
      <c r="A274" s="4" t="s">
        <v>362</v>
      </c>
      <c r="B274" s="5">
        <v>11</v>
      </c>
      <c r="C274" s="5">
        <v>272</v>
      </c>
      <c r="D274" s="5">
        <v>20800</v>
      </c>
      <c r="E274" s="5">
        <v>38291.784</v>
      </c>
      <c r="F274" s="5">
        <v>17500</v>
      </c>
      <c r="G274" s="5">
        <v>19361.423999999999</v>
      </c>
      <c r="H274" s="5">
        <v>6800</v>
      </c>
      <c r="I274" s="5">
        <v>18930.36</v>
      </c>
    </row>
    <row r="275" spans="1:9" ht="30" x14ac:dyDescent="0.25">
      <c r="A275" s="4" t="s">
        <v>363</v>
      </c>
      <c r="B275" s="5">
        <v>12</v>
      </c>
      <c r="C275" s="5">
        <v>273</v>
      </c>
      <c r="D275" s="5">
        <v>34600</v>
      </c>
      <c r="E275" s="5">
        <v>37142.879999999997</v>
      </c>
      <c r="F275" s="5">
        <v>12800</v>
      </c>
      <c r="G275" s="5">
        <v>14763.516</v>
      </c>
      <c r="H275" s="5">
        <v>21800</v>
      </c>
      <c r="I275" s="5">
        <v>22379.364000000001</v>
      </c>
    </row>
    <row r="276" spans="1:9" ht="30" x14ac:dyDescent="0.25">
      <c r="A276" s="4" t="s">
        <v>364</v>
      </c>
      <c r="B276" s="5">
        <v>13</v>
      </c>
      <c r="C276" s="5">
        <v>274</v>
      </c>
      <c r="D276" s="5">
        <v>39900</v>
      </c>
      <c r="E276" s="5">
        <v>41710.32</v>
      </c>
      <c r="F276" s="5">
        <v>21900</v>
      </c>
      <c r="G276" s="5">
        <v>22135.86</v>
      </c>
      <c r="H276" s="5">
        <v>18000</v>
      </c>
      <c r="I276" s="5">
        <v>19574.46</v>
      </c>
    </row>
    <row r="277" spans="1:9" ht="30" x14ac:dyDescent="0.25">
      <c r="A277" s="4" t="s">
        <v>365</v>
      </c>
      <c r="B277" s="5">
        <v>14</v>
      </c>
      <c r="C277" s="5">
        <v>275</v>
      </c>
      <c r="D277" s="5">
        <v>35000</v>
      </c>
      <c r="E277" s="5">
        <v>38518.008000000002</v>
      </c>
      <c r="F277" s="5">
        <v>17000</v>
      </c>
      <c r="G277" s="5">
        <v>19540.824000000001</v>
      </c>
      <c r="H277" s="5">
        <v>18000</v>
      </c>
      <c r="I277" s="5">
        <v>18977.184000000001</v>
      </c>
    </row>
    <row r="278" spans="1:9" ht="30" x14ac:dyDescent="0.25">
      <c r="A278" s="4" t="s">
        <v>366</v>
      </c>
      <c r="B278" s="5">
        <v>15</v>
      </c>
      <c r="C278" s="5">
        <v>276</v>
      </c>
      <c r="D278" s="5">
        <v>21120</v>
      </c>
      <c r="E278" s="5">
        <v>35557.728000000003</v>
      </c>
      <c r="F278" s="5">
        <v>18400</v>
      </c>
      <c r="G278" s="5">
        <v>18280.86</v>
      </c>
      <c r="H278" s="5">
        <v>6400</v>
      </c>
      <c r="I278" s="5">
        <v>17276.868000000002</v>
      </c>
    </row>
    <row r="279" spans="1:9" ht="30" x14ac:dyDescent="0.25">
      <c r="A279" s="4" t="s">
        <v>367</v>
      </c>
      <c r="B279" s="5">
        <v>16</v>
      </c>
      <c r="C279" s="5">
        <v>277</v>
      </c>
      <c r="D279" s="5">
        <v>33600</v>
      </c>
      <c r="E279" s="5">
        <v>37102.212</v>
      </c>
      <c r="F279" s="5">
        <v>18400</v>
      </c>
      <c r="G279" s="5">
        <v>21010.404000000002</v>
      </c>
      <c r="H279" s="5">
        <v>15200</v>
      </c>
      <c r="I279" s="5">
        <v>16091.807999999999</v>
      </c>
    </row>
    <row r="280" spans="1:9" ht="30" x14ac:dyDescent="0.25">
      <c r="A280" s="4" t="s">
        <v>368</v>
      </c>
      <c r="B280" s="5">
        <v>17</v>
      </c>
      <c r="C280" s="5">
        <v>278</v>
      </c>
      <c r="D280" s="5">
        <v>36900</v>
      </c>
      <c r="E280" s="5">
        <v>37102.644</v>
      </c>
      <c r="F280" s="5">
        <v>17000</v>
      </c>
      <c r="G280" s="5">
        <v>17172.887999999999</v>
      </c>
      <c r="H280" s="5">
        <v>19900</v>
      </c>
      <c r="I280" s="5">
        <v>19929.756000000001</v>
      </c>
    </row>
    <row r="281" spans="1:9" ht="30" x14ac:dyDescent="0.25">
      <c r="A281" s="4" t="s">
        <v>369</v>
      </c>
      <c r="B281" s="5">
        <v>18</v>
      </c>
      <c r="C281" s="5">
        <v>279</v>
      </c>
      <c r="D281" s="5">
        <v>44500</v>
      </c>
      <c r="E281" s="5">
        <v>46524.732000000004</v>
      </c>
      <c r="F281" s="5">
        <v>23000</v>
      </c>
      <c r="G281" s="5">
        <v>23750.351999999999</v>
      </c>
      <c r="H281" s="5">
        <v>21500</v>
      </c>
      <c r="I281" s="5">
        <v>22774.379999999997</v>
      </c>
    </row>
    <row r="282" spans="1:9" ht="30" x14ac:dyDescent="0.25">
      <c r="A282" s="4" t="s">
        <v>370</v>
      </c>
      <c r="B282" s="5">
        <v>19</v>
      </c>
      <c r="C282" s="5">
        <v>280</v>
      </c>
      <c r="D282" s="5">
        <v>41000</v>
      </c>
      <c r="E282" s="5">
        <v>40240.115999999995</v>
      </c>
      <c r="F282" s="5">
        <v>22000</v>
      </c>
      <c r="G282" s="5">
        <v>20821.788</v>
      </c>
      <c r="H282" s="5">
        <v>19000</v>
      </c>
      <c r="I282" s="5">
        <v>19418.328000000001</v>
      </c>
    </row>
    <row r="283" spans="1:9" ht="30" x14ac:dyDescent="0.25">
      <c r="A283" s="4" t="s">
        <v>371</v>
      </c>
      <c r="B283" s="5">
        <v>20</v>
      </c>
      <c r="C283" s="5">
        <v>281</v>
      </c>
      <c r="D283" s="5">
        <v>37300</v>
      </c>
      <c r="E283" s="5">
        <v>40767.168000000005</v>
      </c>
      <c r="F283" s="5">
        <v>17900</v>
      </c>
      <c r="G283" s="5">
        <v>18861.707999999999</v>
      </c>
      <c r="H283" s="5">
        <v>19400</v>
      </c>
      <c r="I283" s="5">
        <v>21905.46</v>
      </c>
    </row>
    <row r="284" spans="1:9" ht="30" x14ac:dyDescent="0.25">
      <c r="A284" s="4" t="s">
        <v>372</v>
      </c>
      <c r="B284" s="5">
        <v>21</v>
      </c>
      <c r="C284" s="5">
        <v>282</v>
      </c>
      <c r="D284" s="5">
        <v>34000</v>
      </c>
      <c r="E284" s="5">
        <v>40196.664000000004</v>
      </c>
      <c r="F284" s="5">
        <v>17000</v>
      </c>
      <c r="G284" s="5">
        <v>20726.184000000001</v>
      </c>
      <c r="H284" s="5">
        <v>17000</v>
      </c>
      <c r="I284" s="5">
        <v>19470.48</v>
      </c>
    </row>
    <row r="285" spans="1:9" ht="30" x14ac:dyDescent="0.25">
      <c r="A285" s="4" t="s">
        <v>373</v>
      </c>
      <c r="B285" s="5">
        <v>22</v>
      </c>
      <c r="C285" s="5">
        <v>283</v>
      </c>
      <c r="D285" s="5">
        <v>34400</v>
      </c>
      <c r="E285" s="5">
        <v>39488.315999999999</v>
      </c>
      <c r="F285" s="5">
        <v>16900</v>
      </c>
      <c r="G285" s="5">
        <v>19796.171999999999</v>
      </c>
      <c r="H285" s="5">
        <v>17500</v>
      </c>
      <c r="I285" s="5">
        <v>19692.144</v>
      </c>
    </row>
    <row r="286" spans="1:9" ht="30" x14ac:dyDescent="0.25">
      <c r="A286" s="4" t="s">
        <v>374</v>
      </c>
      <c r="B286" s="5">
        <v>23</v>
      </c>
      <c r="C286" s="5">
        <v>284</v>
      </c>
      <c r="D286" s="5">
        <v>35400</v>
      </c>
      <c r="E286" s="5">
        <v>36880.764000000003</v>
      </c>
      <c r="F286" s="5">
        <v>18000</v>
      </c>
      <c r="G286" s="5">
        <v>18415.752</v>
      </c>
      <c r="H286" s="5">
        <v>17400</v>
      </c>
      <c r="I286" s="5">
        <v>18465.012000000002</v>
      </c>
    </row>
    <row r="287" spans="1:9" ht="30" x14ac:dyDescent="0.25">
      <c r="A287" s="4" t="s">
        <v>375</v>
      </c>
      <c r="B287" s="5">
        <v>24</v>
      </c>
      <c r="C287" s="5">
        <v>285</v>
      </c>
      <c r="D287" s="5">
        <v>34100</v>
      </c>
      <c r="E287" s="5">
        <v>33377.892</v>
      </c>
      <c r="F287" s="5">
        <v>15700</v>
      </c>
      <c r="G287" s="5">
        <v>16195.955999999998</v>
      </c>
      <c r="H287" s="5">
        <v>18400</v>
      </c>
      <c r="I287" s="5">
        <v>17181.936000000002</v>
      </c>
    </row>
    <row r="288" spans="1:9" ht="30" x14ac:dyDescent="0.25">
      <c r="A288" s="4" t="s">
        <v>376</v>
      </c>
      <c r="B288" s="5">
        <v>25</v>
      </c>
      <c r="C288" s="5">
        <v>286</v>
      </c>
      <c r="D288" s="5">
        <v>41900</v>
      </c>
      <c r="E288" s="5">
        <v>41174.207999999999</v>
      </c>
      <c r="F288" s="5">
        <v>23400</v>
      </c>
      <c r="G288" s="5">
        <v>22504.667999999998</v>
      </c>
      <c r="H288" s="5">
        <v>18500</v>
      </c>
      <c r="I288" s="5">
        <v>18669.54</v>
      </c>
    </row>
    <row r="289" spans="1:9" ht="30" x14ac:dyDescent="0.25">
      <c r="A289" s="4" t="s">
        <v>377</v>
      </c>
      <c r="B289" s="5">
        <v>26</v>
      </c>
      <c r="C289" s="5">
        <v>287</v>
      </c>
      <c r="D289" s="5">
        <v>40200</v>
      </c>
      <c r="E289" s="5">
        <v>39162.648000000001</v>
      </c>
      <c r="F289" s="5">
        <v>20800</v>
      </c>
      <c r="G289" s="5">
        <v>21508.523999999998</v>
      </c>
      <c r="H289" s="5">
        <v>19400</v>
      </c>
      <c r="I289" s="5">
        <v>17654.124000000003</v>
      </c>
    </row>
    <row r="290" spans="1:9" ht="30" x14ac:dyDescent="0.25">
      <c r="A290" s="4" t="s">
        <v>378</v>
      </c>
      <c r="B290" s="5">
        <v>27</v>
      </c>
      <c r="C290" s="5">
        <v>288</v>
      </c>
      <c r="D290" s="5">
        <v>34300</v>
      </c>
      <c r="E290" s="5">
        <v>33897.324000000001</v>
      </c>
      <c r="F290" s="5">
        <v>20300</v>
      </c>
      <c r="G290" s="5">
        <v>19277.976000000002</v>
      </c>
      <c r="H290" s="5">
        <v>14000</v>
      </c>
      <c r="I290" s="5">
        <v>14619.348</v>
      </c>
    </row>
    <row r="291" spans="1:9" ht="30" x14ac:dyDescent="0.25">
      <c r="A291" s="4" t="s">
        <v>379</v>
      </c>
      <c r="B291" s="5">
        <v>28</v>
      </c>
      <c r="C291" s="5">
        <v>289</v>
      </c>
      <c r="D291" s="5">
        <v>22480</v>
      </c>
      <c r="E291" s="5">
        <v>25680.227999999999</v>
      </c>
      <c r="F291" s="5">
        <v>5280</v>
      </c>
      <c r="G291" s="5">
        <v>6705.5280000000002</v>
      </c>
      <c r="H291" s="5">
        <v>21500</v>
      </c>
      <c r="I291" s="5">
        <v>18974.7</v>
      </c>
    </row>
    <row r="292" spans="1:9" ht="30" x14ac:dyDescent="0.25">
      <c r="A292" s="4" t="s">
        <v>380</v>
      </c>
      <c r="B292" s="5">
        <v>29</v>
      </c>
      <c r="C292" s="5">
        <v>290</v>
      </c>
      <c r="D292" s="5">
        <v>39400</v>
      </c>
      <c r="E292" s="5">
        <v>36538.872000000003</v>
      </c>
      <c r="F292" s="5">
        <v>18100</v>
      </c>
      <c r="G292" s="5">
        <v>18361.392</v>
      </c>
      <c r="H292" s="5">
        <v>21300</v>
      </c>
      <c r="I292" s="5">
        <v>18177.480000000003</v>
      </c>
    </row>
    <row r="293" spans="1:9" ht="30" x14ac:dyDescent="0.25">
      <c r="A293" s="4" t="s">
        <v>381</v>
      </c>
      <c r="B293" s="5">
        <v>30</v>
      </c>
      <c r="C293" s="5">
        <v>291</v>
      </c>
      <c r="D293" s="5">
        <v>44300</v>
      </c>
      <c r="E293" s="5">
        <v>43258.020000000004</v>
      </c>
      <c r="F293" s="5">
        <v>22000</v>
      </c>
      <c r="G293" s="5">
        <v>22711.548000000003</v>
      </c>
      <c r="H293" s="5">
        <v>22300</v>
      </c>
      <c r="I293" s="5">
        <v>20546.472000000002</v>
      </c>
    </row>
    <row r="294" spans="1:9" ht="30" x14ac:dyDescent="0.25">
      <c r="A294" s="4" t="s">
        <v>382</v>
      </c>
      <c r="B294" s="5">
        <v>31</v>
      </c>
      <c r="C294" s="5">
        <v>292</v>
      </c>
      <c r="D294" s="5">
        <v>18480</v>
      </c>
      <c r="E294" s="5">
        <v>24268.056</v>
      </c>
      <c r="F294" s="5">
        <v>9680</v>
      </c>
      <c r="G294" s="5">
        <v>13427.387999999999</v>
      </c>
      <c r="H294" s="5">
        <v>8800</v>
      </c>
      <c r="I294" s="5">
        <v>10840.668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21"/>
  <sheetViews>
    <sheetView zoomScale="40" zoomScaleNormal="40" workbookViewId="0">
      <selection activeCell="AN51" sqref="AN51"/>
    </sheetView>
  </sheetViews>
  <sheetFormatPr defaultRowHeight="15" x14ac:dyDescent="0.25"/>
  <cols>
    <col min="1" max="1" width="17" customWidth="1"/>
    <col min="15" max="15" width="10.5703125" customWidth="1"/>
    <col min="16" max="16" width="9.42578125" customWidth="1"/>
  </cols>
  <sheetData>
    <row r="1" spans="1:26" ht="15.75" thickBot="1" x14ac:dyDescent="0.3">
      <c r="A1" s="3" t="s">
        <v>35</v>
      </c>
      <c r="B1" s="3" t="s">
        <v>36</v>
      </c>
      <c r="C1" s="12" t="s">
        <v>384</v>
      </c>
      <c r="D1" s="1"/>
      <c r="E1" s="1"/>
      <c r="G1" s="14">
        <f>COUNT(E5:E296)</f>
        <v>292</v>
      </c>
      <c r="H1" s="15">
        <f>1.96/G1^0.5</f>
        <v>0.11470032425220796</v>
      </c>
    </row>
    <row r="2" spans="1:26" x14ac:dyDescent="0.25">
      <c r="B2" s="1"/>
      <c r="C2" s="1"/>
      <c r="D2" s="1"/>
      <c r="E2" s="1"/>
      <c r="G2" s="16" t="s">
        <v>36</v>
      </c>
      <c r="H2" s="17" t="s">
        <v>392</v>
      </c>
      <c r="I2" s="17">
        <v>1</v>
      </c>
      <c r="J2" s="17">
        <v>2</v>
      </c>
      <c r="K2" s="17">
        <v>3</v>
      </c>
      <c r="L2" s="18">
        <v>4</v>
      </c>
      <c r="M2" s="16" t="s">
        <v>35</v>
      </c>
      <c r="N2" s="17" t="s">
        <v>392</v>
      </c>
      <c r="O2" s="23">
        <v>1</v>
      </c>
      <c r="P2" s="23">
        <v>2</v>
      </c>
      <c r="Q2" s="23">
        <v>3</v>
      </c>
      <c r="R2" s="23">
        <v>4</v>
      </c>
      <c r="S2" s="24">
        <v>5</v>
      </c>
      <c r="T2" s="16" t="s">
        <v>402</v>
      </c>
      <c r="U2" s="17" t="s">
        <v>392</v>
      </c>
      <c r="V2" s="23">
        <v>0</v>
      </c>
      <c r="W2" s="23">
        <v>1</v>
      </c>
      <c r="X2" s="23">
        <v>2</v>
      </c>
      <c r="Y2" s="23">
        <v>3</v>
      </c>
      <c r="Z2" s="24">
        <v>4</v>
      </c>
    </row>
    <row r="3" spans="1:26" ht="75.75" thickBot="1" x14ac:dyDescent="0.3">
      <c r="A3" s="2" t="s">
        <v>3</v>
      </c>
      <c r="B3" s="1"/>
      <c r="C3" s="3"/>
      <c r="D3" s="2" t="s">
        <v>0</v>
      </c>
      <c r="E3" s="2" t="s">
        <v>1</v>
      </c>
      <c r="G3" s="19"/>
      <c r="H3" s="20" t="s">
        <v>391</v>
      </c>
      <c r="I3" s="21">
        <f>CORREL($E$6:$E$296,F6:F296)</f>
        <v>0.36757387640191508</v>
      </c>
      <c r="J3" s="21">
        <f>CORREL($E$7:$E$296,G7:G296)</f>
        <v>2.9064216533152918E-2</v>
      </c>
      <c r="K3" s="21">
        <f>CORREL($E$8:$E$296,H8:H296)</f>
        <v>8.7498811266463417E-2</v>
      </c>
      <c r="L3" s="22">
        <f>CORREL($E$9:$E$296,I9:I296)</f>
        <v>7.3377544042197651E-2</v>
      </c>
      <c r="M3" s="19"/>
      <c r="N3" s="20" t="s">
        <v>391</v>
      </c>
      <c r="O3" s="21">
        <f>CORREL($D$6:$D$296,J6:J296)</f>
        <v>0.30974134402851916</v>
      </c>
      <c r="P3" s="21">
        <f>CORREL($D$7:$D$296,K7:K296)</f>
        <v>7.1099506788027955E-2</v>
      </c>
      <c r="Q3" s="21">
        <f>CORREL($D$8:$D$296,L8:L296)</f>
        <v>0.18751234495832345</v>
      </c>
      <c r="R3" s="21">
        <f>CORREL($D$9:$D$296,M9:M296)</f>
        <v>0.30786401329468316</v>
      </c>
      <c r="S3" s="22">
        <f>CORREL($D$10:$D$296,N10:N296)</f>
        <v>0.10006750965332947</v>
      </c>
      <c r="T3" s="19"/>
      <c r="U3" s="20" t="s">
        <v>403</v>
      </c>
      <c r="V3" s="26">
        <f>CORREL($E$5:$E$296,D5:D296)</f>
        <v>0.57257448430606139</v>
      </c>
      <c r="W3" s="21">
        <f>CORREL($E$6:$E$296,J6:J296)</f>
        <v>0.17135460014113182</v>
      </c>
      <c r="X3" s="21">
        <f t="shared" ref="X3:Z3" si="0">CORREL($E$6:$E$296,K6:K296)</f>
        <v>-6.7487262034862064E-2</v>
      </c>
      <c r="Y3" s="21">
        <f t="shared" si="0"/>
        <v>7.620124016405537E-2</v>
      </c>
      <c r="Z3" s="22">
        <f t="shared" si="0"/>
        <v>2.060925568350111E-2</v>
      </c>
    </row>
    <row r="4" spans="1:26" ht="30" x14ac:dyDescent="0.25">
      <c r="A4" s="2"/>
      <c r="B4" s="3" t="s">
        <v>383</v>
      </c>
      <c r="C4" s="3" t="s">
        <v>34</v>
      </c>
      <c r="D4" s="3" t="s">
        <v>35</v>
      </c>
      <c r="E4" s="3" t="s">
        <v>36</v>
      </c>
      <c r="F4" s="3" t="s">
        <v>393</v>
      </c>
      <c r="G4" s="3" t="s">
        <v>394</v>
      </c>
      <c r="H4" s="3" t="s">
        <v>395</v>
      </c>
      <c r="I4" s="3" t="s">
        <v>396</v>
      </c>
      <c r="J4" s="3" t="s">
        <v>397</v>
      </c>
      <c r="K4" s="3" t="s">
        <v>398</v>
      </c>
      <c r="L4" s="3" t="s">
        <v>399</v>
      </c>
      <c r="M4" s="3" t="s">
        <v>400</v>
      </c>
      <c r="N4" s="3" t="s">
        <v>401</v>
      </c>
      <c r="O4" s="3" t="s">
        <v>405</v>
      </c>
      <c r="P4" s="3" t="s">
        <v>404</v>
      </c>
    </row>
    <row r="5" spans="1:26" x14ac:dyDescent="0.25">
      <c r="A5" s="4" t="s">
        <v>4</v>
      </c>
      <c r="B5" s="5">
        <v>2</v>
      </c>
      <c r="C5" s="5">
        <v>2</v>
      </c>
      <c r="D5" s="5">
        <v>14400</v>
      </c>
      <c r="E5" s="5">
        <v>22447.692000000003</v>
      </c>
      <c r="O5" t="s">
        <v>406</v>
      </c>
      <c r="P5" s="25">
        <f>CORREL(O6:O296,P6:P296)</f>
        <v>0.58220990178204157</v>
      </c>
    </row>
    <row r="6" spans="1:26" x14ac:dyDescent="0.25">
      <c r="A6" s="4" t="s">
        <v>5</v>
      </c>
      <c r="B6" s="5">
        <v>3</v>
      </c>
      <c r="C6" s="5">
        <v>3</v>
      </c>
      <c r="D6" s="5">
        <v>15200</v>
      </c>
      <c r="E6" s="5">
        <v>29298.671999999999</v>
      </c>
      <c r="F6">
        <f>E5</f>
        <v>22447.692000000003</v>
      </c>
      <c r="J6">
        <f>D5</f>
        <v>14400</v>
      </c>
      <c r="O6">
        <f>D6-D5</f>
        <v>800</v>
      </c>
      <c r="P6">
        <f>E6-E5</f>
        <v>6850.9799999999959</v>
      </c>
      <c r="S6" t="s">
        <v>407</v>
      </c>
    </row>
    <row r="7" spans="1:26" ht="15.75" thickBot="1" x14ac:dyDescent="0.3">
      <c r="A7" s="4" t="s">
        <v>6</v>
      </c>
      <c r="B7" s="5">
        <v>4</v>
      </c>
      <c r="C7" s="5">
        <v>4</v>
      </c>
      <c r="D7" s="5">
        <v>30000</v>
      </c>
      <c r="E7" s="5">
        <v>35853.768000000004</v>
      </c>
      <c r="F7">
        <f t="shared" ref="F7:F70" si="1">E6</f>
        <v>29298.671999999999</v>
      </c>
      <c r="G7">
        <f>E5</f>
        <v>22447.692000000003</v>
      </c>
      <c r="J7">
        <f t="shared" ref="J7:J10" si="2">D6</f>
        <v>15200</v>
      </c>
      <c r="K7">
        <f>D5</f>
        <v>14400</v>
      </c>
      <c r="O7">
        <f t="shared" ref="O7:O70" si="3">D7-D6</f>
        <v>14800</v>
      </c>
      <c r="P7">
        <f t="shared" ref="P7:P70" si="4">E7-E6</f>
        <v>6555.096000000005</v>
      </c>
    </row>
    <row r="8" spans="1:26" x14ac:dyDescent="0.25">
      <c r="A8" s="4" t="s">
        <v>7</v>
      </c>
      <c r="B8" s="5">
        <v>5</v>
      </c>
      <c r="C8" s="5">
        <v>5</v>
      </c>
      <c r="D8" s="5">
        <v>19600</v>
      </c>
      <c r="E8" s="5">
        <v>28742.844000000001</v>
      </c>
      <c r="F8">
        <f t="shared" si="1"/>
        <v>35853.768000000004</v>
      </c>
      <c r="G8">
        <f t="shared" ref="G8:G71" si="5">E6</f>
        <v>29298.671999999999</v>
      </c>
      <c r="H8">
        <f>E5</f>
        <v>22447.692000000003</v>
      </c>
      <c r="J8">
        <f t="shared" si="2"/>
        <v>30000</v>
      </c>
      <c r="K8">
        <f t="shared" ref="K8:K10" si="6">D6</f>
        <v>15200</v>
      </c>
      <c r="L8">
        <f>D5</f>
        <v>14400</v>
      </c>
      <c r="O8">
        <f t="shared" si="3"/>
        <v>-10400</v>
      </c>
      <c r="P8">
        <f t="shared" si="4"/>
        <v>-7110.9240000000027</v>
      </c>
      <c r="S8" s="30" t="s">
        <v>408</v>
      </c>
      <c r="T8" s="30"/>
    </row>
    <row r="9" spans="1:26" x14ac:dyDescent="0.25">
      <c r="A9" s="4" t="s">
        <v>8</v>
      </c>
      <c r="B9" s="5">
        <v>6</v>
      </c>
      <c r="C9" s="5">
        <v>6</v>
      </c>
      <c r="D9" s="5">
        <v>26080</v>
      </c>
      <c r="E9" s="5">
        <v>33443.460000000006</v>
      </c>
      <c r="F9">
        <f t="shared" si="1"/>
        <v>28742.844000000001</v>
      </c>
      <c r="G9">
        <f t="shared" si="5"/>
        <v>35853.768000000004</v>
      </c>
      <c r="H9">
        <f t="shared" ref="H9:H72" si="7">E6</f>
        <v>29298.671999999999</v>
      </c>
      <c r="I9">
        <f>E5</f>
        <v>22447.692000000003</v>
      </c>
      <c r="J9">
        <f t="shared" si="2"/>
        <v>19600</v>
      </c>
      <c r="K9">
        <f t="shared" si="6"/>
        <v>30000</v>
      </c>
      <c r="L9">
        <f t="shared" ref="L9:L10" si="8">D6</f>
        <v>15200</v>
      </c>
      <c r="M9">
        <f>D5</f>
        <v>14400</v>
      </c>
      <c r="O9">
        <f t="shared" si="3"/>
        <v>6480</v>
      </c>
      <c r="P9">
        <f t="shared" si="4"/>
        <v>4700.6160000000054</v>
      </c>
      <c r="S9" s="27" t="s">
        <v>409</v>
      </c>
      <c r="T9" s="27">
        <v>0.57257448430606095</v>
      </c>
    </row>
    <row r="10" spans="1:26" x14ac:dyDescent="0.25">
      <c r="A10" s="4" t="s">
        <v>9</v>
      </c>
      <c r="B10" s="5">
        <v>7</v>
      </c>
      <c r="C10" s="5">
        <v>7</v>
      </c>
      <c r="D10" s="5">
        <v>28560</v>
      </c>
      <c r="E10" s="5">
        <v>32791.956000000006</v>
      </c>
      <c r="F10">
        <f t="shared" si="1"/>
        <v>33443.460000000006</v>
      </c>
      <c r="G10">
        <f t="shared" si="5"/>
        <v>28742.844000000001</v>
      </c>
      <c r="H10">
        <f t="shared" si="7"/>
        <v>35853.768000000004</v>
      </c>
      <c r="I10">
        <f t="shared" ref="I10:I73" si="9">E6</f>
        <v>29298.671999999999</v>
      </c>
      <c r="J10">
        <f t="shared" si="2"/>
        <v>26080</v>
      </c>
      <c r="K10">
        <f t="shared" si="6"/>
        <v>19600</v>
      </c>
      <c r="L10">
        <f t="shared" si="8"/>
        <v>30000</v>
      </c>
      <c r="M10">
        <f>D6</f>
        <v>15200</v>
      </c>
      <c r="N10">
        <f>D5</f>
        <v>14400</v>
      </c>
      <c r="O10">
        <f t="shared" si="3"/>
        <v>2480</v>
      </c>
      <c r="P10">
        <f t="shared" si="4"/>
        <v>-651.50400000000081</v>
      </c>
      <c r="S10" s="27" t="s">
        <v>410</v>
      </c>
      <c r="T10" s="27">
        <v>0.32784154007835159</v>
      </c>
    </row>
    <row r="11" spans="1:26" x14ac:dyDescent="0.25">
      <c r="A11" s="4" t="s">
        <v>10</v>
      </c>
      <c r="B11" s="5">
        <v>8</v>
      </c>
      <c r="C11" s="5">
        <v>8</v>
      </c>
      <c r="D11" s="5">
        <v>12800</v>
      </c>
      <c r="E11" s="5">
        <v>35807.46</v>
      </c>
      <c r="F11">
        <f t="shared" si="1"/>
        <v>32791.956000000006</v>
      </c>
      <c r="G11">
        <f t="shared" si="5"/>
        <v>33443.460000000006</v>
      </c>
      <c r="H11">
        <f t="shared" si="7"/>
        <v>28742.844000000001</v>
      </c>
      <c r="I11">
        <f t="shared" si="9"/>
        <v>35853.768000000004</v>
      </c>
      <c r="J11">
        <f t="shared" ref="J11:J74" si="10">D10</f>
        <v>28560</v>
      </c>
      <c r="K11">
        <f t="shared" ref="K11:K74" si="11">D9</f>
        <v>26080</v>
      </c>
      <c r="L11">
        <f t="shared" ref="L11:L74" si="12">D8</f>
        <v>19600</v>
      </c>
      <c r="M11">
        <f t="shared" ref="M11:M74" si="13">D7</f>
        <v>30000</v>
      </c>
      <c r="N11">
        <f t="shared" ref="N11:N74" si="14">D6</f>
        <v>15200</v>
      </c>
      <c r="O11">
        <f t="shared" si="3"/>
        <v>-15760</v>
      </c>
      <c r="P11">
        <f t="shared" si="4"/>
        <v>3015.5039999999935</v>
      </c>
      <c r="S11" s="27" t="s">
        <v>411</v>
      </c>
      <c r="T11" s="27">
        <v>0.32552375228551833</v>
      </c>
    </row>
    <row r="12" spans="1:26" x14ac:dyDescent="0.25">
      <c r="A12" s="4" t="s">
        <v>12</v>
      </c>
      <c r="B12" s="5">
        <v>10</v>
      </c>
      <c r="C12" s="5">
        <v>10</v>
      </c>
      <c r="D12" s="5">
        <v>19200</v>
      </c>
      <c r="E12" s="5">
        <v>23808.576000000001</v>
      </c>
      <c r="F12">
        <f t="shared" si="1"/>
        <v>35807.46</v>
      </c>
      <c r="G12">
        <f t="shared" si="5"/>
        <v>32791.956000000006</v>
      </c>
      <c r="H12">
        <f t="shared" si="7"/>
        <v>33443.460000000006</v>
      </c>
      <c r="I12">
        <f t="shared" si="9"/>
        <v>28742.844000000001</v>
      </c>
      <c r="J12">
        <f t="shared" si="10"/>
        <v>12800</v>
      </c>
      <c r="K12">
        <f t="shared" si="11"/>
        <v>28560</v>
      </c>
      <c r="L12">
        <f t="shared" si="12"/>
        <v>26080</v>
      </c>
      <c r="M12">
        <f t="shared" si="13"/>
        <v>19600</v>
      </c>
      <c r="N12">
        <f t="shared" si="14"/>
        <v>30000</v>
      </c>
      <c r="O12">
        <f t="shared" si="3"/>
        <v>6400</v>
      </c>
      <c r="P12">
        <f t="shared" si="4"/>
        <v>-11998.883999999998</v>
      </c>
      <c r="S12" s="27" t="s">
        <v>412</v>
      </c>
      <c r="T12" s="27">
        <v>4399.8654528128409</v>
      </c>
    </row>
    <row r="13" spans="1:26" ht="15.75" thickBot="1" x14ac:dyDescent="0.3">
      <c r="A13" s="4" t="s">
        <v>13</v>
      </c>
      <c r="B13" s="5">
        <v>11</v>
      </c>
      <c r="C13" s="5">
        <v>11</v>
      </c>
      <c r="D13" s="5">
        <v>23200</v>
      </c>
      <c r="E13" s="5">
        <v>28037.592000000001</v>
      </c>
      <c r="F13">
        <f t="shared" si="1"/>
        <v>23808.576000000001</v>
      </c>
      <c r="G13">
        <f t="shared" si="5"/>
        <v>35807.46</v>
      </c>
      <c r="H13">
        <f t="shared" si="7"/>
        <v>32791.956000000006</v>
      </c>
      <c r="I13">
        <f t="shared" si="9"/>
        <v>33443.460000000006</v>
      </c>
      <c r="J13">
        <f t="shared" si="10"/>
        <v>19200</v>
      </c>
      <c r="K13">
        <f t="shared" si="11"/>
        <v>12800</v>
      </c>
      <c r="L13">
        <f t="shared" si="12"/>
        <v>28560</v>
      </c>
      <c r="M13">
        <f t="shared" si="13"/>
        <v>26080</v>
      </c>
      <c r="N13">
        <f t="shared" si="14"/>
        <v>19600</v>
      </c>
      <c r="O13">
        <f t="shared" si="3"/>
        <v>4000</v>
      </c>
      <c r="P13">
        <f t="shared" si="4"/>
        <v>4229.0159999999996</v>
      </c>
      <c r="S13" s="28" t="s">
        <v>413</v>
      </c>
      <c r="T13" s="28">
        <v>292</v>
      </c>
    </row>
    <row r="14" spans="1:26" x14ac:dyDescent="0.25">
      <c r="A14" s="4" t="s">
        <v>14</v>
      </c>
      <c r="B14" s="5">
        <v>12</v>
      </c>
      <c r="C14" s="5">
        <v>12</v>
      </c>
      <c r="D14" s="5">
        <v>8800</v>
      </c>
      <c r="E14" s="5">
        <v>28791.815999999999</v>
      </c>
      <c r="F14">
        <f t="shared" si="1"/>
        <v>28037.592000000001</v>
      </c>
      <c r="G14">
        <f t="shared" si="5"/>
        <v>23808.576000000001</v>
      </c>
      <c r="H14">
        <f t="shared" si="7"/>
        <v>35807.46</v>
      </c>
      <c r="I14">
        <f t="shared" si="9"/>
        <v>32791.956000000006</v>
      </c>
      <c r="J14">
        <f t="shared" si="10"/>
        <v>23200</v>
      </c>
      <c r="K14">
        <f t="shared" si="11"/>
        <v>19200</v>
      </c>
      <c r="L14">
        <f t="shared" si="12"/>
        <v>12800</v>
      </c>
      <c r="M14">
        <f t="shared" si="13"/>
        <v>28560</v>
      </c>
      <c r="N14">
        <f t="shared" si="14"/>
        <v>26080</v>
      </c>
      <c r="O14">
        <f t="shared" si="3"/>
        <v>-14400</v>
      </c>
      <c r="P14">
        <f t="shared" si="4"/>
        <v>754.22399999999834</v>
      </c>
    </row>
    <row r="15" spans="1:26" ht="15.75" thickBot="1" x14ac:dyDescent="0.3">
      <c r="A15" s="4" t="s">
        <v>15</v>
      </c>
      <c r="B15" s="5">
        <v>13</v>
      </c>
      <c r="C15" s="5">
        <v>13</v>
      </c>
      <c r="D15" s="5">
        <v>21200</v>
      </c>
      <c r="E15" s="5">
        <v>27401.903999999999</v>
      </c>
      <c r="F15">
        <f t="shared" si="1"/>
        <v>28791.815999999999</v>
      </c>
      <c r="G15">
        <f t="shared" si="5"/>
        <v>28037.592000000001</v>
      </c>
      <c r="H15">
        <f t="shared" si="7"/>
        <v>23808.576000000001</v>
      </c>
      <c r="I15">
        <f t="shared" si="9"/>
        <v>35807.46</v>
      </c>
      <c r="J15">
        <f t="shared" si="10"/>
        <v>8800</v>
      </c>
      <c r="K15">
        <f t="shared" si="11"/>
        <v>23200</v>
      </c>
      <c r="L15">
        <f t="shared" si="12"/>
        <v>19200</v>
      </c>
      <c r="M15">
        <f t="shared" si="13"/>
        <v>12800</v>
      </c>
      <c r="N15">
        <f t="shared" si="14"/>
        <v>28560</v>
      </c>
      <c r="O15">
        <f t="shared" si="3"/>
        <v>12400</v>
      </c>
      <c r="P15">
        <f t="shared" si="4"/>
        <v>-1389.9120000000003</v>
      </c>
      <c r="S15" t="s">
        <v>414</v>
      </c>
    </row>
    <row r="16" spans="1:26" x14ac:dyDescent="0.25">
      <c r="A16" s="4" t="s">
        <v>16</v>
      </c>
      <c r="B16" s="5">
        <v>14</v>
      </c>
      <c r="C16" s="5">
        <v>14</v>
      </c>
      <c r="D16" s="5">
        <v>19200</v>
      </c>
      <c r="E16" s="5">
        <v>25005.840000000004</v>
      </c>
      <c r="F16">
        <f t="shared" si="1"/>
        <v>27401.903999999999</v>
      </c>
      <c r="G16">
        <f t="shared" si="5"/>
        <v>28791.815999999999</v>
      </c>
      <c r="H16">
        <f t="shared" si="7"/>
        <v>28037.592000000001</v>
      </c>
      <c r="I16">
        <f t="shared" si="9"/>
        <v>23808.576000000001</v>
      </c>
      <c r="J16">
        <f t="shared" si="10"/>
        <v>21200</v>
      </c>
      <c r="K16">
        <f t="shared" si="11"/>
        <v>8800</v>
      </c>
      <c r="L16">
        <f t="shared" si="12"/>
        <v>23200</v>
      </c>
      <c r="M16">
        <f t="shared" si="13"/>
        <v>19200</v>
      </c>
      <c r="N16">
        <f t="shared" si="14"/>
        <v>12800</v>
      </c>
      <c r="O16">
        <f t="shared" si="3"/>
        <v>-2000</v>
      </c>
      <c r="P16">
        <f t="shared" si="4"/>
        <v>-2396.0639999999948</v>
      </c>
      <c r="S16" s="29"/>
      <c r="T16" s="29" t="s">
        <v>419</v>
      </c>
      <c r="U16" s="29" t="s">
        <v>420</v>
      </c>
      <c r="V16" s="29" t="s">
        <v>421</v>
      </c>
      <c r="W16" s="29" t="s">
        <v>422</v>
      </c>
      <c r="X16" s="29" t="s">
        <v>423</v>
      </c>
    </row>
    <row r="17" spans="1:27" x14ac:dyDescent="0.25">
      <c r="A17" s="4" t="s">
        <v>17</v>
      </c>
      <c r="B17" s="5">
        <v>15</v>
      </c>
      <c r="C17" s="5">
        <v>15</v>
      </c>
      <c r="D17" s="5">
        <v>16800</v>
      </c>
      <c r="E17" s="5">
        <v>24036.552</v>
      </c>
      <c r="F17">
        <f t="shared" si="1"/>
        <v>25005.840000000004</v>
      </c>
      <c r="G17">
        <f t="shared" si="5"/>
        <v>27401.903999999999</v>
      </c>
      <c r="H17">
        <f t="shared" si="7"/>
        <v>28791.815999999999</v>
      </c>
      <c r="I17">
        <f t="shared" si="9"/>
        <v>28037.592000000001</v>
      </c>
      <c r="J17">
        <f t="shared" si="10"/>
        <v>19200</v>
      </c>
      <c r="K17">
        <f t="shared" si="11"/>
        <v>21200</v>
      </c>
      <c r="L17">
        <f t="shared" si="12"/>
        <v>8800</v>
      </c>
      <c r="M17">
        <f t="shared" si="13"/>
        <v>23200</v>
      </c>
      <c r="N17">
        <f t="shared" si="14"/>
        <v>19200</v>
      </c>
      <c r="O17">
        <f t="shared" si="3"/>
        <v>-2400</v>
      </c>
      <c r="P17">
        <f t="shared" si="4"/>
        <v>-969.2880000000041</v>
      </c>
      <c r="S17" s="27" t="s">
        <v>415</v>
      </c>
      <c r="T17" s="27">
        <v>1</v>
      </c>
      <c r="U17" s="27">
        <v>2738224815.9619484</v>
      </c>
      <c r="V17" s="27">
        <v>2738224815.9619484</v>
      </c>
      <c r="W17" s="27">
        <v>141.44588261792384</v>
      </c>
      <c r="X17" s="27">
        <v>7.8149949676512272E-27</v>
      </c>
    </row>
    <row r="18" spans="1:27" x14ac:dyDescent="0.25">
      <c r="A18" s="4" t="s">
        <v>18</v>
      </c>
      <c r="B18" s="5">
        <v>16</v>
      </c>
      <c r="C18" s="5">
        <v>16</v>
      </c>
      <c r="D18" s="5">
        <v>30400</v>
      </c>
      <c r="E18" s="5">
        <v>39349.596000000005</v>
      </c>
      <c r="F18">
        <f t="shared" si="1"/>
        <v>24036.552</v>
      </c>
      <c r="G18">
        <f t="shared" si="5"/>
        <v>25005.840000000004</v>
      </c>
      <c r="H18">
        <f t="shared" si="7"/>
        <v>27401.903999999999</v>
      </c>
      <c r="I18">
        <f t="shared" si="9"/>
        <v>28791.815999999999</v>
      </c>
      <c r="J18">
        <f t="shared" si="10"/>
        <v>16800</v>
      </c>
      <c r="K18">
        <f t="shared" si="11"/>
        <v>19200</v>
      </c>
      <c r="L18">
        <f t="shared" si="12"/>
        <v>21200</v>
      </c>
      <c r="M18">
        <f t="shared" si="13"/>
        <v>8800</v>
      </c>
      <c r="N18">
        <f t="shared" si="14"/>
        <v>23200</v>
      </c>
      <c r="O18">
        <f t="shared" si="3"/>
        <v>13600</v>
      </c>
      <c r="P18">
        <f t="shared" si="4"/>
        <v>15313.044000000005</v>
      </c>
      <c r="S18" s="27" t="s">
        <v>416</v>
      </c>
      <c r="T18" s="27">
        <v>290</v>
      </c>
      <c r="U18" s="27">
        <v>5614056640.8282251</v>
      </c>
      <c r="V18" s="27">
        <v>19358816.002855949</v>
      </c>
      <c r="W18" s="27"/>
      <c r="X18" s="27"/>
    </row>
    <row r="19" spans="1:27" ht="15.75" thickBot="1" x14ac:dyDescent="0.3">
      <c r="A19" s="4" t="s">
        <v>19</v>
      </c>
      <c r="B19" s="5">
        <v>17</v>
      </c>
      <c r="C19" s="5">
        <v>17</v>
      </c>
      <c r="D19" s="5">
        <v>28000</v>
      </c>
      <c r="E19" s="5">
        <v>36734.292000000001</v>
      </c>
      <c r="F19">
        <f t="shared" si="1"/>
        <v>39349.596000000005</v>
      </c>
      <c r="G19">
        <f t="shared" si="5"/>
        <v>24036.552</v>
      </c>
      <c r="H19">
        <f t="shared" si="7"/>
        <v>25005.840000000004</v>
      </c>
      <c r="I19">
        <f t="shared" si="9"/>
        <v>27401.903999999999</v>
      </c>
      <c r="J19">
        <f t="shared" si="10"/>
        <v>30400</v>
      </c>
      <c r="K19">
        <f t="shared" si="11"/>
        <v>16800</v>
      </c>
      <c r="L19">
        <f t="shared" si="12"/>
        <v>19200</v>
      </c>
      <c r="M19">
        <f t="shared" si="13"/>
        <v>21200</v>
      </c>
      <c r="N19">
        <f t="shared" si="14"/>
        <v>8800</v>
      </c>
      <c r="O19">
        <f t="shared" si="3"/>
        <v>-2400</v>
      </c>
      <c r="P19">
        <f t="shared" si="4"/>
        <v>-2615.3040000000037</v>
      </c>
      <c r="S19" s="28" t="s">
        <v>417</v>
      </c>
      <c r="T19" s="28">
        <v>291</v>
      </c>
      <c r="U19" s="28">
        <v>8352281456.7901735</v>
      </c>
      <c r="V19" s="28"/>
      <c r="W19" s="28"/>
      <c r="X19" s="28"/>
    </row>
    <row r="20" spans="1:27" ht="15.75" thickBot="1" x14ac:dyDescent="0.3">
      <c r="A20" s="4" t="s">
        <v>20</v>
      </c>
      <c r="B20" s="5">
        <v>18</v>
      </c>
      <c r="C20" s="5">
        <v>18</v>
      </c>
      <c r="D20" s="5">
        <v>25200</v>
      </c>
      <c r="E20" s="5">
        <v>30660.756000000001</v>
      </c>
      <c r="F20">
        <f t="shared" si="1"/>
        <v>36734.292000000001</v>
      </c>
      <c r="G20">
        <f t="shared" si="5"/>
        <v>39349.596000000005</v>
      </c>
      <c r="H20">
        <f t="shared" si="7"/>
        <v>24036.552</v>
      </c>
      <c r="I20">
        <f t="shared" si="9"/>
        <v>25005.840000000004</v>
      </c>
      <c r="J20">
        <f t="shared" si="10"/>
        <v>28000</v>
      </c>
      <c r="K20">
        <f t="shared" si="11"/>
        <v>30400</v>
      </c>
      <c r="L20">
        <f t="shared" si="12"/>
        <v>16800</v>
      </c>
      <c r="M20">
        <f t="shared" si="13"/>
        <v>19200</v>
      </c>
      <c r="N20">
        <f t="shared" si="14"/>
        <v>21200</v>
      </c>
      <c r="O20">
        <f t="shared" si="3"/>
        <v>-2800</v>
      </c>
      <c r="P20">
        <f t="shared" si="4"/>
        <v>-6073.5360000000001</v>
      </c>
    </row>
    <row r="21" spans="1:27" x14ac:dyDescent="0.25">
      <c r="A21" s="4" t="s">
        <v>21</v>
      </c>
      <c r="B21" s="5">
        <v>19</v>
      </c>
      <c r="C21" s="5">
        <v>19</v>
      </c>
      <c r="D21" s="5">
        <v>17200</v>
      </c>
      <c r="E21" s="5">
        <v>21978.588</v>
      </c>
      <c r="F21">
        <f t="shared" si="1"/>
        <v>30660.756000000001</v>
      </c>
      <c r="G21">
        <f t="shared" si="5"/>
        <v>36734.292000000001</v>
      </c>
      <c r="H21">
        <f t="shared" si="7"/>
        <v>39349.596000000005</v>
      </c>
      <c r="I21">
        <f t="shared" si="9"/>
        <v>24036.552</v>
      </c>
      <c r="J21">
        <f t="shared" si="10"/>
        <v>25200</v>
      </c>
      <c r="K21">
        <f t="shared" si="11"/>
        <v>28000</v>
      </c>
      <c r="L21">
        <f t="shared" si="12"/>
        <v>30400</v>
      </c>
      <c r="M21">
        <f t="shared" si="13"/>
        <v>16800</v>
      </c>
      <c r="N21">
        <f t="shared" si="14"/>
        <v>19200</v>
      </c>
      <c r="O21">
        <f t="shared" si="3"/>
        <v>-8000</v>
      </c>
      <c r="P21">
        <f t="shared" si="4"/>
        <v>-8682.1680000000015</v>
      </c>
      <c r="S21" s="29"/>
      <c r="T21" s="29" t="s">
        <v>424</v>
      </c>
      <c r="U21" s="29" t="s">
        <v>412</v>
      </c>
      <c r="V21" s="29" t="s">
        <v>425</v>
      </c>
      <c r="W21" s="29" t="s">
        <v>426</v>
      </c>
      <c r="X21" s="29" t="s">
        <v>427</v>
      </c>
      <c r="Y21" s="29" t="s">
        <v>428</v>
      </c>
      <c r="Z21" s="29" t="s">
        <v>429</v>
      </c>
      <c r="AA21" s="29" t="s">
        <v>430</v>
      </c>
    </row>
    <row r="22" spans="1:27" x14ac:dyDescent="0.25">
      <c r="A22" s="4" t="s">
        <v>22</v>
      </c>
      <c r="B22" s="5">
        <v>20</v>
      </c>
      <c r="C22" s="5">
        <v>20</v>
      </c>
      <c r="D22" s="5">
        <v>16000</v>
      </c>
      <c r="E22" s="5">
        <v>27552.396000000001</v>
      </c>
      <c r="F22">
        <f t="shared" si="1"/>
        <v>21978.588</v>
      </c>
      <c r="G22">
        <f t="shared" si="5"/>
        <v>30660.756000000001</v>
      </c>
      <c r="H22">
        <f t="shared" si="7"/>
        <v>36734.292000000001</v>
      </c>
      <c r="I22">
        <f t="shared" si="9"/>
        <v>39349.596000000005</v>
      </c>
      <c r="J22">
        <f t="shared" si="10"/>
        <v>17200</v>
      </c>
      <c r="K22">
        <f t="shared" si="11"/>
        <v>25200</v>
      </c>
      <c r="L22">
        <f t="shared" si="12"/>
        <v>28000</v>
      </c>
      <c r="M22">
        <f t="shared" si="13"/>
        <v>30400</v>
      </c>
      <c r="N22">
        <f t="shared" si="14"/>
        <v>16800</v>
      </c>
      <c r="O22">
        <f t="shared" si="3"/>
        <v>-1200</v>
      </c>
      <c r="P22">
        <f t="shared" si="4"/>
        <v>5573.8080000000009</v>
      </c>
      <c r="S22" s="27" t="s">
        <v>418</v>
      </c>
      <c r="T22" s="27">
        <v>24466.75499936712</v>
      </c>
      <c r="U22" s="27">
        <v>834.57281596644702</v>
      </c>
      <c r="V22" s="27">
        <v>29.316501246250485</v>
      </c>
      <c r="W22" s="27">
        <v>1.0215297399722618E-88</v>
      </c>
      <c r="X22" s="27">
        <v>22824.167230043808</v>
      </c>
      <c r="Y22" s="27">
        <v>26109.342768690432</v>
      </c>
      <c r="Z22" s="27">
        <v>22824.167230043808</v>
      </c>
      <c r="AA22" s="27">
        <v>26109.342768690432</v>
      </c>
    </row>
    <row r="23" spans="1:27" ht="15.75" thickBot="1" x14ac:dyDescent="0.3">
      <c r="A23" s="4" t="s">
        <v>23</v>
      </c>
      <c r="B23" s="5">
        <v>21</v>
      </c>
      <c r="C23" s="5">
        <v>21</v>
      </c>
      <c r="D23" s="5">
        <v>18400</v>
      </c>
      <c r="E23" s="5">
        <v>34531.824000000001</v>
      </c>
      <c r="F23">
        <f t="shared" si="1"/>
        <v>27552.396000000001</v>
      </c>
      <c r="G23">
        <f t="shared" si="5"/>
        <v>21978.588</v>
      </c>
      <c r="H23">
        <f t="shared" si="7"/>
        <v>30660.756000000001</v>
      </c>
      <c r="I23">
        <f t="shared" si="9"/>
        <v>36734.292000000001</v>
      </c>
      <c r="J23">
        <f t="shared" si="10"/>
        <v>16000</v>
      </c>
      <c r="K23">
        <f t="shared" si="11"/>
        <v>17200</v>
      </c>
      <c r="L23">
        <f t="shared" si="12"/>
        <v>25200</v>
      </c>
      <c r="M23">
        <f t="shared" si="13"/>
        <v>28000</v>
      </c>
      <c r="N23">
        <f t="shared" si="14"/>
        <v>30400</v>
      </c>
      <c r="O23">
        <f t="shared" si="3"/>
        <v>2400</v>
      </c>
      <c r="P23">
        <f t="shared" si="4"/>
        <v>6979.4279999999999</v>
      </c>
      <c r="S23" s="28" t="s">
        <v>35</v>
      </c>
      <c r="T23" s="28">
        <v>0.36658117874029023</v>
      </c>
      <c r="U23" s="28">
        <v>3.0823007244458165E-2</v>
      </c>
      <c r="V23" s="28">
        <v>11.893102312597998</v>
      </c>
      <c r="W23" s="28">
        <v>7.8149949676510593E-27</v>
      </c>
      <c r="X23" s="28">
        <v>0.30591601718110234</v>
      </c>
      <c r="Y23" s="28">
        <v>0.42724634029947811</v>
      </c>
      <c r="Z23" s="28">
        <v>0.30591601718110234</v>
      </c>
      <c r="AA23" s="28">
        <v>0.42724634029947811</v>
      </c>
    </row>
    <row r="24" spans="1:27" x14ac:dyDescent="0.25">
      <c r="A24" s="4" t="s">
        <v>24</v>
      </c>
      <c r="B24" s="5">
        <v>22</v>
      </c>
      <c r="C24" s="5">
        <v>22</v>
      </c>
      <c r="D24" s="5">
        <v>11520</v>
      </c>
      <c r="E24" s="5">
        <v>31405.583999999999</v>
      </c>
      <c r="F24">
        <f t="shared" si="1"/>
        <v>34531.824000000001</v>
      </c>
      <c r="G24">
        <f t="shared" si="5"/>
        <v>27552.396000000001</v>
      </c>
      <c r="H24">
        <f t="shared" si="7"/>
        <v>21978.588</v>
      </c>
      <c r="I24">
        <f t="shared" si="9"/>
        <v>30660.756000000001</v>
      </c>
      <c r="J24">
        <f t="shared" si="10"/>
        <v>18400</v>
      </c>
      <c r="K24">
        <f t="shared" si="11"/>
        <v>16000</v>
      </c>
      <c r="L24">
        <f t="shared" si="12"/>
        <v>17200</v>
      </c>
      <c r="M24">
        <f t="shared" si="13"/>
        <v>25200</v>
      </c>
      <c r="N24">
        <f t="shared" si="14"/>
        <v>28000</v>
      </c>
      <c r="O24">
        <f t="shared" si="3"/>
        <v>-6880</v>
      </c>
      <c r="P24">
        <f t="shared" si="4"/>
        <v>-3126.2400000000016</v>
      </c>
    </row>
    <row r="25" spans="1:27" x14ac:dyDescent="0.25">
      <c r="A25" s="4" t="s">
        <v>25</v>
      </c>
      <c r="B25" s="5">
        <v>23</v>
      </c>
      <c r="C25" s="5">
        <v>23</v>
      </c>
      <c r="D25" s="5">
        <v>22720</v>
      </c>
      <c r="E25" s="5">
        <v>38347.847999999998</v>
      </c>
      <c r="F25">
        <f t="shared" si="1"/>
        <v>31405.583999999999</v>
      </c>
      <c r="G25">
        <f t="shared" si="5"/>
        <v>34531.824000000001</v>
      </c>
      <c r="H25">
        <f t="shared" si="7"/>
        <v>27552.396000000001</v>
      </c>
      <c r="I25">
        <f t="shared" si="9"/>
        <v>21978.588</v>
      </c>
      <c r="J25">
        <f t="shared" si="10"/>
        <v>11520</v>
      </c>
      <c r="K25">
        <f t="shared" si="11"/>
        <v>18400</v>
      </c>
      <c r="L25">
        <f t="shared" si="12"/>
        <v>16000</v>
      </c>
      <c r="M25">
        <f t="shared" si="13"/>
        <v>17200</v>
      </c>
      <c r="N25">
        <f t="shared" si="14"/>
        <v>25200</v>
      </c>
      <c r="O25">
        <f t="shared" si="3"/>
        <v>11200</v>
      </c>
      <c r="P25">
        <f t="shared" si="4"/>
        <v>6942.2639999999992</v>
      </c>
    </row>
    <row r="26" spans="1:27" x14ac:dyDescent="0.25">
      <c r="A26" s="4" t="s">
        <v>26</v>
      </c>
      <c r="B26" s="5">
        <v>24</v>
      </c>
      <c r="C26" s="5">
        <v>24</v>
      </c>
      <c r="D26" s="5">
        <v>25440</v>
      </c>
      <c r="E26" s="5">
        <v>41536.944000000003</v>
      </c>
      <c r="F26">
        <f t="shared" si="1"/>
        <v>38347.847999999998</v>
      </c>
      <c r="G26">
        <f t="shared" si="5"/>
        <v>31405.583999999999</v>
      </c>
      <c r="H26">
        <f t="shared" si="7"/>
        <v>34531.824000000001</v>
      </c>
      <c r="I26">
        <f t="shared" si="9"/>
        <v>27552.396000000001</v>
      </c>
      <c r="J26">
        <f t="shared" si="10"/>
        <v>22720</v>
      </c>
      <c r="K26">
        <f t="shared" si="11"/>
        <v>11520</v>
      </c>
      <c r="L26">
        <f t="shared" si="12"/>
        <v>18400</v>
      </c>
      <c r="M26">
        <f t="shared" si="13"/>
        <v>16000</v>
      </c>
      <c r="N26">
        <f t="shared" si="14"/>
        <v>17200</v>
      </c>
      <c r="O26">
        <f t="shared" si="3"/>
        <v>2720</v>
      </c>
      <c r="P26">
        <f t="shared" si="4"/>
        <v>3189.096000000005</v>
      </c>
    </row>
    <row r="27" spans="1:27" x14ac:dyDescent="0.25">
      <c r="A27" s="4" t="s">
        <v>27</v>
      </c>
      <c r="B27" s="5">
        <v>25</v>
      </c>
      <c r="C27" s="5">
        <v>25</v>
      </c>
      <c r="D27" s="5">
        <v>14880</v>
      </c>
      <c r="E27" s="5">
        <v>28674.083999999999</v>
      </c>
      <c r="F27">
        <f t="shared" si="1"/>
        <v>41536.944000000003</v>
      </c>
      <c r="G27">
        <f t="shared" si="5"/>
        <v>38347.847999999998</v>
      </c>
      <c r="H27">
        <f t="shared" si="7"/>
        <v>31405.583999999999</v>
      </c>
      <c r="I27">
        <f t="shared" si="9"/>
        <v>34531.824000000001</v>
      </c>
      <c r="J27">
        <f t="shared" si="10"/>
        <v>25440</v>
      </c>
      <c r="K27">
        <f t="shared" si="11"/>
        <v>22720</v>
      </c>
      <c r="L27">
        <f t="shared" si="12"/>
        <v>11520</v>
      </c>
      <c r="M27">
        <f t="shared" si="13"/>
        <v>18400</v>
      </c>
      <c r="N27">
        <f t="shared" si="14"/>
        <v>16000</v>
      </c>
      <c r="O27">
        <f t="shared" si="3"/>
        <v>-10560</v>
      </c>
      <c r="P27">
        <f t="shared" si="4"/>
        <v>-12862.860000000004</v>
      </c>
      <c r="S27" t="s">
        <v>431</v>
      </c>
      <c r="X27" t="s">
        <v>436</v>
      </c>
    </row>
    <row r="28" spans="1:27" ht="15.75" thickBot="1" x14ac:dyDescent="0.3">
      <c r="A28" s="4" t="s">
        <v>29</v>
      </c>
      <c r="B28" s="5">
        <v>27</v>
      </c>
      <c r="C28" s="5">
        <v>27</v>
      </c>
      <c r="D28" s="5">
        <v>19360</v>
      </c>
      <c r="E28" s="5">
        <v>33791.976000000002</v>
      </c>
      <c r="F28">
        <f t="shared" si="1"/>
        <v>28674.083999999999</v>
      </c>
      <c r="G28">
        <f t="shared" si="5"/>
        <v>41536.944000000003</v>
      </c>
      <c r="H28">
        <f t="shared" si="7"/>
        <v>38347.847999999998</v>
      </c>
      <c r="I28">
        <f t="shared" si="9"/>
        <v>31405.583999999999</v>
      </c>
      <c r="J28">
        <f t="shared" si="10"/>
        <v>14880</v>
      </c>
      <c r="K28">
        <f t="shared" si="11"/>
        <v>25440</v>
      </c>
      <c r="L28">
        <f t="shared" si="12"/>
        <v>22720</v>
      </c>
      <c r="M28">
        <f t="shared" si="13"/>
        <v>11520</v>
      </c>
      <c r="N28">
        <f t="shared" si="14"/>
        <v>18400</v>
      </c>
      <c r="O28">
        <f t="shared" si="3"/>
        <v>4480</v>
      </c>
      <c r="P28">
        <f t="shared" si="4"/>
        <v>5117.8920000000035</v>
      </c>
    </row>
    <row r="29" spans="1:27" x14ac:dyDescent="0.25">
      <c r="A29" s="4" t="s">
        <v>30</v>
      </c>
      <c r="B29" s="5">
        <v>28</v>
      </c>
      <c r="C29" s="5">
        <v>28</v>
      </c>
      <c r="D29" s="5">
        <v>25280</v>
      </c>
      <c r="E29" s="5">
        <v>39558.948000000004</v>
      </c>
      <c r="F29">
        <f t="shared" si="1"/>
        <v>33791.976000000002</v>
      </c>
      <c r="G29">
        <f t="shared" si="5"/>
        <v>28674.083999999999</v>
      </c>
      <c r="H29">
        <f t="shared" si="7"/>
        <v>41536.944000000003</v>
      </c>
      <c r="I29">
        <f t="shared" si="9"/>
        <v>38347.847999999998</v>
      </c>
      <c r="J29">
        <f t="shared" si="10"/>
        <v>19360</v>
      </c>
      <c r="K29">
        <f t="shared" si="11"/>
        <v>14880</v>
      </c>
      <c r="L29">
        <f t="shared" si="12"/>
        <v>25440</v>
      </c>
      <c r="M29">
        <f t="shared" si="13"/>
        <v>22720</v>
      </c>
      <c r="N29">
        <f t="shared" si="14"/>
        <v>11520</v>
      </c>
      <c r="O29">
        <f t="shared" si="3"/>
        <v>5920</v>
      </c>
      <c r="P29">
        <f t="shared" si="4"/>
        <v>5766.9720000000016</v>
      </c>
      <c r="S29" s="29" t="s">
        <v>432</v>
      </c>
      <c r="T29" s="29" t="s">
        <v>433</v>
      </c>
      <c r="U29" s="29" t="s">
        <v>434</v>
      </c>
      <c r="V29" s="29" t="s">
        <v>435</v>
      </c>
      <c r="X29" s="29" t="s">
        <v>437</v>
      </c>
      <c r="Y29" s="29" t="s">
        <v>36</v>
      </c>
    </row>
    <row r="30" spans="1:27" x14ac:dyDescent="0.25">
      <c r="A30" s="4" t="s">
        <v>31</v>
      </c>
      <c r="B30" s="5">
        <v>29</v>
      </c>
      <c r="C30" s="5">
        <v>29</v>
      </c>
      <c r="D30" s="5">
        <v>17040</v>
      </c>
      <c r="E30" s="5">
        <v>29480.256000000001</v>
      </c>
      <c r="F30">
        <f t="shared" si="1"/>
        <v>39558.948000000004</v>
      </c>
      <c r="G30">
        <f t="shared" si="5"/>
        <v>33791.976000000002</v>
      </c>
      <c r="H30">
        <f t="shared" si="7"/>
        <v>28674.083999999999</v>
      </c>
      <c r="I30">
        <f t="shared" si="9"/>
        <v>41536.944000000003</v>
      </c>
      <c r="J30">
        <f t="shared" si="10"/>
        <v>25280</v>
      </c>
      <c r="K30">
        <f t="shared" si="11"/>
        <v>19360</v>
      </c>
      <c r="L30">
        <f t="shared" si="12"/>
        <v>14880</v>
      </c>
      <c r="M30">
        <f t="shared" si="13"/>
        <v>25440</v>
      </c>
      <c r="N30">
        <f t="shared" si="14"/>
        <v>22720</v>
      </c>
      <c r="O30">
        <f t="shared" si="3"/>
        <v>-8240</v>
      </c>
      <c r="P30">
        <f t="shared" si="4"/>
        <v>-10078.692000000003</v>
      </c>
      <c r="S30" s="27">
        <v>1</v>
      </c>
      <c r="T30" s="27">
        <v>29745.5239732273</v>
      </c>
      <c r="U30" s="27">
        <v>-7297.8319732272976</v>
      </c>
      <c r="V30" s="27">
        <v>-1.6615061738259693</v>
      </c>
      <c r="X30" s="27">
        <v>0.17123287671232876</v>
      </c>
      <c r="Y30" s="27">
        <v>12630.432000000001</v>
      </c>
    </row>
    <row r="31" spans="1:27" x14ac:dyDescent="0.25">
      <c r="A31" s="4" t="s">
        <v>32</v>
      </c>
      <c r="B31" s="5">
        <v>30</v>
      </c>
      <c r="C31" s="5">
        <v>30</v>
      </c>
      <c r="D31" s="5">
        <v>16720</v>
      </c>
      <c r="E31" s="5">
        <v>32527.775999999998</v>
      </c>
      <c r="F31">
        <f t="shared" si="1"/>
        <v>29480.256000000001</v>
      </c>
      <c r="G31">
        <f t="shared" si="5"/>
        <v>39558.948000000004</v>
      </c>
      <c r="H31">
        <f t="shared" si="7"/>
        <v>33791.976000000002</v>
      </c>
      <c r="I31">
        <f t="shared" si="9"/>
        <v>28674.083999999999</v>
      </c>
      <c r="J31">
        <f t="shared" si="10"/>
        <v>17040</v>
      </c>
      <c r="K31">
        <f t="shared" si="11"/>
        <v>25280</v>
      </c>
      <c r="L31">
        <f t="shared" si="12"/>
        <v>19360</v>
      </c>
      <c r="M31">
        <f t="shared" si="13"/>
        <v>14880</v>
      </c>
      <c r="N31">
        <f t="shared" si="14"/>
        <v>25440</v>
      </c>
      <c r="O31">
        <f t="shared" si="3"/>
        <v>-320</v>
      </c>
      <c r="P31">
        <f t="shared" si="4"/>
        <v>3047.5199999999968</v>
      </c>
      <c r="S31" s="27">
        <v>2</v>
      </c>
      <c r="T31" s="27">
        <v>30038.788916219532</v>
      </c>
      <c r="U31" s="27">
        <v>-740.11691621953287</v>
      </c>
      <c r="V31" s="27">
        <v>-0.16850330757998822</v>
      </c>
      <c r="X31" s="27">
        <v>0.51369863013698625</v>
      </c>
      <c r="Y31" s="27">
        <v>14930.315999999999</v>
      </c>
    </row>
    <row r="32" spans="1:27" x14ac:dyDescent="0.25">
      <c r="A32" s="4" t="s">
        <v>33</v>
      </c>
      <c r="B32" s="5">
        <v>31</v>
      </c>
      <c r="C32" s="5">
        <v>31</v>
      </c>
      <c r="D32" s="5">
        <v>15208</v>
      </c>
      <c r="E32" s="5">
        <v>33939</v>
      </c>
      <c r="F32">
        <f t="shared" si="1"/>
        <v>32527.775999999998</v>
      </c>
      <c r="G32">
        <f t="shared" si="5"/>
        <v>29480.256000000001</v>
      </c>
      <c r="H32">
        <f t="shared" si="7"/>
        <v>39558.948000000004</v>
      </c>
      <c r="I32">
        <f t="shared" si="9"/>
        <v>33791.976000000002</v>
      </c>
      <c r="J32">
        <f t="shared" si="10"/>
        <v>16720</v>
      </c>
      <c r="K32">
        <f t="shared" si="11"/>
        <v>17040</v>
      </c>
      <c r="L32">
        <f t="shared" si="12"/>
        <v>25280</v>
      </c>
      <c r="M32">
        <f t="shared" si="13"/>
        <v>19360</v>
      </c>
      <c r="N32">
        <f t="shared" si="14"/>
        <v>14880</v>
      </c>
      <c r="O32">
        <f t="shared" si="3"/>
        <v>-1512</v>
      </c>
      <c r="P32">
        <f t="shared" si="4"/>
        <v>1411.224000000002</v>
      </c>
      <c r="S32" s="27">
        <v>3</v>
      </c>
      <c r="T32" s="27">
        <v>35464.190361575827</v>
      </c>
      <c r="U32" s="27">
        <v>389.57763842417626</v>
      </c>
      <c r="V32" s="27">
        <v>8.8695609024835212E-2</v>
      </c>
      <c r="X32" s="27">
        <v>0.85616438356164382</v>
      </c>
      <c r="Y32" s="27">
        <v>17044.223999999998</v>
      </c>
    </row>
    <row r="33" spans="1:25" x14ac:dyDescent="0.25">
      <c r="A33" s="4" t="s">
        <v>39</v>
      </c>
      <c r="B33" s="5">
        <v>1</v>
      </c>
      <c r="C33" s="5">
        <v>32</v>
      </c>
      <c r="D33" s="5">
        <v>22080</v>
      </c>
      <c r="E33" s="5">
        <v>38119.512000000002</v>
      </c>
      <c r="F33">
        <f t="shared" si="1"/>
        <v>33939</v>
      </c>
      <c r="G33">
        <f t="shared" si="5"/>
        <v>32527.775999999998</v>
      </c>
      <c r="H33">
        <f t="shared" si="7"/>
        <v>29480.256000000001</v>
      </c>
      <c r="I33">
        <f t="shared" si="9"/>
        <v>39558.948000000004</v>
      </c>
      <c r="J33">
        <f t="shared" si="10"/>
        <v>15208</v>
      </c>
      <c r="K33">
        <f t="shared" si="11"/>
        <v>16720</v>
      </c>
      <c r="L33">
        <f t="shared" si="12"/>
        <v>17040</v>
      </c>
      <c r="M33">
        <f t="shared" si="13"/>
        <v>25280</v>
      </c>
      <c r="N33">
        <f t="shared" si="14"/>
        <v>19360</v>
      </c>
      <c r="O33">
        <f t="shared" si="3"/>
        <v>6872</v>
      </c>
      <c r="P33">
        <f t="shared" si="4"/>
        <v>4180.5120000000024</v>
      </c>
      <c r="S33" s="27">
        <v>4</v>
      </c>
      <c r="T33" s="27">
        <v>31651.746102676807</v>
      </c>
      <c r="U33" s="27">
        <v>-2908.902102676806</v>
      </c>
      <c r="V33" s="27">
        <v>-0.66227323681659178</v>
      </c>
      <c r="X33" s="27">
        <v>1.1986301369863013</v>
      </c>
      <c r="Y33" s="27">
        <v>17542.763999999999</v>
      </c>
    </row>
    <row r="34" spans="1:25" x14ac:dyDescent="0.25">
      <c r="A34" s="4" t="s">
        <v>40</v>
      </c>
      <c r="B34" s="5">
        <v>2</v>
      </c>
      <c r="C34" s="5">
        <v>33</v>
      </c>
      <c r="D34" s="5">
        <v>20880</v>
      </c>
      <c r="E34" s="5">
        <v>33725.207999999999</v>
      </c>
      <c r="F34">
        <f t="shared" si="1"/>
        <v>38119.512000000002</v>
      </c>
      <c r="G34">
        <f t="shared" si="5"/>
        <v>33939</v>
      </c>
      <c r="H34">
        <f t="shared" si="7"/>
        <v>32527.775999999998</v>
      </c>
      <c r="I34">
        <f t="shared" si="9"/>
        <v>29480.256000000001</v>
      </c>
      <c r="J34">
        <f t="shared" si="10"/>
        <v>22080</v>
      </c>
      <c r="K34">
        <f t="shared" si="11"/>
        <v>15208</v>
      </c>
      <c r="L34">
        <f t="shared" si="12"/>
        <v>16720</v>
      </c>
      <c r="M34">
        <f t="shared" si="13"/>
        <v>17040</v>
      </c>
      <c r="N34">
        <f t="shared" si="14"/>
        <v>25280</v>
      </c>
      <c r="O34">
        <f t="shared" si="3"/>
        <v>-1200</v>
      </c>
      <c r="P34">
        <f t="shared" si="4"/>
        <v>-4394.3040000000037</v>
      </c>
      <c r="S34" s="27">
        <v>5</v>
      </c>
      <c r="T34" s="27">
        <v>34027.192140913889</v>
      </c>
      <c r="U34" s="27">
        <v>-583.73214091388218</v>
      </c>
      <c r="V34" s="27">
        <v>-0.13289899788692469</v>
      </c>
      <c r="X34" s="27">
        <v>1.5410958904109588</v>
      </c>
      <c r="Y34" s="27">
        <v>20099.64</v>
      </c>
    </row>
    <row r="35" spans="1:25" x14ac:dyDescent="0.25">
      <c r="A35" s="4" t="s">
        <v>41</v>
      </c>
      <c r="B35" s="5">
        <v>3</v>
      </c>
      <c r="C35" s="5">
        <v>34</v>
      </c>
      <c r="D35" s="5">
        <v>17120</v>
      </c>
      <c r="E35" s="5">
        <v>32647.871999999999</v>
      </c>
      <c r="F35">
        <f t="shared" si="1"/>
        <v>33725.207999999999</v>
      </c>
      <c r="G35">
        <f t="shared" si="5"/>
        <v>38119.512000000002</v>
      </c>
      <c r="H35">
        <f t="shared" si="7"/>
        <v>33939</v>
      </c>
      <c r="I35">
        <f t="shared" si="9"/>
        <v>32527.775999999998</v>
      </c>
      <c r="J35">
        <f t="shared" si="10"/>
        <v>20880</v>
      </c>
      <c r="K35">
        <f t="shared" si="11"/>
        <v>22080</v>
      </c>
      <c r="L35">
        <f t="shared" si="12"/>
        <v>15208</v>
      </c>
      <c r="M35">
        <f t="shared" si="13"/>
        <v>16720</v>
      </c>
      <c r="N35">
        <f t="shared" si="14"/>
        <v>17040</v>
      </c>
      <c r="O35">
        <f t="shared" si="3"/>
        <v>-3760</v>
      </c>
      <c r="P35">
        <f t="shared" si="4"/>
        <v>-1077.3359999999993</v>
      </c>
      <c r="S35" s="27">
        <v>6</v>
      </c>
      <c r="T35" s="27">
        <v>34936.313464189807</v>
      </c>
      <c r="U35" s="27">
        <v>-2144.3574641898012</v>
      </c>
      <c r="V35" s="27">
        <v>-0.48820844035760402</v>
      </c>
      <c r="X35" s="27">
        <v>1.8835616438356164</v>
      </c>
      <c r="Y35" s="27">
        <v>21978.588</v>
      </c>
    </row>
    <row r="36" spans="1:25" x14ac:dyDescent="0.25">
      <c r="A36" s="4" t="s">
        <v>42</v>
      </c>
      <c r="B36" s="5">
        <v>4</v>
      </c>
      <c r="C36" s="5">
        <v>35</v>
      </c>
      <c r="D36" s="5">
        <v>19760</v>
      </c>
      <c r="E36" s="5">
        <v>32553.851999999999</v>
      </c>
      <c r="F36">
        <f t="shared" si="1"/>
        <v>32647.871999999999</v>
      </c>
      <c r="G36">
        <f t="shared" si="5"/>
        <v>33725.207999999999</v>
      </c>
      <c r="H36">
        <f t="shared" si="7"/>
        <v>38119.512000000002</v>
      </c>
      <c r="I36">
        <f t="shared" si="9"/>
        <v>33939</v>
      </c>
      <c r="J36">
        <f t="shared" si="10"/>
        <v>17120</v>
      </c>
      <c r="K36">
        <f t="shared" si="11"/>
        <v>20880</v>
      </c>
      <c r="L36">
        <f t="shared" si="12"/>
        <v>22080</v>
      </c>
      <c r="M36">
        <f t="shared" si="13"/>
        <v>15208</v>
      </c>
      <c r="N36">
        <f t="shared" si="14"/>
        <v>16720</v>
      </c>
      <c r="O36">
        <f t="shared" si="3"/>
        <v>2640</v>
      </c>
      <c r="P36">
        <f t="shared" si="4"/>
        <v>-94.020000000000437</v>
      </c>
      <c r="S36" s="27">
        <v>7</v>
      </c>
      <c r="T36" s="27">
        <v>29158.994087242834</v>
      </c>
      <c r="U36" s="27">
        <v>6648.4659127571649</v>
      </c>
      <c r="V36" s="27">
        <v>1.5136642226132939</v>
      </c>
      <c r="X36" s="27">
        <v>2.2260273972602738</v>
      </c>
      <c r="Y36" s="27">
        <v>21982.968000000001</v>
      </c>
    </row>
    <row r="37" spans="1:25" x14ac:dyDescent="0.25">
      <c r="A37" s="4" t="s">
        <v>43</v>
      </c>
      <c r="B37" s="5">
        <v>5</v>
      </c>
      <c r="C37" s="5">
        <v>36</v>
      </c>
      <c r="D37" s="5">
        <v>23520</v>
      </c>
      <c r="E37" s="5">
        <v>35723.123999999996</v>
      </c>
      <c r="F37">
        <f t="shared" si="1"/>
        <v>32553.851999999999</v>
      </c>
      <c r="G37">
        <f t="shared" si="5"/>
        <v>32647.871999999999</v>
      </c>
      <c r="H37">
        <f t="shared" si="7"/>
        <v>33725.207999999999</v>
      </c>
      <c r="I37">
        <f t="shared" si="9"/>
        <v>38119.512000000002</v>
      </c>
      <c r="J37">
        <f t="shared" si="10"/>
        <v>19760</v>
      </c>
      <c r="K37">
        <f t="shared" si="11"/>
        <v>17120</v>
      </c>
      <c r="L37">
        <f t="shared" si="12"/>
        <v>20880</v>
      </c>
      <c r="M37">
        <f t="shared" si="13"/>
        <v>22080</v>
      </c>
      <c r="N37">
        <f t="shared" si="14"/>
        <v>15208</v>
      </c>
      <c r="O37">
        <f t="shared" si="3"/>
        <v>3760</v>
      </c>
      <c r="P37">
        <f t="shared" si="4"/>
        <v>3169.2719999999972</v>
      </c>
      <c r="S37" s="27">
        <v>8</v>
      </c>
      <c r="T37" s="27">
        <v>31505.113631180691</v>
      </c>
      <c r="U37" s="27">
        <v>-7696.5376311806904</v>
      </c>
      <c r="V37" s="27">
        <v>-1.7522799700245071</v>
      </c>
      <c r="X37" s="27">
        <v>2.5684931506849313</v>
      </c>
      <c r="Y37" s="27">
        <v>22060.991999999998</v>
      </c>
    </row>
    <row r="38" spans="1:25" x14ac:dyDescent="0.25">
      <c r="A38" s="4" t="s">
        <v>44</v>
      </c>
      <c r="B38" s="5">
        <v>6</v>
      </c>
      <c r="C38" s="5">
        <v>37</v>
      </c>
      <c r="D38" s="5">
        <v>23440</v>
      </c>
      <c r="E38" s="5">
        <v>39155.555999999997</v>
      </c>
      <c r="F38">
        <f t="shared" si="1"/>
        <v>35723.123999999996</v>
      </c>
      <c r="G38">
        <f t="shared" si="5"/>
        <v>32553.851999999999</v>
      </c>
      <c r="H38">
        <f t="shared" si="7"/>
        <v>32647.871999999999</v>
      </c>
      <c r="I38">
        <f t="shared" si="9"/>
        <v>33725.207999999999</v>
      </c>
      <c r="J38">
        <f t="shared" si="10"/>
        <v>23520</v>
      </c>
      <c r="K38">
        <f t="shared" si="11"/>
        <v>19760</v>
      </c>
      <c r="L38">
        <f t="shared" si="12"/>
        <v>17120</v>
      </c>
      <c r="M38">
        <f t="shared" si="13"/>
        <v>20880</v>
      </c>
      <c r="N38">
        <f t="shared" si="14"/>
        <v>22080</v>
      </c>
      <c r="O38">
        <f t="shared" si="3"/>
        <v>-80</v>
      </c>
      <c r="P38">
        <f t="shared" si="4"/>
        <v>3432.4320000000007</v>
      </c>
      <c r="S38" s="27">
        <v>9</v>
      </c>
      <c r="T38" s="27">
        <v>32971.438346141855</v>
      </c>
      <c r="U38" s="27">
        <v>-4933.8463461418542</v>
      </c>
      <c r="V38" s="27">
        <v>-1.123294725734578</v>
      </c>
      <c r="X38" s="27">
        <v>2.9109589041095889</v>
      </c>
      <c r="Y38" s="27">
        <v>22283.495999999999</v>
      </c>
    </row>
    <row r="39" spans="1:25" x14ac:dyDescent="0.25">
      <c r="A39" s="4" t="s">
        <v>45</v>
      </c>
      <c r="B39" s="5">
        <v>7</v>
      </c>
      <c r="C39" s="5">
        <v>38</v>
      </c>
      <c r="D39" s="5">
        <v>22080</v>
      </c>
      <c r="E39" s="5">
        <v>37091.603999999999</v>
      </c>
      <c r="F39">
        <f t="shared" si="1"/>
        <v>39155.555999999997</v>
      </c>
      <c r="G39">
        <f t="shared" si="5"/>
        <v>35723.123999999996</v>
      </c>
      <c r="H39">
        <f t="shared" si="7"/>
        <v>32553.851999999999</v>
      </c>
      <c r="I39">
        <f t="shared" si="9"/>
        <v>32647.871999999999</v>
      </c>
      <c r="J39">
        <f t="shared" si="10"/>
        <v>23440</v>
      </c>
      <c r="K39">
        <f t="shared" si="11"/>
        <v>23520</v>
      </c>
      <c r="L39">
        <f t="shared" si="12"/>
        <v>19760</v>
      </c>
      <c r="M39">
        <f t="shared" si="13"/>
        <v>17120</v>
      </c>
      <c r="N39">
        <f t="shared" si="14"/>
        <v>20880</v>
      </c>
      <c r="O39">
        <f t="shared" si="3"/>
        <v>-1360</v>
      </c>
      <c r="P39">
        <f t="shared" si="4"/>
        <v>-2063.9519999999975</v>
      </c>
      <c r="S39" s="27">
        <v>10</v>
      </c>
      <c r="T39" s="27">
        <v>27692.669372281674</v>
      </c>
      <c r="U39" s="27">
        <v>1099.1466277183245</v>
      </c>
      <c r="V39" s="27">
        <v>0.25024403337781681</v>
      </c>
      <c r="X39" s="27">
        <v>3.2534246575342465</v>
      </c>
      <c r="Y39" s="27">
        <v>22447.692000000003</v>
      </c>
    </row>
    <row r="40" spans="1:25" x14ac:dyDescent="0.25">
      <c r="A40" s="4" t="s">
        <v>46</v>
      </c>
      <c r="B40" s="5">
        <v>8</v>
      </c>
      <c r="C40" s="5">
        <v>39</v>
      </c>
      <c r="D40" s="5">
        <v>19040</v>
      </c>
      <c r="E40" s="5">
        <v>32413.752</v>
      </c>
      <c r="F40">
        <f t="shared" si="1"/>
        <v>37091.603999999999</v>
      </c>
      <c r="G40">
        <f t="shared" si="5"/>
        <v>39155.555999999997</v>
      </c>
      <c r="H40">
        <f t="shared" si="7"/>
        <v>35723.123999999996</v>
      </c>
      <c r="I40">
        <f t="shared" si="9"/>
        <v>32553.851999999999</v>
      </c>
      <c r="J40">
        <f t="shared" si="10"/>
        <v>22080</v>
      </c>
      <c r="K40">
        <f t="shared" si="11"/>
        <v>23440</v>
      </c>
      <c r="L40">
        <f t="shared" si="12"/>
        <v>23520</v>
      </c>
      <c r="M40">
        <f t="shared" si="13"/>
        <v>19760</v>
      </c>
      <c r="N40">
        <f t="shared" si="14"/>
        <v>17120</v>
      </c>
      <c r="O40">
        <f t="shared" si="3"/>
        <v>-3040</v>
      </c>
      <c r="P40">
        <f t="shared" si="4"/>
        <v>-4677.851999999999</v>
      </c>
      <c r="S40" s="27">
        <v>11</v>
      </c>
      <c r="T40" s="27">
        <v>32238.275988661273</v>
      </c>
      <c r="U40" s="27">
        <v>-4836.3719886612744</v>
      </c>
      <c r="V40" s="27">
        <v>-1.1011026216497148</v>
      </c>
      <c r="X40" s="27">
        <v>3.595890410958904</v>
      </c>
      <c r="Y40" s="27">
        <v>23296.127999999997</v>
      </c>
    </row>
    <row r="41" spans="1:25" x14ac:dyDescent="0.25">
      <c r="A41" s="4" t="s">
        <v>47</v>
      </c>
      <c r="B41" s="5">
        <v>9</v>
      </c>
      <c r="C41" s="5">
        <v>40</v>
      </c>
      <c r="D41" s="5">
        <v>19680</v>
      </c>
      <c r="E41" s="5">
        <v>31170.408000000003</v>
      </c>
      <c r="F41">
        <f t="shared" si="1"/>
        <v>32413.752</v>
      </c>
      <c r="G41">
        <f t="shared" si="5"/>
        <v>37091.603999999999</v>
      </c>
      <c r="H41">
        <f t="shared" si="7"/>
        <v>39155.555999999997</v>
      </c>
      <c r="I41">
        <f t="shared" si="9"/>
        <v>35723.123999999996</v>
      </c>
      <c r="J41">
        <f t="shared" si="10"/>
        <v>19040</v>
      </c>
      <c r="K41">
        <f t="shared" si="11"/>
        <v>22080</v>
      </c>
      <c r="L41">
        <f t="shared" si="12"/>
        <v>23440</v>
      </c>
      <c r="M41">
        <f t="shared" si="13"/>
        <v>23520</v>
      </c>
      <c r="N41">
        <f t="shared" si="14"/>
        <v>19760</v>
      </c>
      <c r="O41">
        <f t="shared" si="3"/>
        <v>640</v>
      </c>
      <c r="P41">
        <f t="shared" si="4"/>
        <v>-1243.3439999999973</v>
      </c>
      <c r="S41" s="27">
        <v>12</v>
      </c>
      <c r="T41" s="27">
        <v>31505.113631180691</v>
      </c>
      <c r="U41" s="27">
        <v>-6499.2736311806875</v>
      </c>
      <c r="V41" s="27">
        <v>-1.4796974366094668</v>
      </c>
      <c r="X41" s="27">
        <v>3.9383561643835616</v>
      </c>
      <c r="Y41" s="27">
        <v>23708.868000000002</v>
      </c>
    </row>
    <row r="42" spans="1:25" x14ac:dyDescent="0.25">
      <c r="A42" s="4" t="s">
        <v>48</v>
      </c>
      <c r="B42" s="5">
        <v>10</v>
      </c>
      <c r="C42" s="5">
        <v>41</v>
      </c>
      <c r="D42" s="5">
        <v>24560</v>
      </c>
      <c r="E42" s="5">
        <v>36771.227999999996</v>
      </c>
      <c r="F42">
        <f t="shared" si="1"/>
        <v>31170.408000000003</v>
      </c>
      <c r="G42">
        <f t="shared" si="5"/>
        <v>32413.752</v>
      </c>
      <c r="H42">
        <f t="shared" si="7"/>
        <v>37091.603999999999</v>
      </c>
      <c r="I42">
        <f t="shared" si="9"/>
        <v>39155.555999999997</v>
      </c>
      <c r="J42">
        <f t="shared" si="10"/>
        <v>19680</v>
      </c>
      <c r="K42">
        <f t="shared" si="11"/>
        <v>19040</v>
      </c>
      <c r="L42">
        <f t="shared" si="12"/>
        <v>22080</v>
      </c>
      <c r="M42">
        <f t="shared" si="13"/>
        <v>23440</v>
      </c>
      <c r="N42">
        <f t="shared" si="14"/>
        <v>23520</v>
      </c>
      <c r="O42">
        <f t="shared" si="3"/>
        <v>4880</v>
      </c>
      <c r="P42">
        <f t="shared" si="4"/>
        <v>5600.8199999999924</v>
      </c>
      <c r="S42" s="27">
        <v>13</v>
      </c>
      <c r="T42" s="27">
        <v>30625.318802203998</v>
      </c>
      <c r="U42" s="27">
        <v>-6588.7668022039979</v>
      </c>
      <c r="V42" s="27">
        <v>-1.5000724543840589</v>
      </c>
      <c r="X42" s="27">
        <v>4.2808219178082183</v>
      </c>
      <c r="Y42" s="27">
        <v>23808.576000000001</v>
      </c>
    </row>
    <row r="43" spans="1:25" x14ac:dyDescent="0.25">
      <c r="A43" s="4" t="s">
        <v>49</v>
      </c>
      <c r="B43" s="5">
        <v>11</v>
      </c>
      <c r="C43" s="5">
        <v>42</v>
      </c>
      <c r="D43" s="5">
        <v>22960</v>
      </c>
      <c r="E43" s="5">
        <v>38389.452000000005</v>
      </c>
      <c r="F43">
        <f t="shared" si="1"/>
        <v>36771.227999999996</v>
      </c>
      <c r="G43">
        <f t="shared" si="5"/>
        <v>31170.408000000003</v>
      </c>
      <c r="H43">
        <f t="shared" si="7"/>
        <v>32413.752</v>
      </c>
      <c r="I43">
        <f t="shared" si="9"/>
        <v>37091.603999999999</v>
      </c>
      <c r="J43">
        <f t="shared" si="10"/>
        <v>24560</v>
      </c>
      <c r="K43">
        <f t="shared" si="11"/>
        <v>19680</v>
      </c>
      <c r="L43">
        <f t="shared" si="12"/>
        <v>19040</v>
      </c>
      <c r="M43">
        <f t="shared" si="13"/>
        <v>22080</v>
      </c>
      <c r="N43">
        <f t="shared" si="14"/>
        <v>23440</v>
      </c>
      <c r="O43">
        <f t="shared" si="3"/>
        <v>-1600</v>
      </c>
      <c r="P43">
        <f t="shared" si="4"/>
        <v>1618.2240000000093</v>
      </c>
      <c r="S43" s="27">
        <v>14</v>
      </c>
      <c r="T43" s="27">
        <v>35610.822833071943</v>
      </c>
      <c r="U43" s="27">
        <v>3738.773166928062</v>
      </c>
      <c r="V43" s="27">
        <v>0.85121097912024624</v>
      </c>
      <c r="X43" s="27">
        <v>4.6232876712328759</v>
      </c>
      <c r="Y43" s="27">
        <v>24036.552</v>
      </c>
    </row>
    <row r="44" spans="1:25" x14ac:dyDescent="0.25">
      <c r="A44" s="4" t="s">
        <v>50</v>
      </c>
      <c r="B44" s="5">
        <v>12</v>
      </c>
      <c r="C44" s="5">
        <v>43</v>
      </c>
      <c r="D44" s="5">
        <v>22960</v>
      </c>
      <c r="E44" s="5">
        <v>38180.951999999997</v>
      </c>
      <c r="F44">
        <f t="shared" si="1"/>
        <v>38389.452000000005</v>
      </c>
      <c r="G44">
        <f t="shared" si="5"/>
        <v>36771.227999999996</v>
      </c>
      <c r="H44">
        <f t="shared" si="7"/>
        <v>31170.408000000003</v>
      </c>
      <c r="I44">
        <f t="shared" si="9"/>
        <v>32413.752</v>
      </c>
      <c r="J44">
        <f t="shared" si="10"/>
        <v>22960</v>
      </c>
      <c r="K44">
        <f t="shared" si="11"/>
        <v>24560</v>
      </c>
      <c r="L44">
        <f t="shared" si="12"/>
        <v>19680</v>
      </c>
      <c r="M44">
        <f t="shared" si="13"/>
        <v>19040</v>
      </c>
      <c r="N44">
        <f t="shared" si="14"/>
        <v>22080</v>
      </c>
      <c r="O44">
        <f t="shared" si="3"/>
        <v>0</v>
      </c>
      <c r="P44">
        <f t="shared" si="4"/>
        <v>-208.50000000000728</v>
      </c>
      <c r="S44" s="27">
        <v>15</v>
      </c>
      <c r="T44" s="27">
        <v>34731.028004095249</v>
      </c>
      <c r="U44" s="27">
        <v>2003.2639959047519</v>
      </c>
      <c r="V44" s="27">
        <v>0.45608552090671156</v>
      </c>
      <c r="X44" s="27">
        <v>4.9657534246575334</v>
      </c>
      <c r="Y44" s="27">
        <v>24268.056</v>
      </c>
    </row>
    <row r="45" spans="1:25" x14ac:dyDescent="0.25">
      <c r="A45" s="4" t="s">
        <v>51</v>
      </c>
      <c r="B45" s="5">
        <v>13</v>
      </c>
      <c r="C45" s="5">
        <v>44</v>
      </c>
      <c r="D45" s="5">
        <v>25120</v>
      </c>
      <c r="E45" s="5">
        <v>39043.824000000001</v>
      </c>
      <c r="F45">
        <f t="shared" si="1"/>
        <v>38180.951999999997</v>
      </c>
      <c r="G45">
        <f t="shared" si="5"/>
        <v>38389.452000000005</v>
      </c>
      <c r="H45">
        <f t="shared" si="7"/>
        <v>36771.227999999996</v>
      </c>
      <c r="I45">
        <f t="shared" si="9"/>
        <v>31170.408000000003</v>
      </c>
      <c r="J45">
        <f t="shared" si="10"/>
        <v>22960</v>
      </c>
      <c r="K45">
        <f t="shared" si="11"/>
        <v>22960</v>
      </c>
      <c r="L45">
        <f t="shared" si="12"/>
        <v>24560</v>
      </c>
      <c r="M45">
        <f t="shared" si="13"/>
        <v>19680</v>
      </c>
      <c r="N45">
        <f t="shared" si="14"/>
        <v>19040</v>
      </c>
      <c r="O45">
        <f t="shared" si="3"/>
        <v>2160</v>
      </c>
      <c r="P45">
        <f t="shared" si="4"/>
        <v>862.87200000000303</v>
      </c>
      <c r="S45" s="27">
        <v>16</v>
      </c>
      <c r="T45" s="27">
        <v>33704.600703622433</v>
      </c>
      <c r="U45" s="27">
        <v>-3043.8447036224316</v>
      </c>
      <c r="V45" s="27">
        <v>-0.69299578090993574</v>
      </c>
      <c r="X45" s="27">
        <v>5.308219178082191</v>
      </c>
      <c r="Y45" s="27">
        <v>24464.135999999999</v>
      </c>
    </row>
    <row r="46" spans="1:25" x14ac:dyDescent="0.25">
      <c r="A46" s="4" t="s">
        <v>52</v>
      </c>
      <c r="B46" s="5">
        <v>14</v>
      </c>
      <c r="C46" s="5">
        <v>45</v>
      </c>
      <c r="D46" s="5">
        <v>25120</v>
      </c>
      <c r="E46" s="5">
        <v>37379.364000000001</v>
      </c>
      <c r="F46">
        <f t="shared" si="1"/>
        <v>39043.824000000001</v>
      </c>
      <c r="G46">
        <f t="shared" si="5"/>
        <v>38180.951999999997</v>
      </c>
      <c r="H46">
        <f t="shared" si="7"/>
        <v>38389.452000000005</v>
      </c>
      <c r="I46">
        <f t="shared" si="9"/>
        <v>36771.227999999996</v>
      </c>
      <c r="J46">
        <f t="shared" si="10"/>
        <v>25120</v>
      </c>
      <c r="K46">
        <f t="shared" si="11"/>
        <v>22960</v>
      </c>
      <c r="L46">
        <f t="shared" si="12"/>
        <v>22960</v>
      </c>
      <c r="M46">
        <f t="shared" si="13"/>
        <v>24560</v>
      </c>
      <c r="N46">
        <f t="shared" si="14"/>
        <v>19680</v>
      </c>
      <c r="O46">
        <f t="shared" si="3"/>
        <v>0</v>
      </c>
      <c r="P46">
        <f t="shared" si="4"/>
        <v>-1664.4599999999991</v>
      </c>
      <c r="S46" s="27">
        <v>17</v>
      </c>
      <c r="T46" s="27">
        <v>30771.951273700113</v>
      </c>
      <c r="U46" s="27">
        <v>-8793.3632737001135</v>
      </c>
      <c r="V46" s="27">
        <v>-2.0019955819133832</v>
      </c>
      <c r="X46" s="27">
        <v>5.6506849315068486</v>
      </c>
      <c r="Y46" s="27">
        <v>24490.656000000003</v>
      </c>
    </row>
    <row r="47" spans="1:25" x14ac:dyDescent="0.25">
      <c r="A47" s="4" t="s">
        <v>53</v>
      </c>
      <c r="B47" s="5">
        <v>15</v>
      </c>
      <c r="C47" s="5">
        <v>46</v>
      </c>
      <c r="D47" s="5">
        <v>24080</v>
      </c>
      <c r="E47" s="5">
        <v>34981.932000000001</v>
      </c>
      <c r="F47">
        <f t="shared" si="1"/>
        <v>37379.364000000001</v>
      </c>
      <c r="G47">
        <f t="shared" si="5"/>
        <v>39043.824000000001</v>
      </c>
      <c r="H47">
        <f t="shared" si="7"/>
        <v>38180.951999999997</v>
      </c>
      <c r="I47">
        <f t="shared" si="9"/>
        <v>38389.452000000005</v>
      </c>
      <c r="J47">
        <f t="shared" si="10"/>
        <v>25120</v>
      </c>
      <c r="K47">
        <f t="shared" si="11"/>
        <v>25120</v>
      </c>
      <c r="L47">
        <f t="shared" si="12"/>
        <v>22960</v>
      </c>
      <c r="M47">
        <f t="shared" si="13"/>
        <v>22960</v>
      </c>
      <c r="N47">
        <f t="shared" si="14"/>
        <v>24560</v>
      </c>
      <c r="O47">
        <f t="shared" si="3"/>
        <v>-1040</v>
      </c>
      <c r="P47">
        <f t="shared" si="4"/>
        <v>-2397.4320000000007</v>
      </c>
      <c r="S47" s="27">
        <v>18</v>
      </c>
      <c r="T47" s="27">
        <v>30332.053859211763</v>
      </c>
      <c r="U47" s="27">
        <v>-2779.6578592117621</v>
      </c>
      <c r="V47" s="27">
        <v>-0.63284804461753463</v>
      </c>
      <c r="X47" s="27">
        <v>5.9931506849315062</v>
      </c>
      <c r="Y47" s="27">
        <v>24779.183999999997</v>
      </c>
    </row>
    <row r="48" spans="1:25" x14ac:dyDescent="0.25">
      <c r="A48" s="4" t="s">
        <v>54</v>
      </c>
      <c r="B48" s="5">
        <v>16</v>
      </c>
      <c r="C48" s="5">
        <v>47</v>
      </c>
      <c r="D48" s="5">
        <v>25120</v>
      </c>
      <c r="E48" s="5">
        <v>39032.387999999999</v>
      </c>
      <c r="F48">
        <f t="shared" si="1"/>
        <v>34981.932000000001</v>
      </c>
      <c r="G48">
        <f t="shared" si="5"/>
        <v>37379.364000000001</v>
      </c>
      <c r="H48">
        <f t="shared" si="7"/>
        <v>39043.824000000001</v>
      </c>
      <c r="I48">
        <f t="shared" si="9"/>
        <v>38180.951999999997</v>
      </c>
      <c r="J48">
        <f t="shared" si="10"/>
        <v>24080</v>
      </c>
      <c r="K48">
        <f t="shared" si="11"/>
        <v>25120</v>
      </c>
      <c r="L48">
        <f t="shared" si="12"/>
        <v>25120</v>
      </c>
      <c r="M48">
        <f t="shared" si="13"/>
        <v>22960</v>
      </c>
      <c r="N48">
        <f t="shared" si="14"/>
        <v>22960</v>
      </c>
      <c r="O48">
        <f t="shared" si="3"/>
        <v>1040</v>
      </c>
      <c r="P48">
        <f t="shared" si="4"/>
        <v>4050.4559999999983</v>
      </c>
      <c r="S48" s="27">
        <v>19</v>
      </c>
      <c r="T48" s="27">
        <v>31211.84868818846</v>
      </c>
      <c r="U48" s="27">
        <v>3319.9753118115405</v>
      </c>
      <c r="V48" s="27">
        <v>0.75586276825242915</v>
      </c>
      <c r="X48" s="27">
        <v>6.3356164383561637</v>
      </c>
      <c r="Y48" s="27">
        <v>24888.983999999997</v>
      </c>
    </row>
    <row r="49" spans="1:25" x14ac:dyDescent="0.25">
      <c r="A49" s="4" t="s">
        <v>55</v>
      </c>
      <c r="B49" s="5">
        <v>17</v>
      </c>
      <c r="C49" s="5">
        <v>48</v>
      </c>
      <c r="D49" s="5">
        <v>23840</v>
      </c>
      <c r="E49" s="5">
        <v>37323.407999999996</v>
      </c>
      <c r="F49">
        <f t="shared" si="1"/>
        <v>39032.387999999999</v>
      </c>
      <c r="G49">
        <f t="shared" si="5"/>
        <v>34981.932000000001</v>
      </c>
      <c r="H49">
        <f t="shared" si="7"/>
        <v>37379.364000000001</v>
      </c>
      <c r="I49">
        <f t="shared" si="9"/>
        <v>39043.824000000001</v>
      </c>
      <c r="J49">
        <f t="shared" si="10"/>
        <v>25120</v>
      </c>
      <c r="K49">
        <f t="shared" si="11"/>
        <v>24080</v>
      </c>
      <c r="L49">
        <f t="shared" si="12"/>
        <v>25120</v>
      </c>
      <c r="M49">
        <f t="shared" si="13"/>
        <v>25120</v>
      </c>
      <c r="N49">
        <f t="shared" si="14"/>
        <v>22960</v>
      </c>
      <c r="O49">
        <f t="shared" si="3"/>
        <v>-1280</v>
      </c>
      <c r="P49">
        <f t="shared" si="4"/>
        <v>-1708.9800000000032</v>
      </c>
      <c r="S49" s="27">
        <v>20</v>
      </c>
      <c r="T49" s="27">
        <v>28689.770178455263</v>
      </c>
      <c r="U49" s="27">
        <v>2715.8138215447361</v>
      </c>
      <c r="V49" s="27">
        <v>0.61831259585208009</v>
      </c>
      <c r="X49" s="27">
        <v>6.6780821917808213</v>
      </c>
      <c r="Y49" s="27">
        <v>24903.275999999998</v>
      </c>
    </row>
    <row r="50" spans="1:25" x14ac:dyDescent="0.25">
      <c r="A50" s="4" t="s">
        <v>56</v>
      </c>
      <c r="B50" s="5">
        <v>18</v>
      </c>
      <c r="C50" s="5">
        <v>49</v>
      </c>
      <c r="D50" s="5">
        <v>22400</v>
      </c>
      <c r="E50" s="5">
        <v>34950.504000000001</v>
      </c>
      <c r="F50">
        <f t="shared" si="1"/>
        <v>37323.407999999996</v>
      </c>
      <c r="G50">
        <f t="shared" si="5"/>
        <v>39032.387999999999</v>
      </c>
      <c r="H50">
        <f t="shared" si="7"/>
        <v>34981.932000000001</v>
      </c>
      <c r="I50">
        <f t="shared" si="9"/>
        <v>37379.364000000001</v>
      </c>
      <c r="J50">
        <f t="shared" si="10"/>
        <v>23840</v>
      </c>
      <c r="K50">
        <f t="shared" si="11"/>
        <v>25120</v>
      </c>
      <c r="L50">
        <f t="shared" si="12"/>
        <v>24080</v>
      </c>
      <c r="M50">
        <f t="shared" si="13"/>
        <v>25120</v>
      </c>
      <c r="N50">
        <f t="shared" si="14"/>
        <v>25120</v>
      </c>
      <c r="O50">
        <f t="shared" si="3"/>
        <v>-1440</v>
      </c>
      <c r="P50">
        <f t="shared" si="4"/>
        <v>-2372.903999999995</v>
      </c>
      <c r="S50" s="27">
        <v>21</v>
      </c>
      <c r="T50" s="27">
        <v>32795.479380346515</v>
      </c>
      <c r="U50" s="27">
        <v>5552.3686196534836</v>
      </c>
      <c r="V50" s="27">
        <v>1.2641144349110254</v>
      </c>
      <c r="X50" s="27">
        <v>7.0205479452054789</v>
      </c>
      <c r="Y50" s="27">
        <v>25005.840000000004</v>
      </c>
    </row>
    <row r="51" spans="1:25" x14ac:dyDescent="0.25">
      <c r="A51" s="4" t="s">
        <v>57</v>
      </c>
      <c r="B51" s="5">
        <v>19</v>
      </c>
      <c r="C51" s="5">
        <v>50</v>
      </c>
      <c r="D51" s="5">
        <v>26800</v>
      </c>
      <c r="E51" s="5">
        <v>39775.608</v>
      </c>
      <c r="F51">
        <f t="shared" si="1"/>
        <v>34950.504000000001</v>
      </c>
      <c r="G51">
        <f t="shared" si="5"/>
        <v>37323.407999999996</v>
      </c>
      <c r="H51">
        <f t="shared" si="7"/>
        <v>39032.387999999999</v>
      </c>
      <c r="I51">
        <f t="shared" si="9"/>
        <v>34981.932000000001</v>
      </c>
      <c r="J51">
        <f t="shared" si="10"/>
        <v>22400</v>
      </c>
      <c r="K51">
        <f t="shared" si="11"/>
        <v>23840</v>
      </c>
      <c r="L51">
        <f t="shared" si="12"/>
        <v>25120</v>
      </c>
      <c r="M51">
        <f t="shared" si="13"/>
        <v>24080</v>
      </c>
      <c r="N51">
        <f t="shared" si="14"/>
        <v>25120</v>
      </c>
      <c r="O51">
        <f t="shared" si="3"/>
        <v>4400</v>
      </c>
      <c r="P51">
        <f t="shared" si="4"/>
        <v>4825.1039999999994</v>
      </c>
      <c r="S51" s="27">
        <v>22</v>
      </c>
      <c r="T51" s="27">
        <v>33792.580186520107</v>
      </c>
      <c r="U51" s="27">
        <v>7744.3638134798966</v>
      </c>
      <c r="V51" s="27">
        <v>1.763168614412618</v>
      </c>
      <c r="X51" s="27">
        <v>7.3630136986301364</v>
      </c>
      <c r="Y51" s="27">
        <v>25145.484</v>
      </c>
    </row>
    <row r="52" spans="1:25" x14ac:dyDescent="0.25">
      <c r="A52" s="4" t="s">
        <v>58</v>
      </c>
      <c r="B52" s="5">
        <v>20</v>
      </c>
      <c r="C52" s="5">
        <v>51</v>
      </c>
      <c r="D52" s="5">
        <v>16040</v>
      </c>
      <c r="E52" s="5">
        <v>28407.167999999998</v>
      </c>
      <c r="F52">
        <f t="shared" si="1"/>
        <v>39775.608</v>
      </c>
      <c r="G52">
        <f t="shared" si="5"/>
        <v>34950.504000000001</v>
      </c>
      <c r="H52">
        <f t="shared" si="7"/>
        <v>37323.407999999996</v>
      </c>
      <c r="I52">
        <f t="shared" si="9"/>
        <v>39032.387999999999</v>
      </c>
      <c r="J52">
        <f t="shared" si="10"/>
        <v>26800</v>
      </c>
      <c r="K52">
        <f t="shared" si="11"/>
        <v>22400</v>
      </c>
      <c r="L52">
        <f t="shared" si="12"/>
        <v>23840</v>
      </c>
      <c r="M52">
        <f t="shared" si="13"/>
        <v>25120</v>
      </c>
      <c r="N52">
        <f t="shared" si="14"/>
        <v>24080</v>
      </c>
      <c r="O52">
        <f t="shared" si="3"/>
        <v>-10760</v>
      </c>
      <c r="P52">
        <f t="shared" si="4"/>
        <v>-11368.440000000002</v>
      </c>
      <c r="S52" s="27">
        <v>23</v>
      </c>
      <c r="T52" s="27">
        <v>29921.482939022637</v>
      </c>
      <c r="U52" s="27">
        <v>-1247.3989390226379</v>
      </c>
      <c r="V52" s="27">
        <v>-0.28399681522038861</v>
      </c>
      <c r="X52" s="27">
        <v>7.705479452054794</v>
      </c>
      <c r="Y52" s="27">
        <v>25254.563999999998</v>
      </c>
    </row>
    <row r="53" spans="1:25" x14ac:dyDescent="0.25">
      <c r="A53" s="4" t="s">
        <v>59</v>
      </c>
      <c r="B53" s="5">
        <v>21</v>
      </c>
      <c r="C53" s="5">
        <v>52</v>
      </c>
      <c r="D53" s="5">
        <v>20000</v>
      </c>
      <c r="E53" s="5">
        <v>33224.46</v>
      </c>
      <c r="F53">
        <f t="shared" si="1"/>
        <v>28407.167999999998</v>
      </c>
      <c r="G53">
        <f t="shared" si="5"/>
        <v>39775.608</v>
      </c>
      <c r="H53">
        <f t="shared" si="7"/>
        <v>34950.504000000001</v>
      </c>
      <c r="I53">
        <f t="shared" si="9"/>
        <v>37323.407999999996</v>
      </c>
      <c r="J53">
        <f t="shared" si="10"/>
        <v>16040</v>
      </c>
      <c r="K53">
        <f t="shared" si="11"/>
        <v>26800</v>
      </c>
      <c r="L53">
        <f t="shared" si="12"/>
        <v>22400</v>
      </c>
      <c r="M53">
        <f t="shared" si="13"/>
        <v>23840</v>
      </c>
      <c r="N53">
        <f t="shared" si="14"/>
        <v>25120</v>
      </c>
      <c r="O53">
        <f t="shared" si="3"/>
        <v>3960</v>
      </c>
      <c r="P53">
        <f t="shared" si="4"/>
        <v>4817.2920000000013</v>
      </c>
      <c r="S53" s="27">
        <v>24</v>
      </c>
      <c r="T53" s="27">
        <v>31563.76661977914</v>
      </c>
      <c r="U53" s="27">
        <v>2228.2093802208619</v>
      </c>
      <c r="V53" s="27">
        <v>0.50729910683003765</v>
      </c>
      <c r="X53" s="27">
        <v>8.0479452054794525</v>
      </c>
      <c r="Y53" s="27">
        <v>25310.976000000002</v>
      </c>
    </row>
    <row r="54" spans="1:25" x14ac:dyDescent="0.25">
      <c r="A54" s="4" t="s">
        <v>60</v>
      </c>
      <c r="B54" s="5">
        <v>22</v>
      </c>
      <c r="C54" s="5">
        <v>53</v>
      </c>
      <c r="D54" s="5">
        <v>24880</v>
      </c>
      <c r="E54" s="5">
        <v>37162.655999999995</v>
      </c>
      <c r="F54">
        <f t="shared" si="1"/>
        <v>33224.46</v>
      </c>
      <c r="G54">
        <f t="shared" si="5"/>
        <v>28407.167999999998</v>
      </c>
      <c r="H54">
        <f t="shared" si="7"/>
        <v>39775.608</v>
      </c>
      <c r="I54">
        <f t="shared" si="9"/>
        <v>34950.504000000001</v>
      </c>
      <c r="J54">
        <f t="shared" si="10"/>
        <v>20000</v>
      </c>
      <c r="K54">
        <f t="shared" si="11"/>
        <v>16040</v>
      </c>
      <c r="L54">
        <f t="shared" si="12"/>
        <v>26800</v>
      </c>
      <c r="M54">
        <f t="shared" si="13"/>
        <v>22400</v>
      </c>
      <c r="N54">
        <f t="shared" si="14"/>
        <v>23840</v>
      </c>
      <c r="O54">
        <f t="shared" si="3"/>
        <v>4880</v>
      </c>
      <c r="P54">
        <f t="shared" si="4"/>
        <v>3938.1959999999963</v>
      </c>
      <c r="S54" s="27">
        <v>25</v>
      </c>
      <c r="T54" s="27">
        <v>33733.927197921657</v>
      </c>
      <c r="U54" s="27">
        <v>5825.0208020783466</v>
      </c>
      <c r="V54" s="27">
        <v>1.3261894848803795</v>
      </c>
      <c r="X54" s="27">
        <v>8.3904109589041092</v>
      </c>
      <c r="Y54" s="27">
        <v>25314.096000000001</v>
      </c>
    </row>
    <row r="55" spans="1:25" x14ac:dyDescent="0.25">
      <c r="A55" s="4" t="s">
        <v>61</v>
      </c>
      <c r="B55" s="5">
        <v>23</v>
      </c>
      <c r="C55" s="5">
        <v>54</v>
      </c>
      <c r="D55" s="5">
        <v>26960</v>
      </c>
      <c r="E55" s="5">
        <v>34823.123999999996</v>
      </c>
      <c r="F55">
        <f t="shared" si="1"/>
        <v>37162.655999999995</v>
      </c>
      <c r="G55">
        <f t="shared" si="5"/>
        <v>33224.46</v>
      </c>
      <c r="H55">
        <f t="shared" si="7"/>
        <v>28407.167999999998</v>
      </c>
      <c r="I55">
        <f t="shared" si="9"/>
        <v>39775.608</v>
      </c>
      <c r="J55">
        <f t="shared" si="10"/>
        <v>24880</v>
      </c>
      <c r="K55">
        <f t="shared" si="11"/>
        <v>20000</v>
      </c>
      <c r="L55">
        <f t="shared" si="12"/>
        <v>16040</v>
      </c>
      <c r="M55">
        <f t="shared" si="13"/>
        <v>26800</v>
      </c>
      <c r="N55">
        <f t="shared" si="14"/>
        <v>22400</v>
      </c>
      <c r="O55">
        <f t="shared" si="3"/>
        <v>2080</v>
      </c>
      <c r="P55">
        <f t="shared" si="4"/>
        <v>-2339.5319999999992</v>
      </c>
      <c r="S55" s="27">
        <v>26</v>
      </c>
      <c r="T55" s="27">
        <v>30713.298285101664</v>
      </c>
      <c r="U55" s="27">
        <v>-1233.0422851016629</v>
      </c>
      <c r="V55" s="27">
        <v>-0.28072821857241259</v>
      </c>
      <c r="X55" s="27">
        <v>8.7328767123287676</v>
      </c>
      <c r="Y55" s="27">
        <v>25680.227999999999</v>
      </c>
    </row>
    <row r="56" spans="1:25" x14ac:dyDescent="0.25">
      <c r="A56" s="4" t="s">
        <v>62</v>
      </c>
      <c r="B56" s="5">
        <v>24</v>
      </c>
      <c r="C56" s="5">
        <v>55</v>
      </c>
      <c r="D56" s="5">
        <v>25160</v>
      </c>
      <c r="E56" s="5">
        <v>38175.372000000003</v>
      </c>
      <c r="F56">
        <f t="shared" si="1"/>
        <v>34823.123999999996</v>
      </c>
      <c r="G56">
        <f t="shared" si="5"/>
        <v>37162.655999999995</v>
      </c>
      <c r="H56">
        <f t="shared" si="7"/>
        <v>33224.46</v>
      </c>
      <c r="I56">
        <f t="shared" si="9"/>
        <v>28407.167999999998</v>
      </c>
      <c r="J56">
        <f t="shared" si="10"/>
        <v>26960</v>
      </c>
      <c r="K56">
        <f t="shared" si="11"/>
        <v>24880</v>
      </c>
      <c r="L56">
        <f t="shared" si="12"/>
        <v>20000</v>
      </c>
      <c r="M56">
        <f t="shared" si="13"/>
        <v>16040</v>
      </c>
      <c r="N56">
        <f t="shared" si="14"/>
        <v>26800</v>
      </c>
      <c r="O56">
        <f t="shared" si="3"/>
        <v>-1800</v>
      </c>
      <c r="P56">
        <f t="shared" si="4"/>
        <v>3352.2480000000069</v>
      </c>
      <c r="S56" s="27">
        <v>27</v>
      </c>
      <c r="T56" s="27">
        <v>30595.992307904773</v>
      </c>
      <c r="U56" s="27">
        <v>1931.783692095225</v>
      </c>
      <c r="V56" s="27">
        <v>0.43981151425347753</v>
      </c>
      <c r="X56" s="27">
        <v>9.0753424657534243</v>
      </c>
      <c r="Y56" s="27">
        <v>25744.248</v>
      </c>
    </row>
    <row r="57" spans="1:25" x14ac:dyDescent="0.25">
      <c r="A57" s="4" t="s">
        <v>63</v>
      </c>
      <c r="B57" s="5">
        <v>25</v>
      </c>
      <c r="C57" s="5">
        <v>56</v>
      </c>
      <c r="D57" s="5">
        <v>30960</v>
      </c>
      <c r="E57" s="5">
        <v>38459.807999999997</v>
      </c>
      <c r="F57">
        <f t="shared" si="1"/>
        <v>38175.372000000003</v>
      </c>
      <c r="G57">
        <f t="shared" si="5"/>
        <v>34823.123999999996</v>
      </c>
      <c r="H57">
        <f t="shared" si="7"/>
        <v>37162.655999999995</v>
      </c>
      <c r="I57">
        <f t="shared" si="9"/>
        <v>33224.46</v>
      </c>
      <c r="J57">
        <f t="shared" si="10"/>
        <v>25160</v>
      </c>
      <c r="K57">
        <f t="shared" si="11"/>
        <v>26960</v>
      </c>
      <c r="L57">
        <f t="shared" si="12"/>
        <v>24880</v>
      </c>
      <c r="M57">
        <f t="shared" si="13"/>
        <v>20000</v>
      </c>
      <c r="N57">
        <f t="shared" si="14"/>
        <v>16040</v>
      </c>
      <c r="O57">
        <f t="shared" si="3"/>
        <v>5800</v>
      </c>
      <c r="P57">
        <f t="shared" si="4"/>
        <v>284.43599999999424</v>
      </c>
      <c r="S57" s="27">
        <v>28</v>
      </c>
      <c r="T57" s="27">
        <v>30041.721565649452</v>
      </c>
      <c r="U57" s="27">
        <v>3897.2784343505482</v>
      </c>
      <c r="V57" s="27">
        <v>0.88729806380136056</v>
      </c>
      <c r="X57" s="27">
        <v>9.4178082191780828</v>
      </c>
      <c r="Y57" s="27">
        <v>25920.792000000001</v>
      </c>
    </row>
    <row r="58" spans="1:25" x14ac:dyDescent="0.25">
      <c r="A58" s="4" t="s">
        <v>64</v>
      </c>
      <c r="B58" s="5">
        <v>26</v>
      </c>
      <c r="C58" s="5">
        <v>57</v>
      </c>
      <c r="D58" s="5">
        <v>30560</v>
      </c>
      <c r="E58" s="5">
        <v>36940.175999999999</v>
      </c>
      <c r="F58">
        <f t="shared" si="1"/>
        <v>38459.807999999997</v>
      </c>
      <c r="G58">
        <f t="shared" si="5"/>
        <v>38175.372000000003</v>
      </c>
      <c r="H58">
        <f t="shared" si="7"/>
        <v>34823.123999999996</v>
      </c>
      <c r="I58">
        <f t="shared" si="9"/>
        <v>37162.655999999995</v>
      </c>
      <c r="J58">
        <f t="shared" si="10"/>
        <v>30960</v>
      </c>
      <c r="K58">
        <f t="shared" si="11"/>
        <v>25160</v>
      </c>
      <c r="L58">
        <f t="shared" si="12"/>
        <v>26960</v>
      </c>
      <c r="M58">
        <f t="shared" si="13"/>
        <v>24880</v>
      </c>
      <c r="N58">
        <f t="shared" si="14"/>
        <v>20000</v>
      </c>
      <c r="O58">
        <f t="shared" si="3"/>
        <v>-400</v>
      </c>
      <c r="P58">
        <f t="shared" si="4"/>
        <v>-1519.6319999999978</v>
      </c>
      <c r="S58" s="27">
        <v>29</v>
      </c>
      <c r="T58" s="27">
        <v>32560.867425952729</v>
      </c>
      <c r="U58" s="27">
        <v>5558.6445740472736</v>
      </c>
      <c r="V58" s="27">
        <v>1.2655432889885359</v>
      </c>
      <c r="X58" s="27">
        <v>9.7602739726027394</v>
      </c>
      <c r="Y58" s="27">
        <v>26096.052</v>
      </c>
    </row>
    <row r="59" spans="1:25" x14ac:dyDescent="0.25">
      <c r="A59" s="4" t="s">
        <v>65</v>
      </c>
      <c r="B59" s="5">
        <v>27</v>
      </c>
      <c r="C59" s="5">
        <v>58</v>
      </c>
      <c r="D59" s="5">
        <v>32000</v>
      </c>
      <c r="E59" s="5">
        <v>34103.58</v>
      </c>
      <c r="F59">
        <f t="shared" si="1"/>
        <v>36940.175999999999</v>
      </c>
      <c r="G59">
        <f t="shared" si="5"/>
        <v>38459.807999999997</v>
      </c>
      <c r="H59">
        <f t="shared" si="7"/>
        <v>38175.372000000003</v>
      </c>
      <c r="I59">
        <f t="shared" si="9"/>
        <v>34823.123999999996</v>
      </c>
      <c r="J59">
        <f t="shared" si="10"/>
        <v>30560</v>
      </c>
      <c r="K59">
        <f t="shared" si="11"/>
        <v>30960</v>
      </c>
      <c r="L59">
        <f t="shared" si="12"/>
        <v>25160</v>
      </c>
      <c r="M59">
        <f t="shared" si="13"/>
        <v>26960</v>
      </c>
      <c r="N59">
        <f t="shared" si="14"/>
        <v>24880</v>
      </c>
      <c r="O59">
        <f t="shared" si="3"/>
        <v>1440</v>
      </c>
      <c r="P59">
        <f t="shared" si="4"/>
        <v>-2836.5959999999977</v>
      </c>
      <c r="S59" s="27">
        <v>30</v>
      </c>
      <c r="T59" s="27">
        <v>32120.970011464378</v>
      </c>
      <c r="U59" s="27">
        <v>1604.2379885356204</v>
      </c>
      <c r="V59" s="27">
        <v>0.3652387903717868</v>
      </c>
      <c r="X59" s="27">
        <v>10.102739726027398</v>
      </c>
      <c r="Y59" s="27">
        <v>26179.5</v>
      </c>
    </row>
    <row r="60" spans="1:25" x14ac:dyDescent="0.25">
      <c r="A60" s="4" t="s">
        <v>66</v>
      </c>
      <c r="B60" s="5">
        <v>28</v>
      </c>
      <c r="C60" s="5">
        <v>59</v>
      </c>
      <c r="D60" s="5">
        <v>32000</v>
      </c>
      <c r="E60" s="5">
        <v>38487.372000000003</v>
      </c>
      <c r="F60">
        <f t="shared" si="1"/>
        <v>34103.58</v>
      </c>
      <c r="G60">
        <f t="shared" si="5"/>
        <v>36940.175999999999</v>
      </c>
      <c r="H60">
        <f t="shared" si="7"/>
        <v>38459.807999999997</v>
      </c>
      <c r="I60">
        <f t="shared" si="9"/>
        <v>38175.372000000003</v>
      </c>
      <c r="J60">
        <f t="shared" si="10"/>
        <v>32000</v>
      </c>
      <c r="K60">
        <f t="shared" si="11"/>
        <v>30560</v>
      </c>
      <c r="L60">
        <f t="shared" si="12"/>
        <v>30960</v>
      </c>
      <c r="M60">
        <f t="shared" si="13"/>
        <v>25160</v>
      </c>
      <c r="N60">
        <f t="shared" si="14"/>
        <v>26960</v>
      </c>
      <c r="O60">
        <f t="shared" si="3"/>
        <v>0</v>
      </c>
      <c r="P60">
        <f t="shared" si="4"/>
        <v>4383.7920000000013</v>
      </c>
      <c r="S60" s="27">
        <v>31</v>
      </c>
      <c r="T60" s="27">
        <v>30742.624779400889</v>
      </c>
      <c r="U60" s="27">
        <v>1905.2472205991107</v>
      </c>
      <c r="V60" s="27">
        <v>0.43376992390389152</v>
      </c>
      <c r="X60" s="27">
        <v>10.445205479452055</v>
      </c>
      <c r="Y60" s="27">
        <v>26258.076000000001</v>
      </c>
    </row>
    <row r="61" spans="1:25" x14ac:dyDescent="0.25">
      <c r="A61" s="4" t="s">
        <v>68</v>
      </c>
      <c r="B61" s="5">
        <v>1</v>
      </c>
      <c r="C61" s="5">
        <v>60</v>
      </c>
      <c r="D61" s="5">
        <v>26400</v>
      </c>
      <c r="E61" s="5">
        <v>36460.296000000002</v>
      </c>
      <c r="F61">
        <f t="shared" si="1"/>
        <v>38487.372000000003</v>
      </c>
      <c r="G61">
        <f t="shared" si="5"/>
        <v>34103.58</v>
      </c>
      <c r="H61">
        <f t="shared" si="7"/>
        <v>36940.175999999999</v>
      </c>
      <c r="I61">
        <f t="shared" si="9"/>
        <v>38459.807999999997</v>
      </c>
      <c r="J61">
        <f t="shared" si="10"/>
        <v>32000</v>
      </c>
      <c r="K61">
        <f t="shared" si="11"/>
        <v>32000</v>
      </c>
      <c r="L61">
        <f t="shared" si="12"/>
        <v>30560</v>
      </c>
      <c r="M61">
        <f t="shared" si="13"/>
        <v>30960</v>
      </c>
      <c r="N61">
        <f t="shared" si="14"/>
        <v>25160</v>
      </c>
      <c r="O61">
        <f t="shared" si="3"/>
        <v>-5600</v>
      </c>
      <c r="P61">
        <f t="shared" si="4"/>
        <v>-2027.0760000000009</v>
      </c>
      <c r="S61" s="27">
        <v>32</v>
      </c>
      <c r="T61" s="27">
        <v>31710.399091275256</v>
      </c>
      <c r="U61" s="27">
        <v>843.45290872474288</v>
      </c>
      <c r="V61" s="27">
        <v>0.19202993715377287</v>
      </c>
      <c r="X61" s="27">
        <v>10.787671232876713</v>
      </c>
      <c r="Y61" s="27">
        <v>26501.028000000002</v>
      </c>
    </row>
    <row r="62" spans="1:25" x14ac:dyDescent="0.25">
      <c r="A62" s="4" t="s">
        <v>69</v>
      </c>
      <c r="B62" s="5">
        <v>2</v>
      </c>
      <c r="C62" s="5">
        <v>61</v>
      </c>
      <c r="D62" s="5">
        <v>26480</v>
      </c>
      <c r="E62" s="5">
        <v>35674.127999999997</v>
      </c>
      <c r="F62">
        <f t="shared" si="1"/>
        <v>36460.296000000002</v>
      </c>
      <c r="G62">
        <f t="shared" si="5"/>
        <v>38487.372000000003</v>
      </c>
      <c r="H62">
        <f t="shared" si="7"/>
        <v>34103.58</v>
      </c>
      <c r="I62">
        <f t="shared" si="9"/>
        <v>36940.175999999999</v>
      </c>
      <c r="J62">
        <f t="shared" si="10"/>
        <v>26400</v>
      </c>
      <c r="K62">
        <f t="shared" si="11"/>
        <v>32000</v>
      </c>
      <c r="L62">
        <f t="shared" si="12"/>
        <v>32000</v>
      </c>
      <c r="M62">
        <f t="shared" si="13"/>
        <v>30560</v>
      </c>
      <c r="N62">
        <f t="shared" si="14"/>
        <v>30960</v>
      </c>
      <c r="O62">
        <f t="shared" si="3"/>
        <v>80</v>
      </c>
      <c r="P62">
        <f t="shared" si="4"/>
        <v>-786.16800000000512</v>
      </c>
      <c r="S62" s="27">
        <v>33</v>
      </c>
      <c r="T62" s="27">
        <v>33088.744323338746</v>
      </c>
      <c r="U62" s="27">
        <v>2634.3796766612504</v>
      </c>
      <c r="V62" s="27">
        <v>0.59977238624181217</v>
      </c>
      <c r="X62" s="27">
        <v>11.13013698630137</v>
      </c>
      <c r="Y62" s="27">
        <v>26625.864000000001</v>
      </c>
    </row>
    <row r="63" spans="1:25" x14ac:dyDescent="0.25">
      <c r="A63" s="4" t="s">
        <v>70</v>
      </c>
      <c r="B63" s="5">
        <v>3</v>
      </c>
      <c r="C63" s="5">
        <v>62</v>
      </c>
      <c r="D63" s="5">
        <v>19120</v>
      </c>
      <c r="E63" s="5">
        <v>26501.028000000002</v>
      </c>
      <c r="F63">
        <f t="shared" si="1"/>
        <v>35674.127999999997</v>
      </c>
      <c r="G63">
        <f t="shared" si="5"/>
        <v>36460.296000000002</v>
      </c>
      <c r="H63">
        <f t="shared" si="7"/>
        <v>38487.372000000003</v>
      </c>
      <c r="I63">
        <f t="shared" si="9"/>
        <v>34103.58</v>
      </c>
      <c r="J63">
        <f t="shared" si="10"/>
        <v>26480</v>
      </c>
      <c r="K63">
        <f t="shared" si="11"/>
        <v>26400</v>
      </c>
      <c r="L63">
        <f t="shared" si="12"/>
        <v>32000</v>
      </c>
      <c r="M63">
        <f t="shared" si="13"/>
        <v>32000</v>
      </c>
      <c r="N63">
        <f t="shared" si="14"/>
        <v>30560</v>
      </c>
      <c r="O63">
        <f t="shared" si="3"/>
        <v>-7360</v>
      </c>
      <c r="P63">
        <f t="shared" si="4"/>
        <v>-9173.0999999999949</v>
      </c>
      <c r="S63" s="27">
        <v>34</v>
      </c>
      <c r="T63" s="27">
        <v>33059.417829039521</v>
      </c>
      <c r="U63" s="27">
        <v>6096.1381709604757</v>
      </c>
      <c r="V63" s="27">
        <v>1.3879151020063523</v>
      </c>
      <c r="X63" s="27">
        <v>11.472602739726026</v>
      </c>
      <c r="Y63" s="27">
        <v>26685.612000000001</v>
      </c>
    </row>
    <row r="64" spans="1:25" x14ac:dyDescent="0.25">
      <c r="A64" s="4" t="s">
        <v>71</v>
      </c>
      <c r="B64" s="5">
        <v>4</v>
      </c>
      <c r="C64" s="5">
        <v>63</v>
      </c>
      <c r="D64" s="5">
        <v>18160</v>
      </c>
      <c r="E64" s="5">
        <v>23296.127999999997</v>
      </c>
      <c r="F64">
        <f t="shared" si="1"/>
        <v>26501.028000000002</v>
      </c>
      <c r="G64">
        <f t="shared" si="5"/>
        <v>35674.127999999997</v>
      </c>
      <c r="H64">
        <f t="shared" si="7"/>
        <v>36460.296000000002</v>
      </c>
      <c r="I64">
        <f t="shared" si="9"/>
        <v>38487.372000000003</v>
      </c>
      <c r="J64">
        <f t="shared" si="10"/>
        <v>19120</v>
      </c>
      <c r="K64">
        <f t="shared" si="11"/>
        <v>26480</v>
      </c>
      <c r="L64">
        <f t="shared" si="12"/>
        <v>26400</v>
      </c>
      <c r="M64">
        <f t="shared" si="13"/>
        <v>32000</v>
      </c>
      <c r="N64">
        <f t="shared" si="14"/>
        <v>32000</v>
      </c>
      <c r="O64">
        <f t="shared" si="3"/>
        <v>-960</v>
      </c>
      <c r="P64">
        <f t="shared" si="4"/>
        <v>-3204.9000000000051</v>
      </c>
      <c r="S64" s="27">
        <v>35</v>
      </c>
      <c r="T64" s="27">
        <v>32560.867425952729</v>
      </c>
      <c r="U64" s="27">
        <v>4530.7365740472706</v>
      </c>
      <c r="V64" s="27">
        <v>1.0315182395778901</v>
      </c>
      <c r="X64" s="27">
        <v>11.815068493150685</v>
      </c>
      <c r="Y64" s="27">
        <v>26723.508000000002</v>
      </c>
    </row>
    <row r="65" spans="1:25" x14ac:dyDescent="0.25">
      <c r="A65" s="4" t="s">
        <v>72</v>
      </c>
      <c r="B65" s="5">
        <v>5</v>
      </c>
      <c r="C65" s="5">
        <v>64</v>
      </c>
      <c r="D65" s="5">
        <v>28320</v>
      </c>
      <c r="E65" s="5">
        <v>38167.236000000004</v>
      </c>
      <c r="F65">
        <f t="shared" si="1"/>
        <v>23296.127999999997</v>
      </c>
      <c r="G65">
        <f t="shared" si="5"/>
        <v>26501.028000000002</v>
      </c>
      <c r="H65">
        <f t="shared" si="7"/>
        <v>35674.127999999997</v>
      </c>
      <c r="I65">
        <f t="shared" si="9"/>
        <v>36460.296000000002</v>
      </c>
      <c r="J65">
        <f t="shared" si="10"/>
        <v>18160</v>
      </c>
      <c r="K65">
        <f t="shared" si="11"/>
        <v>19120</v>
      </c>
      <c r="L65">
        <f t="shared" si="12"/>
        <v>26480</v>
      </c>
      <c r="M65">
        <f t="shared" si="13"/>
        <v>26400</v>
      </c>
      <c r="N65">
        <f t="shared" si="14"/>
        <v>32000</v>
      </c>
      <c r="O65">
        <f t="shared" si="3"/>
        <v>10160</v>
      </c>
      <c r="P65">
        <f t="shared" si="4"/>
        <v>14871.108000000007</v>
      </c>
      <c r="S65" s="27">
        <v>36</v>
      </c>
      <c r="T65" s="27">
        <v>31446.460642582246</v>
      </c>
      <c r="U65" s="27">
        <v>967.29135741775463</v>
      </c>
      <c r="V65" s="27">
        <v>0.22022438556191806</v>
      </c>
      <c r="X65" s="27">
        <v>12.157534246575342</v>
      </c>
      <c r="Y65" s="27">
        <v>27401.903999999999</v>
      </c>
    </row>
    <row r="66" spans="1:25" x14ac:dyDescent="0.25">
      <c r="A66" s="4" t="s">
        <v>73</v>
      </c>
      <c r="B66" s="5">
        <v>6</v>
      </c>
      <c r="C66" s="5">
        <v>65</v>
      </c>
      <c r="D66" s="5">
        <v>28240</v>
      </c>
      <c r="E66" s="5">
        <v>38160.612000000001</v>
      </c>
      <c r="F66">
        <f t="shared" si="1"/>
        <v>38167.236000000004</v>
      </c>
      <c r="G66">
        <f t="shared" si="5"/>
        <v>23296.127999999997</v>
      </c>
      <c r="H66">
        <f t="shared" si="7"/>
        <v>26501.028000000002</v>
      </c>
      <c r="I66">
        <f t="shared" si="9"/>
        <v>35674.127999999997</v>
      </c>
      <c r="J66">
        <f t="shared" si="10"/>
        <v>28320</v>
      </c>
      <c r="K66">
        <f t="shared" si="11"/>
        <v>18160</v>
      </c>
      <c r="L66">
        <f t="shared" si="12"/>
        <v>19120</v>
      </c>
      <c r="M66">
        <f t="shared" si="13"/>
        <v>26480</v>
      </c>
      <c r="N66">
        <f t="shared" si="14"/>
        <v>26400</v>
      </c>
      <c r="O66">
        <f t="shared" si="3"/>
        <v>-80</v>
      </c>
      <c r="P66">
        <f t="shared" si="4"/>
        <v>-6.6240000000034343</v>
      </c>
      <c r="S66" s="27">
        <v>37</v>
      </c>
      <c r="T66" s="27">
        <v>31681.072596976031</v>
      </c>
      <c r="U66" s="27">
        <v>-510.66459697602841</v>
      </c>
      <c r="V66" s="27">
        <v>-0.11626362236657586</v>
      </c>
      <c r="X66" s="27">
        <v>12.5</v>
      </c>
      <c r="Y66" s="27">
        <v>27552.396000000001</v>
      </c>
    </row>
    <row r="67" spans="1:25" x14ac:dyDescent="0.25">
      <c r="A67" s="4" t="s">
        <v>74</v>
      </c>
      <c r="B67" s="5">
        <v>7</v>
      </c>
      <c r="C67" s="5">
        <v>66</v>
      </c>
      <c r="D67" s="5">
        <v>18160</v>
      </c>
      <c r="E67" s="5">
        <v>22060.991999999998</v>
      </c>
      <c r="F67">
        <f t="shared" si="1"/>
        <v>38160.612000000001</v>
      </c>
      <c r="G67">
        <f t="shared" si="5"/>
        <v>38167.236000000004</v>
      </c>
      <c r="H67">
        <f t="shared" si="7"/>
        <v>23296.127999999997</v>
      </c>
      <c r="I67">
        <f t="shared" si="9"/>
        <v>26501.028000000002</v>
      </c>
      <c r="J67">
        <f t="shared" si="10"/>
        <v>28240</v>
      </c>
      <c r="K67">
        <f t="shared" si="11"/>
        <v>28320</v>
      </c>
      <c r="L67">
        <f t="shared" si="12"/>
        <v>18160</v>
      </c>
      <c r="M67">
        <f t="shared" si="13"/>
        <v>19120</v>
      </c>
      <c r="N67">
        <f t="shared" si="14"/>
        <v>26480</v>
      </c>
      <c r="O67">
        <f t="shared" si="3"/>
        <v>-10080</v>
      </c>
      <c r="P67">
        <f t="shared" si="4"/>
        <v>-16099.620000000003</v>
      </c>
      <c r="S67" s="27">
        <v>38</v>
      </c>
      <c r="T67" s="27">
        <v>33469.988749228651</v>
      </c>
      <c r="U67" s="27">
        <v>3301.2392507713448</v>
      </c>
      <c r="V67" s="27">
        <v>0.75159710672368074</v>
      </c>
      <c r="X67" s="27">
        <v>12.842465753424657</v>
      </c>
      <c r="Y67" s="27">
        <v>27721.583999999999</v>
      </c>
    </row>
    <row r="68" spans="1:25" x14ac:dyDescent="0.25">
      <c r="A68" s="4" t="s">
        <v>79</v>
      </c>
      <c r="B68" s="5">
        <v>12</v>
      </c>
      <c r="C68" s="5">
        <v>71</v>
      </c>
      <c r="D68" s="5">
        <v>15120</v>
      </c>
      <c r="E68" s="5">
        <v>28610.832000000002</v>
      </c>
      <c r="F68">
        <f t="shared" si="1"/>
        <v>22060.991999999998</v>
      </c>
      <c r="G68">
        <f t="shared" si="5"/>
        <v>38160.612000000001</v>
      </c>
      <c r="H68">
        <f t="shared" si="7"/>
        <v>38167.236000000004</v>
      </c>
      <c r="I68">
        <f t="shared" si="9"/>
        <v>23296.127999999997</v>
      </c>
      <c r="J68">
        <f t="shared" si="10"/>
        <v>18160</v>
      </c>
      <c r="K68">
        <f t="shared" si="11"/>
        <v>28240</v>
      </c>
      <c r="L68">
        <f t="shared" si="12"/>
        <v>28320</v>
      </c>
      <c r="M68">
        <f t="shared" si="13"/>
        <v>18160</v>
      </c>
      <c r="N68">
        <f t="shared" si="14"/>
        <v>19120</v>
      </c>
      <c r="O68">
        <f t="shared" si="3"/>
        <v>-3040</v>
      </c>
      <c r="P68">
        <f t="shared" si="4"/>
        <v>6549.8400000000038</v>
      </c>
      <c r="S68" s="27">
        <v>39</v>
      </c>
      <c r="T68" s="27">
        <v>32883.458863244181</v>
      </c>
      <c r="U68" s="27">
        <v>5505.9931367558238</v>
      </c>
      <c r="V68" s="27">
        <v>1.253556072998707</v>
      </c>
      <c r="X68" s="27">
        <v>13.184931506849315</v>
      </c>
      <c r="Y68" s="27">
        <v>27728.628000000004</v>
      </c>
    </row>
    <row r="69" spans="1:25" x14ac:dyDescent="0.25">
      <c r="A69" s="4" t="s">
        <v>80</v>
      </c>
      <c r="B69" s="5">
        <v>13</v>
      </c>
      <c r="C69" s="5">
        <v>72</v>
      </c>
      <c r="D69" s="5">
        <v>29552</v>
      </c>
      <c r="E69" s="5">
        <v>39918.156000000003</v>
      </c>
      <c r="F69">
        <f t="shared" si="1"/>
        <v>28610.832000000002</v>
      </c>
      <c r="G69">
        <f t="shared" si="5"/>
        <v>22060.991999999998</v>
      </c>
      <c r="H69">
        <f t="shared" si="7"/>
        <v>38160.612000000001</v>
      </c>
      <c r="I69">
        <f t="shared" si="9"/>
        <v>38167.236000000004</v>
      </c>
      <c r="J69">
        <f t="shared" si="10"/>
        <v>15120</v>
      </c>
      <c r="K69">
        <f t="shared" si="11"/>
        <v>18160</v>
      </c>
      <c r="L69">
        <f t="shared" si="12"/>
        <v>28240</v>
      </c>
      <c r="M69">
        <f t="shared" si="13"/>
        <v>28320</v>
      </c>
      <c r="N69">
        <f t="shared" si="14"/>
        <v>18160</v>
      </c>
      <c r="O69">
        <f t="shared" si="3"/>
        <v>14432</v>
      </c>
      <c r="P69">
        <f t="shared" si="4"/>
        <v>11307.324000000001</v>
      </c>
      <c r="S69" s="27">
        <v>40</v>
      </c>
      <c r="T69" s="27">
        <v>32883.458863244181</v>
      </c>
      <c r="U69" s="27">
        <v>5297.4931367558165</v>
      </c>
      <c r="V69" s="27">
        <v>1.2060866274820643</v>
      </c>
      <c r="X69" s="27">
        <v>13.527397260273972</v>
      </c>
      <c r="Y69" s="27">
        <v>28022.579999999998</v>
      </c>
    </row>
    <row r="70" spans="1:25" x14ac:dyDescent="0.25">
      <c r="A70" s="4" t="s">
        <v>81</v>
      </c>
      <c r="B70" s="5">
        <v>14</v>
      </c>
      <c r="C70" s="5">
        <v>73</v>
      </c>
      <c r="D70" s="5">
        <v>30480</v>
      </c>
      <c r="E70" s="5">
        <v>40946.484000000004</v>
      </c>
      <c r="F70">
        <f t="shared" si="1"/>
        <v>39918.156000000003</v>
      </c>
      <c r="G70">
        <f t="shared" si="5"/>
        <v>28610.832000000002</v>
      </c>
      <c r="H70">
        <f t="shared" si="7"/>
        <v>22060.991999999998</v>
      </c>
      <c r="I70">
        <f t="shared" si="9"/>
        <v>38160.612000000001</v>
      </c>
      <c r="J70">
        <f t="shared" si="10"/>
        <v>29552</v>
      </c>
      <c r="K70">
        <f t="shared" si="11"/>
        <v>15120</v>
      </c>
      <c r="L70">
        <f t="shared" si="12"/>
        <v>18160</v>
      </c>
      <c r="M70">
        <f t="shared" si="13"/>
        <v>28240</v>
      </c>
      <c r="N70">
        <f t="shared" si="14"/>
        <v>28320</v>
      </c>
      <c r="O70">
        <f t="shared" si="3"/>
        <v>928</v>
      </c>
      <c r="P70">
        <f t="shared" si="4"/>
        <v>1028.3280000000013</v>
      </c>
      <c r="S70" s="27">
        <v>41</v>
      </c>
      <c r="T70" s="27">
        <v>33675.274209323208</v>
      </c>
      <c r="U70" s="27">
        <v>5368.5497906767923</v>
      </c>
      <c r="V70" s="27">
        <v>1.2222641812561486</v>
      </c>
      <c r="X70" s="27">
        <v>13.86986301369863</v>
      </c>
      <c r="Y70" s="27">
        <v>28029.312000000002</v>
      </c>
    </row>
    <row r="71" spans="1:25" x14ac:dyDescent="0.25">
      <c r="A71" s="4" t="s">
        <v>82</v>
      </c>
      <c r="B71" s="5">
        <v>15</v>
      </c>
      <c r="C71" s="5">
        <v>74</v>
      </c>
      <c r="D71" s="5">
        <v>24080</v>
      </c>
      <c r="E71" s="5">
        <v>33793.656000000003</v>
      </c>
      <c r="F71">
        <f t="shared" ref="F71:F134" si="15">E70</f>
        <v>40946.484000000004</v>
      </c>
      <c r="G71">
        <f t="shared" si="5"/>
        <v>39918.156000000003</v>
      </c>
      <c r="H71">
        <f t="shared" si="7"/>
        <v>28610.832000000002</v>
      </c>
      <c r="I71">
        <f t="shared" si="9"/>
        <v>22060.991999999998</v>
      </c>
      <c r="J71">
        <f t="shared" si="10"/>
        <v>30480</v>
      </c>
      <c r="K71">
        <f t="shared" si="11"/>
        <v>29552</v>
      </c>
      <c r="L71">
        <f t="shared" si="12"/>
        <v>15120</v>
      </c>
      <c r="M71">
        <f t="shared" si="13"/>
        <v>18160</v>
      </c>
      <c r="N71">
        <f t="shared" si="14"/>
        <v>28240</v>
      </c>
      <c r="O71">
        <f t="shared" ref="O71:O134" si="16">D71-D70</f>
        <v>-6400</v>
      </c>
      <c r="P71">
        <f t="shared" ref="P71:P134" si="17">E71-E70</f>
        <v>-7152.8280000000013</v>
      </c>
      <c r="S71" s="27">
        <v>42</v>
      </c>
      <c r="T71" s="27">
        <v>33675.274209323208</v>
      </c>
      <c r="U71" s="27">
        <v>3704.0897906767932</v>
      </c>
      <c r="V71" s="27">
        <v>0.84331457317639602</v>
      </c>
      <c r="X71" s="27">
        <v>14.212328767123287</v>
      </c>
      <c r="Y71" s="27">
        <v>28037.592000000001</v>
      </c>
    </row>
    <row r="72" spans="1:25" x14ac:dyDescent="0.25">
      <c r="A72" s="4" t="s">
        <v>83</v>
      </c>
      <c r="B72" s="5">
        <v>16</v>
      </c>
      <c r="C72" s="5">
        <v>75</v>
      </c>
      <c r="D72" s="5">
        <v>16240</v>
      </c>
      <c r="E72" s="5">
        <v>25254.563999999998</v>
      </c>
      <c r="F72">
        <f t="shared" si="15"/>
        <v>33793.656000000003</v>
      </c>
      <c r="G72">
        <f t="shared" ref="G72:G135" si="18">E70</f>
        <v>40946.484000000004</v>
      </c>
      <c r="H72">
        <f t="shared" si="7"/>
        <v>39918.156000000003</v>
      </c>
      <c r="I72">
        <f t="shared" si="9"/>
        <v>28610.832000000002</v>
      </c>
      <c r="J72">
        <f t="shared" si="10"/>
        <v>24080</v>
      </c>
      <c r="K72">
        <f t="shared" si="11"/>
        <v>30480</v>
      </c>
      <c r="L72">
        <f t="shared" si="12"/>
        <v>29552</v>
      </c>
      <c r="M72">
        <f t="shared" si="13"/>
        <v>15120</v>
      </c>
      <c r="N72">
        <f t="shared" si="14"/>
        <v>18160</v>
      </c>
      <c r="O72">
        <f t="shared" si="16"/>
        <v>-7840</v>
      </c>
      <c r="P72">
        <f t="shared" si="17"/>
        <v>-8539.0920000000042</v>
      </c>
      <c r="S72" s="27">
        <v>43</v>
      </c>
      <c r="T72" s="27">
        <v>33294.029783433311</v>
      </c>
      <c r="U72" s="27">
        <v>1687.9022165666902</v>
      </c>
      <c r="V72" s="27">
        <v>0.38428672569175182</v>
      </c>
      <c r="X72" s="27">
        <v>14.554794520547945</v>
      </c>
      <c r="Y72" s="27">
        <v>28407.167999999998</v>
      </c>
    </row>
    <row r="73" spans="1:25" x14ac:dyDescent="0.25">
      <c r="A73" s="4" t="s">
        <v>84</v>
      </c>
      <c r="B73" s="5">
        <v>17</v>
      </c>
      <c r="C73" s="5">
        <v>76</v>
      </c>
      <c r="D73" s="5">
        <v>17040</v>
      </c>
      <c r="E73" s="5">
        <v>28029.312000000002</v>
      </c>
      <c r="F73">
        <f t="shared" si="15"/>
        <v>25254.563999999998</v>
      </c>
      <c r="G73">
        <f t="shared" si="18"/>
        <v>33793.656000000003</v>
      </c>
      <c r="H73">
        <f t="shared" ref="H73:H136" si="19">E70</f>
        <v>40946.484000000004</v>
      </c>
      <c r="I73">
        <f t="shared" si="9"/>
        <v>39918.156000000003</v>
      </c>
      <c r="J73">
        <f t="shared" si="10"/>
        <v>16240</v>
      </c>
      <c r="K73">
        <f t="shared" si="11"/>
        <v>24080</v>
      </c>
      <c r="L73">
        <f t="shared" si="12"/>
        <v>30480</v>
      </c>
      <c r="M73">
        <f t="shared" si="13"/>
        <v>29552</v>
      </c>
      <c r="N73">
        <f t="shared" si="14"/>
        <v>15120</v>
      </c>
      <c r="O73">
        <f t="shared" si="16"/>
        <v>800</v>
      </c>
      <c r="P73">
        <f t="shared" si="17"/>
        <v>2774.7480000000032</v>
      </c>
      <c r="S73" s="27">
        <v>44</v>
      </c>
      <c r="T73" s="27">
        <v>33675.274209323208</v>
      </c>
      <c r="U73" s="27">
        <v>5357.1137906767908</v>
      </c>
      <c r="V73" s="27">
        <v>1.2196605333955808</v>
      </c>
      <c r="X73" s="27">
        <v>14.897260273972602</v>
      </c>
      <c r="Y73" s="27">
        <v>28555.200000000001</v>
      </c>
    </row>
    <row r="74" spans="1:25" x14ac:dyDescent="0.25">
      <c r="A74" s="4" t="s">
        <v>85</v>
      </c>
      <c r="B74" s="5">
        <v>18</v>
      </c>
      <c r="C74" s="5">
        <v>77</v>
      </c>
      <c r="D74" s="5">
        <v>21840</v>
      </c>
      <c r="E74" s="5">
        <v>31521.432000000001</v>
      </c>
      <c r="F74">
        <f t="shared" si="15"/>
        <v>28029.312000000002</v>
      </c>
      <c r="G74">
        <f t="shared" si="18"/>
        <v>25254.563999999998</v>
      </c>
      <c r="H74">
        <f t="shared" si="19"/>
        <v>33793.656000000003</v>
      </c>
      <c r="I74">
        <f t="shared" ref="I74:I137" si="20">E70</f>
        <v>40946.484000000004</v>
      </c>
      <c r="J74">
        <f t="shared" si="10"/>
        <v>17040</v>
      </c>
      <c r="K74">
        <f t="shared" si="11"/>
        <v>16240</v>
      </c>
      <c r="L74">
        <f t="shared" si="12"/>
        <v>24080</v>
      </c>
      <c r="M74">
        <f t="shared" si="13"/>
        <v>30480</v>
      </c>
      <c r="N74">
        <f t="shared" si="14"/>
        <v>29552</v>
      </c>
      <c r="O74">
        <f t="shared" si="16"/>
        <v>4800</v>
      </c>
      <c r="P74">
        <f t="shared" si="17"/>
        <v>3492.119999999999</v>
      </c>
      <c r="S74" s="27">
        <v>45</v>
      </c>
      <c r="T74" s="27">
        <v>33206.050300535637</v>
      </c>
      <c r="U74" s="27">
        <v>4117.357699464359</v>
      </c>
      <c r="V74" s="27">
        <v>0.93740377451916612</v>
      </c>
      <c r="X74" s="27">
        <v>15.239726027397261</v>
      </c>
      <c r="Y74" s="27">
        <v>28610.832000000002</v>
      </c>
    </row>
    <row r="75" spans="1:25" x14ac:dyDescent="0.25">
      <c r="A75" s="4" t="s">
        <v>89</v>
      </c>
      <c r="B75" s="5">
        <v>22</v>
      </c>
      <c r="C75" s="5">
        <v>81</v>
      </c>
      <c r="D75" s="5">
        <v>20960</v>
      </c>
      <c r="E75" s="5">
        <v>29866.835999999999</v>
      </c>
      <c r="F75">
        <f t="shared" si="15"/>
        <v>31521.432000000001</v>
      </c>
      <c r="G75">
        <f t="shared" si="18"/>
        <v>28029.312000000002</v>
      </c>
      <c r="H75">
        <f t="shared" si="19"/>
        <v>25254.563999999998</v>
      </c>
      <c r="I75">
        <f t="shared" si="20"/>
        <v>33793.656000000003</v>
      </c>
      <c r="J75">
        <f t="shared" ref="J75:J138" si="21">D74</f>
        <v>21840</v>
      </c>
      <c r="K75">
        <f t="shared" ref="K75:K138" si="22">D73</f>
        <v>17040</v>
      </c>
      <c r="L75">
        <f t="shared" ref="L75:L138" si="23">D72</f>
        <v>16240</v>
      </c>
      <c r="M75">
        <f t="shared" ref="M75:M138" si="24">D71</f>
        <v>24080</v>
      </c>
      <c r="N75">
        <f t="shared" ref="N75:N138" si="25">D70</f>
        <v>30480</v>
      </c>
      <c r="O75">
        <f t="shared" si="16"/>
        <v>-880</v>
      </c>
      <c r="P75">
        <f t="shared" si="17"/>
        <v>-1654.5960000000014</v>
      </c>
      <c r="S75" s="27">
        <v>46</v>
      </c>
      <c r="T75" s="27">
        <v>32678.173403149623</v>
      </c>
      <c r="U75" s="27">
        <v>2272.3305968503773</v>
      </c>
      <c r="V75" s="27">
        <v>0.51734423723254452</v>
      </c>
      <c r="X75" s="27">
        <v>15.582191780821917</v>
      </c>
      <c r="Y75" s="27">
        <v>28652.579999999998</v>
      </c>
    </row>
    <row r="76" spans="1:25" x14ac:dyDescent="0.25">
      <c r="A76" s="4" t="s">
        <v>90</v>
      </c>
      <c r="B76" s="5">
        <v>23</v>
      </c>
      <c r="C76" s="5">
        <v>82</v>
      </c>
      <c r="D76" s="5">
        <v>12720</v>
      </c>
      <c r="E76" s="5">
        <v>20099.64</v>
      </c>
      <c r="F76">
        <f t="shared" si="15"/>
        <v>29866.835999999999</v>
      </c>
      <c r="G76">
        <f t="shared" si="18"/>
        <v>31521.432000000001</v>
      </c>
      <c r="H76">
        <f t="shared" si="19"/>
        <v>28029.312000000002</v>
      </c>
      <c r="I76">
        <f t="shared" si="20"/>
        <v>25254.563999999998</v>
      </c>
      <c r="J76">
        <f t="shared" si="21"/>
        <v>20960</v>
      </c>
      <c r="K76">
        <f t="shared" si="22"/>
        <v>21840</v>
      </c>
      <c r="L76">
        <f t="shared" si="23"/>
        <v>17040</v>
      </c>
      <c r="M76">
        <f t="shared" si="24"/>
        <v>16240</v>
      </c>
      <c r="N76">
        <f t="shared" si="25"/>
        <v>24080</v>
      </c>
      <c r="O76">
        <f t="shared" si="16"/>
        <v>-8240</v>
      </c>
      <c r="P76">
        <f t="shared" si="17"/>
        <v>-9767.1959999999999</v>
      </c>
      <c r="S76" s="27">
        <v>47</v>
      </c>
      <c r="T76" s="27">
        <v>34291.130589606895</v>
      </c>
      <c r="U76" s="27">
        <v>5484.4774103931049</v>
      </c>
      <c r="V76" s="27">
        <v>1.2486575617261602</v>
      </c>
      <c r="X76" s="27">
        <v>15.924657534246576</v>
      </c>
      <c r="Y76" s="27">
        <v>28674.083999999999</v>
      </c>
    </row>
    <row r="77" spans="1:25" x14ac:dyDescent="0.25">
      <c r="A77" s="4" t="s">
        <v>92</v>
      </c>
      <c r="B77" s="5">
        <v>25</v>
      </c>
      <c r="C77" s="5">
        <v>84</v>
      </c>
      <c r="D77" s="5">
        <v>25600</v>
      </c>
      <c r="E77" s="5">
        <v>36565.824000000001</v>
      </c>
      <c r="F77">
        <f t="shared" si="15"/>
        <v>20099.64</v>
      </c>
      <c r="G77">
        <f t="shared" si="18"/>
        <v>29866.835999999999</v>
      </c>
      <c r="H77">
        <f t="shared" si="19"/>
        <v>31521.432000000001</v>
      </c>
      <c r="I77">
        <f t="shared" si="20"/>
        <v>28029.312000000002</v>
      </c>
      <c r="J77">
        <f t="shared" si="21"/>
        <v>12720</v>
      </c>
      <c r="K77">
        <f t="shared" si="22"/>
        <v>20960</v>
      </c>
      <c r="L77">
        <f t="shared" si="23"/>
        <v>21840</v>
      </c>
      <c r="M77">
        <f t="shared" si="24"/>
        <v>17040</v>
      </c>
      <c r="N77">
        <f t="shared" si="25"/>
        <v>16240</v>
      </c>
      <c r="O77">
        <f t="shared" si="16"/>
        <v>12880</v>
      </c>
      <c r="P77">
        <f t="shared" si="17"/>
        <v>16466.184000000001</v>
      </c>
      <c r="S77" s="27">
        <v>48</v>
      </c>
      <c r="T77" s="27">
        <v>30346.717106361375</v>
      </c>
      <c r="U77" s="27">
        <v>-1939.5491063613772</v>
      </c>
      <c r="V77" s="27">
        <v>-0.44157947544974258</v>
      </c>
      <c r="X77" s="27">
        <v>16.267123287671232</v>
      </c>
      <c r="Y77" s="27">
        <v>28742.844000000001</v>
      </c>
    </row>
    <row r="78" spans="1:25" x14ac:dyDescent="0.25">
      <c r="A78" s="4" t="s">
        <v>93</v>
      </c>
      <c r="B78" s="5">
        <v>26</v>
      </c>
      <c r="C78" s="5">
        <v>85</v>
      </c>
      <c r="D78" s="5">
        <v>28800</v>
      </c>
      <c r="E78" s="5">
        <v>38614.896000000001</v>
      </c>
      <c r="F78">
        <f t="shared" si="15"/>
        <v>36565.824000000001</v>
      </c>
      <c r="G78">
        <f t="shared" si="18"/>
        <v>20099.64</v>
      </c>
      <c r="H78">
        <f t="shared" si="19"/>
        <v>29866.835999999999</v>
      </c>
      <c r="I78">
        <f t="shared" si="20"/>
        <v>31521.432000000001</v>
      </c>
      <c r="J78">
        <f t="shared" si="21"/>
        <v>25600</v>
      </c>
      <c r="K78">
        <f t="shared" si="22"/>
        <v>12720</v>
      </c>
      <c r="L78">
        <f t="shared" si="23"/>
        <v>20960</v>
      </c>
      <c r="M78">
        <f t="shared" si="24"/>
        <v>21840</v>
      </c>
      <c r="N78">
        <f t="shared" si="25"/>
        <v>17040</v>
      </c>
      <c r="O78">
        <f t="shared" si="16"/>
        <v>3200</v>
      </c>
      <c r="P78">
        <f t="shared" si="17"/>
        <v>2049.0720000000001</v>
      </c>
      <c r="S78" s="27">
        <v>49</v>
      </c>
      <c r="T78" s="27">
        <v>31798.378574172923</v>
      </c>
      <c r="U78" s="27">
        <v>1426.0814258270766</v>
      </c>
      <c r="V78" s="27">
        <v>0.32467767168149769</v>
      </c>
      <c r="X78" s="27">
        <v>16.609589041095887</v>
      </c>
      <c r="Y78" s="27">
        <v>28791.815999999999</v>
      </c>
    </row>
    <row r="79" spans="1:25" x14ac:dyDescent="0.25">
      <c r="A79" s="4" t="s">
        <v>94</v>
      </c>
      <c r="B79" s="5">
        <v>27</v>
      </c>
      <c r="C79" s="5">
        <v>86</v>
      </c>
      <c r="D79" s="5">
        <v>26560</v>
      </c>
      <c r="E79" s="5">
        <v>36490.080000000002</v>
      </c>
      <c r="F79">
        <f t="shared" si="15"/>
        <v>38614.896000000001</v>
      </c>
      <c r="G79">
        <f t="shared" si="18"/>
        <v>36565.824000000001</v>
      </c>
      <c r="H79">
        <f t="shared" si="19"/>
        <v>20099.64</v>
      </c>
      <c r="I79">
        <f t="shared" si="20"/>
        <v>29866.835999999999</v>
      </c>
      <c r="J79">
        <f t="shared" si="21"/>
        <v>28800</v>
      </c>
      <c r="K79">
        <f t="shared" si="22"/>
        <v>25600</v>
      </c>
      <c r="L79">
        <f t="shared" si="23"/>
        <v>12720</v>
      </c>
      <c r="M79">
        <f t="shared" si="24"/>
        <v>20960</v>
      </c>
      <c r="N79">
        <f t="shared" si="25"/>
        <v>21840</v>
      </c>
      <c r="O79">
        <f t="shared" si="16"/>
        <v>-2240</v>
      </c>
      <c r="P79">
        <f t="shared" si="17"/>
        <v>-2124.8159999999989</v>
      </c>
      <c r="S79" s="27">
        <v>50</v>
      </c>
      <c r="T79" s="27">
        <v>33587.294726425542</v>
      </c>
      <c r="U79" s="27">
        <v>3575.3612735744537</v>
      </c>
      <c r="V79" s="27">
        <v>0.81400679701799072</v>
      </c>
      <c r="X79" s="27">
        <v>16.952054794520546</v>
      </c>
      <c r="Y79" s="27">
        <v>28815.396000000001</v>
      </c>
    </row>
    <row r="80" spans="1:25" x14ac:dyDescent="0.25">
      <c r="A80" s="4" t="s">
        <v>95</v>
      </c>
      <c r="B80" s="5">
        <v>28</v>
      </c>
      <c r="C80" s="5">
        <v>87</v>
      </c>
      <c r="D80" s="5">
        <v>28400</v>
      </c>
      <c r="E80" s="5">
        <v>37307.22</v>
      </c>
      <c r="F80">
        <f t="shared" si="15"/>
        <v>36490.080000000002</v>
      </c>
      <c r="G80">
        <f t="shared" si="18"/>
        <v>38614.896000000001</v>
      </c>
      <c r="H80">
        <f t="shared" si="19"/>
        <v>36565.824000000001</v>
      </c>
      <c r="I80">
        <f t="shared" si="20"/>
        <v>20099.64</v>
      </c>
      <c r="J80">
        <f t="shared" si="21"/>
        <v>26560</v>
      </c>
      <c r="K80">
        <f t="shared" si="22"/>
        <v>28800</v>
      </c>
      <c r="L80">
        <f t="shared" si="23"/>
        <v>25600</v>
      </c>
      <c r="M80">
        <f t="shared" si="24"/>
        <v>12720</v>
      </c>
      <c r="N80">
        <f t="shared" si="25"/>
        <v>20960</v>
      </c>
      <c r="O80">
        <f t="shared" si="16"/>
        <v>1840</v>
      </c>
      <c r="P80">
        <f t="shared" si="17"/>
        <v>817.13999999999942</v>
      </c>
      <c r="S80" s="27">
        <v>51</v>
      </c>
      <c r="T80" s="27">
        <v>34349.783578205344</v>
      </c>
      <c r="U80" s="27">
        <v>473.34042179465177</v>
      </c>
      <c r="V80" s="27">
        <v>0.1077659825573388</v>
      </c>
      <c r="X80" s="27">
        <v>17.294520547945204</v>
      </c>
      <c r="Y80" s="27">
        <v>29298.671999999999</v>
      </c>
    </row>
    <row r="81" spans="1:25" x14ac:dyDescent="0.25">
      <c r="A81" s="4" t="s">
        <v>96</v>
      </c>
      <c r="B81" s="5">
        <v>29</v>
      </c>
      <c r="C81" s="5">
        <v>88</v>
      </c>
      <c r="D81" s="5">
        <v>26640</v>
      </c>
      <c r="E81" s="5">
        <v>38652.54</v>
      </c>
      <c r="F81">
        <f t="shared" si="15"/>
        <v>37307.22</v>
      </c>
      <c r="G81">
        <f t="shared" si="18"/>
        <v>36490.080000000002</v>
      </c>
      <c r="H81">
        <f t="shared" si="19"/>
        <v>38614.896000000001</v>
      </c>
      <c r="I81">
        <f t="shared" si="20"/>
        <v>36565.824000000001</v>
      </c>
      <c r="J81">
        <f t="shared" si="21"/>
        <v>28400</v>
      </c>
      <c r="K81">
        <f t="shared" si="22"/>
        <v>26560</v>
      </c>
      <c r="L81">
        <f t="shared" si="23"/>
        <v>28800</v>
      </c>
      <c r="M81">
        <f t="shared" si="24"/>
        <v>25600</v>
      </c>
      <c r="N81">
        <f t="shared" si="25"/>
        <v>12720</v>
      </c>
      <c r="O81">
        <f t="shared" si="16"/>
        <v>-1760</v>
      </c>
      <c r="P81">
        <f t="shared" si="17"/>
        <v>1345.3199999999997</v>
      </c>
      <c r="S81" s="27">
        <v>52</v>
      </c>
      <c r="T81" s="27">
        <v>33689.93745647282</v>
      </c>
      <c r="U81" s="27">
        <v>4485.4345435271825</v>
      </c>
      <c r="V81" s="27">
        <v>1.0212042718581464</v>
      </c>
      <c r="X81" s="27">
        <v>17.636986301369859</v>
      </c>
      <c r="Y81" s="27">
        <v>29355.851999999995</v>
      </c>
    </row>
    <row r="82" spans="1:25" x14ac:dyDescent="0.25">
      <c r="A82" s="4" t="s">
        <v>97</v>
      </c>
      <c r="B82" s="5">
        <v>30</v>
      </c>
      <c r="C82" s="5">
        <v>89</v>
      </c>
      <c r="D82" s="5">
        <v>22880</v>
      </c>
      <c r="E82" s="5">
        <v>32973.407999999996</v>
      </c>
      <c r="F82">
        <f t="shared" si="15"/>
        <v>38652.54</v>
      </c>
      <c r="G82">
        <f t="shared" si="18"/>
        <v>37307.22</v>
      </c>
      <c r="H82">
        <f t="shared" si="19"/>
        <v>36490.080000000002</v>
      </c>
      <c r="I82">
        <f t="shared" si="20"/>
        <v>38614.896000000001</v>
      </c>
      <c r="J82">
        <f t="shared" si="21"/>
        <v>26640</v>
      </c>
      <c r="K82">
        <f t="shared" si="22"/>
        <v>28400</v>
      </c>
      <c r="L82">
        <f t="shared" si="23"/>
        <v>26560</v>
      </c>
      <c r="M82">
        <f t="shared" si="24"/>
        <v>28800</v>
      </c>
      <c r="N82">
        <f t="shared" si="25"/>
        <v>25600</v>
      </c>
      <c r="O82">
        <f t="shared" si="16"/>
        <v>-3760</v>
      </c>
      <c r="P82">
        <f t="shared" si="17"/>
        <v>-5679.1320000000051</v>
      </c>
      <c r="S82" s="27">
        <v>53</v>
      </c>
      <c r="T82" s="27">
        <v>35816.108293166508</v>
      </c>
      <c r="U82" s="27">
        <v>2643.6997068334895</v>
      </c>
      <c r="V82" s="27">
        <v>0.60189428870931594</v>
      </c>
      <c r="X82" s="27">
        <v>17.979452054794518</v>
      </c>
      <c r="Y82" s="27">
        <v>29467.775999999998</v>
      </c>
    </row>
    <row r="83" spans="1:25" x14ac:dyDescent="0.25">
      <c r="A83" s="4" t="s">
        <v>98</v>
      </c>
      <c r="B83" s="5">
        <v>31</v>
      </c>
      <c r="C83" s="5">
        <v>90</v>
      </c>
      <c r="D83" s="5">
        <v>27120</v>
      </c>
      <c r="E83" s="5">
        <v>37207.428</v>
      </c>
      <c r="F83">
        <f t="shared" si="15"/>
        <v>32973.407999999996</v>
      </c>
      <c r="G83">
        <f t="shared" si="18"/>
        <v>38652.54</v>
      </c>
      <c r="H83">
        <f t="shared" si="19"/>
        <v>37307.22</v>
      </c>
      <c r="I83">
        <f t="shared" si="20"/>
        <v>36490.080000000002</v>
      </c>
      <c r="J83">
        <f t="shared" si="21"/>
        <v>22880</v>
      </c>
      <c r="K83">
        <f t="shared" si="22"/>
        <v>26640</v>
      </c>
      <c r="L83">
        <f t="shared" si="23"/>
        <v>28400</v>
      </c>
      <c r="M83">
        <f t="shared" si="24"/>
        <v>26560</v>
      </c>
      <c r="N83">
        <f t="shared" si="25"/>
        <v>28800</v>
      </c>
      <c r="O83">
        <f t="shared" si="16"/>
        <v>4240</v>
      </c>
      <c r="P83">
        <f t="shared" si="17"/>
        <v>4234.0200000000041</v>
      </c>
      <c r="S83" s="27">
        <v>54</v>
      </c>
      <c r="T83" s="27">
        <v>35669.475821670392</v>
      </c>
      <c r="U83" s="27">
        <v>1270.7001783296073</v>
      </c>
      <c r="V83" s="27">
        <v>0.28930183637028023</v>
      </c>
      <c r="X83" s="27">
        <v>18.321917808219176</v>
      </c>
      <c r="Y83" s="27">
        <v>29480.256000000001</v>
      </c>
    </row>
    <row r="84" spans="1:25" x14ac:dyDescent="0.25">
      <c r="A84" s="4" t="s">
        <v>100</v>
      </c>
      <c r="B84" s="5">
        <v>1</v>
      </c>
      <c r="C84" s="5">
        <v>91</v>
      </c>
      <c r="D84" s="5">
        <v>24720</v>
      </c>
      <c r="E84" s="5">
        <v>35567.64</v>
      </c>
      <c r="F84">
        <f t="shared" si="15"/>
        <v>37207.428</v>
      </c>
      <c r="G84">
        <f t="shared" si="18"/>
        <v>32973.407999999996</v>
      </c>
      <c r="H84">
        <f t="shared" si="19"/>
        <v>38652.54</v>
      </c>
      <c r="I84">
        <f t="shared" si="20"/>
        <v>37307.22</v>
      </c>
      <c r="J84">
        <f t="shared" si="21"/>
        <v>27120</v>
      </c>
      <c r="K84">
        <f t="shared" si="22"/>
        <v>22880</v>
      </c>
      <c r="L84">
        <f t="shared" si="23"/>
        <v>26640</v>
      </c>
      <c r="M84">
        <f t="shared" si="24"/>
        <v>28400</v>
      </c>
      <c r="N84">
        <f t="shared" si="25"/>
        <v>26560</v>
      </c>
      <c r="O84">
        <f t="shared" si="16"/>
        <v>-2400</v>
      </c>
      <c r="P84">
        <f t="shared" si="17"/>
        <v>-1639.7880000000005</v>
      </c>
      <c r="S84" s="27">
        <v>55</v>
      </c>
      <c r="T84" s="27">
        <v>36197.352719056405</v>
      </c>
      <c r="U84" s="27">
        <v>-2093.7727190564037</v>
      </c>
      <c r="V84" s="27">
        <v>-0.47669175065456809</v>
      </c>
      <c r="X84" s="27">
        <v>18.664383561643834</v>
      </c>
      <c r="Y84" s="27">
        <v>29544.239999999998</v>
      </c>
    </row>
    <row r="85" spans="1:25" x14ac:dyDescent="0.25">
      <c r="A85" s="4" t="s">
        <v>101</v>
      </c>
      <c r="B85" s="5">
        <v>2</v>
      </c>
      <c r="C85" s="5">
        <v>92</v>
      </c>
      <c r="D85" s="5">
        <v>26080</v>
      </c>
      <c r="E85" s="5">
        <v>37419.312000000005</v>
      </c>
      <c r="F85">
        <f t="shared" si="15"/>
        <v>35567.64</v>
      </c>
      <c r="G85">
        <f t="shared" si="18"/>
        <v>37207.428</v>
      </c>
      <c r="H85">
        <f t="shared" si="19"/>
        <v>32973.407999999996</v>
      </c>
      <c r="I85">
        <f t="shared" si="20"/>
        <v>38652.54</v>
      </c>
      <c r="J85">
        <f t="shared" si="21"/>
        <v>24720</v>
      </c>
      <c r="K85">
        <f t="shared" si="22"/>
        <v>27120</v>
      </c>
      <c r="L85">
        <f t="shared" si="23"/>
        <v>22880</v>
      </c>
      <c r="M85">
        <f t="shared" si="24"/>
        <v>26640</v>
      </c>
      <c r="N85">
        <f t="shared" si="25"/>
        <v>28400</v>
      </c>
      <c r="O85">
        <f t="shared" si="16"/>
        <v>1360</v>
      </c>
      <c r="P85">
        <f t="shared" si="17"/>
        <v>1851.6720000000059</v>
      </c>
      <c r="S85" s="27">
        <v>56</v>
      </c>
      <c r="T85" s="27">
        <v>36197.352719056405</v>
      </c>
      <c r="U85" s="27">
        <v>2290.0192809435976</v>
      </c>
      <c r="V85" s="27">
        <v>0.52137144119333201</v>
      </c>
      <c r="X85" s="27">
        <v>19.006849315068489</v>
      </c>
      <c r="Y85" s="27">
        <v>29661.9</v>
      </c>
    </row>
    <row r="86" spans="1:25" x14ac:dyDescent="0.25">
      <c r="A86" s="4" t="s">
        <v>102</v>
      </c>
      <c r="B86" s="5">
        <v>3</v>
      </c>
      <c r="C86" s="5">
        <v>93</v>
      </c>
      <c r="D86" s="5">
        <v>32400</v>
      </c>
      <c r="E86" s="5">
        <v>43133.495999999999</v>
      </c>
      <c r="F86">
        <f t="shared" si="15"/>
        <v>37419.312000000005</v>
      </c>
      <c r="G86">
        <f t="shared" si="18"/>
        <v>35567.64</v>
      </c>
      <c r="H86">
        <f t="shared" si="19"/>
        <v>37207.428</v>
      </c>
      <c r="I86">
        <f t="shared" si="20"/>
        <v>32973.407999999996</v>
      </c>
      <c r="J86">
        <f t="shared" si="21"/>
        <v>26080</v>
      </c>
      <c r="K86">
        <f t="shared" si="22"/>
        <v>24720</v>
      </c>
      <c r="L86">
        <f t="shared" si="23"/>
        <v>27120</v>
      </c>
      <c r="M86">
        <f t="shared" si="24"/>
        <v>22880</v>
      </c>
      <c r="N86">
        <f t="shared" si="25"/>
        <v>26640</v>
      </c>
      <c r="O86">
        <f t="shared" si="16"/>
        <v>6320</v>
      </c>
      <c r="P86">
        <f t="shared" si="17"/>
        <v>5714.1839999999938</v>
      </c>
      <c r="S86" s="27">
        <v>57</v>
      </c>
      <c r="T86" s="27">
        <v>34144.49811811078</v>
      </c>
      <c r="U86" s="27">
        <v>2315.7978818892225</v>
      </c>
      <c r="V86" s="27">
        <v>0.52724048624409259</v>
      </c>
      <c r="X86" s="27">
        <v>19.349315068493148</v>
      </c>
      <c r="Y86" s="27">
        <v>29684.004000000001</v>
      </c>
    </row>
    <row r="87" spans="1:25" x14ac:dyDescent="0.25">
      <c r="A87" s="4" t="s">
        <v>103</v>
      </c>
      <c r="B87" s="5">
        <v>4</v>
      </c>
      <c r="C87" s="5">
        <v>94</v>
      </c>
      <c r="D87" s="5">
        <v>32000</v>
      </c>
      <c r="E87" s="5">
        <v>40942.403999999995</v>
      </c>
      <c r="F87">
        <f t="shared" si="15"/>
        <v>43133.495999999999</v>
      </c>
      <c r="G87">
        <f t="shared" si="18"/>
        <v>37419.312000000005</v>
      </c>
      <c r="H87">
        <f t="shared" si="19"/>
        <v>35567.64</v>
      </c>
      <c r="I87">
        <f t="shared" si="20"/>
        <v>37207.428</v>
      </c>
      <c r="J87">
        <f t="shared" si="21"/>
        <v>32400</v>
      </c>
      <c r="K87">
        <f t="shared" si="22"/>
        <v>26080</v>
      </c>
      <c r="L87">
        <f t="shared" si="23"/>
        <v>24720</v>
      </c>
      <c r="M87">
        <f t="shared" si="24"/>
        <v>27120</v>
      </c>
      <c r="N87">
        <f t="shared" si="25"/>
        <v>22880</v>
      </c>
      <c r="O87">
        <f t="shared" si="16"/>
        <v>-400</v>
      </c>
      <c r="P87">
        <f t="shared" si="17"/>
        <v>-2191.0920000000042</v>
      </c>
      <c r="S87" s="27">
        <v>58</v>
      </c>
      <c r="T87" s="27">
        <v>34173.824612410004</v>
      </c>
      <c r="U87" s="27">
        <v>1500.3033875899928</v>
      </c>
      <c r="V87" s="27">
        <v>0.34157587489513302</v>
      </c>
      <c r="X87" s="27">
        <v>19.691780821917806</v>
      </c>
      <c r="Y87" s="27">
        <v>29769.3</v>
      </c>
    </row>
    <row r="88" spans="1:25" x14ac:dyDescent="0.25">
      <c r="A88" s="4" t="s">
        <v>104</v>
      </c>
      <c r="B88" s="5">
        <v>5</v>
      </c>
      <c r="C88" s="5">
        <v>95</v>
      </c>
      <c r="D88" s="5">
        <v>20880</v>
      </c>
      <c r="E88" s="5">
        <v>29820.144</v>
      </c>
      <c r="F88">
        <f t="shared" si="15"/>
        <v>40942.403999999995</v>
      </c>
      <c r="G88">
        <f t="shared" si="18"/>
        <v>43133.495999999999</v>
      </c>
      <c r="H88">
        <f t="shared" si="19"/>
        <v>37419.312000000005</v>
      </c>
      <c r="I88">
        <f t="shared" si="20"/>
        <v>35567.64</v>
      </c>
      <c r="J88">
        <f t="shared" si="21"/>
        <v>32000</v>
      </c>
      <c r="K88">
        <f t="shared" si="22"/>
        <v>32400</v>
      </c>
      <c r="L88">
        <f t="shared" si="23"/>
        <v>26080</v>
      </c>
      <c r="M88">
        <f t="shared" si="24"/>
        <v>24720</v>
      </c>
      <c r="N88">
        <f t="shared" si="25"/>
        <v>27120</v>
      </c>
      <c r="O88">
        <f t="shared" si="16"/>
        <v>-11120</v>
      </c>
      <c r="P88">
        <f t="shared" si="17"/>
        <v>-11122.259999999995</v>
      </c>
      <c r="S88" s="27">
        <v>59</v>
      </c>
      <c r="T88" s="27">
        <v>31475.78713688147</v>
      </c>
      <c r="U88" s="27">
        <v>-4974.7591368814683</v>
      </c>
      <c r="V88" s="27">
        <v>-1.1326093899597476</v>
      </c>
      <c r="X88" s="27">
        <v>20.034246575342465</v>
      </c>
      <c r="Y88" s="27">
        <v>29795.987999999998</v>
      </c>
    </row>
    <row r="89" spans="1:25" x14ac:dyDescent="0.25">
      <c r="A89" s="4" t="s">
        <v>105</v>
      </c>
      <c r="B89" s="5">
        <v>6</v>
      </c>
      <c r="C89" s="5">
        <v>96</v>
      </c>
      <c r="D89" s="5">
        <v>28480</v>
      </c>
      <c r="E89" s="5">
        <v>39027.455999999998</v>
      </c>
      <c r="F89">
        <f t="shared" si="15"/>
        <v>29820.144</v>
      </c>
      <c r="G89">
        <f t="shared" si="18"/>
        <v>40942.403999999995</v>
      </c>
      <c r="H89">
        <f t="shared" si="19"/>
        <v>43133.495999999999</v>
      </c>
      <c r="I89">
        <f t="shared" si="20"/>
        <v>37419.312000000005</v>
      </c>
      <c r="J89">
        <f t="shared" si="21"/>
        <v>20880</v>
      </c>
      <c r="K89">
        <f t="shared" si="22"/>
        <v>32000</v>
      </c>
      <c r="L89">
        <f t="shared" si="23"/>
        <v>32400</v>
      </c>
      <c r="M89">
        <f t="shared" si="24"/>
        <v>26080</v>
      </c>
      <c r="N89">
        <f t="shared" si="25"/>
        <v>24720</v>
      </c>
      <c r="O89">
        <f t="shared" si="16"/>
        <v>7600</v>
      </c>
      <c r="P89">
        <f t="shared" si="17"/>
        <v>9207.3119999999981</v>
      </c>
      <c r="S89" s="27">
        <v>60</v>
      </c>
      <c r="T89" s="27">
        <v>31123.86920529079</v>
      </c>
      <c r="U89" s="27">
        <v>-7827.741205290793</v>
      </c>
      <c r="V89" s="27">
        <v>-1.7821512453856971</v>
      </c>
      <c r="X89" s="27">
        <v>20.37671232876712</v>
      </c>
      <c r="Y89" s="27">
        <v>29820.144</v>
      </c>
    </row>
    <row r="90" spans="1:25" x14ac:dyDescent="0.25">
      <c r="A90" s="4" t="s">
        <v>106</v>
      </c>
      <c r="B90" s="5">
        <v>7</v>
      </c>
      <c r="C90" s="5">
        <v>97</v>
      </c>
      <c r="D90" s="5">
        <v>23680</v>
      </c>
      <c r="E90" s="5">
        <v>31405.608</v>
      </c>
      <c r="F90">
        <f t="shared" si="15"/>
        <v>39027.455999999998</v>
      </c>
      <c r="G90">
        <f t="shared" si="18"/>
        <v>29820.144</v>
      </c>
      <c r="H90">
        <f t="shared" si="19"/>
        <v>40942.403999999995</v>
      </c>
      <c r="I90">
        <f t="shared" si="20"/>
        <v>43133.495999999999</v>
      </c>
      <c r="J90">
        <f t="shared" si="21"/>
        <v>28480</v>
      </c>
      <c r="K90">
        <f t="shared" si="22"/>
        <v>20880</v>
      </c>
      <c r="L90">
        <f t="shared" si="23"/>
        <v>32000</v>
      </c>
      <c r="M90">
        <f t="shared" si="24"/>
        <v>32400</v>
      </c>
      <c r="N90">
        <f t="shared" si="25"/>
        <v>26080</v>
      </c>
      <c r="O90">
        <f t="shared" si="16"/>
        <v>-4800</v>
      </c>
      <c r="P90">
        <f t="shared" si="17"/>
        <v>-7621.8479999999981</v>
      </c>
      <c r="S90" s="27">
        <v>61</v>
      </c>
      <c r="T90" s="27">
        <v>34848.33398129214</v>
      </c>
      <c r="U90" s="27">
        <v>3318.902018707864</v>
      </c>
      <c r="V90" s="27">
        <v>0.75561841032193344</v>
      </c>
      <c r="X90" s="27">
        <v>20.719178082191778</v>
      </c>
      <c r="Y90" s="27">
        <v>29866.835999999999</v>
      </c>
    </row>
    <row r="91" spans="1:25" x14ac:dyDescent="0.25">
      <c r="A91" s="4" t="s">
        <v>107</v>
      </c>
      <c r="B91" s="5">
        <v>8</v>
      </c>
      <c r="C91" s="5">
        <v>98</v>
      </c>
      <c r="D91" s="5">
        <v>22720</v>
      </c>
      <c r="E91" s="5">
        <v>29916.432000000001</v>
      </c>
      <c r="F91">
        <f t="shared" si="15"/>
        <v>31405.608</v>
      </c>
      <c r="G91">
        <f t="shared" si="18"/>
        <v>39027.455999999998</v>
      </c>
      <c r="H91">
        <f t="shared" si="19"/>
        <v>29820.144</v>
      </c>
      <c r="I91">
        <f t="shared" si="20"/>
        <v>40942.403999999995</v>
      </c>
      <c r="J91">
        <f t="shared" si="21"/>
        <v>23680</v>
      </c>
      <c r="K91">
        <f t="shared" si="22"/>
        <v>28480</v>
      </c>
      <c r="L91">
        <f t="shared" si="23"/>
        <v>20880</v>
      </c>
      <c r="M91">
        <f t="shared" si="24"/>
        <v>32000</v>
      </c>
      <c r="N91">
        <f t="shared" si="25"/>
        <v>32400</v>
      </c>
      <c r="O91">
        <f t="shared" si="16"/>
        <v>-960</v>
      </c>
      <c r="P91">
        <f t="shared" si="17"/>
        <v>-1489.1759999999995</v>
      </c>
      <c r="S91" s="27">
        <v>62</v>
      </c>
      <c r="T91" s="27">
        <v>34819.007486992916</v>
      </c>
      <c r="U91" s="27">
        <v>3341.6045130070852</v>
      </c>
      <c r="V91" s="27">
        <v>0.76078711447650771</v>
      </c>
      <c r="X91" s="27">
        <v>21.061643835616437</v>
      </c>
      <c r="Y91" s="27">
        <v>29903.627999999997</v>
      </c>
    </row>
    <row r="92" spans="1:25" x14ac:dyDescent="0.25">
      <c r="A92" s="4" t="s">
        <v>108</v>
      </c>
      <c r="B92" s="5">
        <v>9</v>
      </c>
      <c r="C92" s="5">
        <v>99</v>
      </c>
      <c r="D92" s="5">
        <v>29920</v>
      </c>
      <c r="E92" s="5">
        <v>38368.572</v>
      </c>
      <c r="F92">
        <f t="shared" si="15"/>
        <v>29916.432000000001</v>
      </c>
      <c r="G92">
        <f t="shared" si="18"/>
        <v>31405.608</v>
      </c>
      <c r="H92">
        <f t="shared" si="19"/>
        <v>39027.455999999998</v>
      </c>
      <c r="I92">
        <f t="shared" si="20"/>
        <v>29820.144</v>
      </c>
      <c r="J92">
        <f t="shared" si="21"/>
        <v>22720</v>
      </c>
      <c r="K92">
        <f t="shared" si="22"/>
        <v>23680</v>
      </c>
      <c r="L92">
        <f t="shared" si="23"/>
        <v>28480</v>
      </c>
      <c r="M92">
        <f t="shared" si="24"/>
        <v>20880</v>
      </c>
      <c r="N92">
        <f t="shared" si="25"/>
        <v>32000</v>
      </c>
      <c r="O92">
        <f t="shared" si="16"/>
        <v>7200</v>
      </c>
      <c r="P92">
        <f t="shared" si="17"/>
        <v>8452.14</v>
      </c>
      <c r="S92" s="27">
        <v>63</v>
      </c>
      <c r="T92" s="27">
        <v>31123.86920529079</v>
      </c>
      <c r="U92" s="27">
        <v>-9062.8772052907916</v>
      </c>
      <c r="V92" s="27">
        <v>-2.0633561425446514</v>
      </c>
      <c r="X92" s="27">
        <v>21.404109589041095</v>
      </c>
      <c r="Y92" s="27">
        <v>29916.432000000001</v>
      </c>
    </row>
    <row r="93" spans="1:25" x14ac:dyDescent="0.25">
      <c r="A93" s="4" t="s">
        <v>109</v>
      </c>
      <c r="B93" s="5">
        <v>10</v>
      </c>
      <c r="C93" s="5">
        <v>100</v>
      </c>
      <c r="D93" s="5">
        <v>31440</v>
      </c>
      <c r="E93" s="5">
        <v>40734.912000000004</v>
      </c>
      <c r="F93">
        <f t="shared" si="15"/>
        <v>38368.572</v>
      </c>
      <c r="G93">
        <f t="shared" si="18"/>
        <v>29916.432000000001</v>
      </c>
      <c r="H93">
        <f t="shared" si="19"/>
        <v>31405.608</v>
      </c>
      <c r="I93">
        <f t="shared" si="20"/>
        <v>39027.455999999998</v>
      </c>
      <c r="J93">
        <f t="shared" si="21"/>
        <v>29920</v>
      </c>
      <c r="K93">
        <f t="shared" si="22"/>
        <v>22720</v>
      </c>
      <c r="L93">
        <f t="shared" si="23"/>
        <v>23680</v>
      </c>
      <c r="M93">
        <f t="shared" si="24"/>
        <v>28480</v>
      </c>
      <c r="N93">
        <f t="shared" si="25"/>
        <v>20880</v>
      </c>
      <c r="O93">
        <f t="shared" si="16"/>
        <v>1520</v>
      </c>
      <c r="P93">
        <f t="shared" si="17"/>
        <v>2366.3400000000038</v>
      </c>
      <c r="S93" s="27">
        <v>64</v>
      </c>
      <c r="T93" s="27">
        <v>30009.462421920307</v>
      </c>
      <c r="U93" s="27">
        <v>-1398.6304219203048</v>
      </c>
      <c r="V93" s="27">
        <v>-0.31842786863914946</v>
      </c>
      <c r="X93" s="27">
        <v>21.74657534246575</v>
      </c>
      <c r="Y93" s="27">
        <v>29930.160000000003</v>
      </c>
    </row>
    <row r="94" spans="1:25" x14ac:dyDescent="0.25">
      <c r="A94" s="4" t="s">
        <v>110</v>
      </c>
      <c r="B94" s="5">
        <v>11</v>
      </c>
      <c r="C94" s="5">
        <v>101</v>
      </c>
      <c r="D94" s="5">
        <v>33520</v>
      </c>
      <c r="E94" s="5">
        <v>43091.892</v>
      </c>
      <c r="F94">
        <f t="shared" si="15"/>
        <v>40734.912000000004</v>
      </c>
      <c r="G94">
        <f t="shared" si="18"/>
        <v>38368.572</v>
      </c>
      <c r="H94">
        <f t="shared" si="19"/>
        <v>29916.432000000001</v>
      </c>
      <c r="I94">
        <f t="shared" si="20"/>
        <v>31405.608</v>
      </c>
      <c r="J94">
        <f t="shared" si="21"/>
        <v>31440</v>
      </c>
      <c r="K94">
        <f t="shared" si="22"/>
        <v>29920</v>
      </c>
      <c r="L94">
        <f t="shared" si="23"/>
        <v>22720</v>
      </c>
      <c r="M94">
        <f t="shared" si="24"/>
        <v>23680</v>
      </c>
      <c r="N94">
        <f t="shared" si="25"/>
        <v>28480</v>
      </c>
      <c r="O94">
        <f t="shared" si="16"/>
        <v>2080</v>
      </c>
      <c r="P94">
        <f t="shared" si="17"/>
        <v>2356.9799999999959</v>
      </c>
      <c r="S94" s="27">
        <v>65</v>
      </c>
      <c r="T94" s="27">
        <v>35299.961993500176</v>
      </c>
      <c r="U94" s="27">
        <v>4618.1940064998271</v>
      </c>
      <c r="V94" s="27">
        <v>1.0514297783061008</v>
      </c>
      <c r="X94" s="27">
        <v>22.089041095890408</v>
      </c>
      <c r="Y94" s="27">
        <v>29965.703999999998</v>
      </c>
    </row>
    <row r="95" spans="1:25" x14ac:dyDescent="0.25">
      <c r="A95" s="4" t="s">
        <v>111</v>
      </c>
      <c r="B95" s="5">
        <v>12</v>
      </c>
      <c r="C95" s="5">
        <v>102</v>
      </c>
      <c r="D95" s="5">
        <v>26800</v>
      </c>
      <c r="E95" s="5">
        <v>33422.436000000002</v>
      </c>
      <c r="F95">
        <f t="shared" si="15"/>
        <v>43091.892</v>
      </c>
      <c r="G95">
        <f t="shared" si="18"/>
        <v>40734.912000000004</v>
      </c>
      <c r="H95">
        <f t="shared" si="19"/>
        <v>38368.572</v>
      </c>
      <c r="I95">
        <f t="shared" si="20"/>
        <v>29916.432000000001</v>
      </c>
      <c r="J95">
        <f t="shared" si="21"/>
        <v>33520</v>
      </c>
      <c r="K95">
        <f t="shared" si="22"/>
        <v>31440</v>
      </c>
      <c r="L95">
        <f t="shared" si="23"/>
        <v>29920</v>
      </c>
      <c r="M95">
        <f t="shared" si="24"/>
        <v>22720</v>
      </c>
      <c r="N95">
        <f t="shared" si="25"/>
        <v>23680</v>
      </c>
      <c r="O95">
        <f t="shared" si="16"/>
        <v>-6720</v>
      </c>
      <c r="P95">
        <f t="shared" si="17"/>
        <v>-9669.4559999999983</v>
      </c>
      <c r="S95" s="27">
        <v>66</v>
      </c>
      <c r="T95" s="27">
        <v>35640.149327371168</v>
      </c>
      <c r="U95" s="27">
        <v>5306.3346726288364</v>
      </c>
      <c r="V95" s="27">
        <v>1.2080995905775451</v>
      </c>
      <c r="X95" s="27">
        <v>22.431506849315067</v>
      </c>
      <c r="Y95" s="27">
        <v>30120.407999999999</v>
      </c>
    </row>
    <row r="96" spans="1:25" x14ac:dyDescent="0.25">
      <c r="A96" s="4" t="s">
        <v>112</v>
      </c>
      <c r="B96" s="5">
        <v>13</v>
      </c>
      <c r="C96" s="5">
        <v>103</v>
      </c>
      <c r="D96" s="5">
        <v>29360</v>
      </c>
      <c r="E96" s="5">
        <v>36796.307999999997</v>
      </c>
      <c r="F96">
        <f t="shared" si="15"/>
        <v>33422.436000000002</v>
      </c>
      <c r="G96">
        <f t="shared" si="18"/>
        <v>43091.892</v>
      </c>
      <c r="H96">
        <f t="shared" si="19"/>
        <v>40734.912000000004</v>
      </c>
      <c r="I96">
        <f t="shared" si="20"/>
        <v>38368.572</v>
      </c>
      <c r="J96">
        <f t="shared" si="21"/>
        <v>26800</v>
      </c>
      <c r="K96">
        <f t="shared" si="22"/>
        <v>33520</v>
      </c>
      <c r="L96">
        <f t="shared" si="23"/>
        <v>31440</v>
      </c>
      <c r="M96">
        <f t="shared" si="24"/>
        <v>29920</v>
      </c>
      <c r="N96">
        <f t="shared" si="25"/>
        <v>22720</v>
      </c>
      <c r="O96">
        <f t="shared" si="16"/>
        <v>2560</v>
      </c>
      <c r="P96">
        <f t="shared" si="17"/>
        <v>3373.8719999999958</v>
      </c>
      <c r="S96" s="27">
        <v>67</v>
      </c>
      <c r="T96" s="27">
        <v>33294.029783433311</v>
      </c>
      <c r="U96" s="27">
        <v>499.62621656669216</v>
      </c>
      <c r="V96" s="27">
        <v>0.11375050103596221</v>
      </c>
      <c r="X96" s="27">
        <v>22.773972602739722</v>
      </c>
      <c r="Y96" s="27">
        <v>30129.66</v>
      </c>
    </row>
    <row r="97" spans="1:25" x14ac:dyDescent="0.25">
      <c r="A97" s="4" t="s">
        <v>113</v>
      </c>
      <c r="B97" s="5">
        <v>14</v>
      </c>
      <c r="C97" s="5">
        <v>104</v>
      </c>
      <c r="D97" s="5">
        <v>28560</v>
      </c>
      <c r="E97" s="5">
        <v>36747.119999999995</v>
      </c>
      <c r="F97">
        <f t="shared" si="15"/>
        <v>36796.307999999997</v>
      </c>
      <c r="G97">
        <f t="shared" si="18"/>
        <v>33422.436000000002</v>
      </c>
      <c r="H97">
        <f t="shared" si="19"/>
        <v>43091.892</v>
      </c>
      <c r="I97">
        <f t="shared" si="20"/>
        <v>40734.912000000004</v>
      </c>
      <c r="J97">
        <f t="shared" si="21"/>
        <v>29360</v>
      </c>
      <c r="K97">
        <f t="shared" si="22"/>
        <v>26800</v>
      </c>
      <c r="L97">
        <f t="shared" si="23"/>
        <v>33520</v>
      </c>
      <c r="M97">
        <f t="shared" si="24"/>
        <v>31440</v>
      </c>
      <c r="N97">
        <f t="shared" si="25"/>
        <v>29920</v>
      </c>
      <c r="O97">
        <f t="shared" si="16"/>
        <v>-800</v>
      </c>
      <c r="P97">
        <f t="shared" si="17"/>
        <v>-49.188000000001921</v>
      </c>
      <c r="S97" s="27">
        <v>68</v>
      </c>
      <c r="T97" s="27">
        <v>30420.033342109433</v>
      </c>
      <c r="U97" s="27">
        <v>-5165.4693421094344</v>
      </c>
      <c r="V97" s="27">
        <v>-1.1760286115258693</v>
      </c>
      <c r="X97" s="27">
        <v>23.11643835616438</v>
      </c>
      <c r="Y97" s="27">
        <v>30159.648000000001</v>
      </c>
    </row>
    <row r="98" spans="1:25" x14ac:dyDescent="0.25">
      <c r="A98" s="4" t="s">
        <v>114</v>
      </c>
      <c r="B98" s="5">
        <v>15</v>
      </c>
      <c r="C98" s="5">
        <v>105</v>
      </c>
      <c r="D98" s="5">
        <v>26320</v>
      </c>
      <c r="E98" s="5">
        <v>31827.671999999999</v>
      </c>
      <c r="F98">
        <f t="shared" si="15"/>
        <v>36747.119999999995</v>
      </c>
      <c r="G98">
        <f t="shared" si="18"/>
        <v>36796.307999999997</v>
      </c>
      <c r="H98">
        <f t="shared" si="19"/>
        <v>33422.436000000002</v>
      </c>
      <c r="I98">
        <f t="shared" si="20"/>
        <v>43091.892</v>
      </c>
      <c r="J98">
        <f t="shared" si="21"/>
        <v>28560</v>
      </c>
      <c r="K98">
        <f t="shared" si="22"/>
        <v>29360</v>
      </c>
      <c r="L98">
        <f t="shared" si="23"/>
        <v>26800</v>
      </c>
      <c r="M98">
        <f t="shared" si="24"/>
        <v>33520</v>
      </c>
      <c r="N98">
        <f t="shared" si="25"/>
        <v>31440</v>
      </c>
      <c r="O98">
        <f t="shared" si="16"/>
        <v>-2240</v>
      </c>
      <c r="P98">
        <f t="shared" si="17"/>
        <v>-4919.4479999999967</v>
      </c>
      <c r="S98" s="27">
        <v>69</v>
      </c>
      <c r="T98" s="27">
        <v>30713.298285101664</v>
      </c>
      <c r="U98" s="27">
        <v>-2683.9862851016624</v>
      </c>
      <c r="V98" s="27">
        <v>-0.61106638238870647</v>
      </c>
      <c r="X98" s="27">
        <v>23.458904109589039</v>
      </c>
      <c r="Y98" s="27">
        <v>30221.531999999999</v>
      </c>
    </row>
    <row r="99" spans="1:25" x14ac:dyDescent="0.25">
      <c r="A99" s="4" t="s">
        <v>115</v>
      </c>
      <c r="B99" s="5">
        <v>16</v>
      </c>
      <c r="C99" s="5">
        <v>106</v>
      </c>
      <c r="D99" s="5">
        <v>28880</v>
      </c>
      <c r="E99" s="5">
        <v>30901.98</v>
      </c>
      <c r="F99">
        <f t="shared" si="15"/>
        <v>31827.671999999999</v>
      </c>
      <c r="G99">
        <f t="shared" si="18"/>
        <v>36747.119999999995</v>
      </c>
      <c r="H99">
        <f t="shared" si="19"/>
        <v>36796.307999999997</v>
      </c>
      <c r="I99">
        <f t="shared" si="20"/>
        <v>33422.436000000002</v>
      </c>
      <c r="J99">
        <f t="shared" si="21"/>
        <v>26320</v>
      </c>
      <c r="K99">
        <f t="shared" si="22"/>
        <v>28560</v>
      </c>
      <c r="L99">
        <f t="shared" si="23"/>
        <v>29360</v>
      </c>
      <c r="M99">
        <f t="shared" si="24"/>
        <v>26800</v>
      </c>
      <c r="N99">
        <f t="shared" si="25"/>
        <v>33520</v>
      </c>
      <c r="O99">
        <f t="shared" si="16"/>
        <v>2560</v>
      </c>
      <c r="P99">
        <f t="shared" si="17"/>
        <v>-925.6919999999991</v>
      </c>
      <c r="S99" s="27">
        <v>70</v>
      </c>
      <c r="T99" s="27">
        <v>32472.887943055059</v>
      </c>
      <c r="U99" s="27">
        <v>-951.45594305505801</v>
      </c>
      <c r="V99" s="27">
        <v>-0.21661911774741704</v>
      </c>
      <c r="X99" s="27">
        <v>23.801369863013697</v>
      </c>
      <c r="Y99" s="27">
        <v>30274.487999999998</v>
      </c>
    </row>
    <row r="100" spans="1:25" x14ac:dyDescent="0.25">
      <c r="A100" s="4" t="s">
        <v>116</v>
      </c>
      <c r="B100" s="5">
        <v>17</v>
      </c>
      <c r="C100" s="5">
        <v>107</v>
      </c>
      <c r="D100" s="5">
        <v>33520</v>
      </c>
      <c r="E100" s="5">
        <v>38655.372000000003</v>
      </c>
      <c r="F100">
        <f t="shared" si="15"/>
        <v>30901.98</v>
      </c>
      <c r="G100">
        <f t="shared" si="18"/>
        <v>31827.671999999999</v>
      </c>
      <c r="H100">
        <f t="shared" si="19"/>
        <v>36747.119999999995</v>
      </c>
      <c r="I100">
        <f t="shared" si="20"/>
        <v>36796.307999999997</v>
      </c>
      <c r="J100">
        <f t="shared" si="21"/>
        <v>28880</v>
      </c>
      <c r="K100">
        <f t="shared" si="22"/>
        <v>26320</v>
      </c>
      <c r="L100">
        <f t="shared" si="23"/>
        <v>28560</v>
      </c>
      <c r="M100">
        <f t="shared" si="24"/>
        <v>29360</v>
      </c>
      <c r="N100">
        <f t="shared" si="25"/>
        <v>26800</v>
      </c>
      <c r="O100">
        <f t="shared" si="16"/>
        <v>4640</v>
      </c>
      <c r="P100">
        <f t="shared" si="17"/>
        <v>7753.3920000000035</v>
      </c>
      <c r="S100" s="27">
        <v>71</v>
      </c>
      <c r="T100" s="27">
        <v>32150.296505763603</v>
      </c>
      <c r="U100" s="27">
        <v>-2283.4605057636036</v>
      </c>
      <c r="V100" s="27">
        <v>-0.51987819696761206</v>
      </c>
      <c r="X100" s="27">
        <v>24.143835616438352</v>
      </c>
      <c r="Y100" s="27">
        <v>30343.968000000001</v>
      </c>
    </row>
    <row r="101" spans="1:25" x14ac:dyDescent="0.25">
      <c r="A101" s="4" t="s">
        <v>117</v>
      </c>
      <c r="B101" s="5">
        <v>18</v>
      </c>
      <c r="C101" s="5">
        <v>108</v>
      </c>
      <c r="D101" s="5">
        <v>29520</v>
      </c>
      <c r="E101" s="5">
        <v>35070.288</v>
      </c>
      <c r="F101">
        <f t="shared" si="15"/>
        <v>38655.372000000003</v>
      </c>
      <c r="G101">
        <f t="shared" si="18"/>
        <v>30901.98</v>
      </c>
      <c r="H101">
        <f t="shared" si="19"/>
        <v>31827.671999999999</v>
      </c>
      <c r="I101">
        <f t="shared" si="20"/>
        <v>36747.119999999995</v>
      </c>
      <c r="J101">
        <f t="shared" si="21"/>
        <v>33520</v>
      </c>
      <c r="K101">
        <f t="shared" si="22"/>
        <v>28880</v>
      </c>
      <c r="L101">
        <f t="shared" si="23"/>
        <v>26320</v>
      </c>
      <c r="M101">
        <f t="shared" si="24"/>
        <v>28560</v>
      </c>
      <c r="N101">
        <f t="shared" si="25"/>
        <v>29360</v>
      </c>
      <c r="O101">
        <f t="shared" si="16"/>
        <v>-4000</v>
      </c>
      <c r="P101">
        <f t="shared" si="17"/>
        <v>-3585.0840000000026</v>
      </c>
      <c r="S101" s="27">
        <v>72</v>
      </c>
      <c r="T101" s="27">
        <v>29129.66759294361</v>
      </c>
      <c r="U101" s="27">
        <v>-9030.0275929436102</v>
      </c>
      <c r="V101" s="27">
        <v>-2.0558772318321461</v>
      </c>
      <c r="X101" s="27">
        <v>24.486301369863011</v>
      </c>
      <c r="Y101" s="27">
        <v>30536.603999999999</v>
      </c>
    </row>
    <row r="102" spans="1:25" x14ac:dyDescent="0.25">
      <c r="A102" s="4" t="s">
        <v>118</v>
      </c>
      <c r="B102" s="5">
        <v>19</v>
      </c>
      <c r="C102" s="5">
        <v>109</v>
      </c>
      <c r="D102" s="5">
        <v>20160</v>
      </c>
      <c r="E102" s="5">
        <v>24490.656000000003</v>
      </c>
      <c r="F102">
        <f t="shared" si="15"/>
        <v>35070.288</v>
      </c>
      <c r="G102">
        <f t="shared" si="18"/>
        <v>38655.372000000003</v>
      </c>
      <c r="H102">
        <f t="shared" si="19"/>
        <v>30901.98</v>
      </c>
      <c r="I102">
        <f t="shared" si="20"/>
        <v>31827.671999999999</v>
      </c>
      <c r="J102">
        <f t="shared" si="21"/>
        <v>29520</v>
      </c>
      <c r="K102">
        <f t="shared" si="22"/>
        <v>33520</v>
      </c>
      <c r="L102">
        <f t="shared" si="23"/>
        <v>28880</v>
      </c>
      <c r="M102">
        <f t="shared" si="24"/>
        <v>26320</v>
      </c>
      <c r="N102">
        <f t="shared" si="25"/>
        <v>28560</v>
      </c>
      <c r="O102">
        <f t="shared" si="16"/>
        <v>-9360</v>
      </c>
      <c r="P102">
        <f t="shared" si="17"/>
        <v>-10579.631999999998</v>
      </c>
      <c r="S102" s="27">
        <v>73</v>
      </c>
      <c r="T102" s="27">
        <v>33851.233175118548</v>
      </c>
      <c r="U102" s="27">
        <v>2714.5908248814521</v>
      </c>
      <c r="V102" s="27">
        <v>0.61803415473229695</v>
      </c>
      <c r="X102" s="27">
        <v>24.828767123287669</v>
      </c>
      <c r="Y102" s="27">
        <v>30547.644</v>
      </c>
    </row>
    <row r="103" spans="1:25" x14ac:dyDescent="0.25">
      <c r="A103" s="4" t="s">
        <v>119</v>
      </c>
      <c r="B103" s="5">
        <v>20</v>
      </c>
      <c r="C103" s="5">
        <v>110</v>
      </c>
      <c r="D103" s="5">
        <v>13360</v>
      </c>
      <c r="E103" s="5">
        <v>33855.455999999998</v>
      </c>
      <c r="F103">
        <f t="shared" si="15"/>
        <v>24490.656000000003</v>
      </c>
      <c r="G103">
        <f t="shared" si="18"/>
        <v>35070.288</v>
      </c>
      <c r="H103">
        <f t="shared" si="19"/>
        <v>38655.372000000003</v>
      </c>
      <c r="I103">
        <f t="shared" si="20"/>
        <v>30901.98</v>
      </c>
      <c r="J103">
        <f t="shared" si="21"/>
        <v>20160</v>
      </c>
      <c r="K103">
        <f t="shared" si="22"/>
        <v>29520</v>
      </c>
      <c r="L103">
        <f t="shared" si="23"/>
        <v>33520</v>
      </c>
      <c r="M103">
        <f t="shared" si="24"/>
        <v>28880</v>
      </c>
      <c r="N103">
        <f t="shared" si="25"/>
        <v>26320</v>
      </c>
      <c r="O103">
        <f t="shared" si="16"/>
        <v>-6800</v>
      </c>
      <c r="P103">
        <f t="shared" si="17"/>
        <v>9364.7999999999956</v>
      </c>
      <c r="S103" s="27">
        <v>74</v>
      </c>
      <c r="T103" s="27">
        <v>35024.292947087481</v>
      </c>
      <c r="U103" s="27">
        <v>3590.6030529125201</v>
      </c>
      <c r="V103" s="27">
        <v>0.81747691123317068</v>
      </c>
      <c r="X103" s="27">
        <v>25.171232876712327</v>
      </c>
      <c r="Y103" s="27">
        <v>30653.232</v>
      </c>
    </row>
    <row r="104" spans="1:25" x14ac:dyDescent="0.25">
      <c r="A104" s="4" t="s">
        <v>120</v>
      </c>
      <c r="B104" s="5">
        <v>21</v>
      </c>
      <c r="C104" s="5">
        <v>111</v>
      </c>
      <c r="D104" s="5">
        <v>23520</v>
      </c>
      <c r="E104" s="5">
        <v>29903.627999999997</v>
      </c>
      <c r="F104">
        <f t="shared" si="15"/>
        <v>33855.455999999998</v>
      </c>
      <c r="G104">
        <f t="shared" si="18"/>
        <v>24490.656000000003</v>
      </c>
      <c r="H104">
        <f t="shared" si="19"/>
        <v>35070.288</v>
      </c>
      <c r="I104">
        <f t="shared" si="20"/>
        <v>38655.372000000003</v>
      </c>
      <c r="J104">
        <f t="shared" si="21"/>
        <v>13360</v>
      </c>
      <c r="K104">
        <f t="shared" si="22"/>
        <v>20160</v>
      </c>
      <c r="L104">
        <f t="shared" si="23"/>
        <v>29520</v>
      </c>
      <c r="M104">
        <f t="shared" si="24"/>
        <v>33520</v>
      </c>
      <c r="N104">
        <f t="shared" si="25"/>
        <v>28880</v>
      </c>
      <c r="O104">
        <f t="shared" si="16"/>
        <v>10160</v>
      </c>
      <c r="P104">
        <f t="shared" si="17"/>
        <v>-3951.8280000000013</v>
      </c>
      <c r="S104" s="27">
        <v>75</v>
      </c>
      <c r="T104" s="27">
        <v>34203.151106709229</v>
      </c>
      <c r="U104" s="27">
        <v>2286.928893290773</v>
      </c>
      <c r="V104" s="27">
        <v>0.52066784892325502</v>
      </c>
      <c r="X104" s="27">
        <v>25.513698630136982</v>
      </c>
      <c r="Y104" s="27">
        <v>30660.756000000001</v>
      </c>
    </row>
    <row r="105" spans="1:25" x14ac:dyDescent="0.25">
      <c r="A105" s="4" t="s">
        <v>121</v>
      </c>
      <c r="B105" s="5">
        <v>22</v>
      </c>
      <c r="C105" s="5">
        <v>112</v>
      </c>
      <c r="D105" s="5">
        <v>29600</v>
      </c>
      <c r="E105" s="5">
        <v>38230.847999999998</v>
      </c>
      <c r="F105">
        <f t="shared" si="15"/>
        <v>29903.627999999997</v>
      </c>
      <c r="G105">
        <f t="shared" si="18"/>
        <v>33855.455999999998</v>
      </c>
      <c r="H105">
        <f t="shared" si="19"/>
        <v>24490.656000000003</v>
      </c>
      <c r="I105">
        <f t="shared" si="20"/>
        <v>35070.288</v>
      </c>
      <c r="J105">
        <f t="shared" si="21"/>
        <v>23520</v>
      </c>
      <c r="K105">
        <f t="shared" si="22"/>
        <v>13360</v>
      </c>
      <c r="L105">
        <f t="shared" si="23"/>
        <v>20160</v>
      </c>
      <c r="M105">
        <f t="shared" si="24"/>
        <v>29520</v>
      </c>
      <c r="N105">
        <f t="shared" si="25"/>
        <v>33520</v>
      </c>
      <c r="O105">
        <f t="shared" si="16"/>
        <v>6080</v>
      </c>
      <c r="P105">
        <f t="shared" si="17"/>
        <v>8327.2200000000012</v>
      </c>
      <c r="S105" s="27">
        <v>76</v>
      </c>
      <c r="T105" s="27">
        <v>34877.660475591365</v>
      </c>
      <c r="U105" s="27">
        <v>2429.5595244086362</v>
      </c>
      <c r="V105" s="27">
        <v>0.55314073608322412</v>
      </c>
      <c r="X105" s="27">
        <v>25.856164383561641</v>
      </c>
      <c r="Y105" s="27">
        <v>30901.98</v>
      </c>
    </row>
    <row r="106" spans="1:25" x14ac:dyDescent="0.25">
      <c r="A106" s="4" t="s">
        <v>122</v>
      </c>
      <c r="B106" s="5">
        <v>23</v>
      </c>
      <c r="C106" s="5">
        <v>113</v>
      </c>
      <c r="D106" s="5">
        <v>27520</v>
      </c>
      <c r="E106" s="5">
        <v>34286.111999999994</v>
      </c>
      <c r="F106">
        <f t="shared" si="15"/>
        <v>38230.847999999998</v>
      </c>
      <c r="G106">
        <f t="shared" si="18"/>
        <v>29903.627999999997</v>
      </c>
      <c r="H106">
        <f t="shared" si="19"/>
        <v>33855.455999999998</v>
      </c>
      <c r="I106">
        <f t="shared" si="20"/>
        <v>24490.656000000003</v>
      </c>
      <c r="J106">
        <f t="shared" si="21"/>
        <v>29600</v>
      </c>
      <c r="K106">
        <f t="shared" si="22"/>
        <v>23520</v>
      </c>
      <c r="L106">
        <f t="shared" si="23"/>
        <v>13360</v>
      </c>
      <c r="M106">
        <f t="shared" si="24"/>
        <v>20160</v>
      </c>
      <c r="N106">
        <f t="shared" si="25"/>
        <v>29520</v>
      </c>
      <c r="O106">
        <f t="shared" si="16"/>
        <v>-2080</v>
      </c>
      <c r="P106">
        <f t="shared" si="17"/>
        <v>-3944.7360000000044</v>
      </c>
      <c r="S106" s="27">
        <v>77</v>
      </c>
      <c r="T106" s="27">
        <v>34232.477601008453</v>
      </c>
      <c r="U106" s="27">
        <v>4420.0623989915475</v>
      </c>
      <c r="V106" s="27">
        <v>1.0063209171658667</v>
      </c>
      <c r="X106" s="27">
        <v>26.198630136986299</v>
      </c>
      <c r="Y106" s="27">
        <v>31026.396000000004</v>
      </c>
    </row>
    <row r="107" spans="1:25" x14ac:dyDescent="0.25">
      <c r="A107" s="4" t="s">
        <v>123</v>
      </c>
      <c r="B107" s="5">
        <v>24</v>
      </c>
      <c r="C107" s="5">
        <v>114</v>
      </c>
      <c r="D107" s="5">
        <v>31712</v>
      </c>
      <c r="E107" s="5">
        <v>36965.292000000001</v>
      </c>
      <c r="F107">
        <f t="shared" si="15"/>
        <v>34286.111999999994</v>
      </c>
      <c r="G107">
        <f t="shared" si="18"/>
        <v>38230.847999999998</v>
      </c>
      <c r="H107">
        <f t="shared" si="19"/>
        <v>29903.627999999997</v>
      </c>
      <c r="I107">
        <f t="shared" si="20"/>
        <v>33855.455999999998</v>
      </c>
      <c r="J107">
        <f t="shared" si="21"/>
        <v>27520</v>
      </c>
      <c r="K107">
        <f t="shared" si="22"/>
        <v>29600</v>
      </c>
      <c r="L107">
        <f t="shared" si="23"/>
        <v>23520</v>
      </c>
      <c r="M107">
        <f t="shared" si="24"/>
        <v>13360</v>
      </c>
      <c r="N107">
        <f t="shared" si="25"/>
        <v>20160</v>
      </c>
      <c r="O107">
        <f t="shared" si="16"/>
        <v>4192</v>
      </c>
      <c r="P107">
        <f t="shared" si="17"/>
        <v>2679.1800000000076</v>
      </c>
      <c r="S107" s="27">
        <v>78</v>
      </c>
      <c r="T107" s="27">
        <v>32854.132368944964</v>
      </c>
      <c r="U107" s="27">
        <v>119.27563105503214</v>
      </c>
      <c r="V107" s="27">
        <v>2.7155626234195842E-2</v>
      </c>
      <c r="X107" s="27">
        <v>26.541095890410958</v>
      </c>
      <c r="Y107" s="27">
        <v>31169.724000000002</v>
      </c>
    </row>
    <row r="108" spans="1:25" x14ac:dyDescent="0.25">
      <c r="A108" s="4" t="s">
        <v>124</v>
      </c>
      <c r="B108" s="5">
        <v>25</v>
      </c>
      <c r="C108" s="5">
        <v>115</v>
      </c>
      <c r="D108" s="5">
        <v>32160</v>
      </c>
      <c r="E108" s="5">
        <v>41465.520000000004</v>
      </c>
      <c r="F108">
        <f t="shared" si="15"/>
        <v>36965.292000000001</v>
      </c>
      <c r="G108">
        <f t="shared" si="18"/>
        <v>34286.111999999994</v>
      </c>
      <c r="H108">
        <f t="shared" si="19"/>
        <v>38230.847999999998</v>
      </c>
      <c r="I108">
        <f t="shared" si="20"/>
        <v>29903.627999999997</v>
      </c>
      <c r="J108">
        <f t="shared" si="21"/>
        <v>31712</v>
      </c>
      <c r="K108">
        <f t="shared" si="22"/>
        <v>27520</v>
      </c>
      <c r="L108">
        <f t="shared" si="23"/>
        <v>29600</v>
      </c>
      <c r="M108">
        <f t="shared" si="24"/>
        <v>23520</v>
      </c>
      <c r="N108">
        <f t="shared" si="25"/>
        <v>13360</v>
      </c>
      <c r="O108">
        <f t="shared" si="16"/>
        <v>448</v>
      </c>
      <c r="P108">
        <f t="shared" si="17"/>
        <v>4500.2280000000028</v>
      </c>
      <c r="S108" s="27">
        <v>79</v>
      </c>
      <c r="T108" s="27">
        <v>34408.436566803794</v>
      </c>
      <c r="U108" s="27">
        <v>2798.9914331962063</v>
      </c>
      <c r="V108" s="27">
        <v>0.63724974263622303</v>
      </c>
      <c r="X108" s="27">
        <v>26.883561643835613</v>
      </c>
      <c r="Y108" s="27">
        <v>31170.408000000003</v>
      </c>
    </row>
    <row r="109" spans="1:25" x14ac:dyDescent="0.25">
      <c r="A109" s="4" t="s">
        <v>125</v>
      </c>
      <c r="B109" s="5">
        <v>26</v>
      </c>
      <c r="C109" s="5">
        <v>116</v>
      </c>
      <c r="D109" s="5">
        <v>28240</v>
      </c>
      <c r="E109" s="5">
        <v>36002.387999999999</v>
      </c>
      <c r="F109">
        <f t="shared" si="15"/>
        <v>41465.520000000004</v>
      </c>
      <c r="G109">
        <f t="shared" si="18"/>
        <v>36965.292000000001</v>
      </c>
      <c r="H109">
        <f t="shared" si="19"/>
        <v>34286.111999999994</v>
      </c>
      <c r="I109">
        <f t="shared" si="20"/>
        <v>38230.847999999998</v>
      </c>
      <c r="J109">
        <f t="shared" si="21"/>
        <v>32160</v>
      </c>
      <c r="K109">
        <f t="shared" si="22"/>
        <v>31712</v>
      </c>
      <c r="L109">
        <f t="shared" si="23"/>
        <v>27520</v>
      </c>
      <c r="M109">
        <f t="shared" si="24"/>
        <v>29600</v>
      </c>
      <c r="N109">
        <f t="shared" si="25"/>
        <v>23520</v>
      </c>
      <c r="O109">
        <f t="shared" si="16"/>
        <v>-3920</v>
      </c>
      <c r="P109">
        <f t="shared" si="17"/>
        <v>-5463.1320000000051</v>
      </c>
      <c r="S109" s="27">
        <v>80</v>
      </c>
      <c r="T109" s="27">
        <v>33528.641737827093</v>
      </c>
      <c r="U109" s="27">
        <v>2038.9982621729068</v>
      </c>
      <c r="V109" s="27">
        <v>0.46422118424337022</v>
      </c>
      <c r="X109" s="27">
        <v>27.226027397260271</v>
      </c>
      <c r="Y109" s="27">
        <v>31331.424000000003</v>
      </c>
    </row>
    <row r="110" spans="1:25" x14ac:dyDescent="0.25">
      <c r="A110" s="4" t="s">
        <v>126</v>
      </c>
      <c r="B110" s="5">
        <v>27</v>
      </c>
      <c r="C110" s="5">
        <v>117</v>
      </c>
      <c r="D110" s="5">
        <v>28000</v>
      </c>
      <c r="E110" s="5">
        <v>32684.136000000002</v>
      </c>
      <c r="F110">
        <f t="shared" si="15"/>
        <v>36002.387999999999</v>
      </c>
      <c r="G110">
        <f t="shared" si="18"/>
        <v>41465.520000000004</v>
      </c>
      <c r="H110">
        <f t="shared" si="19"/>
        <v>36965.292000000001</v>
      </c>
      <c r="I110">
        <f t="shared" si="20"/>
        <v>34286.111999999994</v>
      </c>
      <c r="J110">
        <f t="shared" si="21"/>
        <v>28240</v>
      </c>
      <c r="K110">
        <f t="shared" si="22"/>
        <v>32160</v>
      </c>
      <c r="L110">
        <f t="shared" si="23"/>
        <v>31712</v>
      </c>
      <c r="M110">
        <f t="shared" si="24"/>
        <v>27520</v>
      </c>
      <c r="N110">
        <f t="shared" si="25"/>
        <v>29600</v>
      </c>
      <c r="O110">
        <f t="shared" si="16"/>
        <v>-240</v>
      </c>
      <c r="P110">
        <f t="shared" si="17"/>
        <v>-3318.2519999999968</v>
      </c>
      <c r="S110" s="27">
        <v>81</v>
      </c>
      <c r="T110" s="27">
        <v>34027.192140913889</v>
      </c>
      <c r="U110" s="27">
        <v>3392.1198590861168</v>
      </c>
      <c r="V110" s="27">
        <v>0.77228800401345188</v>
      </c>
      <c r="X110" s="27">
        <v>27.56849315068493</v>
      </c>
      <c r="Y110" s="27">
        <v>31366.32</v>
      </c>
    </row>
    <row r="111" spans="1:25" x14ac:dyDescent="0.25">
      <c r="A111" s="4" t="s">
        <v>127</v>
      </c>
      <c r="B111" s="5">
        <v>28</v>
      </c>
      <c r="C111" s="5">
        <v>118</v>
      </c>
      <c r="D111" s="5">
        <v>31200</v>
      </c>
      <c r="E111" s="5">
        <v>33692.268000000004</v>
      </c>
      <c r="F111">
        <f t="shared" si="15"/>
        <v>32684.136000000002</v>
      </c>
      <c r="G111">
        <f t="shared" si="18"/>
        <v>36002.387999999999</v>
      </c>
      <c r="H111">
        <f t="shared" si="19"/>
        <v>41465.520000000004</v>
      </c>
      <c r="I111">
        <f t="shared" si="20"/>
        <v>36965.292000000001</v>
      </c>
      <c r="J111">
        <f t="shared" si="21"/>
        <v>28000</v>
      </c>
      <c r="K111">
        <f t="shared" si="22"/>
        <v>28240</v>
      </c>
      <c r="L111">
        <f t="shared" si="23"/>
        <v>32160</v>
      </c>
      <c r="M111">
        <f t="shared" si="24"/>
        <v>31712</v>
      </c>
      <c r="N111">
        <f t="shared" si="25"/>
        <v>27520</v>
      </c>
      <c r="O111">
        <f t="shared" si="16"/>
        <v>3200</v>
      </c>
      <c r="P111">
        <f t="shared" si="17"/>
        <v>1008.1320000000014</v>
      </c>
      <c r="S111" s="27">
        <v>82</v>
      </c>
      <c r="T111" s="27">
        <v>36343.985190552521</v>
      </c>
      <c r="U111" s="27">
        <v>6789.5108094474781</v>
      </c>
      <c r="V111" s="27">
        <v>1.5457760837108532</v>
      </c>
      <c r="X111" s="27">
        <v>27.910958904109584</v>
      </c>
      <c r="Y111" s="27">
        <v>31405.583999999999</v>
      </c>
    </row>
    <row r="112" spans="1:25" x14ac:dyDescent="0.25">
      <c r="A112" s="4" t="s">
        <v>128</v>
      </c>
      <c r="B112" s="5">
        <v>29</v>
      </c>
      <c r="C112" s="5">
        <v>119</v>
      </c>
      <c r="D112" s="5">
        <v>35680</v>
      </c>
      <c r="E112" s="5">
        <v>35465.712</v>
      </c>
      <c r="F112">
        <f t="shared" si="15"/>
        <v>33692.268000000004</v>
      </c>
      <c r="G112">
        <f t="shared" si="18"/>
        <v>32684.136000000002</v>
      </c>
      <c r="H112">
        <f t="shared" si="19"/>
        <v>36002.387999999999</v>
      </c>
      <c r="I112">
        <f t="shared" si="20"/>
        <v>41465.520000000004</v>
      </c>
      <c r="J112">
        <f t="shared" si="21"/>
        <v>31200</v>
      </c>
      <c r="K112">
        <f t="shared" si="22"/>
        <v>28000</v>
      </c>
      <c r="L112">
        <f t="shared" si="23"/>
        <v>28240</v>
      </c>
      <c r="M112">
        <f t="shared" si="24"/>
        <v>32160</v>
      </c>
      <c r="N112">
        <f t="shared" si="25"/>
        <v>31712</v>
      </c>
      <c r="O112">
        <f t="shared" si="16"/>
        <v>4480</v>
      </c>
      <c r="P112">
        <f t="shared" si="17"/>
        <v>1773.4439999999959</v>
      </c>
      <c r="S112" s="27">
        <v>83</v>
      </c>
      <c r="T112" s="27">
        <v>36197.352719056405</v>
      </c>
      <c r="U112" s="27">
        <v>4745.0512809435895</v>
      </c>
      <c r="V112" s="27">
        <v>1.0803115264000949</v>
      </c>
      <c r="X112" s="27">
        <v>28.253424657534243</v>
      </c>
      <c r="Y112" s="27">
        <v>31405.608</v>
      </c>
    </row>
    <row r="113" spans="1:25" x14ac:dyDescent="0.25">
      <c r="A113" s="4" t="s">
        <v>129</v>
      </c>
      <c r="B113" s="5">
        <v>30</v>
      </c>
      <c r="C113" s="5">
        <v>120</v>
      </c>
      <c r="D113" s="5">
        <v>30640</v>
      </c>
      <c r="E113" s="5">
        <v>38380.259999999995</v>
      </c>
      <c r="F113">
        <f t="shared" si="15"/>
        <v>35465.712</v>
      </c>
      <c r="G113">
        <f t="shared" si="18"/>
        <v>33692.268000000004</v>
      </c>
      <c r="H113">
        <f t="shared" si="19"/>
        <v>32684.136000000002</v>
      </c>
      <c r="I113">
        <f t="shared" si="20"/>
        <v>36002.387999999999</v>
      </c>
      <c r="J113">
        <f t="shared" si="21"/>
        <v>35680</v>
      </c>
      <c r="K113">
        <f t="shared" si="22"/>
        <v>31200</v>
      </c>
      <c r="L113">
        <f t="shared" si="23"/>
        <v>28000</v>
      </c>
      <c r="M113">
        <f t="shared" si="24"/>
        <v>28240</v>
      </c>
      <c r="N113">
        <f t="shared" si="25"/>
        <v>32160</v>
      </c>
      <c r="O113">
        <f t="shared" si="16"/>
        <v>-5040</v>
      </c>
      <c r="P113">
        <f t="shared" si="17"/>
        <v>2914.5479999999952</v>
      </c>
      <c r="S113" s="27">
        <v>84</v>
      </c>
      <c r="T113" s="27">
        <v>32120.970011464378</v>
      </c>
      <c r="U113" s="27">
        <v>-2300.8260114643781</v>
      </c>
      <c r="V113" s="27">
        <v>-0.52383182251548654</v>
      </c>
      <c r="X113" s="27">
        <v>28.595890410958901</v>
      </c>
      <c r="Y113" s="27">
        <v>31411.692000000003</v>
      </c>
    </row>
    <row r="114" spans="1:25" x14ac:dyDescent="0.25">
      <c r="A114" s="4" t="s">
        <v>131</v>
      </c>
      <c r="B114" s="5">
        <v>1</v>
      </c>
      <c r="C114" s="5">
        <v>121</v>
      </c>
      <c r="D114" s="5">
        <v>31120</v>
      </c>
      <c r="E114" s="5">
        <v>38176.536</v>
      </c>
      <c r="F114">
        <f t="shared" si="15"/>
        <v>38380.259999999995</v>
      </c>
      <c r="G114">
        <f t="shared" si="18"/>
        <v>35465.712</v>
      </c>
      <c r="H114">
        <f t="shared" si="19"/>
        <v>33692.268000000004</v>
      </c>
      <c r="I114">
        <f t="shared" si="20"/>
        <v>32684.136000000002</v>
      </c>
      <c r="J114">
        <f t="shared" si="21"/>
        <v>30640</v>
      </c>
      <c r="K114">
        <f t="shared" si="22"/>
        <v>35680</v>
      </c>
      <c r="L114">
        <f t="shared" si="23"/>
        <v>31200</v>
      </c>
      <c r="M114">
        <f t="shared" si="24"/>
        <v>28000</v>
      </c>
      <c r="N114">
        <f t="shared" si="25"/>
        <v>28240</v>
      </c>
      <c r="O114">
        <f t="shared" si="16"/>
        <v>480</v>
      </c>
      <c r="P114">
        <f t="shared" si="17"/>
        <v>-203.7239999999947</v>
      </c>
      <c r="S114" s="27">
        <v>85</v>
      </c>
      <c r="T114" s="27">
        <v>34906.986969890582</v>
      </c>
      <c r="U114" s="27">
        <v>4120.4690301094161</v>
      </c>
      <c r="V114" s="27">
        <v>0.93811213490544809</v>
      </c>
      <c r="X114" s="27">
        <v>28.93835616438356</v>
      </c>
      <c r="Y114" s="27">
        <v>31483.884000000005</v>
      </c>
    </row>
    <row r="115" spans="1:25" x14ac:dyDescent="0.25">
      <c r="A115" s="4" t="s">
        <v>132</v>
      </c>
      <c r="B115" s="5">
        <v>2</v>
      </c>
      <c r="C115" s="5">
        <v>122</v>
      </c>
      <c r="D115" s="5">
        <v>31280</v>
      </c>
      <c r="E115" s="5">
        <v>38066.520000000004</v>
      </c>
      <c r="F115">
        <f t="shared" si="15"/>
        <v>38176.536</v>
      </c>
      <c r="G115">
        <f t="shared" si="18"/>
        <v>38380.259999999995</v>
      </c>
      <c r="H115">
        <f t="shared" si="19"/>
        <v>35465.712</v>
      </c>
      <c r="I115">
        <f t="shared" si="20"/>
        <v>33692.268000000004</v>
      </c>
      <c r="J115">
        <f t="shared" si="21"/>
        <v>31120</v>
      </c>
      <c r="K115">
        <f t="shared" si="22"/>
        <v>30640</v>
      </c>
      <c r="L115">
        <f t="shared" si="23"/>
        <v>35680</v>
      </c>
      <c r="M115">
        <f t="shared" si="24"/>
        <v>31200</v>
      </c>
      <c r="N115">
        <f t="shared" si="25"/>
        <v>28000</v>
      </c>
      <c r="O115">
        <f t="shared" si="16"/>
        <v>160</v>
      </c>
      <c r="P115">
        <f t="shared" si="17"/>
        <v>-110.01599999999598</v>
      </c>
      <c r="S115" s="27">
        <v>86</v>
      </c>
      <c r="T115" s="27">
        <v>33147.397311937195</v>
      </c>
      <c r="U115" s="27">
        <v>-1741.7893119371947</v>
      </c>
      <c r="V115" s="27">
        <v>-0.39655526544110531</v>
      </c>
      <c r="X115" s="27">
        <v>29.280821917808215</v>
      </c>
      <c r="Y115" s="27">
        <v>31521.432000000001</v>
      </c>
    </row>
    <row r="116" spans="1:25" x14ac:dyDescent="0.25">
      <c r="A116" s="4" t="s">
        <v>133</v>
      </c>
      <c r="B116" s="5">
        <v>3</v>
      </c>
      <c r="C116" s="5">
        <v>123</v>
      </c>
      <c r="D116" s="5">
        <v>30320</v>
      </c>
      <c r="E116" s="5">
        <v>36993.024000000005</v>
      </c>
      <c r="F116">
        <f t="shared" si="15"/>
        <v>38066.520000000004</v>
      </c>
      <c r="G116">
        <f t="shared" si="18"/>
        <v>38176.536</v>
      </c>
      <c r="H116">
        <f t="shared" si="19"/>
        <v>38380.259999999995</v>
      </c>
      <c r="I116">
        <f t="shared" si="20"/>
        <v>35465.712</v>
      </c>
      <c r="J116">
        <f t="shared" si="21"/>
        <v>31280</v>
      </c>
      <c r="K116">
        <f t="shared" si="22"/>
        <v>31120</v>
      </c>
      <c r="L116">
        <f t="shared" si="23"/>
        <v>30640</v>
      </c>
      <c r="M116">
        <f t="shared" si="24"/>
        <v>35680</v>
      </c>
      <c r="N116">
        <f t="shared" si="25"/>
        <v>31200</v>
      </c>
      <c r="O116">
        <f t="shared" si="16"/>
        <v>-960</v>
      </c>
      <c r="P116">
        <f t="shared" si="17"/>
        <v>-1073.4959999999992</v>
      </c>
      <c r="S116" s="27">
        <v>87</v>
      </c>
      <c r="T116" s="27">
        <v>32795.479380346515</v>
      </c>
      <c r="U116" s="27">
        <v>-2879.0473803465138</v>
      </c>
      <c r="V116" s="27">
        <v>-0.6554761763126481</v>
      </c>
      <c r="X116" s="27">
        <v>29.623287671232873</v>
      </c>
      <c r="Y116" s="27">
        <v>31523.531999999999</v>
      </c>
    </row>
    <row r="117" spans="1:25" x14ac:dyDescent="0.25">
      <c r="A117" s="4" t="s">
        <v>134</v>
      </c>
      <c r="B117" s="5">
        <v>4</v>
      </c>
      <c r="C117" s="5">
        <v>124</v>
      </c>
      <c r="D117" s="5">
        <v>21920</v>
      </c>
      <c r="E117" s="5">
        <v>29930.160000000003</v>
      </c>
      <c r="F117">
        <f t="shared" si="15"/>
        <v>36993.024000000005</v>
      </c>
      <c r="G117">
        <f t="shared" si="18"/>
        <v>38066.520000000004</v>
      </c>
      <c r="H117">
        <f t="shared" si="19"/>
        <v>38176.536</v>
      </c>
      <c r="I117">
        <f t="shared" si="20"/>
        <v>38380.259999999995</v>
      </c>
      <c r="J117">
        <f t="shared" si="21"/>
        <v>30320</v>
      </c>
      <c r="K117">
        <f t="shared" si="22"/>
        <v>31280</v>
      </c>
      <c r="L117">
        <f t="shared" si="23"/>
        <v>31120</v>
      </c>
      <c r="M117">
        <f t="shared" si="24"/>
        <v>30640</v>
      </c>
      <c r="N117">
        <f t="shared" si="25"/>
        <v>35680</v>
      </c>
      <c r="O117">
        <f t="shared" si="16"/>
        <v>-8400</v>
      </c>
      <c r="P117">
        <f t="shared" si="17"/>
        <v>-7062.8640000000014</v>
      </c>
      <c r="S117" s="27">
        <v>88</v>
      </c>
      <c r="T117" s="27">
        <v>35434.863867276603</v>
      </c>
      <c r="U117" s="27">
        <v>2933.7081327233973</v>
      </c>
      <c r="V117" s="27">
        <v>0.66792085548220725</v>
      </c>
      <c r="X117" s="27">
        <v>29.965753424657532</v>
      </c>
      <c r="Y117" s="27">
        <v>31664.507999999998</v>
      </c>
    </row>
    <row r="118" spans="1:25" x14ac:dyDescent="0.25">
      <c r="A118" s="4" t="s">
        <v>135</v>
      </c>
      <c r="B118" s="5">
        <v>5</v>
      </c>
      <c r="C118" s="5">
        <v>125</v>
      </c>
      <c r="D118" s="5">
        <v>27680</v>
      </c>
      <c r="E118" s="5">
        <v>31366.32</v>
      </c>
      <c r="F118">
        <f t="shared" si="15"/>
        <v>29930.160000000003</v>
      </c>
      <c r="G118">
        <f t="shared" si="18"/>
        <v>36993.024000000005</v>
      </c>
      <c r="H118">
        <f t="shared" si="19"/>
        <v>38066.520000000004</v>
      </c>
      <c r="I118">
        <f t="shared" si="20"/>
        <v>38176.536</v>
      </c>
      <c r="J118">
        <f t="shared" si="21"/>
        <v>21920</v>
      </c>
      <c r="K118">
        <f t="shared" si="22"/>
        <v>30320</v>
      </c>
      <c r="L118">
        <f t="shared" si="23"/>
        <v>31280</v>
      </c>
      <c r="M118">
        <f t="shared" si="24"/>
        <v>31120</v>
      </c>
      <c r="N118">
        <f t="shared" si="25"/>
        <v>30640</v>
      </c>
      <c r="O118">
        <f t="shared" si="16"/>
        <v>5760</v>
      </c>
      <c r="P118">
        <f t="shared" si="17"/>
        <v>1436.1599999999962</v>
      </c>
      <c r="S118" s="27">
        <v>89</v>
      </c>
      <c r="T118" s="27">
        <v>35992.067258961848</v>
      </c>
      <c r="U118" s="27">
        <v>4742.8447410381559</v>
      </c>
      <c r="V118" s="27">
        <v>1.079809160808626</v>
      </c>
      <c r="X118" s="27">
        <v>30.30821917808219</v>
      </c>
      <c r="Y118" s="27">
        <v>31827.671999999999</v>
      </c>
    </row>
    <row r="119" spans="1:25" x14ac:dyDescent="0.25">
      <c r="A119" s="4" t="s">
        <v>136</v>
      </c>
      <c r="B119" s="5">
        <v>6</v>
      </c>
      <c r="C119" s="5">
        <v>126</v>
      </c>
      <c r="D119" s="5">
        <v>18720</v>
      </c>
      <c r="E119" s="5">
        <v>24888.983999999997</v>
      </c>
      <c r="F119">
        <f t="shared" si="15"/>
        <v>31366.32</v>
      </c>
      <c r="G119">
        <f t="shared" si="18"/>
        <v>29930.160000000003</v>
      </c>
      <c r="H119">
        <f t="shared" si="19"/>
        <v>36993.024000000005</v>
      </c>
      <c r="I119">
        <f t="shared" si="20"/>
        <v>38066.520000000004</v>
      </c>
      <c r="J119">
        <f t="shared" si="21"/>
        <v>27680</v>
      </c>
      <c r="K119">
        <f t="shared" si="22"/>
        <v>21920</v>
      </c>
      <c r="L119">
        <f t="shared" si="23"/>
        <v>30320</v>
      </c>
      <c r="M119">
        <f t="shared" si="24"/>
        <v>31280</v>
      </c>
      <c r="N119">
        <f t="shared" si="25"/>
        <v>31120</v>
      </c>
      <c r="O119">
        <f t="shared" si="16"/>
        <v>-8960</v>
      </c>
      <c r="P119">
        <f t="shared" si="17"/>
        <v>-6477.336000000003</v>
      </c>
      <c r="S119" s="27">
        <v>90</v>
      </c>
      <c r="T119" s="27">
        <v>36754.556110741651</v>
      </c>
      <c r="U119" s="27">
        <v>6337.3358892583492</v>
      </c>
      <c r="V119" s="27">
        <v>1.442828876334789</v>
      </c>
      <c r="X119" s="27">
        <v>30.650684931506845</v>
      </c>
      <c r="Y119" s="27">
        <v>31991.627999999997</v>
      </c>
    </row>
    <row r="120" spans="1:25" x14ac:dyDescent="0.25">
      <c r="A120" s="4" t="s">
        <v>137</v>
      </c>
      <c r="B120" s="5">
        <v>7</v>
      </c>
      <c r="C120" s="5">
        <v>127</v>
      </c>
      <c r="D120" s="5">
        <v>21200</v>
      </c>
      <c r="E120" s="5">
        <v>26179.5</v>
      </c>
      <c r="F120">
        <f t="shared" si="15"/>
        <v>24888.983999999997</v>
      </c>
      <c r="G120">
        <f t="shared" si="18"/>
        <v>31366.32</v>
      </c>
      <c r="H120">
        <f t="shared" si="19"/>
        <v>29930.160000000003</v>
      </c>
      <c r="I120">
        <f t="shared" si="20"/>
        <v>36993.024000000005</v>
      </c>
      <c r="J120">
        <f t="shared" si="21"/>
        <v>18720</v>
      </c>
      <c r="K120">
        <f t="shared" si="22"/>
        <v>27680</v>
      </c>
      <c r="L120">
        <f t="shared" si="23"/>
        <v>21920</v>
      </c>
      <c r="M120">
        <f t="shared" si="24"/>
        <v>30320</v>
      </c>
      <c r="N120">
        <f t="shared" si="25"/>
        <v>31280</v>
      </c>
      <c r="O120">
        <f t="shared" si="16"/>
        <v>2480</v>
      </c>
      <c r="P120">
        <f t="shared" si="17"/>
        <v>1290.5160000000033</v>
      </c>
      <c r="S120" s="27">
        <v>91</v>
      </c>
      <c r="T120" s="27">
        <v>34291.130589606895</v>
      </c>
      <c r="U120" s="27">
        <v>-868.69458960689371</v>
      </c>
      <c r="V120" s="27">
        <v>-0.19777674096856279</v>
      </c>
      <c r="X120" s="27">
        <v>30.993150684931503</v>
      </c>
      <c r="Y120" s="27">
        <v>32041.08</v>
      </c>
    </row>
    <row r="121" spans="1:25" x14ac:dyDescent="0.25">
      <c r="A121" s="4" t="s">
        <v>138</v>
      </c>
      <c r="B121" s="5">
        <v>8</v>
      </c>
      <c r="C121" s="5">
        <v>128</v>
      </c>
      <c r="D121" s="5">
        <v>30400</v>
      </c>
      <c r="E121" s="5">
        <v>38908.379999999997</v>
      </c>
      <c r="F121">
        <f t="shared" si="15"/>
        <v>26179.5</v>
      </c>
      <c r="G121">
        <f t="shared" si="18"/>
        <v>24888.983999999997</v>
      </c>
      <c r="H121">
        <f t="shared" si="19"/>
        <v>31366.32</v>
      </c>
      <c r="I121">
        <f t="shared" si="20"/>
        <v>29930.160000000003</v>
      </c>
      <c r="J121">
        <f t="shared" si="21"/>
        <v>21200</v>
      </c>
      <c r="K121">
        <f t="shared" si="22"/>
        <v>18720</v>
      </c>
      <c r="L121">
        <f t="shared" si="23"/>
        <v>27680</v>
      </c>
      <c r="M121">
        <f t="shared" si="24"/>
        <v>21920</v>
      </c>
      <c r="N121">
        <f t="shared" si="25"/>
        <v>30320</v>
      </c>
      <c r="O121">
        <f t="shared" si="16"/>
        <v>9200</v>
      </c>
      <c r="P121">
        <f t="shared" si="17"/>
        <v>12728.879999999997</v>
      </c>
      <c r="S121" s="27">
        <v>92</v>
      </c>
      <c r="T121" s="27">
        <v>35229.578407182038</v>
      </c>
      <c r="U121" s="27">
        <v>1566.7295928179592</v>
      </c>
      <c r="V121" s="27">
        <v>0.35669920885170942</v>
      </c>
      <c r="X121" s="27">
        <v>31.335616438356162</v>
      </c>
      <c r="Y121" s="27">
        <v>32319.984</v>
      </c>
    </row>
    <row r="122" spans="1:25" x14ac:dyDescent="0.25">
      <c r="A122" s="4" t="s">
        <v>139</v>
      </c>
      <c r="B122" s="5">
        <v>9</v>
      </c>
      <c r="C122" s="5">
        <v>129</v>
      </c>
      <c r="D122" s="5">
        <v>29680</v>
      </c>
      <c r="E122" s="5">
        <v>35887.800000000003</v>
      </c>
      <c r="F122">
        <f t="shared" si="15"/>
        <v>38908.379999999997</v>
      </c>
      <c r="G122">
        <f t="shared" si="18"/>
        <v>26179.5</v>
      </c>
      <c r="H122">
        <f t="shared" si="19"/>
        <v>24888.983999999997</v>
      </c>
      <c r="I122">
        <f t="shared" si="20"/>
        <v>31366.32</v>
      </c>
      <c r="J122">
        <f t="shared" si="21"/>
        <v>30400</v>
      </c>
      <c r="K122">
        <f t="shared" si="22"/>
        <v>21200</v>
      </c>
      <c r="L122">
        <f t="shared" si="23"/>
        <v>18720</v>
      </c>
      <c r="M122">
        <f t="shared" si="24"/>
        <v>27680</v>
      </c>
      <c r="N122">
        <f t="shared" si="25"/>
        <v>21920</v>
      </c>
      <c r="O122">
        <f t="shared" si="16"/>
        <v>-720</v>
      </c>
      <c r="P122">
        <f t="shared" si="17"/>
        <v>-3020.5799999999945</v>
      </c>
      <c r="S122" s="27">
        <v>93</v>
      </c>
      <c r="T122" s="27">
        <v>34936.313464189807</v>
      </c>
      <c r="U122" s="27">
        <v>1810.8065358101885</v>
      </c>
      <c r="V122" s="27">
        <v>0.4122684997257523</v>
      </c>
      <c r="X122" s="27">
        <v>31.67808219178082</v>
      </c>
      <c r="Y122" s="27">
        <v>32343.095999999998</v>
      </c>
    </row>
    <row r="123" spans="1:25" x14ac:dyDescent="0.25">
      <c r="A123" s="4" t="s">
        <v>140</v>
      </c>
      <c r="B123" s="5">
        <v>10</v>
      </c>
      <c r="C123" s="5">
        <v>130</v>
      </c>
      <c r="D123" s="5">
        <v>30400</v>
      </c>
      <c r="E123" s="5">
        <v>35975.051999999996</v>
      </c>
      <c r="F123">
        <f t="shared" si="15"/>
        <v>35887.800000000003</v>
      </c>
      <c r="G123">
        <f t="shared" si="18"/>
        <v>38908.379999999997</v>
      </c>
      <c r="H123">
        <f t="shared" si="19"/>
        <v>26179.5</v>
      </c>
      <c r="I123">
        <f t="shared" si="20"/>
        <v>24888.983999999997</v>
      </c>
      <c r="J123">
        <f t="shared" si="21"/>
        <v>29680</v>
      </c>
      <c r="K123">
        <f t="shared" si="22"/>
        <v>30400</v>
      </c>
      <c r="L123">
        <f t="shared" si="23"/>
        <v>21200</v>
      </c>
      <c r="M123">
        <f t="shared" si="24"/>
        <v>18720</v>
      </c>
      <c r="N123">
        <f t="shared" si="25"/>
        <v>27680</v>
      </c>
      <c r="O123">
        <f t="shared" si="16"/>
        <v>720</v>
      </c>
      <c r="P123">
        <f t="shared" si="17"/>
        <v>87.251999999993131</v>
      </c>
      <c r="S123" s="27">
        <v>94</v>
      </c>
      <c r="T123" s="27">
        <v>34115.171623811562</v>
      </c>
      <c r="U123" s="27">
        <v>-2287.4996238115637</v>
      </c>
      <c r="V123" s="27">
        <v>-0.52079778782666686</v>
      </c>
      <c r="X123" s="27">
        <v>32.020547945205479</v>
      </c>
      <c r="Y123" s="27">
        <v>32404.428</v>
      </c>
    </row>
    <row r="124" spans="1:25" x14ac:dyDescent="0.25">
      <c r="A124" s="4" t="s">
        <v>141</v>
      </c>
      <c r="B124" s="5">
        <v>11</v>
      </c>
      <c r="C124" s="5">
        <v>131</v>
      </c>
      <c r="D124" s="5">
        <v>26800</v>
      </c>
      <c r="E124" s="5">
        <v>33464.892</v>
      </c>
      <c r="F124">
        <f t="shared" si="15"/>
        <v>35975.051999999996</v>
      </c>
      <c r="G124">
        <f t="shared" si="18"/>
        <v>35887.800000000003</v>
      </c>
      <c r="H124">
        <f t="shared" si="19"/>
        <v>38908.379999999997</v>
      </c>
      <c r="I124">
        <f t="shared" si="20"/>
        <v>26179.5</v>
      </c>
      <c r="J124">
        <f t="shared" si="21"/>
        <v>30400</v>
      </c>
      <c r="K124">
        <f t="shared" si="22"/>
        <v>29680</v>
      </c>
      <c r="L124">
        <f t="shared" si="23"/>
        <v>30400</v>
      </c>
      <c r="M124">
        <f t="shared" si="24"/>
        <v>21200</v>
      </c>
      <c r="N124">
        <f t="shared" si="25"/>
        <v>18720</v>
      </c>
      <c r="O124">
        <f t="shared" si="16"/>
        <v>-3600</v>
      </c>
      <c r="P124">
        <f t="shared" si="17"/>
        <v>-2510.1599999999962</v>
      </c>
      <c r="S124" s="27">
        <v>95</v>
      </c>
      <c r="T124" s="27">
        <v>35053.619441386705</v>
      </c>
      <c r="U124" s="27">
        <v>-4151.6394413867056</v>
      </c>
      <c r="V124" s="27">
        <v>-0.94520873989277943</v>
      </c>
      <c r="X124" s="27">
        <v>32.363013698630141</v>
      </c>
      <c r="Y124" s="27">
        <v>32413.752</v>
      </c>
    </row>
    <row r="125" spans="1:25" x14ac:dyDescent="0.25">
      <c r="A125" s="4" t="s">
        <v>142</v>
      </c>
      <c r="B125" s="5">
        <v>12</v>
      </c>
      <c r="C125" s="5">
        <v>132</v>
      </c>
      <c r="D125" s="5">
        <v>27680</v>
      </c>
      <c r="E125" s="5">
        <v>32498.627999999997</v>
      </c>
      <c r="F125">
        <f t="shared" si="15"/>
        <v>33464.892</v>
      </c>
      <c r="G125">
        <f t="shared" si="18"/>
        <v>35975.051999999996</v>
      </c>
      <c r="H125">
        <f t="shared" si="19"/>
        <v>35887.800000000003</v>
      </c>
      <c r="I125">
        <f t="shared" si="20"/>
        <v>38908.379999999997</v>
      </c>
      <c r="J125">
        <f t="shared" si="21"/>
        <v>26800</v>
      </c>
      <c r="K125">
        <f t="shared" si="22"/>
        <v>30400</v>
      </c>
      <c r="L125">
        <f t="shared" si="23"/>
        <v>29680</v>
      </c>
      <c r="M125">
        <f t="shared" si="24"/>
        <v>30400</v>
      </c>
      <c r="N125">
        <f t="shared" si="25"/>
        <v>21200</v>
      </c>
      <c r="O125">
        <f t="shared" si="16"/>
        <v>880</v>
      </c>
      <c r="P125">
        <f t="shared" si="17"/>
        <v>-966.26400000000285</v>
      </c>
      <c r="S125" s="27">
        <v>96</v>
      </c>
      <c r="T125" s="27">
        <v>36754.556110741651</v>
      </c>
      <c r="U125" s="27">
        <v>1900.8158892583524</v>
      </c>
      <c r="V125" s="27">
        <v>0.43276103737321375</v>
      </c>
      <c r="X125" s="27">
        <v>32.705479452054796</v>
      </c>
      <c r="Y125" s="27">
        <v>32498.627999999997</v>
      </c>
    </row>
    <row r="126" spans="1:25" x14ac:dyDescent="0.25">
      <c r="A126" s="4" t="s">
        <v>143</v>
      </c>
      <c r="B126" s="5">
        <v>13</v>
      </c>
      <c r="C126" s="5">
        <v>133</v>
      </c>
      <c r="D126" s="5">
        <v>16640</v>
      </c>
      <c r="E126" s="5">
        <v>25145.484</v>
      </c>
      <c r="F126">
        <f t="shared" si="15"/>
        <v>32498.627999999997</v>
      </c>
      <c r="G126">
        <f t="shared" si="18"/>
        <v>33464.892</v>
      </c>
      <c r="H126">
        <f t="shared" si="19"/>
        <v>35975.051999999996</v>
      </c>
      <c r="I126">
        <f t="shared" si="20"/>
        <v>35887.800000000003</v>
      </c>
      <c r="J126">
        <f t="shared" si="21"/>
        <v>27680</v>
      </c>
      <c r="K126">
        <f t="shared" si="22"/>
        <v>26800</v>
      </c>
      <c r="L126">
        <f t="shared" si="23"/>
        <v>30400</v>
      </c>
      <c r="M126">
        <f t="shared" si="24"/>
        <v>29680</v>
      </c>
      <c r="N126">
        <f t="shared" si="25"/>
        <v>30400</v>
      </c>
      <c r="O126">
        <f t="shared" si="16"/>
        <v>-11040</v>
      </c>
      <c r="P126">
        <f t="shared" si="17"/>
        <v>-7353.1439999999966</v>
      </c>
      <c r="S126" s="27">
        <v>97</v>
      </c>
      <c r="T126" s="27">
        <v>35288.231395780487</v>
      </c>
      <c r="U126" s="27">
        <v>-217.94339578048675</v>
      </c>
      <c r="V126" s="27">
        <v>-4.961943478040079E-2</v>
      </c>
      <c r="X126" s="27">
        <v>33.047945205479451</v>
      </c>
      <c r="Y126" s="27">
        <v>32527.775999999998</v>
      </c>
    </row>
    <row r="127" spans="1:25" x14ac:dyDescent="0.25">
      <c r="A127" s="4" t="s">
        <v>144</v>
      </c>
      <c r="B127" s="5">
        <v>14</v>
      </c>
      <c r="C127" s="5">
        <v>134</v>
      </c>
      <c r="D127" s="5">
        <v>7680</v>
      </c>
      <c r="E127" s="5">
        <v>12630.432000000001</v>
      </c>
      <c r="F127">
        <f t="shared" si="15"/>
        <v>25145.484</v>
      </c>
      <c r="G127">
        <f t="shared" si="18"/>
        <v>32498.627999999997</v>
      </c>
      <c r="H127">
        <f t="shared" si="19"/>
        <v>33464.892</v>
      </c>
      <c r="I127">
        <f t="shared" si="20"/>
        <v>35975.051999999996</v>
      </c>
      <c r="J127">
        <f t="shared" si="21"/>
        <v>16640</v>
      </c>
      <c r="K127">
        <f t="shared" si="22"/>
        <v>27680</v>
      </c>
      <c r="L127">
        <f t="shared" si="23"/>
        <v>26800</v>
      </c>
      <c r="M127">
        <f t="shared" si="24"/>
        <v>30400</v>
      </c>
      <c r="N127">
        <f t="shared" si="25"/>
        <v>29680</v>
      </c>
      <c r="O127">
        <f t="shared" si="16"/>
        <v>-8960</v>
      </c>
      <c r="P127">
        <f t="shared" si="17"/>
        <v>-12515.052</v>
      </c>
      <c r="S127" s="27">
        <v>98</v>
      </c>
      <c r="T127" s="27">
        <v>31857.031562771372</v>
      </c>
      <c r="U127" s="27">
        <v>-7366.375562771369</v>
      </c>
      <c r="V127" s="27">
        <v>-1.6771115752138701</v>
      </c>
      <c r="X127" s="27">
        <v>33.390410958904113</v>
      </c>
      <c r="Y127" s="27">
        <v>32528.135999999999</v>
      </c>
    </row>
    <row r="128" spans="1:25" x14ac:dyDescent="0.25">
      <c r="A128" s="4" t="s">
        <v>145</v>
      </c>
      <c r="B128" s="5">
        <v>15</v>
      </c>
      <c r="C128" s="5">
        <v>135</v>
      </c>
      <c r="D128" s="5">
        <v>18240</v>
      </c>
      <c r="E128" s="5">
        <v>24779.183999999997</v>
      </c>
      <c r="F128">
        <f t="shared" si="15"/>
        <v>12630.432000000001</v>
      </c>
      <c r="G128">
        <f t="shared" si="18"/>
        <v>25145.484</v>
      </c>
      <c r="H128">
        <f t="shared" si="19"/>
        <v>32498.627999999997</v>
      </c>
      <c r="I128">
        <f t="shared" si="20"/>
        <v>33464.892</v>
      </c>
      <c r="J128">
        <f t="shared" si="21"/>
        <v>7680</v>
      </c>
      <c r="K128">
        <f t="shared" si="22"/>
        <v>16640</v>
      </c>
      <c r="L128">
        <f t="shared" si="23"/>
        <v>27680</v>
      </c>
      <c r="M128">
        <f t="shared" si="24"/>
        <v>26800</v>
      </c>
      <c r="N128">
        <f t="shared" si="25"/>
        <v>30400</v>
      </c>
      <c r="O128">
        <f t="shared" si="16"/>
        <v>10560</v>
      </c>
      <c r="P128">
        <f t="shared" si="17"/>
        <v>12148.751999999997</v>
      </c>
      <c r="S128" s="27">
        <v>99</v>
      </c>
      <c r="T128" s="27">
        <v>29364.279547337399</v>
      </c>
      <c r="U128" s="27">
        <v>4491.1764526625993</v>
      </c>
      <c r="V128" s="27">
        <v>1.0225115392100177</v>
      </c>
      <c r="X128" s="27">
        <v>33.732876712328768</v>
      </c>
      <c r="Y128" s="27">
        <v>32553.851999999999</v>
      </c>
    </row>
    <row r="129" spans="1:25" x14ac:dyDescent="0.25">
      <c r="A129" s="4" t="s">
        <v>146</v>
      </c>
      <c r="B129" s="5">
        <v>16</v>
      </c>
      <c r="C129" s="5">
        <v>136</v>
      </c>
      <c r="D129" s="5">
        <v>26320</v>
      </c>
      <c r="E129" s="5">
        <v>35654.567999999999</v>
      </c>
      <c r="F129">
        <f t="shared" si="15"/>
        <v>24779.183999999997</v>
      </c>
      <c r="G129">
        <f t="shared" si="18"/>
        <v>12630.432000000001</v>
      </c>
      <c r="H129">
        <f t="shared" si="19"/>
        <v>25145.484</v>
      </c>
      <c r="I129">
        <f t="shared" si="20"/>
        <v>32498.627999999997</v>
      </c>
      <c r="J129">
        <f t="shared" si="21"/>
        <v>18240</v>
      </c>
      <c r="K129">
        <f t="shared" si="22"/>
        <v>7680</v>
      </c>
      <c r="L129">
        <f t="shared" si="23"/>
        <v>16640</v>
      </c>
      <c r="M129">
        <f t="shared" si="24"/>
        <v>27680</v>
      </c>
      <c r="N129">
        <f t="shared" si="25"/>
        <v>26800</v>
      </c>
      <c r="O129">
        <f t="shared" si="16"/>
        <v>8080</v>
      </c>
      <c r="P129">
        <f t="shared" si="17"/>
        <v>10875.384000000002</v>
      </c>
      <c r="S129" s="27">
        <v>100</v>
      </c>
      <c r="T129" s="27">
        <v>33088.744323338746</v>
      </c>
      <c r="U129" s="27">
        <v>-3185.1163233387488</v>
      </c>
      <c r="V129" s="27">
        <v>-0.72515926031123723</v>
      </c>
      <c r="X129" s="27">
        <v>34.075342465753423</v>
      </c>
      <c r="Y129" s="27">
        <v>32623.716</v>
      </c>
    </row>
    <row r="130" spans="1:25" x14ac:dyDescent="0.25">
      <c r="A130" s="4" t="s">
        <v>147</v>
      </c>
      <c r="B130" s="5">
        <v>17</v>
      </c>
      <c r="C130" s="5">
        <v>137</v>
      </c>
      <c r="D130" s="5">
        <v>28000</v>
      </c>
      <c r="E130" s="5">
        <v>35606.448000000004</v>
      </c>
      <c r="F130">
        <f t="shared" si="15"/>
        <v>35654.567999999999</v>
      </c>
      <c r="G130">
        <f t="shared" si="18"/>
        <v>24779.183999999997</v>
      </c>
      <c r="H130">
        <f t="shared" si="19"/>
        <v>12630.432000000001</v>
      </c>
      <c r="I130">
        <f t="shared" si="20"/>
        <v>25145.484</v>
      </c>
      <c r="J130">
        <f t="shared" si="21"/>
        <v>26320</v>
      </c>
      <c r="K130">
        <f t="shared" si="22"/>
        <v>18240</v>
      </c>
      <c r="L130">
        <f t="shared" si="23"/>
        <v>7680</v>
      </c>
      <c r="M130">
        <f t="shared" si="24"/>
        <v>16640</v>
      </c>
      <c r="N130">
        <f t="shared" si="25"/>
        <v>27680</v>
      </c>
      <c r="O130">
        <f t="shared" si="16"/>
        <v>1680</v>
      </c>
      <c r="P130">
        <f t="shared" si="17"/>
        <v>-48.119999999995343</v>
      </c>
      <c r="S130" s="27">
        <v>101</v>
      </c>
      <c r="T130" s="27">
        <v>35317.557890079712</v>
      </c>
      <c r="U130" s="27">
        <v>2913.2901099202863</v>
      </c>
      <c r="V130" s="27">
        <v>0.66327225969798753</v>
      </c>
      <c r="X130" s="27">
        <v>34.417808219178085</v>
      </c>
      <c r="Y130" s="27">
        <v>32647.871999999999</v>
      </c>
    </row>
    <row r="131" spans="1:25" x14ac:dyDescent="0.25">
      <c r="A131" s="4" t="s">
        <v>148</v>
      </c>
      <c r="B131" s="5">
        <v>18</v>
      </c>
      <c r="C131" s="5">
        <v>138</v>
      </c>
      <c r="D131" s="5">
        <v>24480</v>
      </c>
      <c r="E131" s="5">
        <v>31026.396000000004</v>
      </c>
      <c r="F131">
        <f t="shared" si="15"/>
        <v>35606.448000000004</v>
      </c>
      <c r="G131">
        <f t="shared" si="18"/>
        <v>35654.567999999999</v>
      </c>
      <c r="H131">
        <f t="shared" si="19"/>
        <v>24779.183999999997</v>
      </c>
      <c r="I131">
        <f t="shared" si="20"/>
        <v>12630.432000000001</v>
      </c>
      <c r="J131">
        <f t="shared" si="21"/>
        <v>28000</v>
      </c>
      <c r="K131">
        <f t="shared" si="22"/>
        <v>26320</v>
      </c>
      <c r="L131">
        <f t="shared" si="23"/>
        <v>18240</v>
      </c>
      <c r="M131">
        <f t="shared" si="24"/>
        <v>7680</v>
      </c>
      <c r="N131">
        <f t="shared" si="25"/>
        <v>16640</v>
      </c>
      <c r="O131">
        <f t="shared" si="16"/>
        <v>-3520</v>
      </c>
      <c r="P131">
        <f t="shared" si="17"/>
        <v>-4580.0519999999997</v>
      </c>
      <c r="S131" s="27">
        <v>102</v>
      </c>
      <c r="T131" s="27">
        <v>34555.069038299909</v>
      </c>
      <c r="U131" s="27">
        <v>-268.95703829991544</v>
      </c>
      <c r="V131" s="27">
        <v>-6.1233772066642635E-2</v>
      </c>
      <c r="X131" s="27">
        <v>34.760273972602739</v>
      </c>
      <c r="Y131" s="27">
        <v>32675.183999999997</v>
      </c>
    </row>
    <row r="132" spans="1:25" x14ac:dyDescent="0.25">
      <c r="A132" s="4" t="s">
        <v>149</v>
      </c>
      <c r="B132" s="5">
        <v>19</v>
      </c>
      <c r="C132" s="5">
        <v>139</v>
      </c>
      <c r="D132" s="5">
        <v>24720</v>
      </c>
      <c r="E132" s="5">
        <v>32041.08</v>
      </c>
      <c r="F132">
        <f t="shared" si="15"/>
        <v>31026.396000000004</v>
      </c>
      <c r="G132">
        <f t="shared" si="18"/>
        <v>35606.448000000004</v>
      </c>
      <c r="H132">
        <f t="shared" si="19"/>
        <v>35654.567999999999</v>
      </c>
      <c r="I132">
        <f t="shared" si="20"/>
        <v>24779.183999999997</v>
      </c>
      <c r="J132">
        <f t="shared" si="21"/>
        <v>24480</v>
      </c>
      <c r="K132">
        <f t="shared" si="22"/>
        <v>28000</v>
      </c>
      <c r="L132">
        <f t="shared" si="23"/>
        <v>26320</v>
      </c>
      <c r="M132">
        <f t="shared" si="24"/>
        <v>18240</v>
      </c>
      <c r="N132">
        <f t="shared" si="25"/>
        <v>7680</v>
      </c>
      <c r="O132">
        <f t="shared" si="16"/>
        <v>240</v>
      </c>
      <c r="P132">
        <f t="shared" si="17"/>
        <v>1014.6839999999975</v>
      </c>
      <c r="S132" s="27">
        <v>103</v>
      </c>
      <c r="T132" s="27">
        <v>36091.777339579203</v>
      </c>
      <c r="U132" s="27">
        <v>873.51466042079846</v>
      </c>
      <c r="V132" s="27">
        <v>0.19887413228216952</v>
      </c>
      <c r="X132" s="27">
        <v>35.102739726027394</v>
      </c>
      <c r="Y132" s="27">
        <v>32684.136000000002</v>
      </c>
    </row>
    <row r="133" spans="1:25" x14ac:dyDescent="0.25">
      <c r="A133" s="4" t="s">
        <v>150</v>
      </c>
      <c r="B133" s="5">
        <v>20</v>
      </c>
      <c r="C133" s="5">
        <v>140</v>
      </c>
      <c r="D133" s="5">
        <v>24160</v>
      </c>
      <c r="E133" s="5">
        <v>32623.716</v>
      </c>
      <c r="F133">
        <f t="shared" si="15"/>
        <v>32041.08</v>
      </c>
      <c r="G133">
        <f t="shared" si="18"/>
        <v>31026.396000000004</v>
      </c>
      <c r="H133">
        <f t="shared" si="19"/>
        <v>35606.448000000004</v>
      </c>
      <c r="I133">
        <f t="shared" si="20"/>
        <v>35654.567999999999</v>
      </c>
      <c r="J133">
        <f t="shared" si="21"/>
        <v>24720</v>
      </c>
      <c r="K133">
        <f t="shared" si="22"/>
        <v>24480</v>
      </c>
      <c r="L133">
        <f t="shared" si="23"/>
        <v>28000</v>
      </c>
      <c r="M133">
        <f t="shared" si="24"/>
        <v>26320</v>
      </c>
      <c r="N133">
        <f t="shared" si="25"/>
        <v>18240</v>
      </c>
      <c r="O133">
        <f t="shared" si="16"/>
        <v>-560</v>
      </c>
      <c r="P133">
        <f t="shared" si="17"/>
        <v>582.6359999999986</v>
      </c>
      <c r="S133" s="27">
        <v>104</v>
      </c>
      <c r="T133" s="27">
        <v>36256.005707654855</v>
      </c>
      <c r="U133" s="27">
        <v>5209.5142923451494</v>
      </c>
      <c r="V133" s="27">
        <v>1.1860563782668643</v>
      </c>
      <c r="X133" s="27">
        <v>35.445205479452056</v>
      </c>
      <c r="Y133" s="27">
        <v>32690.28</v>
      </c>
    </row>
    <row r="134" spans="1:25" x14ac:dyDescent="0.25">
      <c r="A134" s="4" t="s">
        <v>151</v>
      </c>
      <c r="B134" s="5">
        <v>21</v>
      </c>
      <c r="C134" s="5">
        <v>141</v>
      </c>
      <c r="D134" s="5">
        <v>28400</v>
      </c>
      <c r="E134" s="5">
        <v>34596.275999999998</v>
      </c>
      <c r="F134">
        <f t="shared" si="15"/>
        <v>32623.716</v>
      </c>
      <c r="G134">
        <f t="shared" si="18"/>
        <v>32041.08</v>
      </c>
      <c r="H134">
        <f t="shared" si="19"/>
        <v>31026.396000000004</v>
      </c>
      <c r="I134">
        <f t="shared" si="20"/>
        <v>35606.448000000004</v>
      </c>
      <c r="J134">
        <f t="shared" si="21"/>
        <v>24160</v>
      </c>
      <c r="K134">
        <f t="shared" si="22"/>
        <v>24720</v>
      </c>
      <c r="L134">
        <f t="shared" si="23"/>
        <v>24480</v>
      </c>
      <c r="M134">
        <f t="shared" si="24"/>
        <v>28000</v>
      </c>
      <c r="N134">
        <f t="shared" si="25"/>
        <v>26320</v>
      </c>
      <c r="O134">
        <f t="shared" si="16"/>
        <v>4240</v>
      </c>
      <c r="P134">
        <f t="shared" si="17"/>
        <v>1972.5599999999977</v>
      </c>
      <c r="S134" s="27">
        <v>105</v>
      </c>
      <c r="T134" s="27">
        <v>34819.007486992916</v>
      </c>
      <c r="U134" s="27">
        <v>1183.3805130070832</v>
      </c>
      <c r="V134" s="27">
        <v>0.2694216632500937</v>
      </c>
      <c r="X134" s="27">
        <v>35.787671232876711</v>
      </c>
      <c r="Y134" s="27">
        <v>32791.956000000006</v>
      </c>
    </row>
    <row r="135" spans="1:25" x14ac:dyDescent="0.25">
      <c r="A135" s="4" t="s">
        <v>152</v>
      </c>
      <c r="B135" s="5">
        <v>22</v>
      </c>
      <c r="C135" s="5">
        <v>142</v>
      </c>
      <c r="D135" s="5">
        <v>31040</v>
      </c>
      <c r="E135" s="5">
        <v>39941.292000000001</v>
      </c>
      <c r="F135">
        <f t="shared" ref="F135:F198" si="26">E134</f>
        <v>34596.275999999998</v>
      </c>
      <c r="G135">
        <f t="shared" si="18"/>
        <v>32623.716</v>
      </c>
      <c r="H135">
        <f t="shared" si="19"/>
        <v>32041.08</v>
      </c>
      <c r="I135">
        <f t="shared" si="20"/>
        <v>31026.396000000004</v>
      </c>
      <c r="J135">
        <f t="shared" si="21"/>
        <v>28400</v>
      </c>
      <c r="K135">
        <f t="shared" si="22"/>
        <v>24160</v>
      </c>
      <c r="L135">
        <f t="shared" si="23"/>
        <v>24720</v>
      </c>
      <c r="M135">
        <f t="shared" si="24"/>
        <v>24480</v>
      </c>
      <c r="N135">
        <f t="shared" si="25"/>
        <v>28000</v>
      </c>
      <c r="O135">
        <f t="shared" ref="O135:O198" si="27">D135-D134</f>
        <v>2640</v>
      </c>
      <c r="P135">
        <f t="shared" ref="P135:P198" si="28">E135-E134</f>
        <v>5345.0160000000033</v>
      </c>
      <c r="S135" s="27">
        <v>106</v>
      </c>
      <c r="T135" s="27">
        <v>34731.028004095249</v>
      </c>
      <c r="U135" s="27">
        <v>-2046.8920040952471</v>
      </c>
      <c r="V135" s="27">
        <v>-0.46601836195130764</v>
      </c>
      <c r="X135" s="27">
        <v>36.130136986301373</v>
      </c>
      <c r="Y135" s="27">
        <v>32812.536</v>
      </c>
    </row>
    <row r="136" spans="1:25" x14ac:dyDescent="0.25">
      <c r="A136" s="4" t="s">
        <v>153</v>
      </c>
      <c r="B136" s="5">
        <v>23</v>
      </c>
      <c r="C136" s="5">
        <v>143</v>
      </c>
      <c r="D136" s="5">
        <v>31360</v>
      </c>
      <c r="E136" s="5">
        <v>40669.884000000005</v>
      </c>
      <c r="F136">
        <f t="shared" si="26"/>
        <v>39941.292000000001</v>
      </c>
      <c r="G136">
        <f t="shared" ref="G136:G199" si="29">E134</f>
        <v>34596.275999999998</v>
      </c>
      <c r="H136">
        <f t="shared" si="19"/>
        <v>32623.716</v>
      </c>
      <c r="I136">
        <f t="shared" si="20"/>
        <v>32041.08</v>
      </c>
      <c r="J136">
        <f t="shared" si="21"/>
        <v>31040</v>
      </c>
      <c r="K136">
        <f t="shared" si="22"/>
        <v>28400</v>
      </c>
      <c r="L136">
        <f t="shared" si="23"/>
        <v>24160</v>
      </c>
      <c r="M136">
        <f t="shared" si="24"/>
        <v>24720</v>
      </c>
      <c r="N136">
        <f t="shared" si="25"/>
        <v>24480</v>
      </c>
      <c r="O136">
        <f t="shared" si="27"/>
        <v>320</v>
      </c>
      <c r="P136">
        <f t="shared" si="28"/>
        <v>728.59200000000419</v>
      </c>
      <c r="S136" s="27">
        <v>107</v>
      </c>
      <c r="T136" s="27">
        <v>35904.087776064174</v>
      </c>
      <c r="U136" s="27">
        <v>-2211.8197760641706</v>
      </c>
      <c r="V136" s="27">
        <v>-0.50356766595926838</v>
      </c>
      <c r="X136" s="27">
        <v>36.472602739726028</v>
      </c>
      <c r="Y136" s="27">
        <v>32817.671999999999</v>
      </c>
    </row>
    <row r="137" spans="1:25" x14ac:dyDescent="0.25">
      <c r="A137" s="4" t="s">
        <v>154</v>
      </c>
      <c r="B137" s="5">
        <v>24</v>
      </c>
      <c r="C137" s="5">
        <v>144</v>
      </c>
      <c r="D137" s="5">
        <v>27280</v>
      </c>
      <c r="E137" s="5">
        <v>37340.016000000003</v>
      </c>
      <c r="F137">
        <f t="shared" si="26"/>
        <v>40669.884000000005</v>
      </c>
      <c r="G137">
        <f t="shared" si="29"/>
        <v>39941.292000000001</v>
      </c>
      <c r="H137">
        <f t="shared" ref="H137:H200" si="30">E134</f>
        <v>34596.275999999998</v>
      </c>
      <c r="I137">
        <f t="shared" si="20"/>
        <v>32623.716</v>
      </c>
      <c r="J137">
        <f t="shared" si="21"/>
        <v>31360</v>
      </c>
      <c r="K137">
        <f t="shared" si="22"/>
        <v>31040</v>
      </c>
      <c r="L137">
        <f t="shared" si="23"/>
        <v>28400</v>
      </c>
      <c r="M137">
        <f t="shared" si="24"/>
        <v>24160</v>
      </c>
      <c r="N137">
        <f t="shared" si="25"/>
        <v>24720</v>
      </c>
      <c r="O137">
        <f t="shared" si="27"/>
        <v>-4080</v>
      </c>
      <c r="P137">
        <f t="shared" si="28"/>
        <v>-3329.8680000000022</v>
      </c>
      <c r="S137" s="27">
        <v>108</v>
      </c>
      <c r="T137" s="27">
        <v>37546.371456820678</v>
      </c>
      <c r="U137" s="27">
        <v>-2080.6594568206783</v>
      </c>
      <c r="V137" s="27">
        <v>-0.47370623848553123</v>
      </c>
      <c r="X137" s="27">
        <v>36.815068493150683</v>
      </c>
      <c r="Y137" s="27">
        <v>32843.759999999995</v>
      </c>
    </row>
    <row r="138" spans="1:25" x14ac:dyDescent="0.25">
      <c r="A138" s="4" t="s">
        <v>155</v>
      </c>
      <c r="B138" s="5">
        <v>25</v>
      </c>
      <c r="C138" s="5">
        <v>145</v>
      </c>
      <c r="D138" s="5">
        <v>25120</v>
      </c>
      <c r="E138" s="5">
        <v>31411.692000000003</v>
      </c>
      <c r="F138">
        <f t="shared" si="26"/>
        <v>37340.016000000003</v>
      </c>
      <c r="G138">
        <f t="shared" si="29"/>
        <v>40669.884000000005</v>
      </c>
      <c r="H138">
        <f t="shared" si="30"/>
        <v>39941.292000000001</v>
      </c>
      <c r="I138">
        <f t="shared" ref="I138:I201" si="31">E134</f>
        <v>34596.275999999998</v>
      </c>
      <c r="J138">
        <f t="shared" si="21"/>
        <v>27280</v>
      </c>
      <c r="K138">
        <f t="shared" si="22"/>
        <v>31360</v>
      </c>
      <c r="L138">
        <f t="shared" si="23"/>
        <v>31040</v>
      </c>
      <c r="M138">
        <f t="shared" si="24"/>
        <v>28400</v>
      </c>
      <c r="N138">
        <f t="shared" si="25"/>
        <v>24160</v>
      </c>
      <c r="O138">
        <f t="shared" si="27"/>
        <v>-2160</v>
      </c>
      <c r="P138">
        <f t="shared" si="28"/>
        <v>-5928.3240000000005</v>
      </c>
      <c r="S138" s="27">
        <v>109</v>
      </c>
      <c r="T138" s="27">
        <v>35698.802315969617</v>
      </c>
      <c r="U138" s="27">
        <v>2681.457684030378</v>
      </c>
      <c r="V138" s="27">
        <v>0.61049069274464585</v>
      </c>
      <c r="X138" s="27">
        <v>37.157534246575345</v>
      </c>
      <c r="Y138" s="27">
        <v>32973.407999999996</v>
      </c>
    </row>
    <row r="139" spans="1:25" x14ac:dyDescent="0.25">
      <c r="A139" s="4" t="s">
        <v>156</v>
      </c>
      <c r="B139" s="5">
        <v>26</v>
      </c>
      <c r="C139" s="5">
        <v>146</v>
      </c>
      <c r="D139" s="5">
        <v>23360</v>
      </c>
      <c r="E139" s="5">
        <v>29355.851999999995</v>
      </c>
      <c r="F139">
        <f t="shared" si="26"/>
        <v>31411.692000000003</v>
      </c>
      <c r="G139">
        <f t="shared" si="29"/>
        <v>37340.016000000003</v>
      </c>
      <c r="H139">
        <f t="shared" si="30"/>
        <v>40669.884000000005</v>
      </c>
      <c r="I139">
        <f t="shared" si="31"/>
        <v>39941.292000000001</v>
      </c>
      <c r="J139">
        <f t="shared" ref="J139:J202" si="32">D138</f>
        <v>25120</v>
      </c>
      <c r="K139">
        <f t="shared" ref="K139:K202" si="33">D137</f>
        <v>27280</v>
      </c>
      <c r="L139">
        <f t="shared" ref="L139:L202" si="34">D136</f>
        <v>31360</v>
      </c>
      <c r="M139">
        <f t="shared" ref="M139:M202" si="35">D135</f>
        <v>31040</v>
      </c>
      <c r="N139">
        <f t="shared" ref="N139:N202" si="36">D134</f>
        <v>28400</v>
      </c>
      <c r="O139">
        <f t="shared" si="27"/>
        <v>-1760</v>
      </c>
      <c r="P139">
        <f t="shared" si="28"/>
        <v>-2055.8400000000074</v>
      </c>
      <c r="S139" s="27">
        <v>110</v>
      </c>
      <c r="T139" s="27">
        <v>35874.76128176495</v>
      </c>
      <c r="U139" s="27">
        <v>2301.7747182350504</v>
      </c>
      <c r="V139" s="27">
        <v>0.52404781572585446</v>
      </c>
      <c r="X139" s="27">
        <v>37.5</v>
      </c>
      <c r="Y139" s="27">
        <v>33048.732000000004</v>
      </c>
    </row>
    <row r="140" spans="1:25" x14ac:dyDescent="0.25">
      <c r="A140" s="4" t="s">
        <v>157</v>
      </c>
      <c r="B140" s="5">
        <v>27</v>
      </c>
      <c r="C140" s="5">
        <v>147</v>
      </c>
      <c r="D140" s="5">
        <v>26160</v>
      </c>
      <c r="E140" s="5">
        <v>28555.200000000001</v>
      </c>
      <c r="F140">
        <f t="shared" si="26"/>
        <v>29355.851999999995</v>
      </c>
      <c r="G140">
        <f t="shared" si="29"/>
        <v>31411.692000000003</v>
      </c>
      <c r="H140">
        <f t="shared" si="30"/>
        <v>37340.016000000003</v>
      </c>
      <c r="I140">
        <f t="shared" si="31"/>
        <v>40669.884000000005</v>
      </c>
      <c r="J140">
        <f t="shared" si="32"/>
        <v>23360</v>
      </c>
      <c r="K140">
        <f t="shared" si="33"/>
        <v>25120</v>
      </c>
      <c r="L140">
        <f t="shared" si="34"/>
        <v>27280</v>
      </c>
      <c r="M140">
        <f t="shared" si="35"/>
        <v>31360</v>
      </c>
      <c r="N140">
        <f t="shared" si="36"/>
        <v>31040</v>
      </c>
      <c r="O140">
        <f t="shared" si="27"/>
        <v>2800</v>
      </c>
      <c r="P140">
        <f t="shared" si="28"/>
        <v>-800.65199999999459</v>
      </c>
      <c r="S140" s="27">
        <v>111</v>
      </c>
      <c r="T140" s="27">
        <v>35933.414270363399</v>
      </c>
      <c r="U140" s="27">
        <v>2133.1057296366052</v>
      </c>
      <c r="V140" s="27">
        <v>0.48564674443270883</v>
      </c>
      <c r="X140" s="27">
        <v>37.842465753424655</v>
      </c>
      <c r="Y140" s="27">
        <v>33224.46</v>
      </c>
    </row>
    <row r="141" spans="1:25" x14ac:dyDescent="0.25">
      <c r="A141" s="4" t="s">
        <v>158</v>
      </c>
      <c r="B141" s="5">
        <v>28</v>
      </c>
      <c r="C141" s="5">
        <v>148</v>
      </c>
      <c r="D141" s="5">
        <v>26320</v>
      </c>
      <c r="E141" s="5">
        <v>33423.288</v>
      </c>
      <c r="F141">
        <f t="shared" si="26"/>
        <v>28555.200000000001</v>
      </c>
      <c r="G141">
        <f t="shared" si="29"/>
        <v>29355.851999999995</v>
      </c>
      <c r="H141">
        <f t="shared" si="30"/>
        <v>31411.692000000003</v>
      </c>
      <c r="I141">
        <f t="shared" si="31"/>
        <v>37340.016000000003</v>
      </c>
      <c r="J141">
        <f t="shared" si="32"/>
        <v>26160</v>
      </c>
      <c r="K141">
        <f t="shared" si="33"/>
        <v>23360</v>
      </c>
      <c r="L141">
        <f t="shared" si="34"/>
        <v>25120</v>
      </c>
      <c r="M141">
        <f t="shared" si="35"/>
        <v>27280</v>
      </c>
      <c r="N141">
        <f t="shared" si="36"/>
        <v>31360</v>
      </c>
      <c r="O141">
        <f t="shared" si="27"/>
        <v>160</v>
      </c>
      <c r="P141">
        <f t="shared" si="28"/>
        <v>4868.0879999999997</v>
      </c>
      <c r="S141" s="27">
        <v>112</v>
      </c>
      <c r="T141" s="27">
        <v>35581.496338772718</v>
      </c>
      <c r="U141" s="27">
        <v>1411.5276612272864</v>
      </c>
      <c r="V141" s="27">
        <v>0.32136419860844367</v>
      </c>
      <c r="X141" s="27">
        <v>38.184931506849317</v>
      </c>
      <c r="Y141" s="27">
        <v>33250.199999999997</v>
      </c>
    </row>
    <row r="142" spans="1:25" x14ac:dyDescent="0.25">
      <c r="A142" s="4" t="s">
        <v>159</v>
      </c>
      <c r="B142" s="5">
        <v>29</v>
      </c>
      <c r="C142" s="5">
        <v>149</v>
      </c>
      <c r="D142" s="5">
        <v>32320</v>
      </c>
      <c r="E142" s="5">
        <v>37107.983999999997</v>
      </c>
      <c r="F142">
        <f t="shared" si="26"/>
        <v>33423.288</v>
      </c>
      <c r="G142">
        <f t="shared" si="29"/>
        <v>28555.200000000001</v>
      </c>
      <c r="H142">
        <f t="shared" si="30"/>
        <v>29355.851999999995</v>
      </c>
      <c r="I142">
        <f t="shared" si="31"/>
        <v>31411.692000000003</v>
      </c>
      <c r="J142">
        <f t="shared" si="32"/>
        <v>26320</v>
      </c>
      <c r="K142">
        <f t="shared" si="33"/>
        <v>26160</v>
      </c>
      <c r="L142">
        <f t="shared" si="34"/>
        <v>23360</v>
      </c>
      <c r="M142">
        <f t="shared" si="35"/>
        <v>25120</v>
      </c>
      <c r="N142">
        <f t="shared" si="36"/>
        <v>27280</v>
      </c>
      <c r="O142">
        <f t="shared" si="27"/>
        <v>6000</v>
      </c>
      <c r="P142">
        <f t="shared" si="28"/>
        <v>3684.6959999999963</v>
      </c>
      <c r="S142" s="27">
        <v>113</v>
      </c>
      <c r="T142" s="27">
        <v>32502.214437354283</v>
      </c>
      <c r="U142" s="27">
        <v>-2572.0544373542798</v>
      </c>
      <c r="V142" s="27">
        <v>-0.58558272412385592</v>
      </c>
      <c r="X142" s="27">
        <v>38.527397260273972</v>
      </c>
      <c r="Y142" s="27">
        <v>33288.695999999996</v>
      </c>
    </row>
    <row r="143" spans="1:25" x14ac:dyDescent="0.25">
      <c r="A143" s="4" t="s">
        <v>160</v>
      </c>
      <c r="B143" s="5">
        <v>30</v>
      </c>
      <c r="C143" s="5">
        <v>150</v>
      </c>
      <c r="D143" s="5">
        <v>27360</v>
      </c>
      <c r="E143" s="5">
        <v>35762.639999999999</v>
      </c>
      <c r="F143">
        <f t="shared" si="26"/>
        <v>37107.983999999997</v>
      </c>
      <c r="G143">
        <f t="shared" si="29"/>
        <v>33423.288</v>
      </c>
      <c r="H143">
        <f t="shared" si="30"/>
        <v>28555.200000000001</v>
      </c>
      <c r="I143">
        <f t="shared" si="31"/>
        <v>29355.851999999995</v>
      </c>
      <c r="J143">
        <f t="shared" si="32"/>
        <v>32320</v>
      </c>
      <c r="K143">
        <f t="shared" si="33"/>
        <v>26320</v>
      </c>
      <c r="L143">
        <f t="shared" si="34"/>
        <v>26160</v>
      </c>
      <c r="M143">
        <f t="shared" si="35"/>
        <v>23360</v>
      </c>
      <c r="N143">
        <f t="shared" si="36"/>
        <v>25120</v>
      </c>
      <c r="O143">
        <f t="shared" si="27"/>
        <v>-4960</v>
      </c>
      <c r="P143">
        <f t="shared" si="28"/>
        <v>-1345.3439999999973</v>
      </c>
      <c r="S143" s="27">
        <v>114</v>
      </c>
      <c r="T143" s="27">
        <v>34613.722026898351</v>
      </c>
      <c r="U143" s="27">
        <v>-3247.4020268983513</v>
      </c>
      <c r="V143" s="27">
        <v>-0.73933992127808712</v>
      </c>
      <c r="X143" s="27">
        <v>38.869863013698627</v>
      </c>
      <c r="Y143" s="27">
        <v>33377.892</v>
      </c>
    </row>
    <row r="144" spans="1:25" x14ac:dyDescent="0.25">
      <c r="A144" s="4" t="s">
        <v>161</v>
      </c>
      <c r="B144" s="5">
        <v>31</v>
      </c>
      <c r="C144" s="5">
        <v>151</v>
      </c>
      <c r="D144" s="5">
        <v>30960</v>
      </c>
      <c r="E144" s="5">
        <v>36206.832000000002</v>
      </c>
      <c r="F144">
        <f t="shared" si="26"/>
        <v>35762.639999999999</v>
      </c>
      <c r="G144">
        <f t="shared" si="29"/>
        <v>37107.983999999997</v>
      </c>
      <c r="H144">
        <f t="shared" si="30"/>
        <v>33423.288</v>
      </c>
      <c r="I144">
        <f t="shared" si="31"/>
        <v>28555.200000000001</v>
      </c>
      <c r="J144">
        <f t="shared" si="32"/>
        <v>27360</v>
      </c>
      <c r="K144">
        <f t="shared" si="33"/>
        <v>32320</v>
      </c>
      <c r="L144">
        <f t="shared" si="34"/>
        <v>26320</v>
      </c>
      <c r="M144">
        <f t="shared" si="35"/>
        <v>26160</v>
      </c>
      <c r="N144">
        <f t="shared" si="36"/>
        <v>23360</v>
      </c>
      <c r="O144">
        <f t="shared" si="27"/>
        <v>3600</v>
      </c>
      <c r="P144">
        <f t="shared" si="28"/>
        <v>444.19200000000274</v>
      </c>
      <c r="S144" s="27">
        <v>115</v>
      </c>
      <c r="T144" s="27">
        <v>31329.154665385351</v>
      </c>
      <c r="U144" s="27">
        <v>-6440.1706653853544</v>
      </c>
      <c r="V144" s="27">
        <v>-1.4662413933735268</v>
      </c>
      <c r="X144" s="27">
        <v>39.212328767123289</v>
      </c>
      <c r="Y144" s="27">
        <v>33422.436000000002</v>
      </c>
    </row>
    <row r="145" spans="1:25" x14ac:dyDescent="0.25">
      <c r="A145" s="4" t="s">
        <v>163</v>
      </c>
      <c r="B145" s="5">
        <v>1</v>
      </c>
      <c r="C145" s="5">
        <v>152</v>
      </c>
      <c r="D145" s="5">
        <v>23120</v>
      </c>
      <c r="E145" s="5">
        <v>31991.627999999997</v>
      </c>
      <c r="F145">
        <f t="shared" si="26"/>
        <v>36206.832000000002</v>
      </c>
      <c r="G145">
        <f t="shared" si="29"/>
        <v>35762.639999999999</v>
      </c>
      <c r="H145">
        <f t="shared" si="30"/>
        <v>37107.983999999997</v>
      </c>
      <c r="I145">
        <f t="shared" si="31"/>
        <v>33423.288</v>
      </c>
      <c r="J145">
        <f t="shared" si="32"/>
        <v>30960</v>
      </c>
      <c r="K145">
        <f t="shared" si="33"/>
        <v>27360</v>
      </c>
      <c r="L145">
        <f t="shared" si="34"/>
        <v>32320</v>
      </c>
      <c r="M145">
        <f t="shared" si="35"/>
        <v>26320</v>
      </c>
      <c r="N145">
        <f t="shared" si="36"/>
        <v>26160</v>
      </c>
      <c r="O145">
        <f t="shared" si="27"/>
        <v>-7840</v>
      </c>
      <c r="P145">
        <f t="shared" si="28"/>
        <v>-4215.2040000000052</v>
      </c>
      <c r="S145" s="27">
        <v>116</v>
      </c>
      <c r="T145" s="27">
        <v>32238.275988661273</v>
      </c>
      <c r="U145" s="27">
        <v>-6058.775988661273</v>
      </c>
      <c r="V145" s="27">
        <v>-1.3794088090709333</v>
      </c>
      <c r="X145" s="27">
        <v>39.554794520547944</v>
      </c>
      <c r="Y145" s="27">
        <v>33423.288</v>
      </c>
    </row>
    <row r="146" spans="1:25" x14ac:dyDescent="0.25">
      <c r="A146" s="4" t="s">
        <v>164</v>
      </c>
      <c r="B146" s="5">
        <v>2</v>
      </c>
      <c r="C146" s="5">
        <v>153</v>
      </c>
      <c r="D146" s="5">
        <v>15000</v>
      </c>
      <c r="E146" s="5">
        <v>24903.275999999998</v>
      </c>
      <c r="F146">
        <f t="shared" si="26"/>
        <v>31991.627999999997</v>
      </c>
      <c r="G146">
        <f t="shared" si="29"/>
        <v>36206.832000000002</v>
      </c>
      <c r="H146">
        <f t="shared" si="30"/>
        <v>35762.639999999999</v>
      </c>
      <c r="I146">
        <f t="shared" si="31"/>
        <v>37107.983999999997</v>
      </c>
      <c r="J146">
        <f t="shared" si="32"/>
        <v>23120</v>
      </c>
      <c r="K146">
        <f t="shared" si="33"/>
        <v>30960</v>
      </c>
      <c r="L146">
        <f t="shared" si="34"/>
        <v>27360</v>
      </c>
      <c r="M146">
        <f t="shared" si="35"/>
        <v>32320</v>
      </c>
      <c r="N146">
        <f t="shared" si="36"/>
        <v>26320</v>
      </c>
      <c r="O146">
        <f t="shared" si="27"/>
        <v>-8120</v>
      </c>
      <c r="P146">
        <f t="shared" si="28"/>
        <v>-7088.351999999999</v>
      </c>
      <c r="S146" s="27">
        <v>117</v>
      </c>
      <c r="T146" s="27">
        <v>35610.822833071943</v>
      </c>
      <c r="U146" s="27">
        <v>3297.5571669280544</v>
      </c>
      <c r="V146" s="27">
        <v>0.75075880227098635</v>
      </c>
      <c r="X146" s="27">
        <v>39.897260273972606</v>
      </c>
      <c r="Y146" s="27">
        <v>33443.460000000006</v>
      </c>
    </row>
    <row r="147" spans="1:25" x14ac:dyDescent="0.25">
      <c r="A147" s="4" t="s">
        <v>165</v>
      </c>
      <c r="B147" s="5">
        <v>3</v>
      </c>
      <c r="C147" s="5">
        <v>154</v>
      </c>
      <c r="D147" s="5">
        <v>18000</v>
      </c>
      <c r="E147" s="5">
        <v>35221.284</v>
      </c>
      <c r="F147">
        <f t="shared" si="26"/>
        <v>24903.275999999998</v>
      </c>
      <c r="G147">
        <f t="shared" si="29"/>
        <v>31991.627999999997</v>
      </c>
      <c r="H147">
        <f t="shared" si="30"/>
        <v>36206.832000000002</v>
      </c>
      <c r="I147">
        <f t="shared" si="31"/>
        <v>35762.639999999999</v>
      </c>
      <c r="J147">
        <f t="shared" si="32"/>
        <v>15000</v>
      </c>
      <c r="K147">
        <f t="shared" si="33"/>
        <v>23120</v>
      </c>
      <c r="L147">
        <f t="shared" si="34"/>
        <v>30960</v>
      </c>
      <c r="M147">
        <f t="shared" si="35"/>
        <v>27360</v>
      </c>
      <c r="N147">
        <f t="shared" si="36"/>
        <v>32320</v>
      </c>
      <c r="O147">
        <f t="shared" si="27"/>
        <v>3000</v>
      </c>
      <c r="P147">
        <f t="shared" si="28"/>
        <v>10318.008000000002</v>
      </c>
      <c r="S147" s="27">
        <v>118</v>
      </c>
      <c r="T147" s="27">
        <v>35346.884384378936</v>
      </c>
      <c r="U147" s="27">
        <v>540.91561562106654</v>
      </c>
      <c r="V147" s="27">
        <v>0.12315090812865515</v>
      </c>
      <c r="X147" s="27">
        <v>40.239726027397261</v>
      </c>
      <c r="Y147" s="27">
        <v>33462.144</v>
      </c>
    </row>
    <row r="148" spans="1:25" x14ac:dyDescent="0.25">
      <c r="A148" s="4" t="s">
        <v>166</v>
      </c>
      <c r="B148" s="5">
        <v>4</v>
      </c>
      <c r="C148" s="5">
        <v>155</v>
      </c>
      <c r="D148" s="5">
        <v>16720</v>
      </c>
      <c r="E148" s="5">
        <v>34803.348000000005</v>
      </c>
      <c r="F148">
        <f t="shared" si="26"/>
        <v>35221.284</v>
      </c>
      <c r="G148">
        <f t="shared" si="29"/>
        <v>24903.275999999998</v>
      </c>
      <c r="H148">
        <f t="shared" si="30"/>
        <v>31991.627999999997</v>
      </c>
      <c r="I148">
        <f t="shared" si="31"/>
        <v>36206.832000000002</v>
      </c>
      <c r="J148">
        <f t="shared" si="32"/>
        <v>18000</v>
      </c>
      <c r="K148">
        <f t="shared" si="33"/>
        <v>15000</v>
      </c>
      <c r="L148">
        <f t="shared" si="34"/>
        <v>23120</v>
      </c>
      <c r="M148">
        <f t="shared" si="35"/>
        <v>30960</v>
      </c>
      <c r="N148">
        <f t="shared" si="36"/>
        <v>27360</v>
      </c>
      <c r="O148">
        <f t="shared" si="27"/>
        <v>-1280</v>
      </c>
      <c r="P148">
        <f t="shared" si="28"/>
        <v>-417.93599999999424</v>
      </c>
      <c r="S148" s="27">
        <v>119</v>
      </c>
      <c r="T148" s="27">
        <v>35610.822833071943</v>
      </c>
      <c r="U148" s="27">
        <v>364.22916692805302</v>
      </c>
      <c r="V148" s="27">
        <v>8.2924492062651275E-2</v>
      </c>
      <c r="X148" s="27">
        <v>40.582191780821915</v>
      </c>
      <c r="Y148" s="27">
        <v>33464.472000000002</v>
      </c>
    </row>
    <row r="149" spans="1:25" x14ac:dyDescent="0.25">
      <c r="A149" s="4" t="s">
        <v>167</v>
      </c>
      <c r="B149" s="5">
        <v>5</v>
      </c>
      <c r="C149" s="5">
        <v>156</v>
      </c>
      <c r="D149" s="5">
        <v>26400</v>
      </c>
      <c r="E149" s="5">
        <v>34743.912000000004</v>
      </c>
      <c r="F149">
        <f t="shared" si="26"/>
        <v>34803.348000000005</v>
      </c>
      <c r="G149">
        <f t="shared" si="29"/>
        <v>35221.284</v>
      </c>
      <c r="H149">
        <f t="shared" si="30"/>
        <v>24903.275999999998</v>
      </c>
      <c r="I149">
        <f t="shared" si="31"/>
        <v>31991.627999999997</v>
      </c>
      <c r="J149">
        <f t="shared" si="32"/>
        <v>16720</v>
      </c>
      <c r="K149">
        <f t="shared" si="33"/>
        <v>18000</v>
      </c>
      <c r="L149">
        <f t="shared" si="34"/>
        <v>15000</v>
      </c>
      <c r="M149">
        <f t="shared" si="35"/>
        <v>23120</v>
      </c>
      <c r="N149">
        <f t="shared" si="36"/>
        <v>30960</v>
      </c>
      <c r="O149">
        <f t="shared" si="27"/>
        <v>9680</v>
      </c>
      <c r="P149">
        <f t="shared" si="28"/>
        <v>-59.436000000001513</v>
      </c>
      <c r="S149" s="27">
        <v>120</v>
      </c>
      <c r="T149" s="27">
        <v>34291.130589606895</v>
      </c>
      <c r="U149" s="27">
        <v>-826.2385896068954</v>
      </c>
      <c r="V149" s="27">
        <v>-0.18811073243688683</v>
      </c>
      <c r="X149" s="27">
        <v>40.924657534246577</v>
      </c>
      <c r="Y149" s="27">
        <v>33464.892</v>
      </c>
    </row>
    <row r="150" spans="1:25" x14ac:dyDescent="0.25">
      <c r="A150" s="4" t="s">
        <v>168</v>
      </c>
      <c r="B150" s="5">
        <v>6</v>
      </c>
      <c r="C150" s="5">
        <v>157</v>
      </c>
      <c r="D150" s="5">
        <v>30480</v>
      </c>
      <c r="E150" s="5">
        <v>38730.563999999998</v>
      </c>
      <c r="F150">
        <f t="shared" si="26"/>
        <v>34743.912000000004</v>
      </c>
      <c r="G150">
        <f t="shared" si="29"/>
        <v>34803.348000000005</v>
      </c>
      <c r="H150">
        <f t="shared" si="30"/>
        <v>35221.284</v>
      </c>
      <c r="I150">
        <f t="shared" si="31"/>
        <v>24903.275999999998</v>
      </c>
      <c r="J150">
        <f t="shared" si="32"/>
        <v>26400</v>
      </c>
      <c r="K150">
        <f t="shared" si="33"/>
        <v>16720</v>
      </c>
      <c r="L150">
        <f t="shared" si="34"/>
        <v>18000</v>
      </c>
      <c r="M150">
        <f t="shared" si="35"/>
        <v>15000</v>
      </c>
      <c r="N150">
        <f t="shared" si="36"/>
        <v>23120</v>
      </c>
      <c r="O150">
        <f t="shared" si="27"/>
        <v>4080</v>
      </c>
      <c r="P150">
        <f t="shared" si="28"/>
        <v>3986.6519999999946</v>
      </c>
      <c r="S150" s="27">
        <v>121</v>
      </c>
      <c r="T150" s="27">
        <v>34613.722026898351</v>
      </c>
      <c r="U150" s="27">
        <v>-2115.0940268983541</v>
      </c>
      <c r="V150" s="27">
        <v>-0.48154599842889423</v>
      </c>
      <c r="X150" s="27">
        <v>41.267123287671232</v>
      </c>
      <c r="Y150" s="27">
        <v>33492.588000000003</v>
      </c>
    </row>
    <row r="151" spans="1:25" x14ac:dyDescent="0.25">
      <c r="A151" s="4" t="s">
        <v>169</v>
      </c>
      <c r="B151" s="5">
        <v>7</v>
      </c>
      <c r="C151" s="5">
        <v>158</v>
      </c>
      <c r="D151" s="5">
        <v>31600</v>
      </c>
      <c r="E151" s="5">
        <v>31664.507999999998</v>
      </c>
      <c r="F151">
        <f t="shared" si="26"/>
        <v>38730.563999999998</v>
      </c>
      <c r="G151">
        <f t="shared" si="29"/>
        <v>34743.912000000004</v>
      </c>
      <c r="H151">
        <f t="shared" si="30"/>
        <v>34803.348000000005</v>
      </c>
      <c r="I151">
        <f t="shared" si="31"/>
        <v>35221.284</v>
      </c>
      <c r="J151">
        <f t="shared" si="32"/>
        <v>30480</v>
      </c>
      <c r="K151">
        <f t="shared" si="33"/>
        <v>26400</v>
      </c>
      <c r="L151">
        <f t="shared" si="34"/>
        <v>16720</v>
      </c>
      <c r="M151">
        <f t="shared" si="35"/>
        <v>18000</v>
      </c>
      <c r="N151">
        <f t="shared" si="36"/>
        <v>15000</v>
      </c>
      <c r="O151">
        <f t="shared" si="27"/>
        <v>1120</v>
      </c>
      <c r="P151">
        <f t="shared" si="28"/>
        <v>-7066.0560000000005</v>
      </c>
      <c r="S151" s="27">
        <v>122</v>
      </c>
      <c r="T151" s="27">
        <v>30566.665813605548</v>
      </c>
      <c r="U151" s="27">
        <v>-5421.1818136055481</v>
      </c>
      <c r="V151" s="27">
        <v>-1.2342469771546962</v>
      </c>
      <c r="X151" s="27">
        <v>41.609589041095887</v>
      </c>
      <c r="Y151" s="27">
        <v>33692.268000000004</v>
      </c>
    </row>
    <row r="152" spans="1:25" x14ac:dyDescent="0.25">
      <c r="A152" s="4" t="s">
        <v>170</v>
      </c>
      <c r="B152" s="5">
        <v>8</v>
      </c>
      <c r="C152" s="5">
        <v>159</v>
      </c>
      <c r="D152" s="5">
        <v>9920</v>
      </c>
      <c r="E152" s="5">
        <v>17044.223999999998</v>
      </c>
      <c r="F152">
        <f t="shared" si="26"/>
        <v>31664.507999999998</v>
      </c>
      <c r="G152">
        <f t="shared" si="29"/>
        <v>38730.563999999998</v>
      </c>
      <c r="H152">
        <f t="shared" si="30"/>
        <v>34743.912000000004</v>
      </c>
      <c r="I152">
        <f t="shared" si="31"/>
        <v>34803.348000000005</v>
      </c>
      <c r="J152">
        <f t="shared" si="32"/>
        <v>31600</v>
      </c>
      <c r="K152">
        <f t="shared" si="33"/>
        <v>30480</v>
      </c>
      <c r="L152">
        <f t="shared" si="34"/>
        <v>26400</v>
      </c>
      <c r="M152">
        <f t="shared" si="35"/>
        <v>16720</v>
      </c>
      <c r="N152">
        <f t="shared" si="36"/>
        <v>18000</v>
      </c>
      <c r="O152">
        <f t="shared" si="27"/>
        <v>-21680</v>
      </c>
      <c r="P152">
        <f t="shared" si="28"/>
        <v>-14620.284</v>
      </c>
      <c r="S152" s="27">
        <v>123</v>
      </c>
      <c r="T152" s="27">
        <v>27282.098452092549</v>
      </c>
      <c r="U152" s="27">
        <v>-14651.666452092548</v>
      </c>
      <c r="V152" s="27">
        <v>-3.3357625053985873</v>
      </c>
      <c r="X152" s="27">
        <v>41.952054794520549</v>
      </c>
      <c r="Y152" s="27">
        <v>33725.207999999999</v>
      </c>
    </row>
    <row r="153" spans="1:25" x14ac:dyDescent="0.25">
      <c r="A153" s="4" t="s">
        <v>171</v>
      </c>
      <c r="B153" s="5">
        <v>9</v>
      </c>
      <c r="C153" s="5">
        <v>160</v>
      </c>
      <c r="D153" s="5">
        <v>13200</v>
      </c>
      <c r="E153" s="5">
        <v>14930.315999999999</v>
      </c>
      <c r="F153">
        <f t="shared" si="26"/>
        <v>17044.223999999998</v>
      </c>
      <c r="G153">
        <f t="shared" si="29"/>
        <v>31664.507999999998</v>
      </c>
      <c r="H153">
        <f t="shared" si="30"/>
        <v>38730.563999999998</v>
      </c>
      <c r="I153">
        <f t="shared" si="31"/>
        <v>34743.912000000004</v>
      </c>
      <c r="J153">
        <f t="shared" si="32"/>
        <v>9920</v>
      </c>
      <c r="K153">
        <f t="shared" si="33"/>
        <v>31600</v>
      </c>
      <c r="L153">
        <f t="shared" si="34"/>
        <v>30480</v>
      </c>
      <c r="M153">
        <f t="shared" si="35"/>
        <v>26400</v>
      </c>
      <c r="N153">
        <f t="shared" si="36"/>
        <v>16720</v>
      </c>
      <c r="O153">
        <f t="shared" si="27"/>
        <v>3280</v>
      </c>
      <c r="P153">
        <f t="shared" si="28"/>
        <v>-2113.9079999999994</v>
      </c>
      <c r="S153" s="27">
        <v>124</v>
      </c>
      <c r="T153" s="27">
        <v>31153.195699590015</v>
      </c>
      <c r="U153" s="27">
        <v>-6374.0116995900171</v>
      </c>
      <c r="V153" s="27">
        <v>-1.4511789021396704</v>
      </c>
      <c r="X153" s="27">
        <v>42.294520547945204</v>
      </c>
      <c r="Y153" s="27">
        <v>33791.976000000002</v>
      </c>
    </row>
    <row r="154" spans="1:25" x14ac:dyDescent="0.25">
      <c r="A154" s="4" t="s">
        <v>172</v>
      </c>
      <c r="B154" s="5">
        <v>10</v>
      </c>
      <c r="C154" s="5">
        <v>161</v>
      </c>
      <c r="D154" s="5">
        <v>32600</v>
      </c>
      <c r="E154" s="5">
        <v>29661.9</v>
      </c>
      <c r="F154">
        <f t="shared" si="26"/>
        <v>14930.315999999999</v>
      </c>
      <c r="G154">
        <f t="shared" si="29"/>
        <v>17044.223999999998</v>
      </c>
      <c r="H154">
        <f t="shared" si="30"/>
        <v>31664.507999999998</v>
      </c>
      <c r="I154">
        <f t="shared" si="31"/>
        <v>38730.563999999998</v>
      </c>
      <c r="J154">
        <f t="shared" si="32"/>
        <v>13200</v>
      </c>
      <c r="K154">
        <f t="shared" si="33"/>
        <v>9920</v>
      </c>
      <c r="L154">
        <f t="shared" si="34"/>
        <v>31600</v>
      </c>
      <c r="M154">
        <f t="shared" si="35"/>
        <v>30480</v>
      </c>
      <c r="N154">
        <f t="shared" si="36"/>
        <v>26400</v>
      </c>
      <c r="O154">
        <f t="shared" si="27"/>
        <v>19400</v>
      </c>
      <c r="P154">
        <f t="shared" si="28"/>
        <v>14731.584000000003</v>
      </c>
      <c r="S154" s="27">
        <v>125</v>
      </c>
      <c r="T154" s="27">
        <v>34115.171623811562</v>
      </c>
      <c r="U154" s="27">
        <v>1539.396376188437</v>
      </c>
      <c r="V154" s="27">
        <v>0.3504762225802962</v>
      </c>
      <c r="X154" s="27">
        <v>42.636986301369866</v>
      </c>
      <c r="Y154" s="27">
        <v>33793.656000000003</v>
      </c>
    </row>
    <row r="155" spans="1:25" x14ac:dyDescent="0.25">
      <c r="A155" s="4" t="s">
        <v>173</v>
      </c>
      <c r="B155" s="5">
        <v>11</v>
      </c>
      <c r="C155" s="5">
        <v>162</v>
      </c>
      <c r="D155" s="5">
        <v>40900</v>
      </c>
      <c r="E155" s="5">
        <v>33462.144</v>
      </c>
      <c r="F155">
        <f t="shared" si="26"/>
        <v>29661.9</v>
      </c>
      <c r="G155">
        <f t="shared" si="29"/>
        <v>14930.315999999999</v>
      </c>
      <c r="H155">
        <f t="shared" si="30"/>
        <v>17044.223999999998</v>
      </c>
      <c r="I155">
        <f t="shared" si="31"/>
        <v>31664.507999999998</v>
      </c>
      <c r="J155">
        <f t="shared" si="32"/>
        <v>32600</v>
      </c>
      <c r="K155">
        <f t="shared" si="33"/>
        <v>13200</v>
      </c>
      <c r="L155">
        <f t="shared" si="34"/>
        <v>9920</v>
      </c>
      <c r="M155">
        <f t="shared" si="35"/>
        <v>31600</v>
      </c>
      <c r="N155">
        <f t="shared" si="36"/>
        <v>30480</v>
      </c>
      <c r="O155">
        <f t="shared" si="27"/>
        <v>8300</v>
      </c>
      <c r="P155">
        <f t="shared" si="28"/>
        <v>3800.2439999999988</v>
      </c>
      <c r="S155" s="27">
        <v>126</v>
      </c>
      <c r="T155" s="27">
        <v>34731.028004095249</v>
      </c>
      <c r="U155" s="27">
        <v>875.41999590475461</v>
      </c>
      <c r="V155" s="27">
        <v>0.19930792230109795</v>
      </c>
      <c r="X155" s="27">
        <v>42.979452054794521</v>
      </c>
      <c r="Y155" s="27">
        <v>33855.455999999998</v>
      </c>
    </row>
    <row r="156" spans="1:25" x14ac:dyDescent="0.25">
      <c r="A156" s="4" t="s">
        <v>174</v>
      </c>
      <c r="B156" s="5">
        <v>12</v>
      </c>
      <c r="C156" s="5">
        <v>163</v>
      </c>
      <c r="D156" s="5">
        <v>50300</v>
      </c>
      <c r="E156" s="5">
        <v>37028.303999999996</v>
      </c>
      <c r="F156">
        <f t="shared" si="26"/>
        <v>33462.144</v>
      </c>
      <c r="G156">
        <f t="shared" si="29"/>
        <v>29661.9</v>
      </c>
      <c r="H156">
        <f t="shared" si="30"/>
        <v>14930.315999999999</v>
      </c>
      <c r="I156">
        <f t="shared" si="31"/>
        <v>17044.223999999998</v>
      </c>
      <c r="J156">
        <f t="shared" si="32"/>
        <v>40900</v>
      </c>
      <c r="K156">
        <f t="shared" si="33"/>
        <v>32600</v>
      </c>
      <c r="L156">
        <f t="shared" si="34"/>
        <v>13200</v>
      </c>
      <c r="M156">
        <f t="shared" si="35"/>
        <v>9920</v>
      </c>
      <c r="N156">
        <f t="shared" si="36"/>
        <v>31600</v>
      </c>
      <c r="O156">
        <f t="shared" si="27"/>
        <v>9400</v>
      </c>
      <c r="P156">
        <f t="shared" si="28"/>
        <v>3566.1599999999962</v>
      </c>
      <c r="S156" s="27">
        <v>127</v>
      </c>
      <c r="T156" s="27">
        <v>33440.662254929426</v>
      </c>
      <c r="U156" s="27">
        <v>-2414.2662549294218</v>
      </c>
      <c r="V156" s="27">
        <v>-0.54965889904574261</v>
      </c>
      <c r="X156" s="27">
        <v>43.321917808219176</v>
      </c>
      <c r="Y156" s="27">
        <v>33865.236000000004</v>
      </c>
    </row>
    <row r="157" spans="1:25" x14ac:dyDescent="0.25">
      <c r="A157" s="4" t="s">
        <v>175</v>
      </c>
      <c r="B157" s="5">
        <v>13</v>
      </c>
      <c r="C157" s="5">
        <v>164</v>
      </c>
      <c r="D157" s="5">
        <v>41300</v>
      </c>
      <c r="E157" s="5">
        <v>37228.74</v>
      </c>
      <c r="F157">
        <f t="shared" si="26"/>
        <v>37028.303999999996</v>
      </c>
      <c r="G157">
        <f t="shared" si="29"/>
        <v>33462.144</v>
      </c>
      <c r="H157">
        <f t="shared" si="30"/>
        <v>29661.9</v>
      </c>
      <c r="I157">
        <f t="shared" si="31"/>
        <v>14930.315999999999</v>
      </c>
      <c r="J157">
        <f t="shared" si="32"/>
        <v>50300</v>
      </c>
      <c r="K157">
        <f t="shared" si="33"/>
        <v>40900</v>
      </c>
      <c r="L157">
        <f t="shared" si="34"/>
        <v>32600</v>
      </c>
      <c r="M157">
        <f t="shared" si="35"/>
        <v>13200</v>
      </c>
      <c r="N157">
        <f t="shared" si="36"/>
        <v>9920</v>
      </c>
      <c r="O157">
        <f t="shared" si="27"/>
        <v>-9000</v>
      </c>
      <c r="P157">
        <f t="shared" si="28"/>
        <v>200.43600000000151</v>
      </c>
      <c r="S157" s="27">
        <v>128</v>
      </c>
      <c r="T157" s="27">
        <v>33528.641737827093</v>
      </c>
      <c r="U157" s="27">
        <v>-1487.5617378270908</v>
      </c>
      <c r="V157" s="27">
        <v>-0.33867496818428316</v>
      </c>
      <c r="X157" s="27">
        <v>43.664383561643838</v>
      </c>
      <c r="Y157" s="27">
        <v>33878.976000000002</v>
      </c>
    </row>
    <row r="158" spans="1:25" x14ac:dyDescent="0.25">
      <c r="A158" s="4" t="s">
        <v>176</v>
      </c>
      <c r="B158" s="5">
        <v>14</v>
      </c>
      <c r="C158" s="5">
        <v>165</v>
      </c>
      <c r="D158" s="5">
        <v>44000</v>
      </c>
      <c r="E158" s="5">
        <v>38451.432000000001</v>
      </c>
      <c r="F158">
        <f t="shared" si="26"/>
        <v>37228.74</v>
      </c>
      <c r="G158">
        <f t="shared" si="29"/>
        <v>37028.303999999996</v>
      </c>
      <c r="H158">
        <f t="shared" si="30"/>
        <v>33462.144</v>
      </c>
      <c r="I158">
        <f t="shared" si="31"/>
        <v>29661.9</v>
      </c>
      <c r="J158">
        <f t="shared" si="32"/>
        <v>41300</v>
      </c>
      <c r="K158">
        <f t="shared" si="33"/>
        <v>50300</v>
      </c>
      <c r="L158">
        <f t="shared" si="34"/>
        <v>40900</v>
      </c>
      <c r="M158">
        <f t="shared" si="35"/>
        <v>32600</v>
      </c>
      <c r="N158">
        <f t="shared" si="36"/>
        <v>13200</v>
      </c>
      <c r="O158">
        <f t="shared" si="27"/>
        <v>2700</v>
      </c>
      <c r="P158">
        <f t="shared" si="28"/>
        <v>1222.6920000000027</v>
      </c>
      <c r="S158" s="27">
        <v>129</v>
      </c>
      <c r="T158" s="27">
        <v>33323.356277732528</v>
      </c>
      <c r="U158" s="27">
        <v>-699.64027773252747</v>
      </c>
      <c r="V158" s="27">
        <v>-0.15928794266221516</v>
      </c>
      <c r="X158" s="27">
        <v>44.006849315068493</v>
      </c>
      <c r="Y158" s="27">
        <v>33897.324000000001</v>
      </c>
    </row>
    <row r="159" spans="1:25" x14ac:dyDescent="0.25">
      <c r="A159" s="4" t="s">
        <v>177</v>
      </c>
      <c r="B159" s="5">
        <v>15</v>
      </c>
      <c r="C159" s="5">
        <v>166</v>
      </c>
      <c r="D159" s="5">
        <v>39500</v>
      </c>
      <c r="E159" s="5">
        <v>34471.764000000003</v>
      </c>
      <c r="F159">
        <f t="shared" si="26"/>
        <v>38451.432000000001</v>
      </c>
      <c r="G159">
        <f t="shared" si="29"/>
        <v>37228.74</v>
      </c>
      <c r="H159">
        <f t="shared" si="30"/>
        <v>37028.303999999996</v>
      </c>
      <c r="I159">
        <f t="shared" si="31"/>
        <v>33462.144</v>
      </c>
      <c r="J159">
        <f t="shared" si="32"/>
        <v>44000</v>
      </c>
      <c r="K159">
        <f t="shared" si="33"/>
        <v>41300</v>
      </c>
      <c r="L159">
        <f t="shared" si="34"/>
        <v>50300</v>
      </c>
      <c r="M159">
        <f t="shared" si="35"/>
        <v>40900</v>
      </c>
      <c r="N159">
        <f t="shared" si="36"/>
        <v>32600</v>
      </c>
      <c r="O159">
        <f t="shared" si="27"/>
        <v>-4500</v>
      </c>
      <c r="P159">
        <f t="shared" si="28"/>
        <v>-3979.6679999999978</v>
      </c>
      <c r="S159" s="27">
        <v>130</v>
      </c>
      <c r="T159" s="27">
        <v>34877.660475591365</v>
      </c>
      <c r="U159" s="27">
        <v>-281.38447559136694</v>
      </c>
      <c r="V159" s="27">
        <v>-6.4063141646585234E-2</v>
      </c>
      <c r="X159" s="27">
        <v>44.349315068493148</v>
      </c>
      <c r="Y159" s="27">
        <v>33939</v>
      </c>
    </row>
    <row r="160" spans="1:25" x14ac:dyDescent="0.25">
      <c r="A160" s="4" t="s">
        <v>178</v>
      </c>
      <c r="B160" s="5">
        <v>16</v>
      </c>
      <c r="C160" s="5">
        <v>167</v>
      </c>
      <c r="D160" s="5">
        <v>21400</v>
      </c>
      <c r="E160" s="5">
        <v>33492.588000000003</v>
      </c>
      <c r="F160">
        <f t="shared" si="26"/>
        <v>34471.764000000003</v>
      </c>
      <c r="G160">
        <f t="shared" si="29"/>
        <v>38451.432000000001</v>
      </c>
      <c r="H160">
        <f t="shared" si="30"/>
        <v>37228.74</v>
      </c>
      <c r="I160">
        <f t="shared" si="31"/>
        <v>37028.303999999996</v>
      </c>
      <c r="J160">
        <f t="shared" si="32"/>
        <v>39500</v>
      </c>
      <c r="K160">
        <f t="shared" si="33"/>
        <v>44000</v>
      </c>
      <c r="L160">
        <f t="shared" si="34"/>
        <v>41300</v>
      </c>
      <c r="M160">
        <f t="shared" si="35"/>
        <v>50300</v>
      </c>
      <c r="N160">
        <f t="shared" si="36"/>
        <v>40900</v>
      </c>
      <c r="O160">
        <f t="shared" si="27"/>
        <v>-18100</v>
      </c>
      <c r="P160">
        <f t="shared" si="28"/>
        <v>-979.17599999999948</v>
      </c>
      <c r="S160" s="27">
        <v>131</v>
      </c>
      <c r="T160" s="27">
        <v>35845.434787465725</v>
      </c>
      <c r="U160" s="27">
        <v>4095.8572125342762</v>
      </c>
      <c r="V160" s="27">
        <v>0.93250873282655788</v>
      </c>
      <c r="X160" s="27">
        <v>44.69178082191781</v>
      </c>
      <c r="Y160" s="27">
        <v>34084.259999999995</v>
      </c>
    </row>
    <row r="161" spans="1:25" x14ac:dyDescent="0.25">
      <c r="A161" s="4" t="s">
        <v>179</v>
      </c>
      <c r="B161" s="5">
        <v>17</v>
      </c>
      <c r="C161" s="5">
        <v>168</v>
      </c>
      <c r="D161" s="5">
        <v>30600</v>
      </c>
      <c r="E161" s="5">
        <v>30120.407999999999</v>
      </c>
      <c r="F161">
        <f t="shared" si="26"/>
        <v>33492.588000000003</v>
      </c>
      <c r="G161">
        <f t="shared" si="29"/>
        <v>34471.764000000003</v>
      </c>
      <c r="H161">
        <f t="shared" si="30"/>
        <v>38451.432000000001</v>
      </c>
      <c r="I161">
        <f t="shared" si="31"/>
        <v>37228.74</v>
      </c>
      <c r="J161">
        <f t="shared" si="32"/>
        <v>21400</v>
      </c>
      <c r="K161">
        <f t="shared" si="33"/>
        <v>39500</v>
      </c>
      <c r="L161">
        <f t="shared" si="34"/>
        <v>44000</v>
      </c>
      <c r="M161">
        <f t="shared" si="35"/>
        <v>41300</v>
      </c>
      <c r="N161">
        <f t="shared" si="36"/>
        <v>50300</v>
      </c>
      <c r="O161">
        <f t="shared" si="27"/>
        <v>9200</v>
      </c>
      <c r="P161">
        <f t="shared" si="28"/>
        <v>-3372.1800000000039</v>
      </c>
      <c r="S161" s="27">
        <v>132</v>
      </c>
      <c r="T161" s="27">
        <v>35962.740764662623</v>
      </c>
      <c r="U161" s="27">
        <v>4707.1432353373821</v>
      </c>
      <c r="V161" s="27">
        <v>1.0716809561097054</v>
      </c>
      <c r="X161" s="27">
        <v>45.034246575342465</v>
      </c>
      <c r="Y161" s="27">
        <v>34103.58</v>
      </c>
    </row>
    <row r="162" spans="1:25" x14ac:dyDescent="0.25">
      <c r="A162" s="4" t="s">
        <v>180</v>
      </c>
      <c r="B162" s="5">
        <v>18</v>
      </c>
      <c r="C162" s="5">
        <v>169</v>
      </c>
      <c r="D162" s="5">
        <v>34900</v>
      </c>
      <c r="E162" s="5">
        <v>32675.183999999997</v>
      </c>
      <c r="F162">
        <f t="shared" si="26"/>
        <v>30120.407999999999</v>
      </c>
      <c r="G162">
        <f t="shared" si="29"/>
        <v>33492.588000000003</v>
      </c>
      <c r="H162">
        <f t="shared" si="30"/>
        <v>34471.764000000003</v>
      </c>
      <c r="I162">
        <f t="shared" si="31"/>
        <v>38451.432000000001</v>
      </c>
      <c r="J162">
        <f t="shared" si="32"/>
        <v>30600</v>
      </c>
      <c r="K162">
        <f t="shared" si="33"/>
        <v>21400</v>
      </c>
      <c r="L162">
        <f t="shared" si="34"/>
        <v>39500</v>
      </c>
      <c r="M162">
        <f t="shared" si="35"/>
        <v>44000</v>
      </c>
      <c r="N162">
        <f t="shared" si="36"/>
        <v>41300</v>
      </c>
      <c r="O162">
        <f t="shared" si="27"/>
        <v>4300</v>
      </c>
      <c r="P162">
        <f t="shared" si="28"/>
        <v>2554.775999999998</v>
      </c>
      <c r="S162" s="27">
        <v>133</v>
      </c>
      <c r="T162" s="27">
        <v>34467.089555402235</v>
      </c>
      <c r="U162" s="27">
        <v>2872.9264445977678</v>
      </c>
      <c r="V162" s="27">
        <v>0.65408261551631253</v>
      </c>
      <c r="X162" s="27">
        <v>45.37671232876712</v>
      </c>
      <c r="Y162" s="27">
        <v>34105.547999999995</v>
      </c>
    </row>
    <row r="163" spans="1:25" x14ac:dyDescent="0.25">
      <c r="A163" s="4" t="s">
        <v>181</v>
      </c>
      <c r="B163" s="5">
        <v>19</v>
      </c>
      <c r="C163" s="5">
        <v>170</v>
      </c>
      <c r="D163" s="5">
        <v>36100</v>
      </c>
      <c r="E163" s="5">
        <v>34143.108</v>
      </c>
      <c r="F163">
        <f t="shared" si="26"/>
        <v>32675.183999999997</v>
      </c>
      <c r="G163">
        <f t="shared" si="29"/>
        <v>30120.407999999999</v>
      </c>
      <c r="H163">
        <f t="shared" si="30"/>
        <v>33492.588000000003</v>
      </c>
      <c r="I163">
        <f t="shared" si="31"/>
        <v>34471.764000000003</v>
      </c>
      <c r="J163">
        <f t="shared" si="32"/>
        <v>34900</v>
      </c>
      <c r="K163">
        <f t="shared" si="33"/>
        <v>30600</v>
      </c>
      <c r="L163">
        <f t="shared" si="34"/>
        <v>21400</v>
      </c>
      <c r="M163">
        <f t="shared" si="35"/>
        <v>39500</v>
      </c>
      <c r="N163">
        <f t="shared" si="36"/>
        <v>44000</v>
      </c>
      <c r="O163">
        <f t="shared" si="27"/>
        <v>1200</v>
      </c>
      <c r="P163">
        <f t="shared" si="28"/>
        <v>1467.9240000000027</v>
      </c>
      <c r="S163" s="27">
        <v>134</v>
      </c>
      <c r="T163" s="27">
        <v>33675.274209323208</v>
      </c>
      <c r="U163" s="27">
        <v>-2263.5822093232055</v>
      </c>
      <c r="V163" s="27">
        <v>-0.51535248133288247</v>
      </c>
      <c r="X163" s="27">
        <v>45.719178082191782</v>
      </c>
      <c r="Y163" s="27">
        <v>34143.108</v>
      </c>
    </row>
    <row r="164" spans="1:25" x14ac:dyDescent="0.25">
      <c r="A164" s="4" t="s">
        <v>182</v>
      </c>
      <c r="B164" s="5">
        <v>20</v>
      </c>
      <c r="C164" s="5">
        <v>171</v>
      </c>
      <c r="D164" s="5">
        <v>35200</v>
      </c>
      <c r="E164" s="5">
        <v>36365.579999999994</v>
      </c>
      <c r="F164">
        <f t="shared" si="26"/>
        <v>34143.108</v>
      </c>
      <c r="G164">
        <f t="shared" si="29"/>
        <v>32675.183999999997</v>
      </c>
      <c r="H164">
        <f t="shared" si="30"/>
        <v>30120.407999999999</v>
      </c>
      <c r="I164">
        <f t="shared" si="31"/>
        <v>33492.588000000003</v>
      </c>
      <c r="J164">
        <f t="shared" si="32"/>
        <v>36100</v>
      </c>
      <c r="K164">
        <f t="shared" si="33"/>
        <v>34900</v>
      </c>
      <c r="L164">
        <f t="shared" si="34"/>
        <v>30600</v>
      </c>
      <c r="M164">
        <f t="shared" si="35"/>
        <v>21400</v>
      </c>
      <c r="N164">
        <f t="shared" si="36"/>
        <v>39500</v>
      </c>
      <c r="O164">
        <f t="shared" si="27"/>
        <v>-900</v>
      </c>
      <c r="P164">
        <f t="shared" si="28"/>
        <v>2222.4719999999943</v>
      </c>
      <c r="S164" s="27">
        <v>135</v>
      </c>
      <c r="T164" s="27">
        <v>33030.091334740297</v>
      </c>
      <c r="U164" s="27">
        <v>-3674.2393347403013</v>
      </c>
      <c r="V164" s="27">
        <v>-0.8365184840074551</v>
      </c>
      <c r="X164" s="27">
        <v>46.061643835616437</v>
      </c>
      <c r="Y164" s="27">
        <v>34241.124000000003</v>
      </c>
    </row>
    <row r="165" spans="1:25" x14ac:dyDescent="0.25">
      <c r="A165" s="4" t="s">
        <v>183</v>
      </c>
      <c r="B165" s="5">
        <v>21</v>
      </c>
      <c r="C165" s="5">
        <v>172</v>
      </c>
      <c r="D165" s="5">
        <v>26800</v>
      </c>
      <c r="E165" s="5">
        <v>26723.508000000002</v>
      </c>
      <c r="F165">
        <f t="shared" si="26"/>
        <v>36365.579999999994</v>
      </c>
      <c r="G165">
        <f t="shared" si="29"/>
        <v>34143.108</v>
      </c>
      <c r="H165">
        <f t="shared" si="30"/>
        <v>32675.183999999997</v>
      </c>
      <c r="I165">
        <f t="shared" si="31"/>
        <v>30120.407999999999</v>
      </c>
      <c r="J165">
        <f t="shared" si="32"/>
        <v>35200</v>
      </c>
      <c r="K165">
        <f t="shared" si="33"/>
        <v>36100</v>
      </c>
      <c r="L165">
        <f t="shared" si="34"/>
        <v>34900</v>
      </c>
      <c r="M165">
        <f t="shared" si="35"/>
        <v>30600</v>
      </c>
      <c r="N165">
        <f t="shared" si="36"/>
        <v>21400</v>
      </c>
      <c r="O165">
        <f t="shared" si="27"/>
        <v>-8400</v>
      </c>
      <c r="P165">
        <f t="shared" si="28"/>
        <v>-9642.0719999999928</v>
      </c>
      <c r="S165" s="27">
        <v>136</v>
      </c>
      <c r="T165" s="27">
        <v>34056.518635213113</v>
      </c>
      <c r="U165" s="27">
        <v>-5501.3186352131124</v>
      </c>
      <c r="V165" s="27">
        <v>-1.252491823615977</v>
      </c>
      <c r="X165" s="27">
        <v>46.404109589041099</v>
      </c>
      <c r="Y165" s="27">
        <v>34286.111999999994</v>
      </c>
    </row>
    <row r="166" spans="1:25" x14ac:dyDescent="0.25">
      <c r="A166" s="4" t="s">
        <v>184</v>
      </c>
      <c r="B166" s="5">
        <v>22</v>
      </c>
      <c r="C166" s="5">
        <v>173</v>
      </c>
      <c r="D166" s="5">
        <v>35800</v>
      </c>
      <c r="E166" s="5">
        <v>31331.424000000003</v>
      </c>
      <c r="F166">
        <f t="shared" si="26"/>
        <v>26723.508000000002</v>
      </c>
      <c r="G166">
        <f t="shared" si="29"/>
        <v>36365.579999999994</v>
      </c>
      <c r="H166">
        <f t="shared" si="30"/>
        <v>34143.108</v>
      </c>
      <c r="I166">
        <f t="shared" si="31"/>
        <v>32675.183999999997</v>
      </c>
      <c r="J166">
        <f t="shared" si="32"/>
        <v>26800</v>
      </c>
      <c r="K166">
        <f t="shared" si="33"/>
        <v>35200</v>
      </c>
      <c r="L166">
        <f t="shared" si="34"/>
        <v>36100</v>
      </c>
      <c r="M166">
        <f t="shared" si="35"/>
        <v>34900</v>
      </c>
      <c r="N166">
        <f t="shared" si="36"/>
        <v>30600</v>
      </c>
      <c r="O166">
        <f t="shared" si="27"/>
        <v>9000</v>
      </c>
      <c r="P166">
        <f t="shared" si="28"/>
        <v>4607.9160000000011</v>
      </c>
      <c r="S166" s="27">
        <v>137</v>
      </c>
      <c r="T166" s="27">
        <v>34115.171623811562</v>
      </c>
      <c r="U166" s="27">
        <v>-691.88362381156185</v>
      </c>
      <c r="V166" s="27">
        <v>-0.15752197594426448</v>
      </c>
      <c r="X166" s="27">
        <v>46.746575342465754</v>
      </c>
      <c r="Y166" s="27">
        <v>34326.240000000005</v>
      </c>
    </row>
    <row r="167" spans="1:25" x14ac:dyDescent="0.25">
      <c r="A167" s="4" t="s">
        <v>185</v>
      </c>
      <c r="B167" s="5">
        <v>23</v>
      </c>
      <c r="C167" s="5">
        <v>174</v>
      </c>
      <c r="D167" s="5">
        <v>37600</v>
      </c>
      <c r="E167" s="5">
        <v>36289.440000000002</v>
      </c>
      <c r="F167">
        <f t="shared" si="26"/>
        <v>31331.424000000003</v>
      </c>
      <c r="G167">
        <f t="shared" si="29"/>
        <v>26723.508000000002</v>
      </c>
      <c r="H167">
        <f t="shared" si="30"/>
        <v>36365.579999999994</v>
      </c>
      <c r="I167">
        <f t="shared" si="31"/>
        <v>34143.108</v>
      </c>
      <c r="J167">
        <f t="shared" si="32"/>
        <v>35800</v>
      </c>
      <c r="K167">
        <f t="shared" si="33"/>
        <v>26800</v>
      </c>
      <c r="L167">
        <f t="shared" si="34"/>
        <v>35200</v>
      </c>
      <c r="M167">
        <f t="shared" si="35"/>
        <v>36100</v>
      </c>
      <c r="N167">
        <f t="shared" si="36"/>
        <v>34900</v>
      </c>
      <c r="O167">
        <f t="shared" si="27"/>
        <v>1800</v>
      </c>
      <c r="P167">
        <f t="shared" si="28"/>
        <v>4958.0159999999996</v>
      </c>
      <c r="S167" s="27">
        <v>138</v>
      </c>
      <c r="T167" s="27">
        <v>36314.658696253304</v>
      </c>
      <c r="U167" s="27">
        <v>793.32530374669295</v>
      </c>
      <c r="V167" s="27">
        <v>0.18061732509916736</v>
      </c>
      <c r="X167" s="27">
        <v>47.089041095890408</v>
      </c>
      <c r="Y167" s="27">
        <v>34471.764000000003</v>
      </c>
    </row>
    <row r="168" spans="1:25" x14ac:dyDescent="0.25">
      <c r="A168" s="4" t="s">
        <v>186</v>
      </c>
      <c r="B168" s="5">
        <v>24</v>
      </c>
      <c r="C168" s="5">
        <v>175</v>
      </c>
      <c r="D168" s="5">
        <v>39200</v>
      </c>
      <c r="E168" s="5">
        <v>41186.063999999998</v>
      </c>
      <c r="F168">
        <f t="shared" si="26"/>
        <v>36289.440000000002</v>
      </c>
      <c r="G168">
        <f t="shared" si="29"/>
        <v>31331.424000000003</v>
      </c>
      <c r="H168">
        <f t="shared" si="30"/>
        <v>26723.508000000002</v>
      </c>
      <c r="I168">
        <f t="shared" si="31"/>
        <v>36365.579999999994</v>
      </c>
      <c r="J168">
        <f t="shared" si="32"/>
        <v>37600</v>
      </c>
      <c r="K168">
        <f t="shared" si="33"/>
        <v>35800</v>
      </c>
      <c r="L168">
        <f t="shared" si="34"/>
        <v>26800</v>
      </c>
      <c r="M168">
        <f t="shared" si="35"/>
        <v>35200</v>
      </c>
      <c r="N168">
        <f t="shared" si="36"/>
        <v>36100</v>
      </c>
      <c r="O168">
        <f t="shared" si="27"/>
        <v>1600</v>
      </c>
      <c r="P168">
        <f t="shared" si="28"/>
        <v>4896.6239999999962</v>
      </c>
      <c r="S168" s="27">
        <v>139</v>
      </c>
      <c r="T168" s="27">
        <v>34496.41604970146</v>
      </c>
      <c r="U168" s="27">
        <v>1266.2239502985394</v>
      </c>
      <c r="V168" s="27">
        <v>0.28828272815617545</v>
      </c>
      <c r="X168" s="27">
        <v>47.43150684931507</v>
      </c>
      <c r="Y168" s="27">
        <v>34531.824000000001</v>
      </c>
    </row>
    <row r="169" spans="1:25" x14ac:dyDescent="0.25">
      <c r="A169" s="4" t="s">
        <v>187</v>
      </c>
      <c r="B169" s="5">
        <v>25</v>
      </c>
      <c r="C169" s="5">
        <v>176</v>
      </c>
      <c r="D169" s="5">
        <v>35500</v>
      </c>
      <c r="E169" s="5">
        <v>37021.428</v>
      </c>
      <c r="F169">
        <f t="shared" si="26"/>
        <v>41186.063999999998</v>
      </c>
      <c r="G169">
        <f t="shared" si="29"/>
        <v>36289.440000000002</v>
      </c>
      <c r="H169">
        <f t="shared" si="30"/>
        <v>31331.424000000003</v>
      </c>
      <c r="I169">
        <f t="shared" si="31"/>
        <v>26723.508000000002</v>
      </c>
      <c r="J169">
        <f t="shared" si="32"/>
        <v>39200</v>
      </c>
      <c r="K169">
        <f t="shared" si="33"/>
        <v>37600</v>
      </c>
      <c r="L169">
        <f t="shared" si="34"/>
        <v>35800</v>
      </c>
      <c r="M169">
        <f t="shared" si="35"/>
        <v>26800</v>
      </c>
      <c r="N169">
        <f t="shared" si="36"/>
        <v>35200</v>
      </c>
      <c r="O169">
        <f t="shared" si="27"/>
        <v>-3700</v>
      </c>
      <c r="P169">
        <f t="shared" si="28"/>
        <v>-4164.6359999999986</v>
      </c>
      <c r="S169" s="27">
        <v>140</v>
      </c>
      <c r="T169" s="27">
        <v>35816.108293166508</v>
      </c>
      <c r="U169" s="27">
        <v>390.72370683349436</v>
      </c>
      <c r="V169" s="27">
        <v>8.8956535796607242E-2</v>
      </c>
      <c r="X169" s="27">
        <v>47.773972602739725</v>
      </c>
      <c r="Y169" s="27">
        <v>34596.275999999998</v>
      </c>
    </row>
    <row r="170" spans="1:25" x14ac:dyDescent="0.25">
      <c r="A170" s="4" t="s">
        <v>188</v>
      </c>
      <c r="B170" s="5">
        <v>26</v>
      </c>
      <c r="C170" s="5">
        <v>177</v>
      </c>
      <c r="D170" s="5">
        <v>39700</v>
      </c>
      <c r="E170" s="5">
        <v>38435.387999999999</v>
      </c>
      <c r="F170">
        <f t="shared" si="26"/>
        <v>37021.428</v>
      </c>
      <c r="G170">
        <f t="shared" si="29"/>
        <v>41186.063999999998</v>
      </c>
      <c r="H170">
        <f t="shared" si="30"/>
        <v>36289.440000000002</v>
      </c>
      <c r="I170">
        <f t="shared" si="31"/>
        <v>31331.424000000003</v>
      </c>
      <c r="J170">
        <f t="shared" si="32"/>
        <v>35500</v>
      </c>
      <c r="K170">
        <f t="shared" si="33"/>
        <v>39200</v>
      </c>
      <c r="L170">
        <f t="shared" si="34"/>
        <v>37600</v>
      </c>
      <c r="M170">
        <f t="shared" si="35"/>
        <v>35800</v>
      </c>
      <c r="N170">
        <f t="shared" si="36"/>
        <v>26800</v>
      </c>
      <c r="O170">
        <f t="shared" si="27"/>
        <v>4200</v>
      </c>
      <c r="P170">
        <f t="shared" si="28"/>
        <v>1413.9599999999991</v>
      </c>
      <c r="S170" s="27">
        <v>141</v>
      </c>
      <c r="T170" s="27">
        <v>32942.11185184263</v>
      </c>
      <c r="U170" s="27">
        <v>-950.48385184263316</v>
      </c>
      <c r="V170" s="27">
        <v>-0.21639780057309854</v>
      </c>
      <c r="X170" s="27">
        <v>48.11643835616438</v>
      </c>
      <c r="Y170" s="27">
        <v>34660.103999999999</v>
      </c>
    </row>
    <row r="171" spans="1:25" x14ac:dyDescent="0.25">
      <c r="A171" s="4" t="s">
        <v>189</v>
      </c>
      <c r="B171" s="5">
        <v>27</v>
      </c>
      <c r="C171" s="5">
        <v>178</v>
      </c>
      <c r="D171" s="5">
        <v>37200</v>
      </c>
      <c r="E171" s="5">
        <v>37623.06</v>
      </c>
      <c r="F171">
        <f t="shared" si="26"/>
        <v>38435.387999999999</v>
      </c>
      <c r="G171">
        <f t="shared" si="29"/>
        <v>37021.428</v>
      </c>
      <c r="H171">
        <f t="shared" si="30"/>
        <v>41186.063999999998</v>
      </c>
      <c r="I171">
        <f t="shared" si="31"/>
        <v>36289.440000000002</v>
      </c>
      <c r="J171">
        <f t="shared" si="32"/>
        <v>39700</v>
      </c>
      <c r="K171">
        <f t="shared" si="33"/>
        <v>35500</v>
      </c>
      <c r="L171">
        <f t="shared" si="34"/>
        <v>39200</v>
      </c>
      <c r="M171">
        <f t="shared" si="35"/>
        <v>37600</v>
      </c>
      <c r="N171">
        <f t="shared" si="36"/>
        <v>35800</v>
      </c>
      <c r="O171">
        <f t="shared" si="27"/>
        <v>-2500</v>
      </c>
      <c r="P171">
        <f t="shared" si="28"/>
        <v>-812.32800000000134</v>
      </c>
      <c r="S171" s="27">
        <v>142</v>
      </c>
      <c r="T171" s="27">
        <v>29965.472680471474</v>
      </c>
      <c r="U171" s="27">
        <v>-5062.1966804714757</v>
      </c>
      <c r="V171" s="27">
        <v>-1.152516400566725</v>
      </c>
      <c r="X171" s="27">
        <v>48.458904109589042</v>
      </c>
      <c r="Y171" s="27">
        <v>34701.803999999996</v>
      </c>
    </row>
    <row r="172" spans="1:25" x14ac:dyDescent="0.25">
      <c r="A172" s="4" t="s">
        <v>190</v>
      </c>
      <c r="B172" s="5">
        <v>28</v>
      </c>
      <c r="C172" s="5">
        <v>179</v>
      </c>
      <c r="D172" s="5">
        <v>7680</v>
      </c>
      <c r="E172" s="5">
        <v>25314.096000000001</v>
      </c>
      <c r="F172">
        <f t="shared" si="26"/>
        <v>37623.06</v>
      </c>
      <c r="G172">
        <f t="shared" si="29"/>
        <v>38435.387999999999</v>
      </c>
      <c r="H172">
        <f t="shared" si="30"/>
        <v>37021.428</v>
      </c>
      <c r="I172">
        <f t="shared" si="31"/>
        <v>41186.063999999998</v>
      </c>
      <c r="J172">
        <f t="shared" si="32"/>
        <v>37200</v>
      </c>
      <c r="K172">
        <f t="shared" si="33"/>
        <v>39700</v>
      </c>
      <c r="L172">
        <f t="shared" si="34"/>
        <v>35500</v>
      </c>
      <c r="M172">
        <f t="shared" si="35"/>
        <v>39200</v>
      </c>
      <c r="N172">
        <f t="shared" si="36"/>
        <v>37600</v>
      </c>
      <c r="O172">
        <f t="shared" si="27"/>
        <v>-29520</v>
      </c>
      <c r="P172">
        <f t="shared" si="28"/>
        <v>-12308.963999999996</v>
      </c>
      <c r="S172" s="27">
        <v>143</v>
      </c>
      <c r="T172" s="27">
        <v>31065.216216692344</v>
      </c>
      <c r="U172" s="27">
        <v>4156.0677833076552</v>
      </c>
      <c r="V172" s="27">
        <v>0.94621694581865756</v>
      </c>
      <c r="X172" s="27">
        <v>48.801369863013697</v>
      </c>
      <c r="Y172" s="27">
        <v>34743.912000000004</v>
      </c>
    </row>
    <row r="173" spans="1:25" x14ac:dyDescent="0.25">
      <c r="A173" s="4" t="s">
        <v>191</v>
      </c>
      <c r="B173" s="5">
        <v>29</v>
      </c>
      <c r="C173" s="5">
        <v>180</v>
      </c>
      <c r="D173" s="5">
        <v>16320</v>
      </c>
      <c r="E173" s="5">
        <v>27721.583999999999</v>
      </c>
      <c r="F173">
        <f t="shared" si="26"/>
        <v>25314.096000000001</v>
      </c>
      <c r="G173">
        <f t="shared" si="29"/>
        <v>37623.06</v>
      </c>
      <c r="H173">
        <f t="shared" si="30"/>
        <v>38435.387999999999</v>
      </c>
      <c r="I173">
        <f t="shared" si="31"/>
        <v>37021.428</v>
      </c>
      <c r="J173">
        <f t="shared" si="32"/>
        <v>7680</v>
      </c>
      <c r="K173">
        <f t="shared" si="33"/>
        <v>37200</v>
      </c>
      <c r="L173">
        <f t="shared" si="34"/>
        <v>39700</v>
      </c>
      <c r="M173">
        <f t="shared" si="35"/>
        <v>35500</v>
      </c>
      <c r="N173">
        <f t="shared" si="36"/>
        <v>39200</v>
      </c>
      <c r="O173">
        <f t="shared" si="27"/>
        <v>8640</v>
      </c>
      <c r="P173">
        <f t="shared" si="28"/>
        <v>2407.4879999999976</v>
      </c>
      <c r="S173" s="27">
        <v>144</v>
      </c>
      <c r="T173" s="27">
        <v>30595.992307904773</v>
      </c>
      <c r="U173" s="27">
        <v>4207.3556920952324</v>
      </c>
      <c r="V173" s="27">
        <v>0.95789372563570474</v>
      </c>
      <c r="X173" s="27">
        <v>49.143835616438359</v>
      </c>
      <c r="Y173" s="27">
        <v>34772.748</v>
      </c>
    </row>
    <row r="174" spans="1:25" x14ac:dyDescent="0.25">
      <c r="A174" s="4" t="s">
        <v>192</v>
      </c>
      <c r="B174" s="5">
        <v>30</v>
      </c>
      <c r="C174" s="5">
        <v>181</v>
      </c>
      <c r="D174" s="5">
        <v>41800</v>
      </c>
      <c r="E174" s="5">
        <v>33865.236000000004</v>
      </c>
      <c r="F174">
        <f t="shared" si="26"/>
        <v>27721.583999999999</v>
      </c>
      <c r="G174">
        <f t="shared" si="29"/>
        <v>25314.096000000001</v>
      </c>
      <c r="H174">
        <f t="shared" si="30"/>
        <v>37623.06</v>
      </c>
      <c r="I174">
        <f t="shared" si="31"/>
        <v>38435.387999999999</v>
      </c>
      <c r="J174">
        <f t="shared" si="32"/>
        <v>16320</v>
      </c>
      <c r="K174">
        <f t="shared" si="33"/>
        <v>7680</v>
      </c>
      <c r="L174">
        <f t="shared" si="34"/>
        <v>37200</v>
      </c>
      <c r="M174">
        <f t="shared" si="35"/>
        <v>39700</v>
      </c>
      <c r="N174">
        <f t="shared" si="36"/>
        <v>35500</v>
      </c>
      <c r="O174">
        <f t="shared" si="27"/>
        <v>25480</v>
      </c>
      <c r="P174">
        <f t="shared" si="28"/>
        <v>6143.6520000000055</v>
      </c>
      <c r="S174" s="27">
        <v>145</v>
      </c>
      <c r="T174" s="27">
        <v>34144.49811811078</v>
      </c>
      <c r="U174" s="27">
        <v>599.41388188922429</v>
      </c>
      <c r="V174" s="27">
        <v>0.13646927869668526</v>
      </c>
      <c r="X174" s="27">
        <v>49.486301369863014</v>
      </c>
      <c r="Y174" s="27">
        <v>34785.275999999998</v>
      </c>
    </row>
    <row r="175" spans="1:25" x14ac:dyDescent="0.25">
      <c r="A175" s="4" t="s">
        <v>194</v>
      </c>
      <c r="B175" s="5">
        <v>1</v>
      </c>
      <c r="C175" s="5">
        <v>182</v>
      </c>
      <c r="D175" s="5">
        <v>41800</v>
      </c>
      <c r="E175" s="5">
        <v>32528.135999999999</v>
      </c>
      <c r="F175">
        <f t="shared" si="26"/>
        <v>33865.236000000004</v>
      </c>
      <c r="G175">
        <f t="shared" si="29"/>
        <v>27721.583999999999</v>
      </c>
      <c r="H175">
        <f t="shared" si="30"/>
        <v>25314.096000000001</v>
      </c>
      <c r="I175">
        <f t="shared" si="31"/>
        <v>37623.06</v>
      </c>
      <c r="J175">
        <f t="shared" si="32"/>
        <v>41800</v>
      </c>
      <c r="K175">
        <f t="shared" si="33"/>
        <v>16320</v>
      </c>
      <c r="L175">
        <f t="shared" si="34"/>
        <v>7680</v>
      </c>
      <c r="M175">
        <f t="shared" si="35"/>
        <v>37200</v>
      </c>
      <c r="N175">
        <f t="shared" si="36"/>
        <v>39700</v>
      </c>
      <c r="O175">
        <f t="shared" si="27"/>
        <v>0</v>
      </c>
      <c r="P175">
        <f t="shared" si="28"/>
        <v>-1337.1000000000058</v>
      </c>
      <c r="S175" s="27">
        <v>146</v>
      </c>
      <c r="T175" s="27">
        <v>35640.149327371168</v>
      </c>
      <c r="U175" s="27">
        <v>3090.4146726288309</v>
      </c>
      <c r="V175" s="27">
        <v>0.70359842170830955</v>
      </c>
      <c r="X175" s="27">
        <v>49.828767123287669</v>
      </c>
      <c r="Y175" s="27">
        <v>34803.348000000005</v>
      </c>
    </row>
    <row r="176" spans="1:25" x14ac:dyDescent="0.25">
      <c r="A176" s="4" t="s">
        <v>195</v>
      </c>
      <c r="B176" s="5">
        <v>2</v>
      </c>
      <c r="C176" s="5">
        <v>183</v>
      </c>
      <c r="D176" s="5">
        <v>21200</v>
      </c>
      <c r="E176" s="5">
        <v>36535.5</v>
      </c>
      <c r="F176">
        <f t="shared" si="26"/>
        <v>32528.135999999999</v>
      </c>
      <c r="G176">
        <f t="shared" si="29"/>
        <v>33865.236000000004</v>
      </c>
      <c r="H176">
        <f t="shared" si="30"/>
        <v>27721.583999999999</v>
      </c>
      <c r="I176">
        <f t="shared" si="31"/>
        <v>25314.096000000001</v>
      </c>
      <c r="J176">
        <f t="shared" si="32"/>
        <v>41800</v>
      </c>
      <c r="K176">
        <f t="shared" si="33"/>
        <v>41800</v>
      </c>
      <c r="L176">
        <f t="shared" si="34"/>
        <v>16320</v>
      </c>
      <c r="M176">
        <f t="shared" si="35"/>
        <v>7680</v>
      </c>
      <c r="N176">
        <f t="shared" si="36"/>
        <v>37200</v>
      </c>
      <c r="O176">
        <f t="shared" si="27"/>
        <v>-20600</v>
      </c>
      <c r="P176">
        <f t="shared" si="28"/>
        <v>4007.3640000000014</v>
      </c>
      <c r="S176" s="27">
        <v>147</v>
      </c>
      <c r="T176" s="27">
        <v>36050.72024756029</v>
      </c>
      <c r="U176" s="27">
        <v>-4386.2122475602919</v>
      </c>
      <c r="V176" s="27">
        <v>-0.99861421251792415</v>
      </c>
      <c r="X176" s="27">
        <v>50.171232876712331</v>
      </c>
      <c r="Y176" s="27">
        <v>34810.835999999996</v>
      </c>
    </row>
    <row r="177" spans="1:25" x14ac:dyDescent="0.25">
      <c r="A177" s="4" t="s">
        <v>197</v>
      </c>
      <c r="B177" s="5">
        <v>4</v>
      </c>
      <c r="C177" s="5">
        <v>185</v>
      </c>
      <c r="D177" s="5">
        <v>39500</v>
      </c>
      <c r="E177" s="5">
        <v>39585.983999999997</v>
      </c>
      <c r="F177">
        <f t="shared" si="26"/>
        <v>36535.5</v>
      </c>
      <c r="G177">
        <f t="shared" si="29"/>
        <v>32528.135999999999</v>
      </c>
      <c r="H177">
        <f t="shared" si="30"/>
        <v>33865.236000000004</v>
      </c>
      <c r="I177">
        <f t="shared" si="31"/>
        <v>27721.583999999999</v>
      </c>
      <c r="J177">
        <f t="shared" si="32"/>
        <v>21200</v>
      </c>
      <c r="K177">
        <f t="shared" si="33"/>
        <v>41800</v>
      </c>
      <c r="L177">
        <f t="shared" si="34"/>
        <v>41800</v>
      </c>
      <c r="M177">
        <f t="shared" si="35"/>
        <v>16320</v>
      </c>
      <c r="N177">
        <f t="shared" si="36"/>
        <v>7680</v>
      </c>
      <c r="O177">
        <f t="shared" si="27"/>
        <v>18300</v>
      </c>
      <c r="P177">
        <f t="shared" si="28"/>
        <v>3050.4839999999967</v>
      </c>
      <c r="S177" s="27">
        <v>148</v>
      </c>
      <c r="T177" s="27">
        <v>28103.2402924708</v>
      </c>
      <c r="U177" s="27">
        <v>-11059.016292470802</v>
      </c>
      <c r="V177" s="27">
        <v>-2.5178195269212904</v>
      </c>
      <c r="X177" s="27">
        <v>50.513698630136986</v>
      </c>
      <c r="Y177" s="27">
        <v>34823.123999999996</v>
      </c>
    </row>
    <row r="178" spans="1:25" x14ac:dyDescent="0.25">
      <c r="A178" s="4" t="s">
        <v>199</v>
      </c>
      <c r="B178" s="5">
        <v>6</v>
      </c>
      <c r="C178" s="5">
        <v>187</v>
      </c>
      <c r="D178" s="5">
        <v>23600</v>
      </c>
      <c r="E178" s="5">
        <v>39408.084000000003</v>
      </c>
      <c r="F178">
        <f t="shared" si="26"/>
        <v>39585.983999999997</v>
      </c>
      <c r="G178">
        <f t="shared" si="29"/>
        <v>36535.5</v>
      </c>
      <c r="H178">
        <f t="shared" si="30"/>
        <v>32528.135999999999</v>
      </c>
      <c r="I178">
        <f t="shared" si="31"/>
        <v>33865.236000000004</v>
      </c>
      <c r="J178">
        <f t="shared" si="32"/>
        <v>39500</v>
      </c>
      <c r="K178">
        <f t="shared" si="33"/>
        <v>21200</v>
      </c>
      <c r="L178">
        <f t="shared" si="34"/>
        <v>41800</v>
      </c>
      <c r="M178">
        <f t="shared" si="35"/>
        <v>41800</v>
      </c>
      <c r="N178">
        <f t="shared" si="36"/>
        <v>16320</v>
      </c>
      <c r="O178">
        <f t="shared" si="27"/>
        <v>-15900</v>
      </c>
      <c r="P178">
        <f t="shared" si="28"/>
        <v>-177.89999999999418</v>
      </c>
      <c r="S178" s="27">
        <v>149</v>
      </c>
      <c r="T178" s="27">
        <v>29305.62655873895</v>
      </c>
      <c r="U178" s="27">
        <v>-14375.310558738951</v>
      </c>
      <c r="V178" s="27">
        <v>-3.2728442271120106</v>
      </c>
      <c r="X178" s="27">
        <v>50.856164383561641</v>
      </c>
      <c r="Y178" s="27">
        <v>34950.504000000001</v>
      </c>
    </row>
    <row r="179" spans="1:25" x14ac:dyDescent="0.25">
      <c r="A179" s="4" t="s">
        <v>200</v>
      </c>
      <c r="B179" s="5">
        <v>7</v>
      </c>
      <c r="C179" s="5">
        <v>188</v>
      </c>
      <c r="D179" s="5">
        <v>23200</v>
      </c>
      <c r="E179" s="5">
        <v>36060.887999999999</v>
      </c>
      <c r="F179">
        <f t="shared" si="26"/>
        <v>39408.084000000003</v>
      </c>
      <c r="G179">
        <f t="shared" si="29"/>
        <v>39585.983999999997</v>
      </c>
      <c r="H179">
        <f t="shared" si="30"/>
        <v>36535.5</v>
      </c>
      <c r="I179">
        <f t="shared" si="31"/>
        <v>32528.135999999999</v>
      </c>
      <c r="J179">
        <f t="shared" si="32"/>
        <v>23600</v>
      </c>
      <c r="K179">
        <f t="shared" si="33"/>
        <v>39500</v>
      </c>
      <c r="L179">
        <f t="shared" si="34"/>
        <v>21200</v>
      </c>
      <c r="M179">
        <f t="shared" si="35"/>
        <v>41800</v>
      </c>
      <c r="N179">
        <f t="shared" si="36"/>
        <v>41800</v>
      </c>
      <c r="O179">
        <f t="shared" si="27"/>
        <v>-400</v>
      </c>
      <c r="P179">
        <f t="shared" si="28"/>
        <v>-3347.1960000000036</v>
      </c>
      <c r="S179" s="27">
        <v>150</v>
      </c>
      <c r="T179" s="27">
        <v>36417.301426300583</v>
      </c>
      <c r="U179" s="27">
        <v>-6755.4014263005811</v>
      </c>
      <c r="V179" s="27">
        <v>-1.5380103594667387</v>
      </c>
      <c r="X179" s="27">
        <v>51.198630136986303</v>
      </c>
      <c r="Y179" s="27">
        <v>34981.932000000001</v>
      </c>
    </row>
    <row r="180" spans="1:25" x14ac:dyDescent="0.25">
      <c r="A180" s="4" t="s">
        <v>202</v>
      </c>
      <c r="B180" s="5">
        <v>9</v>
      </c>
      <c r="C180" s="5">
        <v>190</v>
      </c>
      <c r="D180" s="5">
        <v>18080</v>
      </c>
      <c r="E180" s="5">
        <v>34326.240000000005</v>
      </c>
      <c r="F180">
        <f t="shared" si="26"/>
        <v>36060.887999999999</v>
      </c>
      <c r="G180">
        <f t="shared" si="29"/>
        <v>39408.084000000003</v>
      </c>
      <c r="H180">
        <f t="shared" si="30"/>
        <v>39585.983999999997</v>
      </c>
      <c r="I180">
        <f t="shared" si="31"/>
        <v>36535.5</v>
      </c>
      <c r="J180">
        <f t="shared" si="32"/>
        <v>23200</v>
      </c>
      <c r="K180">
        <f t="shared" si="33"/>
        <v>23600</v>
      </c>
      <c r="L180">
        <f t="shared" si="34"/>
        <v>39500</v>
      </c>
      <c r="M180">
        <f t="shared" si="35"/>
        <v>21200</v>
      </c>
      <c r="N180">
        <f t="shared" si="36"/>
        <v>41800</v>
      </c>
      <c r="O180">
        <f t="shared" si="27"/>
        <v>-5120</v>
      </c>
      <c r="P180">
        <f t="shared" si="28"/>
        <v>-1734.6479999999938</v>
      </c>
      <c r="S180" s="27">
        <v>151</v>
      </c>
      <c r="T180" s="27">
        <v>39459.925209844994</v>
      </c>
      <c r="U180" s="27">
        <v>-5997.781209844994</v>
      </c>
      <c r="V180" s="27">
        <v>-1.3655220544914661</v>
      </c>
      <c r="X180" s="27">
        <v>51.541095890410958</v>
      </c>
      <c r="Y180" s="27">
        <v>35051.004000000001</v>
      </c>
    </row>
    <row r="181" spans="1:25" x14ac:dyDescent="0.25">
      <c r="A181" s="4" t="s">
        <v>203</v>
      </c>
      <c r="B181" s="5">
        <v>10</v>
      </c>
      <c r="C181" s="5">
        <v>191</v>
      </c>
      <c r="D181" s="5">
        <v>24960</v>
      </c>
      <c r="E181" s="5">
        <v>41231.652000000002</v>
      </c>
      <c r="F181">
        <f t="shared" si="26"/>
        <v>34326.240000000005</v>
      </c>
      <c r="G181">
        <f t="shared" si="29"/>
        <v>36060.887999999999</v>
      </c>
      <c r="H181">
        <f t="shared" si="30"/>
        <v>39408.084000000003</v>
      </c>
      <c r="I181">
        <f t="shared" si="31"/>
        <v>39585.983999999997</v>
      </c>
      <c r="J181">
        <f t="shared" si="32"/>
        <v>18080</v>
      </c>
      <c r="K181">
        <f t="shared" si="33"/>
        <v>23200</v>
      </c>
      <c r="L181">
        <f t="shared" si="34"/>
        <v>23600</v>
      </c>
      <c r="M181">
        <f t="shared" si="35"/>
        <v>39500</v>
      </c>
      <c r="N181">
        <f t="shared" si="36"/>
        <v>21200</v>
      </c>
      <c r="O181">
        <f t="shared" si="27"/>
        <v>6880</v>
      </c>
      <c r="P181">
        <f t="shared" si="28"/>
        <v>6905.4119999999966</v>
      </c>
      <c r="S181" s="27">
        <v>152</v>
      </c>
      <c r="T181" s="27">
        <v>42905.788290003722</v>
      </c>
      <c r="U181" s="27">
        <v>-5877.4842900037256</v>
      </c>
      <c r="V181" s="27">
        <v>-1.3381339102122103</v>
      </c>
      <c r="X181" s="27">
        <v>51.883561643835613</v>
      </c>
      <c r="Y181" s="27">
        <v>35070.288</v>
      </c>
    </row>
    <row r="182" spans="1:25" x14ac:dyDescent="0.25">
      <c r="A182" s="4" t="s">
        <v>204</v>
      </c>
      <c r="B182" s="5">
        <v>11</v>
      </c>
      <c r="C182" s="5">
        <v>192</v>
      </c>
      <c r="D182" s="5">
        <v>24160</v>
      </c>
      <c r="E182" s="5">
        <v>42411.695999999996</v>
      </c>
      <c r="F182">
        <f t="shared" si="26"/>
        <v>41231.652000000002</v>
      </c>
      <c r="G182">
        <f t="shared" si="29"/>
        <v>34326.240000000005</v>
      </c>
      <c r="H182">
        <f t="shared" si="30"/>
        <v>36060.887999999999</v>
      </c>
      <c r="I182">
        <f t="shared" si="31"/>
        <v>39408.084000000003</v>
      </c>
      <c r="J182">
        <f t="shared" si="32"/>
        <v>24960</v>
      </c>
      <c r="K182">
        <f t="shared" si="33"/>
        <v>18080</v>
      </c>
      <c r="L182">
        <f t="shared" si="34"/>
        <v>23200</v>
      </c>
      <c r="M182">
        <f t="shared" si="35"/>
        <v>23600</v>
      </c>
      <c r="N182">
        <f t="shared" si="36"/>
        <v>39500</v>
      </c>
      <c r="O182">
        <f t="shared" si="27"/>
        <v>-800</v>
      </c>
      <c r="P182">
        <f t="shared" si="28"/>
        <v>1180.0439999999944</v>
      </c>
      <c r="S182" s="27">
        <v>153</v>
      </c>
      <c r="T182" s="27">
        <v>39606.557681341103</v>
      </c>
      <c r="U182" s="27">
        <v>-2377.8176813411046</v>
      </c>
      <c r="V182" s="27">
        <v>-0.54136060850324907</v>
      </c>
      <c r="X182" s="27">
        <v>52.226027397260275</v>
      </c>
      <c r="Y182" s="27">
        <v>35071.979999999996</v>
      </c>
    </row>
    <row r="183" spans="1:25" x14ac:dyDescent="0.25">
      <c r="A183" s="4" t="s">
        <v>205</v>
      </c>
      <c r="B183" s="5">
        <v>12</v>
      </c>
      <c r="C183" s="5">
        <v>193</v>
      </c>
      <c r="D183" s="5">
        <v>18880</v>
      </c>
      <c r="E183" s="5">
        <v>34701.803999999996</v>
      </c>
      <c r="F183">
        <f t="shared" si="26"/>
        <v>42411.695999999996</v>
      </c>
      <c r="G183">
        <f t="shared" si="29"/>
        <v>41231.652000000002</v>
      </c>
      <c r="H183">
        <f t="shared" si="30"/>
        <v>34326.240000000005</v>
      </c>
      <c r="I183">
        <f t="shared" si="31"/>
        <v>36060.887999999999</v>
      </c>
      <c r="J183">
        <f t="shared" si="32"/>
        <v>24160</v>
      </c>
      <c r="K183">
        <f t="shared" si="33"/>
        <v>24960</v>
      </c>
      <c r="L183">
        <f t="shared" si="34"/>
        <v>18080</v>
      </c>
      <c r="M183">
        <f t="shared" si="35"/>
        <v>23200</v>
      </c>
      <c r="N183">
        <f t="shared" si="36"/>
        <v>23600</v>
      </c>
      <c r="O183">
        <f t="shared" si="27"/>
        <v>-5280</v>
      </c>
      <c r="P183">
        <f t="shared" si="28"/>
        <v>-7709.8919999999998</v>
      </c>
      <c r="S183" s="27">
        <v>154</v>
      </c>
      <c r="T183" s="27">
        <v>40596.326863939888</v>
      </c>
      <c r="U183" s="27">
        <v>-2144.8948639398877</v>
      </c>
      <c r="V183" s="27">
        <v>-0.48833079080440206</v>
      </c>
      <c r="X183" s="27">
        <v>52.56849315068493</v>
      </c>
      <c r="Y183" s="27">
        <v>35164.127999999997</v>
      </c>
    </row>
    <row r="184" spans="1:25" x14ac:dyDescent="0.25">
      <c r="A184" s="4" t="s">
        <v>206</v>
      </c>
      <c r="B184" s="5">
        <v>13</v>
      </c>
      <c r="C184" s="5">
        <v>194</v>
      </c>
      <c r="D184" s="5">
        <v>39400</v>
      </c>
      <c r="E184" s="5">
        <v>39181.812000000005</v>
      </c>
      <c r="F184">
        <f t="shared" si="26"/>
        <v>34701.803999999996</v>
      </c>
      <c r="G184">
        <f t="shared" si="29"/>
        <v>42411.695999999996</v>
      </c>
      <c r="H184">
        <f t="shared" si="30"/>
        <v>41231.652000000002</v>
      </c>
      <c r="I184">
        <f t="shared" si="31"/>
        <v>34326.240000000005</v>
      </c>
      <c r="J184">
        <f t="shared" si="32"/>
        <v>18880</v>
      </c>
      <c r="K184">
        <f t="shared" si="33"/>
        <v>24160</v>
      </c>
      <c r="L184">
        <f t="shared" si="34"/>
        <v>24960</v>
      </c>
      <c r="M184">
        <f t="shared" si="35"/>
        <v>18080</v>
      </c>
      <c r="N184">
        <f t="shared" si="36"/>
        <v>23200</v>
      </c>
      <c r="O184">
        <f t="shared" si="27"/>
        <v>20520</v>
      </c>
      <c r="P184">
        <f t="shared" si="28"/>
        <v>4480.0080000000089</v>
      </c>
      <c r="S184" s="27">
        <v>155</v>
      </c>
      <c r="T184" s="27">
        <v>38946.711559608586</v>
      </c>
      <c r="U184" s="27">
        <v>-4474.9475596085831</v>
      </c>
      <c r="V184" s="27">
        <v>-1.0188166876290921</v>
      </c>
      <c r="X184" s="27">
        <v>52.910958904109592</v>
      </c>
      <c r="Y184" s="27">
        <v>35221.284</v>
      </c>
    </row>
    <row r="185" spans="1:25" x14ac:dyDescent="0.25">
      <c r="A185" s="4" t="s">
        <v>207</v>
      </c>
      <c r="B185" s="5">
        <v>14</v>
      </c>
      <c r="C185" s="5">
        <v>195</v>
      </c>
      <c r="D185" s="5">
        <v>22160</v>
      </c>
      <c r="E185" s="5">
        <v>39578.436000000002</v>
      </c>
      <c r="F185">
        <f t="shared" si="26"/>
        <v>39181.812000000005</v>
      </c>
      <c r="G185">
        <f t="shared" si="29"/>
        <v>34701.803999999996</v>
      </c>
      <c r="H185">
        <f t="shared" si="30"/>
        <v>42411.695999999996</v>
      </c>
      <c r="I185">
        <f t="shared" si="31"/>
        <v>41231.652000000002</v>
      </c>
      <c r="J185">
        <f t="shared" si="32"/>
        <v>39400</v>
      </c>
      <c r="K185">
        <f t="shared" si="33"/>
        <v>18880</v>
      </c>
      <c r="L185">
        <f t="shared" si="34"/>
        <v>24160</v>
      </c>
      <c r="M185">
        <f t="shared" si="35"/>
        <v>24960</v>
      </c>
      <c r="N185">
        <f t="shared" si="36"/>
        <v>18080</v>
      </c>
      <c r="O185">
        <f t="shared" si="27"/>
        <v>-17240</v>
      </c>
      <c r="P185">
        <f t="shared" si="28"/>
        <v>396.62399999999616</v>
      </c>
      <c r="S185" s="27">
        <v>156</v>
      </c>
      <c r="T185" s="27">
        <v>32311.592224409331</v>
      </c>
      <c r="U185" s="27">
        <v>1180.9957755906726</v>
      </c>
      <c r="V185" s="27">
        <v>0.26887872721719297</v>
      </c>
      <c r="X185" s="27">
        <v>53.253424657534246</v>
      </c>
      <c r="Y185" s="27">
        <v>35465.712</v>
      </c>
    </row>
    <row r="186" spans="1:25" x14ac:dyDescent="0.25">
      <c r="A186" s="4" t="s">
        <v>208</v>
      </c>
      <c r="B186" s="5">
        <v>15</v>
      </c>
      <c r="C186" s="5">
        <v>196</v>
      </c>
      <c r="D186" s="5">
        <v>18960</v>
      </c>
      <c r="E186" s="5">
        <v>33250.199999999997</v>
      </c>
      <c r="F186">
        <f t="shared" si="26"/>
        <v>39578.436000000002</v>
      </c>
      <c r="G186">
        <f t="shared" si="29"/>
        <v>39181.812000000005</v>
      </c>
      <c r="H186">
        <f t="shared" si="30"/>
        <v>34701.803999999996</v>
      </c>
      <c r="I186">
        <f t="shared" si="31"/>
        <v>42411.695999999996</v>
      </c>
      <c r="J186">
        <f t="shared" si="32"/>
        <v>22160</v>
      </c>
      <c r="K186">
        <f t="shared" si="33"/>
        <v>39400</v>
      </c>
      <c r="L186">
        <f t="shared" si="34"/>
        <v>18880</v>
      </c>
      <c r="M186">
        <f t="shared" si="35"/>
        <v>24160</v>
      </c>
      <c r="N186">
        <f t="shared" si="36"/>
        <v>24960</v>
      </c>
      <c r="O186">
        <f t="shared" si="27"/>
        <v>-3200</v>
      </c>
      <c r="P186">
        <f t="shared" si="28"/>
        <v>-6328.2360000000044</v>
      </c>
      <c r="S186" s="27">
        <v>157</v>
      </c>
      <c r="T186" s="27">
        <v>35684.139068820004</v>
      </c>
      <c r="U186" s="27">
        <v>-5563.731068820005</v>
      </c>
      <c r="V186" s="27">
        <v>-1.266701337364962</v>
      </c>
      <c r="X186" s="27">
        <v>53.595890410958901</v>
      </c>
      <c r="Y186" s="27">
        <v>35478.648000000001</v>
      </c>
    </row>
    <row r="187" spans="1:25" x14ac:dyDescent="0.25">
      <c r="A187" s="4" t="s">
        <v>209</v>
      </c>
      <c r="B187" s="5">
        <v>16</v>
      </c>
      <c r="C187" s="5">
        <v>197</v>
      </c>
      <c r="D187" s="5">
        <v>16640</v>
      </c>
      <c r="E187" s="5">
        <v>30221.531999999999</v>
      </c>
      <c r="F187">
        <f t="shared" si="26"/>
        <v>33250.199999999997</v>
      </c>
      <c r="G187">
        <f t="shared" si="29"/>
        <v>39578.436000000002</v>
      </c>
      <c r="H187">
        <f t="shared" si="30"/>
        <v>39181.812000000005</v>
      </c>
      <c r="I187">
        <f t="shared" si="31"/>
        <v>34701.803999999996</v>
      </c>
      <c r="J187">
        <f t="shared" si="32"/>
        <v>18960</v>
      </c>
      <c r="K187">
        <f t="shared" si="33"/>
        <v>22160</v>
      </c>
      <c r="L187">
        <f t="shared" si="34"/>
        <v>39400</v>
      </c>
      <c r="M187">
        <f t="shared" si="35"/>
        <v>18880</v>
      </c>
      <c r="N187">
        <f t="shared" si="36"/>
        <v>24160</v>
      </c>
      <c r="O187">
        <f t="shared" si="27"/>
        <v>-2320</v>
      </c>
      <c r="P187">
        <f t="shared" si="28"/>
        <v>-3028.6679999999978</v>
      </c>
      <c r="S187" s="27">
        <v>158</v>
      </c>
      <c r="T187" s="27">
        <v>37260.438137403253</v>
      </c>
      <c r="U187" s="27">
        <v>-4585.2541374032553</v>
      </c>
      <c r="V187" s="27">
        <v>-1.0439303187310169</v>
      </c>
      <c r="X187" s="27">
        <v>53.938356164383563</v>
      </c>
      <c r="Y187" s="27">
        <v>35551.188000000002</v>
      </c>
    </row>
    <row r="188" spans="1:25" x14ac:dyDescent="0.25">
      <c r="A188" s="4" t="s">
        <v>210</v>
      </c>
      <c r="B188" s="5">
        <v>17</v>
      </c>
      <c r="C188" s="5">
        <v>198</v>
      </c>
      <c r="D188" s="5">
        <v>43400</v>
      </c>
      <c r="E188" s="5">
        <v>40409.267999999996</v>
      </c>
      <c r="F188">
        <f t="shared" si="26"/>
        <v>30221.531999999999</v>
      </c>
      <c r="G188">
        <f t="shared" si="29"/>
        <v>33250.199999999997</v>
      </c>
      <c r="H188">
        <f t="shared" si="30"/>
        <v>39578.436000000002</v>
      </c>
      <c r="I188">
        <f t="shared" si="31"/>
        <v>39181.812000000005</v>
      </c>
      <c r="J188">
        <f t="shared" si="32"/>
        <v>16640</v>
      </c>
      <c r="K188">
        <f t="shared" si="33"/>
        <v>18960</v>
      </c>
      <c r="L188">
        <f t="shared" si="34"/>
        <v>22160</v>
      </c>
      <c r="M188">
        <f t="shared" si="35"/>
        <v>39400</v>
      </c>
      <c r="N188">
        <f t="shared" si="36"/>
        <v>18880</v>
      </c>
      <c r="O188">
        <f t="shared" si="27"/>
        <v>26760</v>
      </c>
      <c r="P188">
        <f t="shared" si="28"/>
        <v>10187.735999999997</v>
      </c>
      <c r="S188" s="27">
        <v>159</v>
      </c>
      <c r="T188" s="27">
        <v>37700.3355518916</v>
      </c>
      <c r="U188" s="27">
        <v>-3557.2275518915994</v>
      </c>
      <c r="V188" s="27">
        <v>-0.8098782708144503</v>
      </c>
      <c r="X188" s="27">
        <v>54.280821917808218</v>
      </c>
      <c r="Y188" s="27">
        <v>35557.728000000003</v>
      </c>
    </row>
    <row r="189" spans="1:25" x14ac:dyDescent="0.25">
      <c r="A189" s="4" t="s">
        <v>211</v>
      </c>
      <c r="B189" s="5">
        <v>18</v>
      </c>
      <c r="C189" s="5">
        <v>199</v>
      </c>
      <c r="D189" s="5">
        <v>17120</v>
      </c>
      <c r="E189" s="5">
        <v>39360.084000000003</v>
      </c>
      <c r="F189">
        <f t="shared" si="26"/>
        <v>40409.267999999996</v>
      </c>
      <c r="G189">
        <f t="shared" si="29"/>
        <v>30221.531999999999</v>
      </c>
      <c r="H189">
        <f t="shared" si="30"/>
        <v>33250.199999999997</v>
      </c>
      <c r="I189">
        <f t="shared" si="31"/>
        <v>39578.436000000002</v>
      </c>
      <c r="J189">
        <f t="shared" si="32"/>
        <v>43400</v>
      </c>
      <c r="K189">
        <f t="shared" si="33"/>
        <v>16640</v>
      </c>
      <c r="L189">
        <f t="shared" si="34"/>
        <v>18960</v>
      </c>
      <c r="M189">
        <f t="shared" si="35"/>
        <v>22160</v>
      </c>
      <c r="N189">
        <f t="shared" si="36"/>
        <v>39400</v>
      </c>
      <c r="O189">
        <f t="shared" si="27"/>
        <v>-26280</v>
      </c>
      <c r="P189">
        <f t="shared" si="28"/>
        <v>-1049.1839999999938</v>
      </c>
      <c r="S189" s="27">
        <v>160</v>
      </c>
      <c r="T189" s="27">
        <v>37370.412491025338</v>
      </c>
      <c r="U189" s="27">
        <v>-1004.8324910253432</v>
      </c>
      <c r="V189" s="27">
        <v>-0.22877142055673039</v>
      </c>
      <c r="X189" s="27">
        <v>54.623287671232873</v>
      </c>
      <c r="Y189" s="27">
        <v>35567.64</v>
      </c>
    </row>
    <row r="190" spans="1:25" x14ac:dyDescent="0.25">
      <c r="A190" s="4" t="s">
        <v>212</v>
      </c>
      <c r="B190" s="5">
        <v>19</v>
      </c>
      <c r="C190" s="5">
        <v>200</v>
      </c>
      <c r="D190" s="5">
        <v>20400</v>
      </c>
      <c r="E190" s="5">
        <v>27728.628000000004</v>
      </c>
      <c r="F190">
        <f t="shared" si="26"/>
        <v>39360.084000000003</v>
      </c>
      <c r="G190">
        <f t="shared" si="29"/>
        <v>40409.267999999996</v>
      </c>
      <c r="H190">
        <f t="shared" si="30"/>
        <v>30221.531999999999</v>
      </c>
      <c r="I190">
        <f t="shared" si="31"/>
        <v>33250.199999999997</v>
      </c>
      <c r="J190">
        <f t="shared" si="32"/>
        <v>17120</v>
      </c>
      <c r="K190">
        <f t="shared" si="33"/>
        <v>43400</v>
      </c>
      <c r="L190">
        <f t="shared" si="34"/>
        <v>16640</v>
      </c>
      <c r="M190">
        <f t="shared" si="35"/>
        <v>18960</v>
      </c>
      <c r="N190">
        <f t="shared" si="36"/>
        <v>22160</v>
      </c>
      <c r="O190">
        <f t="shared" si="27"/>
        <v>3280</v>
      </c>
      <c r="P190">
        <f t="shared" si="28"/>
        <v>-11631.455999999998</v>
      </c>
      <c r="S190" s="27">
        <v>161</v>
      </c>
      <c r="T190" s="27">
        <v>34291.130589606895</v>
      </c>
      <c r="U190" s="27">
        <v>-7567.6225896068936</v>
      </c>
      <c r="V190" s="27">
        <v>-1.7229297276155726</v>
      </c>
      <c r="X190" s="27">
        <v>54.965753424657535</v>
      </c>
      <c r="Y190" s="27">
        <v>35606.448000000004</v>
      </c>
    </row>
    <row r="191" spans="1:25" x14ac:dyDescent="0.25">
      <c r="A191" s="4" t="s">
        <v>213</v>
      </c>
      <c r="B191" s="5">
        <v>20</v>
      </c>
      <c r="C191" s="5">
        <v>201</v>
      </c>
      <c r="D191" s="5">
        <v>15840</v>
      </c>
      <c r="E191" s="5">
        <v>28022.579999999998</v>
      </c>
      <c r="F191">
        <f t="shared" si="26"/>
        <v>27728.628000000004</v>
      </c>
      <c r="G191">
        <f t="shared" si="29"/>
        <v>39360.084000000003</v>
      </c>
      <c r="H191">
        <f t="shared" si="30"/>
        <v>40409.267999999996</v>
      </c>
      <c r="I191">
        <f t="shared" si="31"/>
        <v>30221.531999999999</v>
      </c>
      <c r="J191">
        <f t="shared" si="32"/>
        <v>20400</v>
      </c>
      <c r="K191">
        <f t="shared" si="33"/>
        <v>17120</v>
      </c>
      <c r="L191">
        <f t="shared" si="34"/>
        <v>43400</v>
      </c>
      <c r="M191">
        <f t="shared" si="35"/>
        <v>16640</v>
      </c>
      <c r="N191">
        <f t="shared" si="36"/>
        <v>18960</v>
      </c>
      <c r="O191">
        <f t="shared" si="27"/>
        <v>-4560</v>
      </c>
      <c r="P191">
        <f t="shared" si="28"/>
        <v>293.95199999999386</v>
      </c>
      <c r="S191" s="27">
        <v>162</v>
      </c>
      <c r="T191" s="27">
        <v>37590.361198269507</v>
      </c>
      <c r="U191" s="27">
        <v>-6258.9371982695047</v>
      </c>
      <c r="V191" s="27">
        <v>-1.4249797521598684</v>
      </c>
      <c r="X191" s="27">
        <v>55.30821917808219</v>
      </c>
      <c r="Y191" s="27">
        <v>35654.567999999999</v>
      </c>
    </row>
    <row r="192" spans="1:25" x14ac:dyDescent="0.25">
      <c r="A192" s="4" t="s">
        <v>214</v>
      </c>
      <c r="B192" s="5">
        <v>21</v>
      </c>
      <c r="C192" s="5">
        <v>202</v>
      </c>
      <c r="D192" s="5">
        <v>26800</v>
      </c>
      <c r="E192" s="5">
        <v>25744.248</v>
      </c>
      <c r="F192">
        <f t="shared" si="26"/>
        <v>28022.579999999998</v>
      </c>
      <c r="G192">
        <f t="shared" si="29"/>
        <v>27728.628000000004</v>
      </c>
      <c r="H192">
        <f t="shared" si="30"/>
        <v>39360.084000000003</v>
      </c>
      <c r="I192">
        <f t="shared" si="31"/>
        <v>40409.267999999996</v>
      </c>
      <c r="J192">
        <f t="shared" si="32"/>
        <v>15840</v>
      </c>
      <c r="K192">
        <f t="shared" si="33"/>
        <v>20400</v>
      </c>
      <c r="L192">
        <f t="shared" si="34"/>
        <v>17120</v>
      </c>
      <c r="M192">
        <f t="shared" si="35"/>
        <v>43400</v>
      </c>
      <c r="N192">
        <f t="shared" si="36"/>
        <v>16640</v>
      </c>
      <c r="O192">
        <f t="shared" si="27"/>
        <v>10960</v>
      </c>
      <c r="P192">
        <f t="shared" si="28"/>
        <v>-2278.3319999999985</v>
      </c>
      <c r="S192" s="27">
        <v>163</v>
      </c>
      <c r="T192" s="27">
        <v>38250.207320002031</v>
      </c>
      <c r="U192" s="27">
        <v>-1960.767320002029</v>
      </c>
      <c r="V192" s="27">
        <v>-0.44641025164338949</v>
      </c>
      <c r="X192" s="27">
        <v>55.650684931506845</v>
      </c>
      <c r="Y192" s="27">
        <v>35674.127999999997</v>
      </c>
    </row>
    <row r="193" spans="1:25" x14ac:dyDescent="0.25">
      <c r="A193" s="4" t="s">
        <v>217</v>
      </c>
      <c r="B193" s="5">
        <v>24</v>
      </c>
      <c r="C193" s="5">
        <v>205</v>
      </c>
      <c r="D193" s="5">
        <v>29300</v>
      </c>
      <c r="E193" s="5">
        <v>29684.004000000001</v>
      </c>
      <c r="F193">
        <f t="shared" si="26"/>
        <v>25744.248</v>
      </c>
      <c r="G193">
        <f t="shared" si="29"/>
        <v>28022.579999999998</v>
      </c>
      <c r="H193">
        <f t="shared" si="30"/>
        <v>27728.628000000004</v>
      </c>
      <c r="I193">
        <f t="shared" si="31"/>
        <v>39360.084000000003</v>
      </c>
      <c r="J193">
        <f t="shared" si="32"/>
        <v>26800</v>
      </c>
      <c r="K193">
        <f t="shared" si="33"/>
        <v>15840</v>
      </c>
      <c r="L193">
        <f t="shared" si="34"/>
        <v>20400</v>
      </c>
      <c r="M193">
        <f t="shared" si="35"/>
        <v>17120</v>
      </c>
      <c r="N193">
        <f t="shared" si="36"/>
        <v>43400</v>
      </c>
      <c r="O193">
        <f t="shared" si="27"/>
        <v>2500</v>
      </c>
      <c r="P193">
        <f t="shared" si="28"/>
        <v>3939.7560000000012</v>
      </c>
      <c r="S193" s="27">
        <v>164</v>
      </c>
      <c r="T193" s="27">
        <v>38836.737205986501</v>
      </c>
      <c r="U193" s="27">
        <v>2349.3267940134974</v>
      </c>
      <c r="V193" s="27">
        <v>0.53487405395303989</v>
      </c>
      <c r="X193" s="27">
        <v>55.993150684931507</v>
      </c>
      <c r="Y193" s="27">
        <v>35722.235999999997</v>
      </c>
    </row>
    <row r="194" spans="1:25" x14ac:dyDescent="0.25">
      <c r="A194" s="4" t="s">
        <v>267</v>
      </c>
      <c r="B194" s="5">
        <v>10</v>
      </c>
      <c r="C194" s="5">
        <v>253</v>
      </c>
      <c r="D194" s="5">
        <v>10400</v>
      </c>
      <c r="E194" s="5">
        <v>22283.495999999999</v>
      </c>
      <c r="F194">
        <f t="shared" si="26"/>
        <v>29684.004000000001</v>
      </c>
      <c r="G194">
        <f t="shared" si="29"/>
        <v>25744.248</v>
      </c>
      <c r="H194">
        <f t="shared" si="30"/>
        <v>28022.579999999998</v>
      </c>
      <c r="I194">
        <f t="shared" si="31"/>
        <v>27728.628000000004</v>
      </c>
      <c r="J194">
        <f t="shared" si="32"/>
        <v>29300</v>
      </c>
      <c r="K194">
        <f t="shared" si="33"/>
        <v>26800</v>
      </c>
      <c r="L194">
        <f t="shared" si="34"/>
        <v>15840</v>
      </c>
      <c r="M194">
        <f t="shared" si="35"/>
        <v>20400</v>
      </c>
      <c r="N194">
        <f t="shared" si="36"/>
        <v>17120</v>
      </c>
      <c r="O194">
        <f t="shared" si="27"/>
        <v>-18900</v>
      </c>
      <c r="P194">
        <f t="shared" si="28"/>
        <v>-7400.5080000000016</v>
      </c>
      <c r="S194" s="27">
        <v>165</v>
      </c>
      <c r="T194" s="27">
        <v>37480.386844647423</v>
      </c>
      <c r="U194" s="27">
        <v>-458.95884464742267</v>
      </c>
      <c r="V194" s="27">
        <v>-0.10449171160849581</v>
      </c>
      <c r="X194" s="27">
        <v>56.335616438356162</v>
      </c>
      <c r="Y194" s="27">
        <v>35723.123999999996</v>
      </c>
    </row>
    <row r="195" spans="1:25" x14ac:dyDescent="0.25">
      <c r="A195" s="4" t="s">
        <v>268</v>
      </c>
      <c r="B195" s="5">
        <v>11</v>
      </c>
      <c r="C195" s="5">
        <v>254</v>
      </c>
      <c r="D195" s="5">
        <v>15200</v>
      </c>
      <c r="E195" s="5">
        <v>36058.415999999997</v>
      </c>
      <c r="F195">
        <f t="shared" si="26"/>
        <v>22283.495999999999</v>
      </c>
      <c r="G195">
        <f t="shared" si="29"/>
        <v>29684.004000000001</v>
      </c>
      <c r="H195">
        <f t="shared" si="30"/>
        <v>25744.248</v>
      </c>
      <c r="I195">
        <f t="shared" si="31"/>
        <v>28022.579999999998</v>
      </c>
      <c r="J195">
        <f t="shared" si="32"/>
        <v>10400</v>
      </c>
      <c r="K195">
        <f t="shared" si="33"/>
        <v>29300</v>
      </c>
      <c r="L195">
        <f t="shared" si="34"/>
        <v>26800</v>
      </c>
      <c r="M195">
        <f t="shared" si="35"/>
        <v>15840</v>
      </c>
      <c r="N195">
        <f t="shared" si="36"/>
        <v>20400</v>
      </c>
      <c r="O195">
        <f t="shared" si="27"/>
        <v>4800</v>
      </c>
      <c r="P195">
        <f t="shared" si="28"/>
        <v>13774.919999999998</v>
      </c>
      <c r="S195" s="27">
        <v>166</v>
      </c>
      <c r="T195" s="27">
        <v>39020.02779535664</v>
      </c>
      <c r="U195" s="27">
        <v>-584.63979535664112</v>
      </c>
      <c r="V195" s="27">
        <v>-0.13310564466447136</v>
      </c>
      <c r="X195" s="27">
        <v>56.678082191780824</v>
      </c>
      <c r="Y195" s="27">
        <v>35762.639999999999</v>
      </c>
    </row>
    <row r="196" spans="1:25" x14ac:dyDescent="0.25">
      <c r="A196" s="4" t="s">
        <v>269</v>
      </c>
      <c r="B196" s="5">
        <v>12</v>
      </c>
      <c r="C196" s="5">
        <v>255</v>
      </c>
      <c r="D196" s="5">
        <v>24480</v>
      </c>
      <c r="E196" s="5">
        <v>40550.184000000001</v>
      </c>
      <c r="F196">
        <f t="shared" si="26"/>
        <v>36058.415999999997</v>
      </c>
      <c r="G196">
        <f t="shared" si="29"/>
        <v>22283.495999999999</v>
      </c>
      <c r="H196">
        <f t="shared" si="30"/>
        <v>29684.004000000001</v>
      </c>
      <c r="I196">
        <f t="shared" si="31"/>
        <v>25744.248</v>
      </c>
      <c r="J196">
        <f t="shared" si="32"/>
        <v>15200</v>
      </c>
      <c r="K196">
        <f t="shared" si="33"/>
        <v>10400</v>
      </c>
      <c r="L196">
        <f t="shared" si="34"/>
        <v>29300</v>
      </c>
      <c r="M196">
        <f t="shared" si="35"/>
        <v>26800</v>
      </c>
      <c r="N196">
        <f t="shared" si="36"/>
        <v>15840</v>
      </c>
      <c r="O196">
        <f t="shared" si="27"/>
        <v>9280</v>
      </c>
      <c r="P196">
        <f t="shared" si="28"/>
        <v>4491.7680000000037</v>
      </c>
      <c r="S196" s="27">
        <v>167</v>
      </c>
      <c r="T196" s="27">
        <v>38103.574848505916</v>
      </c>
      <c r="U196" s="27">
        <v>-480.51484850591805</v>
      </c>
      <c r="V196" s="27">
        <v>-0.10939939290690039</v>
      </c>
      <c r="X196" s="27">
        <v>57.020547945205479</v>
      </c>
      <c r="Y196" s="27">
        <v>35807.46</v>
      </c>
    </row>
    <row r="197" spans="1:25" x14ac:dyDescent="0.25">
      <c r="A197" s="4" t="s">
        <v>271</v>
      </c>
      <c r="B197" s="5">
        <v>14</v>
      </c>
      <c r="C197" s="5">
        <v>257</v>
      </c>
      <c r="D197" s="5">
        <v>23520</v>
      </c>
      <c r="E197" s="5">
        <v>34660.103999999999</v>
      </c>
      <c r="F197">
        <f t="shared" si="26"/>
        <v>40550.184000000001</v>
      </c>
      <c r="G197">
        <f t="shared" si="29"/>
        <v>36058.415999999997</v>
      </c>
      <c r="H197">
        <f t="shared" si="30"/>
        <v>22283.495999999999</v>
      </c>
      <c r="I197">
        <f t="shared" si="31"/>
        <v>29684.004000000001</v>
      </c>
      <c r="J197">
        <f t="shared" si="32"/>
        <v>24480</v>
      </c>
      <c r="K197">
        <f t="shared" si="33"/>
        <v>15200</v>
      </c>
      <c r="L197">
        <f t="shared" si="34"/>
        <v>10400</v>
      </c>
      <c r="M197">
        <f t="shared" si="35"/>
        <v>29300</v>
      </c>
      <c r="N197">
        <f t="shared" si="36"/>
        <v>26800</v>
      </c>
      <c r="O197">
        <f t="shared" si="27"/>
        <v>-960</v>
      </c>
      <c r="P197">
        <f t="shared" si="28"/>
        <v>-5890.0800000000017</v>
      </c>
      <c r="S197" s="27">
        <v>168</v>
      </c>
      <c r="T197" s="27">
        <v>27282.098452092549</v>
      </c>
      <c r="U197" s="27">
        <v>-1968.0024520925472</v>
      </c>
      <c r="V197" s="27">
        <v>-0.44805748285958397</v>
      </c>
      <c r="X197" s="27">
        <v>57.363013698630134</v>
      </c>
      <c r="Y197" s="27">
        <v>35853.768000000004</v>
      </c>
    </row>
    <row r="198" spans="1:25" x14ac:dyDescent="0.25">
      <c r="A198" s="4" t="s">
        <v>272</v>
      </c>
      <c r="B198" s="5">
        <v>15</v>
      </c>
      <c r="C198" s="5">
        <v>258</v>
      </c>
      <c r="D198" s="5">
        <v>39300</v>
      </c>
      <c r="E198" s="5">
        <v>36186.491999999998</v>
      </c>
      <c r="F198">
        <f t="shared" si="26"/>
        <v>34660.103999999999</v>
      </c>
      <c r="G198">
        <f t="shared" si="29"/>
        <v>40550.184000000001</v>
      </c>
      <c r="H198">
        <f t="shared" si="30"/>
        <v>36058.415999999997</v>
      </c>
      <c r="I198">
        <f t="shared" si="31"/>
        <v>22283.495999999999</v>
      </c>
      <c r="J198">
        <f t="shared" si="32"/>
        <v>23520</v>
      </c>
      <c r="K198">
        <f t="shared" si="33"/>
        <v>24480</v>
      </c>
      <c r="L198">
        <f t="shared" si="34"/>
        <v>15200</v>
      </c>
      <c r="M198">
        <f t="shared" si="35"/>
        <v>10400</v>
      </c>
      <c r="N198">
        <f t="shared" si="36"/>
        <v>29300</v>
      </c>
      <c r="O198">
        <f t="shared" si="27"/>
        <v>15780</v>
      </c>
      <c r="P198">
        <f t="shared" si="28"/>
        <v>1526.387999999999</v>
      </c>
      <c r="S198" s="27">
        <v>169</v>
      </c>
      <c r="T198" s="27">
        <v>30449.359836408657</v>
      </c>
      <c r="U198" s="27">
        <v>-2727.7758364086585</v>
      </c>
      <c r="V198" s="27">
        <v>-0.62103600214873345</v>
      </c>
      <c r="X198" s="27">
        <v>57.705479452054796</v>
      </c>
      <c r="Y198" s="27">
        <v>35885.148000000001</v>
      </c>
    </row>
    <row r="199" spans="1:25" x14ac:dyDescent="0.25">
      <c r="A199" s="4" t="s">
        <v>273</v>
      </c>
      <c r="B199" s="5">
        <v>16</v>
      </c>
      <c r="C199" s="5">
        <v>259</v>
      </c>
      <c r="D199" s="5">
        <v>21920</v>
      </c>
      <c r="E199" s="5">
        <v>34772.748</v>
      </c>
      <c r="F199">
        <f t="shared" ref="F199:F262" si="37">E198</f>
        <v>36186.491999999998</v>
      </c>
      <c r="G199">
        <f t="shared" si="29"/>
        <v>34660.103999999999</v>
      </c>
      <c r="H199">
        <f t="shared" si="30"/>
        <v>40550.184000000001</v>
      </c>
      <c r="I199">
        <f t="shared" si="31"/>
        <v>36058.415999999997</v>
      </c>
      <c r="J199">
        <f t="shared" si="32"/>
        <v>39300</v>
      </c>
      <c r="K199">
        <f t="shared" si="33"/>
        <v>23520</v>
      </c>
      <c r="L199">
        <f t="shared" si="34"/>
        <v>24480</v>
      </c>
      <c r="M199">
        <f t="shared" si="35"/>
        <v>15200</v>
      </c>
      <c r="N199">
        <f t="shared" si="36"/>
        <v>10400</v>
      </c>
      <c r="O199">
        <f t="shared" ref="O199:O262" si="38">D199-D198</f>
        <v>-17380</v>
      </c>
      <c r="P199">
        <f t="shared" ref="P199:P262" si="39">E199-E198</f>
        <v>-1413.7439999999988</v>
      </c>
      <c r="S199" s="27">
        <v>170</v>
      </c>
      <c r="T199" s="27">
        <v>39789.848270711249</v>
      </c>
      <c r="U199" s="27">
        <v>-5924.6122707112445</v>
      </c>
      <c r="V199" s="27">
        <v>-1.3488635942050395</v>
      </c>
      <c r="X199" s="27">
        <v>58.047945205479451</v>
      </c>
      <c r="Y199" s="27">
        <v>35887.800000000003</v>
      </c>
    </row>
    <row r="200" spans="1:25" x14ac:dyDescent="0.25">
      <c r="A200" s="4" t="s">
        <v>275</v>
      </c>
      <c r="B200" s="5">
        <v>18</v>
      </c>
      <c r="C200" s="5">
        <v>261</v>
      </c>
      <c r="D200" s="5">
        <v>20400</v>
      </c>
      <c r="E200" s="5">
        <v>32812.536</v>
      </c>
      <c r="F200">
        <f t="shared" si="37"/>
        <v>34772.748</v>
      </c>
      <c r="G200">
        <f t="shared" ref="G200:G263" si="40">E198</f>
        <v>36186.491999999998</v>
      </c>
      <c r="H200">
        <f t="shared" si="30"/>
        <v>34660.103999999999</v>
      </c>
      <c r="I200">
        <f t="shared" si="31"/>
        <v>40550.184000000001</v>
      </c>
      <c r="J200">
        <f t="shared" si="32"/>
        <v>21920</v>
      </c>
      <c r="K200">
        <f t="shared" si="33"/>
        <v>39300</v>
      </c>
      <c r="L200">
        <f t="shared" si="34"/>
        <v>23520</v>
      </c>
      <c r="M200">
        <f t="shared" si="35"/>
        <v>24480</v>
      </c>
      <c r="N200">
        <f t="shared" si="36"/>
        <v>15200</v>
      </c>
      <c r="O200">
        <f t="shared" si="38"/>
        <v>-1520</v>
      </c>
      <c r="P200">
        <f t="shared" si="39"/>
        <v>-1960.2119999999995</v>
      </c>
      <c r="S200" s="27">
        <v>171</v>
      </c>
      <c r="T200" s="27">
        <v>39789.848270711249</v>
      </c>
      <c r="U200" s="27">
        <v>-7261.7122707112503</v>
      </c>
      <c r="V200" s="27">
        <v>-1.6532827577556444</v>
      </c>
      <c r="X200" s="27">
        <v>58.390410958904106</v>
      </c>
      <c r="Y200" s="27">
        <v>35897.364000000001</v>
      </c>
    </row>
    <row r="201" spans="1:25" x14ac:dyDescent="0.25">
      <c r="A201" s="4" t="s">
        <v>276</v>
      </c>
      <c r="B201" s="5">
        <v>19</v>
      </c>
      <c r="C201" s="5">
        <v>262</v>
      </c>
      <c r="D201" s="5">
        <v>16080</v>
      </c>
      <c r="E201" s="5">
        <v>34241.124000000003</v>
      </c>
      <c r="F201">
        <f t="shared" si="37"/>
        <v>32812.536</v>
      </c>
      <c r="G201">
        <f t="shared" si="40"/>
        <v>34772.748</v>
      </c>
      <c r="H201">
        <f t="shared" ref="H201:H264" si="41">E198</f>
        <v>36186.491999999998</v>
      </c>
      <c r="I201">
        <f t="shared" si="31"/>
        <v>34660.103999999999</v>
      </c>
      <c r="J201">
        <f t="shared" si="32"/>
        <v>20400</v>
      </c>
      <c r="K201">
        <f t="shared" si="33"/>
        <v>21920</v>
      </c>
      <c r="L201">
        <f t="shared" si="34"/>
        <v>39300</v>
      </c>
      <c r="M201">
        <f t="shared" si="35"/>
        <v>23520</v>
      </c>
      <c r="N201">
        <f t="shared" si="36"/>
        <v>24480</v>
      </c>
      <c r="O201">
        <f t="shared" si="38"/>
        <v>-4320</v>
      </c>
      <c r="P201">
        <f t="shared" si="39"/>
        <v>1428.5880000000034</v>
      </c>
      <c r="S201" s="27">
        <v>172</v>
      </c>
      <c r="T201" s="27">
        <v>32238.275988661273</v>
      </c>
      <c r="U201" s="27">
        <v>4297.224011338727</v>
      </c>
      <c r="V201" s="27">
        <v>0.97835415385633395</v>
      </c>
      <c r="X201" s="27">
        <v>58.732876712328768</v>
      </c>
      <c r="Y201" s="27">
        <v>35975.051999999996</v>
      </c>
    </row>
    <row r="202" spans="1:25" x14ac:dyDescent="0.25">
      <c r="A202" s="4" t="s">
        <v>277</v>
      </c>
      <c r="B202" s="5">
        <v>20</v>
      </c>
      <c r="C202" s="5">
        <v>263</v>
      </c>
      <c r="D202" s="5">
        <v>20160</v>
      </c>
      <c r="E202" s="5">
        <v>25310.976000000002</v>
      </c>
      <c r="F202">
        <f t="shared" si="37"/>
        <v>34241.124000000003</v>
      </c>
      <c r="G202">
        <f t="shared" si="40"/>
        <v>32812.536</v>
      </c>
      <c r="H202">
        <f t="shared" si="41"/>
        <v>34772.748</v>
      </c>
      <c r="I202">
        <f t="shared" ref="I202:I265" si="42">E198</f>
        <v>36186.491999999998</v>
      </c>
      <c r="J202">
        <f t="shared" si="32"/>
        <v>16080</v>
      </c>
      <c r="K202">
        <f t="shared" si="33"/>
        <v>20400</v>
      </c>
      <c r="L202">
        <f t="shared" si="34"/>
        <v>21920</v>
      </c>
      <c r="M202">
        <f t="shared" si="35"/>
        <v>39300</v>
      </c>
      <c r="N202">
        <f t="shared" si="36"/>
        <v>23520</v>
      </c>
      <c r="O202">
        <f t="shared" si="38"/>
        <v>4080</v>
      </c>
      <c r="P202">
        <f t="shared" si="39"/>
        <v>-8930.148000000001</v>
      </c>
      <c r="S202" s="27">
        <v>173</v>
      </c>
      <c r="T202" s="27">
        <v>38946.711559608586</v>
      </c>
      <c r="U202" s="27">
        <v>639.27244039141078</v>
      </c>
      <c r="V202" s="27">
        <v>0.14554392460167995</v>
      </c>
      <c r="X202" s="27">
        <v>59.075342465753423</v>
      </c>
      <c r="Y202" s="27">
        <v>36002.387999999999</v>
      </c>
    </row>
    <row r="203" spans="1:25" x14ac:dyDescent="0.25">
      <c r="A203" s="4" t="s">
        <v>279</v>
      </c>
      <c r="B203" s="5">
        <v>22</v>
      </c>
      <c r="C203" s="5">
        <v>265</v>
      </c>
      <c r="D203" s="5">
        <v>18720</v>
      </c>
      <c r="E203" s="5">
        <v>30274.487999999998</v>
      </c>
      <c r="F203">
        <f t="shared" si="37"/>
        <v>25310.976000000002</v>
      </c>
      <c r="G203">
        <f t="shared" si="40"/>
        <v>34241.124000000003</v>
      </c>
      <c r="H203">
        <f t="shared" si="41"/>
        <v>32812.536</v>
      </c>
      <c r="I203">
        <f t="shared" si="42"/>
        <v>34772.748</v>
      </c>
      <c r="J203">
        <f t="shared" ref="J203:J266" si="43">D202</f>
        <v>20160</v>
      </c>
      <c r="K203">
        <f t="shared" ref="K203:K266" si="44">D201</f>
        <v>16080</v>
      </c>
      <c r="L203">
        <f t="shared" ref="L203:L266" si="45">D200</f>
        <v>20400</v>
      </c>
      <c r="M203">
        <f t="shared" ref="M203:M266" si="46">D199</f>
        <v>21920</v>
      </c>
      <c r="N203">
        <f t="shared" ref="N203:N266" si="47">D198</f>
        <v>39300</v>
      </c>
      <c r="O203">
        <f t="shared" si="38"/>
        <v>-1440</v>
      </c>
      <c r="P203">
        <f t="shared" si="39"/>
        <v>4963.5119999999952</v>
      </c>
      <c r="S203" s="27">
        <v>174</v>
      </c>
      <c r="T203" s="27">
        <v>33118.07081763797</v>
      </c>
      <c r="U203" s="27">
        <v>6290.0131823620322</v>
      </c>
      <c r="V203" s="27">
        <v>1.4320548587965889</v>
      </c>
      <c r="X203" s="27">
        <v>59.417808219178085</v>
      </c>
      <c r="Y203" s="27">
        <v>36058.415999999997</v>
      </c>
    </row>
    <row r="204" spans="1:25" x14ac:dyDescent="0.25">
      <c r="A204" s="4" t="s">
        <v>280</v>
      </c>
      <c r="B204" s="5">
        <v>23</v>
      </c>
      <c r="C204" s="5">
        <v>266</v>
      </c>
      <c r="D204" s="5">
        <v>17800</v>
      </c>
      <c r="E204" s="5">
        <v>26096.052</v>
      </c>
      <c r="F204">
        <f t="shared" si="37"/>
        <v>30274.487999999998</v>
      </c>
      <c r="G204">
        <f t="shared" si="40"/>
        <v>25310.976000000002</v>
      </c>
      <c r="H204">
        <f t="shared" si="41"/>
        <v>34241.124000000003</v>
      </c>
      <c r="I204">
        <f t="shared" si="42"/>
        <v>32812.536</v>
      </c>
      <c r="J204">
        <f t="shared" si="43"/>
        <v>18720</v>
      </c>
      <c r="K204">
        <f t="shared" si="44"/>
        <v>20160</v>
      </c>
      <c r="L204">
        <f t="shared" si="45"/>
        <v>16080</v>
      </c>
      <c r="M204">
        <f t="shared" si="46"/>
        <v>20400</v>
      </c>
      <c r="N204">
        <f t="shared" si="47"/>
        <v>21920</v>
      </c>
      <c r="O204">
        <f t="shared" si="38"/>
        <v>-920</v>
      </c>
      <c r="P204">
        <f t="shared" si="39"/>
        <v>-4178.4359999999979</v>
      </c>
      <c r="S204" s="27">
        <v>175</v>
      </c>
      <c r="T204" s="27">
        <v>32971.438346141855</v>
      </c>
      <c r="U204" s="27">
        <v>3089.4496538581443</v>
      </c>
      <c r="V204" s="27">
        <v>0.70337871472529923</v>
      </c>
      <c r="X204" s="27">
        <v>59.760273972602739</v>
      </c>
      <c r="Y204" s="27">
        <v>36060.887999999999</v>
      </c>
    </row>
    <row r="205" spans="1:25" x14ac:dyDescent="0.25">
      <c r="A205" s="4" t="s">
        <v>281</v>
      </c>
      <c r="B205" s="5">
        <v>24</v>
      </c>
      <c r="C205" s="5">
        <v>267</v>
      </c>
      <c r="D205" s="5">
        <v>19840</v>
      </c>
      <c r="E205" s="5">
        <v>33048.732000000004</v>
      </c>
      <c r="F205">
        <f t="shared" si="37"/>
        <v>26096.052</v>
      </c>
      <c r="G205">
        <f t="shared" si="40"/>
        <v>30274.487999999998</v>
      </c>
      <c r="H205">
        <f t="shared" si="41"/>
        <v>25310.976000000002</v>
      </c>
      <c r="I205">
        <f t="shared" si="42"/>
        <v>34241.124000000003</v>
      </c>
      <c r="J205">
        <f t="shared" si="43"/>
        <v>17800</v>
      </c>
      <c r="K205">
        <f t="shared" si="44"/>
        <v>18720</v>
      </c>
      <c r="L205">
        <f t="shared" si="45"/>
        <v>20160</v>
      </c>
      <c r="M205">
        <f t="shared" si="46"/>
        <v>16080</v>
      </c>
      <c r="N205">
        <f t="shared" si="47"/>
        <v>20400</v>
      </c>
      <c r="O205">
        <f t="shared" si="38"/>
        <v>2040</v>
      </c>
      <c r="P205">
        <f t="shared" si="39"/>
        <v>6952.6800000000039</v>
      </c>
      <c r="S205" s="27">
        <v>176</v>
      </c>
      <c r="T205" s="27">
        <v>31094.542710991569</v>
      </c>
      <c r="U205" s="27">
        <v>3231.6972890084362</v>
      </c>
      <c r="V205" s="27">
        <v>0.73576440473315452</v>
      </c>
      <c r="X205" s="27">
        <v>60.102739726027394</v>
      </c>
      <c r="Y205" s="27">
        <v>36122.592000000004</v>
      </c>
    </row>
    <row r="206" spans="1:25" x14ac:dyDescent="0.25">
      <c r="A206" s="4" t="s">
        <v>283</v>
      </c>
      <c r="B206" s="5">
        <v>26</v>
      </c>
      <c r="C206" s="5">
        <v>269</v>
      </c>
      <c r="D206" s="5">
        <v>20320</v>
      </c>
      <c r="E206" s="5">
        <v>35722.235999999997</v>
      </c>
      <c r="F206">
        <f t="shared" si="37"/>
        <v>33048.732000000004</v>
      </c>
      <c r="G206">
        <f t="shared" si="40"/>
        <v>26096.052</v>
      </c>
      <c r="H206">
        <f t="shared" si="41"/>
        <v>30274.487999999998</v>
      </c>
      <c r="I206">
        <f t="shared" si="42"/>
        <v>25310.976000000002</v>
      </c>
      <c r="J206">
        <f t="shared" si="43"/>
        <v>19840</v>
      </c>
      <c r="K206">
        <f t="shared" si="44"/>
        <v>17800</v>
      </c>
      <c r="L206">
        <f t="shared" si="45"/>
        <v>18720</v>
      </c>
      <c r="M206">
        <f t="shared" si="46"/>
        <v>20160</v>
      </c>
      <c r="N206">
        <f t="shared" si="47"/>
        <v>16080</v>
      </c>
      <c r="O206">
        <f t="shared" si="38"/>
        <v>480</v>
      </c>
      <c r="P206">
        <f t="shared" si="39"/>
        <v>2673.5039999999935</v>
      </c>
      <c r="S206" s="27">
        <v>177</v>
      </c>
      <c r="T206" s="27">
        <v>33616.621220724766</v>
      </c>
      <c r="U206" s="27">
        <v>7615.0307792752355</v>
      </c>
      <c r="V206" s="27">
        <v>1.7337232071191886</v>
      </c>
      <c r="X206" s="27">
        <v>60.445205479452056</v>
      </c>
      <c r="Y206" s="27">
        <v>36186.491999999998</v>
      </c>
    </row>
    <row r="207" spans="1:25" x14ac:dyDescent="0.25">
      <c r="A207" s="4" t="s">
        <v>284</v>
      </c>
      <c r="B207" s="5">
        <v>27</v>
      </c>
      <c r="C207" s="5">
        <v>270</v>
      </c>
      <c r="D207" s="5">
        <v>10320</v>
      </c>
      <c r="E207" s="5">
        <v>26685.612000000001</v>
      </c>
      <c r="F207">
        <f t="shared" si="37"/>
        <v>35722.235999999997</v>
      </c>
      <c r="G207">
        <f t="shared" si="40"/>
        <v>33048.732000000004</v>
      </c>
      <c r="H207">
        <f t="shared" si="41"/>
        <v>26096.052</v>
      </c>
      <c r="I207">
        <f t="shared" si="42"/>
        <v>30274.487999999998</v>
      </c>
      <c r="J207">
        <f t="shared" si="43"/>
        <v>20320</v>
      </c>
      <c r="K207">
        <f t="shared" si="44"/>
        <v>19840</v>
      </c>
      <c r="L207">
        <f t="shared" si="45"/>
        <v>17800</v>
      </c>
      <c r="M207">
        <f t="shared" si="46"/>
        <v>18720</v>
      </c>
      <c r="N207">
        <f t="shared" si="47"/>
        <v>20160</v>
      </c>
      <c r="O207">
        <f t="shared" si="38"/>
        <v>-10000</v>
      </c>
      <c r="P207">
        <f t="shared" si="39"/>
        <v>-9036.6239999999962</v>
      </c>
      <c r="S207" s="27">
        <v>178</v>
      </c>
      <c r="T207" s="27">
        <v>33323.356277732528</v>
      </c>
      <c r="U207" s="27">
        <v>9088.3397222674685</v>
      </c>
      <c r="V207" s="27">
        <v>2.0691532243784208</v>
      </c>
      <c r="X207" s="27">
        <v>60.787671232876711</v>
      </c>
      <c r="Y207" s="27">
        <v>36206.832000000002</v>
      </c>
    </row>
    <row r="208" spans="1:25" x14ac:dyDescent="0.25">
      <c r="A208" s="4" t="s">
        <v>285</v>
      </c>
      <c r="B208" s="5">
        <v>28</v>
      </c>
      <c r="C208" s="5">
        <v>271</v>
      </c>
      <c r="D208" s="5">
        <v>22400</v>
      </c>
      <c r="E208" s="5">
        <v>36837.372000000003</v>
      </c>
      <c r="F208">
        <f t="shared" si="37"/>
        <v>26685.612000000001</v>
      </c>
      <c r="G208">
        <f t="shared" si="40"/>
        <v>35722.235999999997</v>
      </c>
      <c r="H208">
        <f t="shared" si="41"/>
        <v>33048.732000000004</v>
      </c>
      <c r="I208">
        <f t="shared" si="42"/>
        <v>26096.052</v>
      </c>
      <c r="J208">
        <f t="shared" si="43"/>
        <v>10320</v>
      </c>
      <c r="K208">
        <f t="shared" si="44"/>
        <v>20320</v>
      </c>
      <c r="L208">
        <f t="shared" si="45"/>
        <v>19840</v>
      </c>
      <c r="M208">
        <f t="shared" si="46"/>
        <v>17800</v>
      </c>
      <c r="N208">
        <f t="shared" si="47"/>
        <v>18720</v>
      </c>
      <c r="O208">
        <f t="shared" si="38"/>
        <v>12080</v>
      </c>
      <c r="P208">
        <f t="shared" si="39"/>
        <v>10151.760000000002</v>
      </c>
      <c r="S208" s="27">
        <v>179</v>
      </c>
      <c r="T208" s="27">
        <v>31387.8076539838</v>
      </c>
      <c r="U208" s="27">
        <v>3313.9963460161962</v>
      </c>
      <c r="V208" s="27">
        <v>0.75450152992596409</v>
      </c>
      <c r="X208" s="27">
        <v>61.130136986301366</v>
      </c>
      <c r="Y208" s="27">
        <v>36266.555999999997</v>
      </c>
    </row>
    <row r="209" spans="1:25" x14ac:dyDescent="0.25">
      <c r="A209" s="4" t="s">
        <v>286</v>
      </c>
      <c r="B209" s="5">
        <v>29</v>
      </c>
      <c r="C209" s="5">
        <v>272</v>
      </c>
      <c r="D209" s="5">
        <v>25120</v>
      </c>
      <c r="E209" s="5">
        <v>41920.332000000002</v>
      </c>
      <c r="F209">
        <f t="shared" si="37"/>
        <v>36837.372000000003</v>
      </c>
      <c r="G209">
        <f t="shared" si="40"/>
        <v>26685.612000000001</v>
      </c>
      <c r="H209">
        <f t="shared" si="41"/>
        <v>35722.235999999997</v>
      </c>
      <c r="I209">
        <f t="shared" si="42"/>
        <v>33048.732000000004</v>
      </c>
      <c r="J209">
        <f t="shared" si="43"/>
        <v>22400</v>
      </c>
      <c r="K209">
        <f t="shared" si="44"/>
        <v>10320</v>
      </c>
      <c r="L209">
        <f t="shared" si="45"/>
        <v>20320</v>
      </c>
      <c r="M209">
        <f t="shared" si="46"/>
        <v>19840</v>
      </c>
      <c r="N209">
        <f t="shared" si="47"/>
        <v>17800</v>
      </c>
      <c r="O209">
        <f t="shared" si="38"/>
        <v>2720</v>
      </c>
      <c r="P209">
        <f t="shared" si="39"/>
        <v>5082.9599999999991</v>
      </c>
      <c r="S209" s="27">
        <v>180</v>
      </c>
      <c r="T209" s="27">
        <v>38910.053441734555</v>
      </c>
      <c r="U209" s="27">
        <v>271.75855826545012</v>
      </c>
      <c r="V209" s="27">
        <v>6.1871597483274442E-2</v>
      </c>
      <c r="X209" s="27">
        <v>61.472602739726028</v>
      </c>
      <c r="Y209" s="27">
        <v>36289.440000000002</v>
      </c>
    </row>
    <row r="210" spans="1:25" x14ac:dyDescent="0.25">
      <c r="A210" s="4" t="s">
        <v>289</v>
      </c>
      <c r="B210" s="5">
        <v>1</v>
      </c>
      <c r="C210" s="5">
        <v>274</v>
      </c>
      <c r="D210" s="5">
        <v>15600</v>
      </c>
      <c r="E210" s="5">
        <v>37979.520000000004</v>
      </c>
      <c r="F210">
        <f t="shared" si="37"/>
        <v>41920.332000000002</v>
      </c>
      <c r="G210">
        <f t="shared" si="40"/>
        <v>36837.372000000003</v>
      </c>
      <c r="H210">
        <f t="shared" si="41"/>
        <v>26685.612000000001</v>
      </c>
      <c r="I210">
        <f t="shared" si="42"/>
        <v>35722.235999999997</v>
      </c>
      <c r="J210">
        <f t="shared" si="43"/>
        <v>25120</v>
      </c>
      <c r="K210">
        <f t="shared" si="44"/>
        <v>22400</v>
      </c>
      <c r="L210">
        <f t="shared" si="45"/>
        <v>10320</v>
      </c>
      <c r="M210">
        <f t="shared" si="46"/>
        <v>20320</v>
      </c>
      <c r="N210">
        <f t="shared" si="47"/>
        <v>19840</v>
      </c>
      <c r="O210">
        <f t="shared" si="38"/>
        <v>-9520</v>
      </c>
      <c r="P210">
        <f t="shared" si="39"/>
        <v>-3940.8119999999981</v>
      </c>
      <c r="S210" s="27">
        <v>181</v>
      </c>
      <c r="T210" s="27">
        <v>32590.19392025195</v>
      </c>
      <c r="U210" s="27">
        <v>6988.2420797480518</v>
      </c>
      <c r="V210" s="27">
        <v>1.5910214707995147</v>
      </c>
      <c r="X210" s="27">
        <v>61.815068493150683</v>
      </c>
      <c r="Y210" s="27">
        <v>36365.579999999994</v>
      </c>
    </row>
    <row r="211" spans="1:25" x14ac:dyDescent="0.25">
      <c r="A211" s="4" t="s">
        <v>290</v>
      </c>
      <c r="B211" s="5">
        <v>2</v>
      </c>
      <c r="C211" s="5">
        <v>275</v>
      </c>
      <c r="D211" s="5">
        <v>40900</v>
      </c>
      <c r="E211" s="5">
        <v>39403.067999999999</v>
      </c>
      <c r="F211">
        <f t="shared" si="37"/>
        <v>37979.520000000004</v>
      </c>
      <c r="G211">
        <f t="shared" si="40"/>
        <v>41920.332000000002</v>
      </c>
      <c r="H211">
        <f t="shared" si="41"/>
        <v>36837.372000000003</v>
      </c>
      <c r="I211">
        <f t="shared" si="42"/>
        <v>26685.612000000001</v>
      </c>
      <c r="J211">
        <f t="shared" si="43"/>
        <v>15600</v>
      </c>
      <c r="K211">
        <f t="shared" si="44"/>
        <v>25120</v>
      </c>
      <c r="L211">
        <f t="shared" si="45"/>
        <v>22400</v>
      </c>
      <c r="M211">
        <f t="shared" si="46"/>
        <v>10320</v>
      </c>
      <c r="N211">
        <f t="shared" si="47"/>
        <v>20320</v>
      </c>
      <c r="O211">
        <f t="shared" si="38"/>
        <v>25300</v>
      </c>
      <c r="P211">
        <f t="shared" si="39"/>
        <v>1423.5479999999952</v>
      </c>
      <c r="S211" s="27">
        <v>182</v>
      </c>
      <c r="T211" s="27">
        <v>31417.134148283025</v>
      </c>
      <c r="U211" s="27">
        <v>1833.0658517169722</v>
      </c>
      <c r="V211" s="27">
        <v>0.41733630492323326</v>
      </c>
      <c r="X211" s="27">
        <v>62.157534246575338</v>
      </c>
      <c r="Y211" s="27">
        <v>36460.296000000002</v>
      </c>
    </row>
    <row r="212" spans="1:25" x14ac:dyDescent="0.25">
      <c r="A212" s="4" t="s">
        <v>293</v>
      </c>
      <c r="B212" s="5">
        <v>5</v>
      </c>
      <c r="C212" s="5">
        <v>278</v>
      </c>
      <c r="D212" s="5">
        <v>14400</v>
      </c>
      <c r="E212" s="5">
        <v>35551.188000000002</v>
      </c>
      <c r="F212">
        <f t="shared" si="37"/>
        <v>39403.067999999999</v>
      </c>
      <c r="G212">
        <f t="shared" si="40"/>
        <v>37979.520000000004</v>
      </c>
      <c r="H212">
        <f t="shared" si="41"/>
        <v>41920.332000000002</v>
      </c>
      <c r="I212">
        <f t="shared" si="42"/>
        <v>36837.372000000003</v>
      </c>
      <c r="J212">
        <f t="shared" si="43"/>
        <v>40900</v>
      </c>
      <c r="K212">
        <f t="shared" si="44"/>
        <v>15600</v>
      </c>
      <c r="L212">
        <f t="shared" si="45"/>
        <v>25120</v>
      </c>
      <c r="M212">
        <f t="shared" si="46"/>
        <v>22400</v>
      </c>
      <c r="N212">
        <f t="shared" si="47"/>
        <v>10320</v>
      </c>
      <c r="O212">
        <f t="shared" si="38"/>
        <v>-26500</v>
      </c>
      <c r="P212">
        <f t="shared" si="39"/>
        <v>-3851.8799999999974</v>
      </c>
      <c r="S212" s="27">
        <v>183</v>
      </c>
      <c r="T212" s="27">
        <v>30566.665813605548</v>
      </c>
      <c r="U212" s="27">
        <v>-345.13381360554922</v>
      </c>
      <c r="V212" s="27">
        <v>-7.8577030028293443E-2</v>
      </c>
      <c r="X212" s="27">
        <v>62.5</v>
      </c>
      <c r="Y212" s="27">
        <v>36490.080000000002</v>
      </c>
    </row>
    <row r="213" spans="1:25" x14ac:dyDescent="0.25">
      <c r="A213" s="4" t="s">
        <v>294</v>
      </c>
      <c r="B213" s="5">
        <v>6</v>
      </c>
      <c r="C213" s="5">
        <v>279</v>
      </c>
      <c r="D213" s="5">
        <v>38700</v>
      </c>
      <c r="E213" s="5">
        <v>37280.615999999995</v>
      </c>
      <c r="F213">
        <f t="shared" si="37"/>
        <v>35551.188000000002</v>
      </c>
      <c r="G213">
        <f t="shared" si="40"/>
        <v>39403.067999999999</v>
      </c>
      <c r="H213">
        <f t="shared" si="41"/>
        <v>37979.520000000004</v>
      </c>
      <c r="I213">
        <f t="shared" si="42"/>
        <v>41920.332000000002</v>
      </c>
      <c r="J213">
        <f t="shared" si="43"/>
        <v>14400</v>
      </c>
      <c r="K213">
        <f t="shared" si="44"/>
        <v>40900</v>
      </c>
      <c r="L213">
        <f t="shared" si="45"/>
        <v>15600</v>
      </c>
      <c r="M213">
        <f t="shared" si="46"/>
        <v>25120</v>
      </c>
      <c r="N213">
        <f t="shared" si="47"/>
        <v>22400</v>
      </c>
      <c r="O213">
        <f t="shared" si="38"/>
        <v>24300</v>
      </c>
      <c r="P213">
        <f t="shared" si="39"/>
        <v>1729.4279999999926</v>
      </c>
      <c r="S213" s="27">
        <v>184</v>
      </c>
      <c r="T213" s="27">
        <v>40376.378156695719</v>
      </c>
      <c r="U213" s="27">
        <v>32.889843304277747</v>
      </c>
      <c r="V213" s="27">
        <v>7.4880701428454467E-3</v>
      </c>
      <c r="X213" s="27">
        <v>62.842465753424655</v>
      </c>
      <c r="Y213" s="27">
        <v>36535.5</v>
      </c>
    </row>
    <row r="214" spans="1:25" x14ac:dyDescent="0.25">
      <c r="A214" s="4" t="s">
        <v>295</v>
      </c>
      <c r="B214" s="5">
        <v>7</v>
      </c>
      <c r="C214" s="5">
        <v>280</v>
      </c>
      <c r="D214" s="5">
        <v>24240</v>
      </c>
      <c r="E214" s="5">
        <v>35051.004000000001</v>
      </c>
      <c r="F214">
        <f t="shared" si="37"/>
        <v>37280.615999999995</v>
      </c>
      <c r="G214">
        <f t="shared" si="40"/>
        <v>35551.188000000002</v>
      </c>
      <c r="H214">
        <f t="shared" si="41"/>
        <v>39403.067999999999</v>
      </c>
      <c r="I214">
        <f t="shared" si="42"/>
        <v>37979.520000000004</v>
      </c>
      <c r="J214">
        <f t="shared" si="43"/>
        <v>38700</v>
      </c>
      <c r="K214">
        <f t="shared" si="44"/>
        <v>14400</v>
      </c>
      <c r="L214">
        <f t="shared" si="45"/>
        <v>40900</v>
      </c>
      <c r="M214">
        <f t="shared" si="46"/>
        <v>15600</v>
      </c>
      <c r="N214">
        <f t="shared" si="47"/>
        <v>25120</v>
      </c>
      <c r="O214">
        <f t="shared" si="38"/>
        <v>-14460</v>
      </c>
      <c r="P214">
        <f t="shared" si="39"/>
        <v>-2229.6119999999937</v>
      </c>
      <c r="S214" s="27">
        <v>185</v>
      </c>
      <c r="T214" s="27">
        <v>30742.624779400889</v>
      </c>
      <c r="U214" s="27">
        <v>8617.4592205991139</v>
      </c>
      <c r="V214" s="27">
        <v>1.9619472947918759</v>
      </c>
      <c r="X214" s="27">
        <v>63.184931506849317</v>
      </c>
      <c r="Y214" s="27">
        <v>36538.872000000003</v>
      </c>
    </row>
    <row r="215" spans="1:25" x14ac:dyDescent="0.25">
      <c r="A215" s="4" t="s">
        <v>296</v>
      </c>
      <c r="B215" s="5">
        <v>8</v>
      </c>
      <c r="C215" s="5">
        <v>281</v>
      </c>
      <c r="D215" s="5">
        <v>19840</v>
      </c>
      <c r="E215" s="5">
        <v>32319.984</v>
      </c>
      <c r="F215">
        <f t="shared" si="37"/>
        <v>35051.004000000001</v>
      </c>
      <c r="G215">
        <f t="shared" si="40"/>
        <v>37280.615999999995</v>
      </c>
      <c r="H215">
        <f t="shared" si="41"/>
        <v>35551.188000000002</v>
      </c>
      <c r="I215">
        <f t="shared" si="42"/>
        <v>39403.067999999999</v>
      </c>
      <c r="J215">
        <f t="shared" si="43"/>
        <v>24240</v>
      </c>
      <c r="K215">
        <f t="shared" si="44"/>
        <v>38700</v>
      </c>
      <c r="L215">
        <f t="shared" si="45"/>
        <v>14400</v>
      </c>
      <c r="M215">
        <f t="shared" si="46"/>
        <v>40900</v>
      </c>
      <c r="N215">
        <f t="shared" si="47"/>
        <v>15600</v>
      </c>
      <c r="O215">
        <f t="shared" si="38"/>
        <v>-4400</v>
      </c>
      <c r="P215">
        <f t="shared" si="39"/>
        <v>-2731.0200000000004</v>
      </c>
      <c r="S215" s="27">
        <v>186</v>
      </c>
      <c r="T215" s="27">
        <v>31945.011045669042</v>
      </c>
      <c r="U215" s="27">
        <v>-4216.3830456690375</v>
      </c>
      <c r="V215" s="27">
        <v>-0.95994899407038681</v>
      </c>
      <c r="X215" s="27">
        <v>63.527397260273972</v>
      </c>
      <c r="Y215" s="27">
        <v>36565.824000000001</v>
      </c>
    </row>
    <row r="216" spans="1:25" x14ac:dyDescent="0.25">
      <c r="A216" s="4" t="s">
        <v>297</v>
      </c>
      <c r="B216" s="5">
        <v>9</v>
      </c>
      <c r="C216" s="5">
        <v>282</v>
      </c>
      <c r="D216" s="5">
        <v>14400</v>
      </c>
      <c r="E216" s="5">
        <v>37282.356</v>
      </c>
      <c r="F216">
        <f t="shared" si="37"/>
        <v>32319.984</v>
      </c>
      <c r="G216">
        <f t="shared" si="40"/>
        <v>35051.004000000001</v>
      </c>
      <c r="H216">
        <f t="shared" si="41"/>
        <v>37280.615999999995</v>
      </c>
      <c r="I216">
        <f t="shared" si="42"/>
        <v>35551.188000000002</v>
      </c>
      <c r="J216">
        <f t="shared" si="43"/>
        <v>19840</v>
      </c>
      <c r="K216">
        <f t="shared" si="44"/>
        <v>24240</v>
      </c>
      <c r="L216">
        <f t="shared" si="45"/>
        <v>38700</v>
      </c>
      <c r="M216">
        <f t="shared" si="46"/>
        <v>14400</v>
      </c>
      <c r="N216">
        <f t="shared" si="47"/>
        <v>40900</v>
      </c>
      <c r="O216">
        <f t="shared" si="38"/>
        <v>-5440</v>
      </c>
      <c r="P216">
        <f t="shared" si="39"/>
        <v>4962.3719999999994</v>
      </c>
      <c r="S216" s="27">
        <v>187</v>
      </c>
      <c r="T216" s="27">
        <v>30273.400870613317</v>
      </c>
      <c r="U216" s="27">
        <v>-2250.8208706133191</v>
      </c>
      <c r="V216" s="27">
        <v>-0.51244709201581606</v>
      </c>
      <c r="X216" s="27">
        <v>63.869863013698627</v>
      </c>
      <c r="Y216" s="27">
        <v>36574.667999999998</v>
      </c>
    </row>
    <row r="217" spans="1:25" x14ac:dyDescent="0.25">
      <c r="A217" s="4" t="s">
        <v>298</v>
      </c>
      <c r="B217" s="5">
        <v>10</v>
      </c>
      <c r="C217" s="5">
        <v>283</v>
      </c>
      <c r="D217" s="5">
        <v>44400</v>
      </c>
      <c r="E217" s="5">
        <v>44075.724000000002</v>
      </c>
      <c r="F217">
        <f t="shared" si="37"/>
        <v>37282.356</v>
      </c>
      <c r="G217">
        <f t="shared" si="40"/>
        <v>32319.984</v>
      </c>
      <c r="H217">
        <f t="shared" si="41"/>
        <v>35051.004000000001</v>
      </c>
      <c r="I217">
        <f t="shared" si="42"/>
        <v>37280.615999999995</v>
      </c>
      <c r="J217">
        <f t="shared" si="43"/>
        <v>14400</v>
      </c>
      <c r="K217">
        <f t="shared" si="44"/>
        <v>19840</v>
      </c>
      <c r="L217">
        <f t="shared" si="45"/>
        <v>24240</v>
      </c>
      <c r="M217">
        <f t="shared" si="46"/>
        <v>38700</v>
      </c>
      <c r="N217">
        <f t="shared" si="47"/>
        <v>14400</v>
      </c>
      <c r="O217">
        <f t="shared" si="38"/>
        <v>30000</v>
      </c>
      <c r="P217">
        <f t="shared" si="39"/>
        <v>6793.3680000000022</v>
      </c>
      <c r="S217" s="27">
        <v>188</v>
      </c>
      <c r="T217" s="27">
        <v>34291.130589606895</v>
      </c>
      <c r="U217" s="27">
        <v>-8546.8825896068956</v>
      </c>
      <c r="V217" s="27">
        <v>-1.9458790284147383</v>
      </c>
      <c r="X217" s="27">
        <v>64.212328767123282</v>
      </c>
      <c r="Y217" s="27">
        <v>36734.292000000001</v>
      </c>
    </row>
    <row r="218" spans="1:25" x14ac:dyDescent="0.25">
      <c r="A218" s="4" t="s">
        <v>300</v>
      </c>
      <c r="B218" s="5">
        <v>12</v>
      </c>
      <c r="C218" s="5">
        <v>285</v>
      </c>
      <c r="D218" s="5">
        <v>15040</v>
      </c>
      <c r="E218" s="5">
        <v>28815.396000000001</v>
      </c>
      <c r="F218">
        <f t="shared" si="37"/>
        <v>44075.724000000002</v>
      </c>
      <c r="G218">
        <f t="shared" si="40"/>
        <v>37282.356</v>
      </c>
      <c r="H218">
        <f t="shared" si="41"/>
        <v>32319.984</v>
      </c>
      <c r="I218">
        <f t="shared" si="42"/>
        <v>35051.004000000001</v>
      </c>
      <c r="J218">
        <f t="shared" si="43"/>
        <v>44400</v>
      </c>
      <c r="K218">
        <f t="shared" si="44"/>
        <v>14400</v>
      </c>
      <c r="L218">
        <f t="shared" si="45"/>
        <v>19840</v>
      </c>
      <c r="M218">
        <f t="shared" si="46"/>
        <v>24240</v>
      </c>
      <c r="N218">
        <f t="shared" si="47"/>
        <v>38700</v>
      </c>
      <c r="O218">
        <f t="shared" si="38"/>
        <v>-29360</v>
      </c>
      <c r="P218">
        <f t="shared" si="39"/>
        <v>-15260.328000000001</v>
      </c>
      <c r="S218" s="27">
        <v>189</v>
      </c>
      <c r="T218" s="27">
        <v>35207.58353645762</v>
      </c>
      <c r="U218" s="27">
        <v>-5523.5795364576188</v>
      </c>
      <c r="V218" s="27">
        <v>-1.2575599897492022</v>
      </c>
      <c r="X218" s="27">
        <v>64.554794520547944</v>
      </c>
      <c r="Y218" s="27">
        <v>36747.119999999995</v>
      </c>
    </row>
    <row r="219" spans="1:25" x14ac:dyDescent="0.25">
      <c r="A219" s="4" t="s">
        <v>301</v>
      </c>
      <c r="B219" s="5">
        <v>13</v>
      </c>
      <c r="C219" s="5">
        <v>286</v>
      </c>
      <c r="D219" s="5">
        <v>21120</v>
      </c>
      <c r="E219" s="5">
        <v>37074.06</v>
      </c>
      <c r="F219">
        <f t="shared" si="37"/>
        <v>28815.396000000001</v>
      </c>
      <c r="G219">
        <f t="shared" si="40"/>
        <v>44075.724000000002</v>
      </c>
      <c r="H219">
        <f t="shared" si="41"/>
        <v>37282.356</v>
      </c>
      <c r="I219">
        <f t="shared" si="42"/>
        <v>32319.984</v>
      </c>
      <c r="J219">
        <f t="shared" si="43"/>
        <v>15040</v>
      </c>
      <c r="K219">
        <f t="shared" si="44"/>
        <v>44400</v>
      </c>
      <c r="L219">
        <f t="shared" si="45"/>
        <v>14400</v>
      </c>
      <c r="M219">
        <f t="shared" si="46"/>
        <v>19840</v>
      </c>
      <c r="N219">
        <f t="shared" si="47"/>
        <v>24240</v>
      </c>
      <c r="O219">
        <f t="shared" si="38"/>
        <v>6080</v>
      </c>
      <c r="P219">
        <f t="shared" si="39"/>
        <v>8258.663999999997</v>
      </c>
      <c r="S219" s="27">
        <v>190</v>
      </c>
      <c r="T219" s="27">
        <v>28279.199258266137</v>
      </c>
      <c r="U219" s="27">
        <v>-5995.7032582661377</v>
      </c>
      <c r="V219" s="27">
        <v>-1.3650489647588104</v>
      </c>
      <c r="X219" s="27">
        <v>64.897260273972591</v>
      </c>
      <c r="Y219" s="27">
        <v>36771.227999999996</v>
      </c>
    </row>
    <row r="220" spans="1:25" x14ac:dyDescent="0.25">
      <c r="A220" s="4" t="s">
        <v>302</v>
      </c>
      <c r="B220" s="5">
        <v>14</v>
      </c>
      <c r="C220" s="5">
        <v>287</v>
      </c>
      <c r="D220" s="5">
        <v>20640</v>
      </c>
      <c r="E220" s="5">
        <v>37696.271999999997</v>
      </c>
      <c r="F220">
        <f t="shared" si="37"/>
        <v>37074.06</v>
      </c>
      <c r="G220">
        <f t="shared" si="40"/>
        <v>28815.396000000001</v>
      </c>
      <c r="H220">
        <f t="shared" si="41"/>
        <v>44075.724000000002</v>
      </c>
      <c r="I220">
        <f t="shared" si="42"/>
        <v>37282.356</v>
      </c>
      <c r="J220">
        <f t="shared" si="43"/>
        <v>21120</v>
      </c>
      <c r="K220">
        <f t="shared" si="44"/>
        <v>15040</v>
      </c>
      <c r="L220">
        <f t="shared" si="45"/>
        <v>44400</v>
      </c>
      <c r="M220">
        <f t="shared" si="46"/>
        <v>14400</v>
      </c>
      <c r="N220">
        <f t="shared" si="47"/>
        <v>19840</v>
      </c>
      <c r="O220">
        <f t="shared" si="38"/>
        <v>-480</v>
      </c>
      <c r="P220">
        <f t="shared" si="39"/>
        <v>622.21199999999953</v>
      </c>
      <c r="S220" s="27">
        <v>191</v>
      </c>
      <c r="T220" s="27">
        <v>30038.788916219532</v>
      </c>
      <c r="U220" s="27">
        <v>6019.6270837804659</v>
      </c>
      <c r="V220" s="27">
        <v>1.3704957308585803</v>
      </c>
      <c r="X220" s="27">
        <v>65.239726027397253</v>
      </c>
      <c r="Y220" s="27">
        <v>36796.307999999997</v>
      </c>
    </row>
    <row r="221" spans="1:25" x14ac:dyDescent="0.25">
      <c r="A221" s="4" t="s">
        <v>303</v>
      </c>
      <c r="B221" s="5">
        <v>15</v>
      </c>
      <c r="C221" s="5">
        <v>288</v>
      </c>
      <c r="D221" s="5">
        <v>14400</v>
      </c>
      <c r="E221" s="5">
        <v>30653.232</v>
      </c>
      <c r="F221">
        <f t="shared" si="37"/>
        <v>37696.271999999997</v>
      </c>
      <c r="G221">
        <f t="shared" si="40"/>
        <v>37074.06</v>
      </c>
      <c r="H221">
        <f t="shared" si="41"/>
        <v>28815.396000000001</v>
      </c>
      <c r="I221">
        <f t="shared" si="42"/>
        <v>44075.724000000002</v>
      </c>
      <c r="J221">
        <f t="shared" si="43"/>
        <v>20640</v>
      </c>
      <c r="K221">
        <f t="shared" si="44"/>
        <v>21120</v>
      </c>
      <c r="L221">
        <f t="shared" si="45"/>
        <v>15040</v>
      </c>
      <c r="M221">
        <f t="shared" si="46"/>
        <v>44400</v>
      </c>
      <c r="N221">
        <f t="shared" si="47"/>
        <v>14400</v>
      </c>
      <c r="O221">
        <f t="shared" si="38"/>
        <v>-6240</v>
      </c>
      <c r="P221">
        <f t="shared" si="39"/>
        <v>-7043.0399999999972</v>
      </c>
      <c r="S221" s="27">
        <v>192</v>
      </c>
      <c r="T221" s="27">
        <v>33440.662254929426</v>
      </c>
      <c r="U221" s="27">
        <v>7109.521745070575</v>
      </c>
      <c r="V221" s="27">
        <v>1.618633357923275</v>
      </c>
      <c r="X221" s="27">
        <v>65.582191780821915</v>
      </c>
      <c r="Y221" s="27">
        <v>36837.372000000003</v>
      </c>
    </row>
    <row r="222" spans="1:25" x14ac:dyDescent="0.25">
      <c r="A222" s="4" t="s">
        <v>305</v>
      </c>
      <c r="B222" s="5">
        <v>17</v>
      </c>
      <c r="C222" s="5">
        <v>290</v>
      </c>
      <c r="D222" s="5">
        <v>17440</v>
      </c>
      <c r="E222" s="5">
        <v>40940.027999999998</v>
      </c>
      <c r="F222">
        <f t="shared" si="37"/>
        <v>30653.232</v>
      </c>
      <c r="G222">
        <f t="shared" si="40"/>
        <v>37696.271999999997</v>
      </c>
      <c r="H222">
        <f t="shared" si="41"/>
        <v>37074.06</v>
      </c>
      <c r="I222">
        <f t="shared" si="42"/>
        <v>28815.396000000001</v>
      </c>
      <c r="J222">
        <f t="shared" si="43"/>
        <v>14400</v>
      </c>
      <c r="K222">
        <f t="shared" si="44"/>
        <v>20640</v>
      </c>
      <c r="L222">
        <f t="shared" si="45"/>
        <v>21120</v>
      </c>
      <c r="M222">
        <f t="shared" si="46"/>
        <v>15040</v>
      </c>
      <c r="N222">
        <f t="shared" si="47"/>
        <v>44400</v>
      </c>
      <c r="O222">
        <f t="shared" si="38"/>
        <v>3040</v>
      </c>
      <c r="P222">
        <f t="shared" si="39"/>
        <v>10286.795999999998</v>
      </c>
      <c r="S222" s="27">
        <v>193</v>
      </c>
      <c r="T222" s="27">
        <v>33088.744323338746</v>
      </c>
      <c r="U222" s="27">
        <v>1571.3596766612536</v>
      </c>
      <c r="V222" s="27">
        <v>0.35775334560344441</v>
      </c>
      <c r="X222" s="27">
        <v>65.924657534246563</v>
      </c>
      <c r="Y222" s="27">
        <v>36880.764000000003</v>
      </c>
    </row>
    <row r="223" spans="1:25" x14ac:dyDescent="0.25">
      <c r="A223" s="4" t="s">
        <v>306</v>
      </c>
      <c r="B223" s="5">
        <v>18</v>
      </c>
      <c r="C223" s="5">
        <v>291</v>
      </c>
      <c r="D223" s="5">
        <v>21600</v>
      </c>
      <c r="E223" s="5">
        <v>35164.127999999997</v>
      </c>
      <c r="F223">
        <f t="shared" si="37"/>
        <v>40940.027999999998</v>
      </c>
      <c r="G223">
        <f t="shared" si="40"/>
        <v>30653.232</v>
      </c>
      <c r="H223">
        <f t="shared" si="41"/>
        <v>37696.271999999997</v>
      </c>
      <c r="I223">
        <f t="shared" si="42"/>
        <v>37074.06</v>
      </c>
      <c r="J223">
        <f t="shared" si="43"/>
        <v>17440</v>
      </c>
      <c r="K223">
        <f t="shared" si="44"/>
        <v>14400</v>
      </c>
      <c r="L223">
        <f t="shared" si="45"/>
        <v>20640</v>
      </c>
      <c r="M223">
        <f t="shared" si="46"/>
        <v>21120</v>
      </c>
      <c r="N223">
        <f t="shared" si="47"/>
        <v>15040</v>
      </c>
      <c r="O223">
        <f t="shared" si="38"/>
        <v>4160</v>
      </c>
      <c r="P223">
        <f t="shared" si="39"/>
        <v>-5775.9000000000015</v>
      </c>
      <c r="S223" s="27">
        <v>194</v>
      </c>
      <c r="T223" s="27">
        <v>38873.395323860525</v>
      </c>
      <c r="U223" s="27">
        <v>-2686.9033238605261</v>
      </c>
      <c r="V223" s="27">
        <v>-0.6117305081078136</v>
      </c>
      <c r="X223" s="27">
        <v>66.267123287671225</v>
      </c>
      <c r="Y223" s="27">
        <v>36940.175999999999</v>
      </c>
    </row>
    <row r="224" spans="1:25" x14ac:dyDescent="0.25">
      <c r="A224" s="4" t="s">
        <v>307</v>
      </c>
      <c r="B224" s="5">
        <v>19</v>
      </c>
      <c r="C224" s="5">
        <v>292</v>
      </c>
      <c r="D224" s="5">
        <v>35700</v>
      </c>
      <c r="E224" s="5">
        <v>32817.671999999999</v>
      </c>
      <c r="F224">
        <f t="shared" si="37"/>
        <v>35164.127999999997</v>
      </c>
      <c r="G224">
        <f t="shared" si="40"/>
        <v>40940.027999999998</v>
      </c>
      <c r="H224">
        <f t="shared" si="41"/>
        <v>30653.232</v>
      </c>
      <c r="I224">
        <f t="shared" si="42"/>
        <v>37696.271999999997</v>
      </c>
      <c r="J224">
        <f t="shared" si="43"/>
        <v>21600</v>
      </c>
      <c r="K224">
        <f t="shared" si="44"/>
        <v>17440</v>
      </c>
      <c r="L224">
        <f t="shared" si="45"/>
        <v>14400</v>
      </c>
      <c r="M224">
        <f t="shared" si="46"/>
        <v>20640</v>
      </c>
      <c r="N224">
        <f t="shared" si="47"/>
        <v>21120</v>
      </c>
      <c r="O224">
        <f t="shared" si="38"/>
        <v>14100</v>
      </c>
      <c r="P224">
        <f t="shared" si="39"/>
        <v>-2346.4559999999983</v>
      </c>
      <c r="S224" s="27">
        <v>195</v>
      </c>
      <c r="T224" s="27">
        <v>32502.214437354283</v>
      </c>
      <c r="U224" s="27">
        <v>2270.5335626457163</v>
      </c>
      <c r="V224" s="27">
        <v>0.5169351042959992</v>
      </c>
      <c r="X224" s="27">
        <v>66.609589041095887</v>
      </c>
      <c r="Y224" s="27">
        <v>36965.292000000001</v>
      </c>
    </row>
    <row r="225" spans="1:25" x14ac:dyDescent="0.25">
      <c r="A225" s="4" t="s">
        <v>308</v>
      </c>
      <c r="B225" s="5">
        <v>20</v>
      </c>
      <c r="C225" s="5">
        <v>293</v>
      </c>
      <c r="D225" s="5">
        <v>34600</v>
      </c>
      <c r="E225" s="5">
        <v>32690.28</v>
      </c>
      <c r="F225">
        <f t="shared" si="37"/>
        <v>32817.671999999999</v>
      </c>
      <c r="G225">
        <f t="shared" si="40"/>
        <v>35164.127999999997</v>
      </c>
      <c r="H225">
        <f t="shared" si="41"/>
        <v>40940.027999999998</v>
      </c>
      <c r="I225">
        <f t="shared" si="42"/>
        <v>30653.232</v>
      </c>
      <c r="J225">
        <f t="shared" si="43"/>
        <v>35700</v>
      </c>
      <c r="K225">
        <f t="shared" si="44"/>
        <v>21600</v>
      </c>
      <c r="L225">
        <f t="shared" si="45"/>
        <v>17440</v>
      </c>
      <c r="M225">
        <f t="shared" si="46"/>
        <v>14400</v>
      </c>
      <c r="N225">
        <f t="shared" si="47"/>
        <v>20640</v>
      </c>
      <c r="O225">
        <f t="shared" si="38"/>
        <v>-1100</v>
      </c>
      <c r="P225">
        <f t="shared" si="39"/>
        <v>-127.39199999999983</v>
      </c>
      <c r="S225" s="27">
        <v>196</v>
      </c>
      <c r="T225" s="27">
        <v>31945.011045669042</v>
      </c>
      <c r="U225" s="27">
        <v>867.52495433095828</v>
      </c>
      <c r="V225" s="27">
        <v>0.19751044869995196</v>
      </c>
      <c r="X225" s="27">
        <v>66.952054794520535</v>
      </c>
      <c r="Y225" s="27">
        <v>36983.315999999999</v>
      </c>
    </row>
    <row r="226" spans="1:25" x14ac:dyDescent="0.25">
      <c r="A226" s="4" t="s">
        <v>309</v>
      </c>
      <c r="B226" s="5">
        <v>21</v>
      </c>
      <c r="C226" s="5">
        <v>294</v>
      </c>
      <c r="D226" s="5">
        <v>16000</v>
      </c>
      <c r="E226" s="5">
        <v>17542.763999999999</v>
      </c>
      <c r="F226">
        <f t="shared" si="37"/>
        <v>32690.28</v>
      </c>
      <c r="G226">
        <f t="shared" si="40"/>
        <v>32817.671999999999</v>
      </c>
      <c r="H226">
        <f t="shared" si="41"/>
        <v>35164.127999999997</v>
      </c>
      <c r="I226">
        <f t="shared" si="42"/>
        <v>40940.027999999998</v>
      </c>
      <c r="J226">
        <f t="shared" si="43"/>
        <v>34600</v>
      </c>
      <c r="K226">
        <f t="shared" si="44"/>
        <v>35700</v>
      </c>
      <c r="L226">
        <f t="shared" si="45"/>
        <v>21600</v>
      </c>
      <c r="M226">
        <f t="shared" si="46"/>
        <v>17440</v>
      </c>
      <c r="N226">
        <f t="shared" si="47"/>
        <v>14400</v>
      </c>
      <c r="O226">
        <f t="shared" si="38"/>
        <v>-18600</v>
      </c>
      <c r="P226">
        <f t="shared" si="39"/>
        <v>-15147.516</v>
      </c>
      <c r="S226" s="27">
        <v>197</v>
      </c>
      <c r="T226" s="27">
        <v>30361.380353510987</v>
      </c>
      <c r="U226" s="27">
        <v>3879.7436464890161</v>
      </c>
      <c r="V226" s="27">
        <v>0.88330589758055067</v>
      </c>
      <c r="X226" s="27">
        <v>67.294520547945197</v>
      </c>
      <c r="Y226" s="27">
        <v>36993.024000000005</v>
      </c>
    </row>
    <row r="227" spans="1:25" x14ac:dyDescent="0.25">
      <c r="A227" s="4" t="s">
        <v>310</v>
      </c>
      <c r="B227" s="5">
        <v>22</v>
      </c>
      <c r="C227" s="5">
        <v>295</v>
      </c>
      <c r="D227" s="5">
        <v>21520</v>
      </c>
      <c r="E227" s="5">
        <v>24464.135999999999</v>
      </c>
      <c r="F227">
        <f t="shared" si="37"/>
        <v>17542.763999999999</v>
      </c>
      <c r="G227">
        <f t="shared" si="40"/>
        <v>32690.28</v>
      </c>
      <c r="H227">
        <f t="shared" si="41"/>
        <v>32817.671999999999</v>
      </c>
      <c r="I227">
        <f t="shared" si="42"/>
        <v>35164.127999999997</v>
      </c>
      <c r="J227">
        <f t="shared" si="43"/>
        <v>16000</v>
      </c>
      <c r="K227">
        <f t="shared" si="44"/>
        <v>34600</v>
      </c>
      <c r="L227">
        <f t="shared" si="45"/>
        <v>35700</v>
      </c>
      <c r="M227">
        <f t="shared" si="46"/>
        <v>21600</v>
      </c>
      <c r="N227">
        <f t="shared" si="47"/>
        <v>17440</v>
      </c>
      <c r="O227">
        <f t="shared" si="38"/>
        <v>5520</v>
      </c>
      <c r="P227">
        <f t="shared" si="39"/>
        <v>6921.3719999999994</v>
      </c>
      <c r="S227" s="27">
        <v>198</v>
      </c>
      <c r="T227" s="27">
        <v>31857.031562771372</v>
      </c>
      <c r="U227" s="27">
        <v>-6546.0555627713693</v>
      </c>
      <c r="V227" s="27">
        <v>-1.4903483351840812</v>
      </c>
      <c r="X227" s="27">
        <v>67.636986301369859</v>
      </c>
      <c r="Y227" s="27">
        <v>37021.428</v>
      </c>
    </row>
    <row r="228" spans="1:25" x14ac:dyDescent="0.25">
      <c r="A228" s="4" t="s">
        <v>311</v>
      </c>
      <c r="B228" s="5">
        <v>23</v>
      </c>
      <c r="C228" s="5">
        <v>296</v>
      </c>
      <c r="D228" s="5">
        <v>35700</v>
      </c>
      <c r="E228" s="5">
        <v>35478.648000000001</v>
      </c>
      <c r="F228">
        <f t="shared" si="37"/>
        <v>24464.135999999999</v>
      </c>
      <c r="G228">
        <f t="shared" si="40"/>
        <v>17542.763999999999</v>
      </c>
      <c r="H228">
        <f t="shared" si="41"/>
        <v>32690.28</v>
      </c>
      <c r="I228">
        <f t="shared" si="42"/>
        <v>32817.671999999999</v>
      </c>
      <c r="J228">
        <f t="shared" si="43"/>
        <v>21520</v>
      </c>
      <c r="K228">
        <f t="shared" si="44"/>
        <v>16000</v>
      </c>
      <c r="L228">
        <f t="shared" si="45"/>
        <v>34600</v>
      </c>
      <c r="M228">
        <f t="shared" si="46"/>
        <v>35700</v>
      </c>
      <c r="N228">
        <f t="shared" si="47"/>
        <v>21600</v>
      </c>
      <c r="O228">
        <f t="shared" si="38"/>
        <v>14180</v>
      </c>
      <c r="P228">
        <f t="shared" si="39"/>
        <v>11014.512000000002</v>
      </c>
      <c r="S228" s="27">
        <v>199</v>
      </c>
      <c r="T228" s="27">
        <v>31329.154665385351</v>
      </c>
      <c r="U228" s="27">
        <v>-1054.6666653853536</v>
      </c>
      <c r="V228" s="27">
        <v>-0.24011722690996448</v>
      </c>
      <c r="X228" s="27">
        <v>67.979452054794507</v>
      </c>
      <c r="Y228" s="27">
        <v>37028.303999999996</v>
      </c>
    </row>
    <row r="229" spans="1:25" x14ac:dyDescent="0.25">
      <c r="A229" s="4" t="s">
        <v>312</v>
      </c>
      <c r="B229" s="5">
        <v>24</v>
      </c>
      <c r="C229" s="5">
        <v>297</v>
      </c>
      <c r="D229" s="5">
        <v>24400</v>
      </c>
      <c r="E229" s="5">
        <v>36266.555999999997</v>
      </c>
      <c r="F229">
        <f t="shared" si="37"/>
        <v>35478.648000000001</v>
      </c>
      <c r="G229">
        <f t="shared" si="40"/>
        <v>24464.135999999999</v>
      </c>
      <c r="H229">
        <f t="shared" si="41"/>
        <v>17542.763999999999</v>
      </c>
      <c r="I229">
        <f t="shared" si="42"/>
        <v>32690.28</v>
      </c>
      <c r="J229">
        <f t="shared" si="43"/>
        <v>35700</v>
      </c>
      <c r="K229">
        <f t="shared" si="44"/>
        <v>21520</v>
      </c>
      <c r="L229">
        <f t="shared" si="45"/>
        <v>16000</v>
      </c>
      <c r="M229">
        <f t="shared" si="46"/>
        <v>34600</v>
      </c>
      <c r="N229">
        <f t="shared" si="47"/>
        <v>35700</v>
      </c>
      <c r="O229">
        <f t="shared" si="38"/>
        <v>-11300</v>
      </c>
      <c r="P229">
        <f t="shared" si="39"/>
        <v>787.90799999999581</v>
      </c>
      <c r="S229" s="27">
        <v>200</v>
      </c>
      <c r="T229" s="27">
        <v>30991.899980944287</v>
      </c>
      <c r="U229" s="27">
        <v>-4895.847980944287</v>
      </c>
      <c r="V229" s="27">
        <v>-1.114643592274303</v>
      </c>
      <c r="X229" s="27">
        <v>68.321917808219169</v>
      </c>
      <c r="Y229" s="27">
        <v>37074.06</v>
      </c>
    </row>
    <row r="230" spans="1:25" x14ac:dyDescent="0.25">
      <c r="A230" s="4" t="s">
        <v>313</v>
      </c>
      <c r="B230" s="5">
        <v>25</v>
      </c>
      <c r="C230" s="5">
        <v>298</v>
      </c>
      <c r="D230" s="5">
        <v>7200</v>
      </c>
      <c r="E230" s="5">
        <v>26625.864000000001</v>
      </c>
      <c r="F230">
        <f t="shared" si="37"/>
        <v>36266.555999999997</v>
      </c>
      <c r="G230">
        <f t="shared" si="40"/>
        <v>35478.648000000001</v>
      </c>
      <c r="H230">
        <f t="shared" si="41"/>
        <v>24464.135999999999</v>
      </c>
      <c r="I230">
        <f t="shared" si="42"/>
        <v>17542.763999999999</v>
      </c>
      <c r="J230">
        <f t="shared" si="43"/>
        <v>24400</v>
      </c>
      <c r="K230">
        <f t="shared" si="44"/>
        <v>35700</v>
      </c>
      <c r="L230">
        <f t="shared" si="45"/>
        <v>21520</v>
      </c>
      <c r="M230">
        <f t="shared" si="46"/>
        <v>16000</v>
      </c>
      <c r="N230">
        <f t="shared" si="47"/>
        <v>34600</v>
      </c>
      <c r="O230">
        <f t="shared" si="38"/>
        <v>-17200</v>
      </c>
      <c r="P230">
        <f t="shared" si="39"/>
        <v>-9640.6919999999955</v>
      </c>
      <c r="S230" s="27">
        <v>201</v>
      </c>
      <c r="T230" s="27">
        <v>31739.725585574477</v>
      </c>
      <c r="U230" s="27">
        <v>1309.0064144255266</v>
      </c>
      <c r="V230" s="27">
        <v>0.29802306316789573</v>
      </c>
      <c r="X230" s="27">
        <v>68.664383561643831</v>
      </c>
      <c r="Y230" s="27">
        <v>37091.603999999999</v>
      </c>
    </row>
    <row r="231" spans="1:25" x14ac:dyDescent="0.25">
      <c r="A231" s="4" t="s">
        <v>314</v>
      </c>
      <c r="B231" s="5">
        <v>26</v>
      </c>
      <c r="C231" s="5">
        <v>299</v>
      </c>
      <c r="D231" s="5">
        <v>17600</v>
      </c>
      <c r="E231" s="5">
        <v>29795.987999999998</v>
      </c>
      <c r="F231">
        <f t="shared" si="37"/>
        <v>26625.864000000001</v>
      </c>
      <c r="G231">
        <f t="shared" si="40"/>
        <v>36266.555999999997</v>
      </c>
      <c r="H231">
        <f t="shared" si="41"/>
        <v>35478.648000000001</v>
      </c>
      <c r="I231">
        <f t="shared" si="42"/>
        <v>24464.135999999999</v>
      </c>
      <c r="J231">
        <f t="shared" si="43"/>
        <v>7200</v>
      </c>
      <c r="K231">
        <f t="shared" si="44"/>
        <v>24400</v>
      </c>
      <c r="L231">
        <f t="shared" si="45"/>
        <v>35700</v>
      </c>
      <c r="M231">
        <f t="shared" si="46"/>
        <v>21520</v>
      </c>
      <c r="N231">
        <f t="shared" si="47"/>
        <v>16000</v>
      </c>
      <c r="O231">
        <f t="shared" si="38"/>
        <v>10400</v>
      </c>
      <c r="P231">
        <f t="shared" si="39"/>
        <v>3170.1239999999962</v>
      </c>
      <c r="S231" s="27">
        <v>202</v>
      </c>
      <c r="T231" s="27">
        <v>31915.684551369817</v>
      </c>
      <c r="U231" s="27">
        <v>3806.5514486301799</v>
      </c>
      <c r="V231" s="27">
        <v>0.86664214195223777</v>
      </c>
      <c r="X231" s="27">
        <v>69.006849315068479</v>
      </c>
      <c r="Y231" s="27">
        <v>37102.212</v>
      </c>
    </row>
    <row r="232" spans="1:25" x14ac:dyDescent="0.25">
      <c r="A232" s="4" t="s">
        <v>315</v>
      </c>
      <c r="B232" s="5">
        <v>27</v>
      </c>
      <c r="C232" s="5">
        <v>300</v>
      </c>
      <c r="D232" s="5">
        <v>17840</v>
      </c>
      <c r="E232" s="5">
        <v>31169.724000000002</v>
      </c>
      <c r="F232">
        <f t="shared" si="37"/>
        <v>29795.987999999998</v>
      </c>
      <c r="G232">
        <f t="shared" si="40"/>
        <v>26625.864000000001</v>
      </c>
      <c r="H232">
        <f t="shared" si="41"/>
        <v>36266.555999999997</v>
      </c>
      <c r="I232">
        <f t="shared" si="42"/>
        <v>35478.648000000001</v>
      </c>
      <c r="J232">
        <f t="shared" si="43"/>
        <v>17600</v>
      </c>
      <c r="K232">
        <f t="shared" si="44"/>
        <v>7200</v>
      </c>
      <c r="L232">
        <f t="shared" si="45"/>
        <v>24400</v>
      </c>
      <c r="M232">
        <f t="shared" si="46"/>
        <v>35700</v>
      </c>
      <c r="N232">
        <f t="shared" si="47"/>
        <v>21520</v>
      </c>
      <c r="O232">
        <f t="shared" si="38"/>
        <v>240</v>
      </c>
      <c r="P232">
        <f t="shared" si="39"/>
        <v>1373.7360000000044</v>
      </c>
      <c r="S232" s="27">
        <v>203</v>
      </c>
      <c r="T232" s="27">
        <v>28249.872763966916</v>
      </c>
      <c r="U232" s="27">
        <v>-1564.260763966915</v>
      </c>
      <c r="V232" s="27">
        <v>-0.3561371276208482</v>
      </c>
      <c r="X232" s="27">
        <v>69.349315068493141</v>
      </c>
      <c r="Y232" s="27">
        <v>37102.644</v>
      </c>
    </row>
    <row r="233" spans="1:25" x14ac:dyDescent="0.25">
      <c r="A233" s="4" t="s">
        <v>317</v>
      </c>
      <c r="B233" s="5">
        <v>29</v>
      </c>
      <c r="C233" s="5">
        <v>302</v>
      </c>
      <c r="D233" s="5">
        <v>18480</v>
      </c>
      <c r="E233" s="5">
        <v>23708.868000000002</v>
      </c>
      <c r="F233">
        <f t="shared" si="37"/>
        <v>31169.724000000002</v>
      </c>
      <c r="G233">
        <f t="shared" si="40"/>
        <v>29795.987999999998</v>
      </c>
      <c r="H233">
        <f t="shared" si="41"/>
        <v>26625.864000000001</v>
      </c>
      <c r="I233">
        <f t="shared" si="42"/>
        <v>36266.555999999997</v>
      </c>
      <c r="J233">
        <f t="shared" si="43"/>
        <v>17840</v>
      </c>
      <c r="K233">
        <f t="shared" si="44"/>
        <v>17600</v>
      </c>
      <c r="L233">
        <f t="shared" si="45"/>
        <v>7200</v>
      </c>
      <c r="M233">
        <f t="shared" si="46"/>
        <v>24400</v>
      </c>
      <c r="N233">
        <f t="shared" si="47"/>
        <v>35700</v>
      </c>
      <c r="O233">
        <f t="shared" si="38"/>
        <v>640</v>
      </c>
      <c r="P233">
        <f t="shared" si="39"/>
        <v>-7460.8559999999998</v>
      </c>
      <c r="S233" s="27">
        <v>204</v>
      </c>
      <c r="T233" s="27">
        <v>32678.173403149623</v>
      </c>
      <c r="U233" s="27">
        <v>4159.1985968503795</v>
      </c>
      <c r="V233" s="27">
        <v>0.9469297418996605</v>
      </c>
      <c r="X233" s="27">
        <v>69.691780821917803</v>
      </c>
      <c r="Y233" s="27">
        <v>37107.983999999997</v>
      </c>
    </row>
    <row r="234" spans="1:25" x14ac:dyDescent="0.25">
      <c r="A234" s="4" t="s">
        <v>318</v>
      </c>
      <c r="B234" s="5">
        <v>30</v>
      </c>
      <c r="C234" s="5">
        <v>303</v>
      </c>
      <c r="D234" s="5">
        <v>23440</v>
      </c>
      <c r="E234" s="5">
        <v>40541.148000000001</v>
      </c>
      <c r="F234">
        <f t="shared" si="37"/>
        <v>23708.868000000002</v>
      </c>
      <c r="G234">
        <f t="shared" si="40"/>
        <v>31169.724000000002</v>
      </c>
      <c r="H234">
        <f t="shared" si="41"/>
        <v>29795.987999999998</v>
      </c>
      <c r="I234">
        <f t="shared" si="42"/>
        <v>26625.864000000001</v>
      </c>
      <c r="J234">
        <f t="shared" si="43"/>
        <v>18480</v>
      </c>
      <c r="K234">
        <f t="shared" si="44"/>
        <v>17840</v>
      </c>
      <c r="L234">
        <f t="shared" si="45"/>
        <v>17600</v>
      </c>
      <c r="M234">
        <f t="shared" si="46"/>
        <v>7200</v>
      </c>
      <c r="N234">
        <f t="shared" si="47"/>
        <v>24400</v>
      </c>
      <c r="O234">
        <f t="shared" si="38"/>
        <v>4960</v>
      </c>
      <c r="P234">
        <f t="shared" si="39"/>
        <v>16832.28</v>
      </c>
      <c r="S234" s="27">
        <v>205</v>
      </c>
      <c r="T234" s="27">
        <v>33675.274209323208</v>
      </c>
      <c r="U234" s="27">
        <v>8245.057790676794</v>
      </c>
      <c r="V234" s="27">
        <v>1.8771622137941935</v>
      </c>
      <c r="X234" s="27">
        <v>70.034246575342451</v>
      </c>
      <c r="Y234" s="27">
        <v>37124.94</v>
      </c>
    </row>
    <row r="235" spans="1:25" x14ac:dyDescent="0.25">
      <c r="A235" s="4" t="s">
        <v>319</v>
      </c>
      <c r="B235" s="5">
        <v>31</v>
      </c>
      <c r="C235" s="5">
        <v>304</v>
      </c>
      <c r="D235" s="5">
        <v>24240</v>
      </c>
      <c r="E235" s="5">
        <v>38441.94</v>
      </c>
      <c r="F235">
        <f t="shared" si="37"/>
        <v>40541.148000000001</v>
      </c>
      <c r="G235">
        <f t="shared" si="40"/>
        <v>23708.868000000002</v>
      </c>
      <c r="H235">
        <f t="shared" si="41"/>
        <v>31169.724000000002</v>
      </c>
      <c r="I235">
        <f t="shared" si="42"/>
        <v>29795.987999999998</v>
      </c>
      <c r="J235">
        <f t="shared" si="43"/>
        <v>23440</v>
      </c>
      <c r="K235">
        <f t="shared" si="44"/>
        <v>18480</v>
      </c>
      <c r="L235">
        <f t="shared" si="45"/>
        <v>17840</v>
      </c>
      <c r="M235">
        <f t="shared" si="46"/>
        <v>17600</v>
      </c>
      <c r="N235">
        <f t="shared" si="47"/>
        <v>7200</v>
      </c>
      <c r="O235">
        <f t="shared" si="38"/>
        <v>800</v>
      </c>
      <c r="P235">
        <f t="shared" si="39"/>
        <v>-2099.2079999999987</v>
      </c>
      <c r="S235" s="27">
        <v>206</v>
      </c>
      <c r="T235" s="27">
        <v>30185.421387715647</v>
      </c>
      <c r="U235" s="27">
        <v>7794.0986122843569</v>
      </c>
      <c r="V235" s="27">
        <v>1.7744917958137185</v>
      </c>
      <c r="X235" s="27">
        <v>70.376712328767113</v>
      </c>
      <c r="Y235" s="27">
        <v>37142.879999999997</v>
      </c>
    </row>
    <row r="236" spans="1:25" x14ac:dyDescent="0.25">
      <c r="A236" s="4" t="s">
        <v>321</v>
      </c>
      <c r="B236" s="5">
        <v>1</v>
      </c>
      <c r="C236" s="5">
        <v>305</v>
      </c>
      <c r="D236" s="5">
        <v>19280</v>
      </c>
      <c r="E236" s="5">
        <v>31523.531999999999</v>
      </c>
      <c r="F236">
        <f t="shared" si="37"/>
        <v>38441.94</v>
      </c>
      <c r="G236">
        <f t="shared" si="40"/>
        <v>40541.148000000001</v>
      </c>
      <c r="H236">
        <f t="shared" si="41"/>
        <v>23708.868000000002</v>
      </c>
      <c r="I236">
        <f t="shared" si="42"/>
        <v>31169.724000000002</v>
      </c>
      <c r="J236">
        <f t="shared" si="43"/>
        <v>24240</v>
      </c>
      <c r="K236">
        <f t="shared" si="44"/>
        <v>23440</v>
      </c>
      <c r="L236">
        <f t="shared" si="45"/>
        <v>18480</v>
      </c>
      <c r="M236">
        <f t="shared" si="46"/>
        <v>17840</v>
      </c>
      <c r="N236">
        <f t="shared" si="47"/>
        <v>17600</v>
      </c>
      <c r="O236">
        <f t="shared" si="38"/>
        <v>-4960</v>
      </c>
      <c r="P236">
        <f t="shared" si="39"/>
        <v>-6918.4080000000031</v>
      </c>
      <c r="S236" s="27">
        <v>207</v>
      </c>
      <c r="T236" s="27">
        <v>39459.925209844994</v>
      </c>
      <c r="U236" s="27">
        <v>-56.857209844994941</v>
      </c>
      <c r="V236" s="27">
        <v>-1.2944749280408717E-2</v>
      </c>
      <c r="X236" s="27">
        <v>70.719178082191775</v>
      </c>
      <c r="Y236" s="27">
        <v>37162.655999999995</v>
      </c>
    </row>
    <row r="237" spans="1:25" x14ac:dyDescent="0.25">
      <c r="A237" s="4" t="s">
        <v>322</v>
      </c>
      <c r="B237" s="5">
        <v>2</v>
      </c>
      <c r="C237" s="5">
        <v>306</v>
      </c>
      <c r="D237" s="5">
        <v>16080</v>
      </c>
      <c r="E237" s="5">
        <v>21982.968000000001</v>
      </c>
      <c r="F237">
        <f t="shared" si="37"/>
        <v>31523.531999999999</v>
      </c>
      <c r="G237">
        <f t="shared" si="40"/>
        <v>38441.94</v>
      </c>
      <c r="H237">
        <f t="shared" si="41"/>
        <v>40541.148000000001</v>
      </c>
      <c r="I237">
        <f t="shared" si="42"/>
        <v>23708.868000000002</v>
      </c>
      <c r="J237">
        <f t="shared" si="43"/>
        <v>19280</v>
      </c>
      <c r="K237">
        <f t="shared" si="44"/>
        <v>24240</v>
      </c>
      <c r="L237">
        <f t="shared" si="45"/>
        <v>23440</v>
      </c>
      <c r="M237">
        <f t="shared" si="46"/>
        <v>18480</v>
      </c>
      <c r="N237">
        <f t="shared" si="47"/>
        <v>17840</v>
      </c>
      <c r="O237">
        <f t="shared" si="38"/>
        <v>-3200</v>
      </c>
      <c r="P237">
        <f t="shared" si="39"/>
        <v>-9540.5639999999985</v>
      </c>
      <c r="S237" s="27">
        <v>208</v>
      </c>
      <c r="T237" s="27">
        <v>29745.5239732273</v>
      </c>
      <c r="U237" s="27">
        <v>5805.6640267727016</v>
      </c>
      <c r="V237" s="27">
        <v>1.3217825045890166</v>
      </c>
      <c r="X237" s="27">
        <v>71.061643835616437</v>
      </c>
      <c r="Y237" s="27">
        <v>37207.428</v>
      </c>
    </row>
    <row r="238" spans="1:25" x14ac:dyDescent="0.25">
      <c r="A238" s="4" t="s">
        <v>323</v>
      </c>
      <c r="B238" s="5">
        <v>3</v>
      </c>
      <c r="C238" s="5">
        <v>307</v>
      </c>
      <c r="D238" s="5">
        <v>30000</v>
      </c>
      <c r="E238" s="5">
        <v>30343.968000000001</v>
      </c>
      <c r="F238">
        <f t="shared" si="37"/>
        <v>21982.968000000001</v>
      </c>
      <c r="G238">
        <f t="shared" si="40"/>
        <v>31523.531999999999</v>
      </c>
      <c r="H238">
        <f t="shared" si="41"/>
        <v>38441.94</v>
      </c>
      <c r="I238">
        <f t="shared" si="42"/>
        <v>40541.148000000001</v>
      </c>
      <c r="J238">
        <f t="shared" si="43"/>
        <v>16080</v>
      </c>
      <c r="K238">
        <f t="shared" si="44"/>
        <v>19280</v>
      </c>
      <c r="L238">
        <f t="shared" si="45"/>
        <v>24240</v>
      </c>
      <c r="M238">
        <f t="shared" si="46"/>
        <v>23440</v>
      </c>
      <c r="N238">
        <f t="shared" si="47"/>
        <v>18480</v>
      </c>
      <c r="O238">
        <f t="shared" si="38"/>
        <v>13920</v>
      </c>
      <c r="P238">
        <f t="shared" si="39"/>
        <v>8361</v>
      </c>
      <c r="S238" s="27">
        <v>209</v>
      </c>
      <c r="T238" s="27">
        <v>38653.446616616347</v>
      </c>
      <c r="U238" s="27">
        <v>-1372.8306166163529</v>
      </c>
      <c r="V238" s="27">
        <v>-0.31255399596665118</v>
      </c>
      <c r="X238" s="27">
        <v>71.404109589041084</v>
      </c>
      <c r="Y238" s="27">
        <v>37228.74</v>
      </c>
    </row>
    <row r="239" spans="1:25" x14ac:dyDescent="0.25">
      <c r="A239" s="4" t="s">
        <v>324</v>
      </c>
      <c r="B239" s="5">
        <v>4</v>
      </c>
      <c r="C239" s="5">
        <v>308</v>
      </c>
      <c r="D239" s="5">
        <v>35500</v>
      </c>
      <c r="E239" s="5">
        <v>36574.667999999998</v>
      </c>
      <c r="F239">
        <f t="shared" si="37"/>
        <v>30343.968000000001</v>
      </c>
      <c r="G239">
        <f t="shared" si="40"/>
        <v>21982.968000000001</v>
      </c>
      <c r="H239">
        <f t="shared" si="41"/>
        <v>31523.531999999999</v>
      </c>
      <c r="I239">
        <f t="shared" si="42"/>
        <v>38441.94</v>
      </c>
      <c r="J239">
        <f t="shared" si="43"/>
        <v>30000</v>
      </c>
      <c r="K239">
        <f t="shared" si="44"/>
        <v>16080</v>
      </c>
      <c r="L239">
        <f t="shared" si="45"/>
        <v>19280</v>
      </c>
      <c r="M239">
        <f t="shared" si="46"/>
        <v>24240</v>
      </c>
      <c r="N239">
        <f t="shared" si="47"/>
        <v>23440</v>
      </c>
      <c r="O239">
        <f t="shared" si="38"/>
        <v>5500</v>
      </c>
      <c r="P239">
        <f t="shared" si="39"/>
        <v>6230.6999999999971</v>
      </c>
      <c r="S239" s="27">
        <v>210</v>
      </c>
      <c r="T239" s="27">
        <v>33352.682772031752</v>
      </c>
      <c r="U239" s="27">
        <v>1698.3212279682484</v>
      </c>
      <c r="V239" s="27">
        <v>0.38665883453618122</v>
      </c>
      <c r="X239" s="27">
        <v>71.746575342465746</v>
      </c>
      <c r="Y239" s="27">
        <v>37280.615999999995</v>
      </c>
    </row>
    <row r="240" spans="1:25" x14ac:dyDescent="0.25">
      <c r="A240" s="4" t="s">
        <v>325</v>
      </c>
      <c r="B240" s="5">
        <v>5</v>
      </c>
      <c r="C240" s="5">
        <v>309</v>
      </c>
      <c r="D240" s="5">
        <v>14880</v>
      </c>
      <c r="E240" s="5">
        <v>30547.644</v>
      </c>
      <c r="F240">
        <f t="shared" si="37"/>
        <v>36574.667999999998</v>
      </c>
      <c r="G240">
        <f t="shared" si="40"/>
        <v>30343.968000000001</v>
      </c>
      <c r="H240">
        <f t="shared" si="41"/>
        <v>21982.968000000001</v>
      </c>
      <c r="I240">
        <f t="shared" si="42"/>
        <v>31523.531999999999</v>
      </c>
      <c r="J240">
        <f t="shared" si="43"/>
        <v>35500</v>
      </c>
      <c r="K240">
        <f t="shared" si="44"/>
        <v>30000</v>
      </c>
      <c r="L240">
        <f t="shared" si="45"/>
        <v>16080</v>
      </c>
      <c r="M240">
        <f t="shared" si="46"/>
        <v>19280</v>
      </c>
      <c r="N240">
        <f t="shared" si="47"/>
        <v>24240</v>
      </c>
      <c r="O240">
        <f t="shared" si="38"/>
        <v>-20620</v>
      </c>
      <c r="P240">
        <f t="shared" si="39"/>
        <v>-6027.0239999999976</v>
      </c>
      <c r="S240" s="27">
        <v>211</v>
      </c>
      <c r="T240" s="27">
        <v>31739.725585574477</v>
      </c>
      <c r="U240" s="27">
        <v>580.25841442552337</v>
      </c>
      <c r="V240" s="27">
        <v>0.13210813040357283</v>
      </c>
      <c r="X240" s="27">
        <v>72.089041095890408</v>
      </c>
      <c r="Y240" s="27">
        <v>37282.356</v>
      </c>
    </row>
    <row r="241" spans="1:25" x14ac:dyDescent="0.25">
      <c r="A241" s="4" t="s">
        <v>326</v>
      </c>
      <c r="B241" s="5">
        <v>6</v>
      </c>
      <c r="C241" s="5">
        <v>310</v>
      </c>
      <c r="D241" s="5">
        <v>27200</v>
      </c>
      <c r="E241" s="5">
        <v>30129.66</v>
      </c>
      <c r="F241">
        <f t="shared" si="37"/>
        <v>30547.644</v>
      </c>
      <c r="G241">
        <f t="shared" si="40"/>
        <v>36574.667999999998</v>
      </c>
      <c r="H241">
        <f t="shared" si="41"/>
        <v>30343.968000000001</v>
      </c>
      <c r="I241">
        <f t="shared" si="42"/>
        <v>21982.968000000001</v>
      </c>
      <c r="J241">
        <f t="shared" si="43"/>
        <v>14880</v>
      </c>
      <c r="K241">
        <f t="shared" si="44"/>
        <v>35500</v>
      </c>
      <c r="L241">
        <f t="shared" si="45"/>
        <v>30000</v>
      </c>
      <c r="M241">
        <f t="shared" si="46"/>
        <v>16080</v>
      </c>
      <c r="N241">
        <f t="shared" si="47"/>
        <v>19280</v>
      </c>
      <c r="O241">
        <f t="shared" si="38"/>
        <v>12320</v>
      </c>
      <c r="P241">
        <f t="shared" si="39"/>
        <v>-417.98400000000038</v>
      </c>
      <c r="S241" s="27">
        <v>212</v>
      </c>
      <c r="T241" s="27">
        <v>29745.5239732273</v>
      </c>
      <c r="U241" s="27">
        <v>7536.8320267726995</v>
      </c>
      <c r="V241" s="27">
        <v>1.7159196031796757</v>
      </c>
      <c r="X241" s="27">
        <v>72.431506849315056</v>
      </c>
      <c r="Y241" s="27">
        <v>37307.22</v>
      </c>
    </row>
    <row r="242" spans="1:25" x14ac:dyDescent="0.25">
      <c r="A242" s="4" t="s">
        <v>327</v>
      </c>
      <c r="B242" s="5">
        <v>7</v>
      </c>
      <c r="C242" s="5">
        <v>311</v>
      </c>
      <c r="D242" s="5">
        <v>30000</v>
      </c>
      <c r="E242" s="5">
        <v>33878.976000000002</v>
      </c>
      <c r="F242">
        <f t="shared" si="37"/>
        <v>30129.66</v>
      </c>
      <c r="G242">
        <f t="shared" si="40"/>
        <v>30547.644</v>
      </c>
      <c r="H242">
        <f t="shared" si="41"/>
        <v>36574.667999999998</v>
      </c>
      <c r="I242">
        <f t="shared" si="42"/>
        <v>30343.968000000001</v>
      </c>
      <c r="J242">
        <f t="shared" si="43"/>
        <v>27200</v>
      </c>
      <c r="K242">
        <f t="shared" si="44"/>
        <v>14880</v>
      </c>
      <c r="L242">
        <f t="shared" si="45"/>
        <v>35500</v>
      </c>
      <c r="M242">
        <f t="shared" si="46"/>
        <v>30000</v>
      </c>
      <c r="N242">
        <f t="shared" si="47"/>
        <v>16080</v>
      </c>
      <c r="O242">
        <f t="shared" si="38"/>
        <v>2800</v>
      </c>
      <c r="P242">
        <f t="shared" si="39"/>
        <v>3749.3160000000025</v>
      </c>
      <c r="S242" s="27">
        <v>213</v>
      </c>
      <c r="T242" s="27">
        <v>40742.959335436004</v>
      </c>
      <c r="U242" s="27">
        <v>3332.7646645639979</v>
      </c>
      <c r="V242" s="27">
        <v>0.75877453556022711</v>
      </c>
      <c r="X242" s="27">
        <v>72.773972602739718</v>
      </c>
      <c r="Y242" s="27">
        <v>37323.407999999996</v>
      </c>
    </row>
    <row r="243" spans="1:25" x14ac:dyDescent="0.25">
      <c r="A243" s="4" t="s">
        <v>328</v>
      </c>
      <c r="B243" s="5">
        <v>8</v>
      </c>
      <c r="C243" s="5">
        <v>312</v>
      </c>
      <c r="D243" s="5">
        <v>26700</v>
      </c>
      <c r="E243" s="5">
        <v>29769.3</v>
      </c>
      <c r="F243">
        <f t="shared" si="37"/>
        <v>33878.976000000002</v>
      </c>
      <c r="G243">
        <f t="shared" si="40"/>
        <v>30129.66</v>
      </c>
      <c r="H243">
        <f t="shared" si="41"/>
        <v>30547.644</v>
      </c>
      <c r="I243">
        <f t="shared" si="42"/>
        <v>36574.667999999998</v>
      </c>
      <c r="J243">
        <f t="shared" si="43"/>
        <v>30000</v>
      </c>
      <c r="K243">
        <f t="shared" si="44"/>
        <v>27200</v>
      </c>
      <c r="L243">
        <f t="shared" si="45"/>
        <v>14880</v>
      </c>
      <c r="M243">
        <f t="shared" si="46"/>
        <v>35500</v>
      </c>
      <c r="N243">
        <f t="shared" si="47"/>
        <v>30000</v>
      </c>
      <c r="O243">
        <f t="shared" si="38"/>
        <v>-3300</v>
      </c>
      <c r="P243">
        <f t="shared" si="39"/>
        <v>-4109.6760000000031</v>
      </c>
      <c r="S243" s="27">
        <v>214</v>
      </c>
      <c r="T243" s="27">
        <v>29980.135927621086</v>
      </c>
      <c r="U243" s="27">
        <v>-1164.7399276210854</v>
      </c>
      <c r="V243" s="27">
        <v>-0.26517773877825235</v>
      </c>
      <c r="X243" s="27">
        <v>73.11643835616438</v>
      </c>
      <c r="Y243" s="27">
        <v>37340.016000000003</v>
      </c>
    </row>
    <row r="244" spans="1:25" x14ac:dyDescent="0.25">
      <c r="A244" s="4" t="s">
        <v>329</v>
      </c>
      <c r="B244" s="5">
        <v>9</v>
      </c>
      <c r="C244" s="5">
        <v>313</v>
      </c>
      <c r="D244" s="5">
        <v>29000</v>
      </c>
      <c r="E244" s="5">
        <v>29965.703999999998</v>
      </c>
      <c r="F244">
        <f t="shared" si="37"/>
        <v>29769.3</v>
      </c>
      <c r="G244">
        <f t="shared" si="40"/>
        <v>33878.976000000002</v>
      </c>
      <c r="H244">
        <f t="shared" si="41"/>
        <v>30129.66</v>
      </c>
      <c r="I244">
        <f t="shared" si="42"/>
        <v>30547.644</v>
      </c>
      <c r="J244">
        <f t="shared" si="43"/>
        <v>26700</v>
      </c>
      <c r="K244">
        <f t="shared" si="44"/>
        <v>30000</v>
      </c>
      <c r="L244">
        <f t="shared" si="45"/>
        <v>27200</v>
      </c>
      <c r="M244">
        <f t="shared" si="46"/>
        <v>14880</v>
      </c>
      <c r="N244">
        <f t="shared" si="47"/>
        <v>35500</v>
      </c>
      <c r="O244">
        <f t="shared" si="38"/>
        <v>2300</v>
      </c>
      <c r="P244">
        <f t="shared" si="39"/>
        <v>196.40399999999863</v>
      </c>
      <c r="S244" s="27">
        <v>215</v>
      </c>
      <c r="T244" s="27">
        <v>32208.949494362048</v>
      </c>
      <c r="U244" s="27">
        <v>4865.1105056379492</v>
      </c>
      <c r="V244" s="27">
        <v>1.1076455543396588</v>
      </c>
      <c r="X244" s="27">
        <v>73.458904109589028</v>
      </c>
      <c r="Y244" s="27">
        <v>37379.364000000001</v>
      </c>
    </row>
    <row r="245" spans="1:25" x14ac:dyDescent="0.25">
      <c r="A245" s="4" t="s">
        <v>330</v>
      </c>
      <c r="B245" s="5">
        <v>10</v>
      </c>
      <c r="C245" s="5">
        <v>314</v>
      </c>
      <c r="D245" s="5">
        <v>31100</v>
      </c>
      <c r="E245" s="5">
        <v>30159.648000000001</v>
      </c>
      <c r="F245">
        <f t="shared" si="37"/>
        <v>29965.703999999998</v>
      </c>
      <c r="G245">
        <f t="shared" si="40"/>
        <v>29769.3</v>
      </c>
      <c r="H245">
        <f t="shared" si="41"/>
        <v>33878.976000000002</v>
      </c>
      <c r="I245">
        <f t="shared" si="42"/>
        <v>30129.66</v>
      </c>
      <c r="J245">
        <f t="shared" si="43"/>
        <v>29000</v>
      </c>
      <c r="K245">
        <f t="shared" si="44"/>
        <v>26700</v>
      </c>
      <c r="L245">
        <f t="shared" si="45"/>
        <v>30000</v>
      </c>
      <c r="M245">
        <f t="shared" si="46"/>
        <v>27200</v>
      </c>
      <c r="N245">
        <f t="shared" si="47"/>
        <v>14880</v>
      </c>
      <c r="O245">
        <f t="shared" si="38"/>
        <v>2100</v>
      </c>
      <c r="P245">
        <f t="shared" si="39"/>
        <v>193.94400000000314</v>
      </c>
      <c r="S245" s="27">
        <v>216</v>
      </c>
      <c r="T245" s="27">
        <v>32032.990528566712</v>
      </c>
      <c r="U245" s="27">
        <v>5663.2814714332853</v>
      </c>
      <c r="V245" s="27">
        <v>1.2893660971395942</v>
      </c>
      <c r="X245" s="27">
        <v>73.80136986301369</v>
      </c>
      <c r="Y245" s="27">
        <v>37419.312000000005</v>
      </c>
    </row>
    <row r="246" spans="1:25" x14ac:dyDescent="0.25">
      <c r="A246" s="4" t="s">
        <v>331</v>
      </c>
      <c r="B246" s="5">
        <v>11</v>
      </c>
      <c r="C246" s="5">
        <v>315</v>
      </c>
      <c r="D246" s="5">
        <v>24800</v>
      </c>
      <c r="E246" s="5">
        <v>26258.076000000001</v>
      </c>
      <c r="F246">
        <f t="shared" si="37"/>
        <v>30159.648000000001</v>
      </c>
      <c r="G246">
        <f t="shared" si="40"/>
        <v>29965.703999999998</v>
      </c>
      <c r="H246">
        <f t="shared" si="41"/>
        <v>29769.3</v>
      </c>
      <c r="I246">
        <f t="shared" si="42"/>
        <v>33878.976000000002</v>
      </c>
      <c r="J246">
        <f t="shared" si="43"/>
        <v>31100</v>
      </c>
      <c r="K246">
        <f t="shared" si="44"/>
        <v>29000</v>
      </c>
      <c r="L246">
        <f t="shared" si="45"/>
        <v>26700</v>
      </c>
      <c r="M246">
        <f t="shared" si="46"/>
        <v>30000</v>
      </c>
      <c r="N246">
        <f t="shared" si="47"/>
        <v>27200</v>
      </c>
      <c r="O246">
        <f t="shared" si="38"/>
        <v>-6300</v>
      </c>
      <c r="P246">
        <f t="shared" si="39"/>
        <v>-3901.5720000000001</v>
      </c>
      <c r="S246" s="27">
        <v>217</v>
      </c>
      <c r="T246" s="27">
        <v>29745.5239732273</v>
      </c>
      <c r="U246" s="27">
        <v>907.70802677269967</v>
      </c>
      <c r="V246" s="27">
        <v>0.20665897708347467</v>
      </c>
      <c r="X246" s="27">
        <v>74.143835616438352</v>
      </c>
      <c r="Y246" s="27">
        <v>37623.06</v>
      </c>
    </row>
    <row r="247" spans="1:25" x14ac:dyDescent="0.25">
      <c r="A247" s="4" t="s">
        <v>332</v>
      </c>
      <c r="B247" s="5">
        <v>12</v>
      </c>
      <c r="C247" s="5">
        <v>316</v>
      </c>
      <c r="D247" s="5">
        <v>34000</v>
      </c>
      <c r="E247" s="5">
        <v>33464.472000000002</v>
      </c>
      <c r="F247">
        <f t="shared" si="37"/>
        <v>26258.076000000001</v>
      </c>
      <c r="G247">
        <f t="shared" si="40"/>
        <v>30159.648000000001</v>
      </c>
      <c r="H247">
        <f t="shared" si="41"/>
        <v>29965.703999999998</v>
      </c>
      <c r="I247">
        <f t="shared" si="42"/>
        <v>29769.3</v>
      </c>
      <c r="J247">
        <f t="shared" si="43"/>
        <v>24800</v>
      </c>
      <c r="K247">
        <f t="shared" si="44"/>
        <v>31100</v>
      </c>
      <c r="L247">
        <f t="shared" si="45"/>
        <v>29000</v>
      </c>
      <c r="M247">
        <f t="shared" si="46"/>
        <v>26700</v>
      </c>
      <c r="N247">
        <f t="shared" si="47"/>
        <v>30000</v>
      </c>
      <c r="O247">
        <f t="shared" si="38"/>
        <v>9200</v>
      </c>
      <c r="P247">
        <f t="shared" si="39"/>
        <v>7206.3960000000006</v>
      </c>
      <c r="S247" s="27">
        <v>218</v>
      </c>
      <c r="T247" s="27">
        <v>30859.93075659778</v>
      </c>
      <c r="U247" s="27">
        <v>10080.097243402219</v>
      </c>
      <c r="V247" s="27">
        <v>2.2949478508303396</v>
      </c>
      <c r="X247" s="27">
        <v>74.486301369863</v>
      </c>
      <c r="Y247" s="27">
        <v>37657.020000000004</v>
      </c>
    </row>
    <row r="248" spans="1:25" x14ac:dyDescent="0.25">
      <c r="A248" s="4" t="s">
        <v>333</v>
      </c>
      <c r="B248" s="5">
        <v>13</v>
      </c>
      <c r="C248" s="5">
        <v>317</v>
      </c>
      <c r="D248" s="5">
        <v>32200</v>
      </c>
      <c r="E248" s="5">
        <v>33288.695999999996</v>
      </c>
      <c r="F248">
        <f t="shared" si="37"/>
        <v>33464.472000000002</v>
      </c>
      <c r="G248">
        <f t="shared" si="40"/>
        <v>26258.076000000001</v>
      </c>
      <c r="H248">
        <f t="shared" si="41"/>
        <v>30159.648000000001</v>
      </c>
      <c r="I248">
        <f t="shared" si="42"/>
        <v>29965.703999999998</v>
      </c>
      <c r="J248">
        <f t="shared" si="43"/>
        <v>34000</v>
      </c>
      <c r="K248">
        <f t="shared" si="44"/>
        <v>24800</v>
      </c>
      <c r="L248">
        <f t="shared" si="45"/>
        <v>31100</v>
      </c>
      <c r="M248">
        <f t="shared" si="46"/>
        <v>29000</v>
      </c>
      <c r="N248">
        <f t="shared" si="47"/>
        <v>26700</v>
      </c>
      <c r="O248">
        <f t="shared" si="38"/>
        <v>-1800</v>
      </c>
      <c r="P248">
        <f t="shared" si="39"/>
        <v>-175.7760000000053</v>
      </c>
      <c r="S248" s="27">
        <v>219</v>
      </c>
      <c r="T248" s="27">
        <v>32384.908460157389</v>
      </c>
      <c r="U248" s="27">
        <v>2779.2195398426084</v>
      </c>
      <c r="V248" s="27">
        <v>0.63274825192011053</v>
      </c>
      <c r="X248" s="27">
        <v>74.828767123287662</v>
      </c>
      <c r="Y248" s="27">
        <v>37696.271999999997</v>
      </c>
    </row>
    <row r="249" spans="1:25" x14ac:dyDescent="0.25">
      <c r="A249" s="4" t="s">
        <v>334</v>
      </c>
      <c r="B249" s="5">
        <v>14</v>
      </c>
      <c r="C249" s="5">
        <v>318</v>
      </c>
      <c r="D249" s="5">
        <v>34200</v>
      </c>
      <c r="E249" s="5">
        <v>35885.148000000001</v>
      </c>
      <c r="F249">
        <f t="shared" si="37"/>
        <v>33288.695999999996</v>
      </c>
      <c r="G249">
        <f t="shared" si="40"/>
        <v>33464.472000000002</v>
      </c>
      <c r="H249">
        <f t="shared" si="41"/>
        <v>26258.076000000001</v>
      </c>
      <c r="I249">
        <f t="shared" si="42"/>
        <v>30159.648000000001</v>
      </c>
      <c r="J249">
        <f t="shared" si="43"/>
        <v>32200</v>
      </c>
      <c r="K249">
        <f t="shared" si="44"/>
        <v>34000</v>
      </c>
      <c r="L249">
        <f t="shared" si="45"/>
        <v>24800</v>
      </c>
      <c r="M249">
        <f t="shared" si="46"/>
        <v>31100</v>
      </c>
      <c r="N249">
        <f t="shared" si="47"/>
        <v>29000</v>
      </c>
      <c r="O249">
        <f t="shared" si="38"/>
        <v>2000</v>
      </c>
      <c r="P249">
        <f t="shared" si="39"/>
        <v>2596.4520000000048</v>
      </c>
      <c r="S249" s="27">
        <v>220</v>
      </c>
      <c r="T249" s="27">
        <v>37553.703080395484</v>
      </c>
      <c r="U249" s="27">
        <v>-4736.0310803954853</v>
      </c>
      <c r="V249" s="27">
        <v>-1.0782578865033687</v>
      </c>
      <c r="X249" s="27">
        <v>75.171232876712324</v>
      </c>
      <c r="Y249" s="27">
        <v>37839.335999999996</v>
      </c>
    </row>
    <row r="250" spans="1:25" x14ac:dyDescent="0.25">
      <c r="A250" s="4" t="s">
        <v>335</v>
      </c>
      <c r="B250" s="5">
        <v>15</v>
      </c>
      <c r="C250" s="5">
        <v>319</v>
      </c>
      <c r="D250" s="5">
        <v>24640</v>
      </c>
      <c r="E250" s="5">
        <v>31483.884000000005</v>
      </c>
      <c r="F250">
        <f t="shared" si="37"/>
        <v>35885.148000000001</v>
      </c>
      <c r="G250">
        <f t="shared" si="40"/>
        <v>33288.695999999996</v>
      </c>
      <c r="H250">
        <f t="shared" si="41"/>
        <v>33464.472000000002</v>
      </c>
      <c r="I250">
        <f t="shared" si="42"/>
        <v>26258.076000000001</v>
      </c>
      <c r="J250">
        <f t="shared" si="43"/>
        <v>34200</v>
      </c>
      <c r="K250">
        <f t="shared" si="44"/>
        <v>32200</v>
      </c>
      <c r="L250">
        <f t="shared" si="45"/>
        <v>34000</v>
      </c>
      <c r="M250">
        <f t="shared" si="46"/>
        <v>24800</v>
      </c>
      <c r="N250">
        <f t="shared" si="47"/>
        <v>31100</v>
      </c>
      <c r="O250">
        <f t="shared" si="38"/>
        <v>-9560</v>
      </c>
      <c r="P250">
        <f t="shared" si="39"/>
        <v>-4401.2639999999956</v>
      </c>
      <c r="S250" s="27">
        <v>221</v>
      </c>
      <c r="T250" s="27">
        <v>37150.463783781161</v>
      </c>
      <c r="U250" s="27">
        <v>-4460.1837837811618</v>
      </c>
      <c r="V250" s="27">
        <v>-1.0154554010475108</v>
      </c>
      <c r="X250" s="27">
        <v>75.513698630136972</v>
      </c>
      <c r="Y250" s="27">
        <v>37979.520000000004</v>
      </c>
    </row>
    <row r="251" spans="1:25" x14ac:dyDescent="0.25">
      <c r="A251" s="4" t="s">
        <v>336</v>
      </c>
      <c r="B251" s="5">
        <v>16</v>
      </c>
      <c r="C251" s="5">
        <v>320</v>
      </c>
      <c r="D251" s="5">
        <v>32800</v>
      </c>
      <c r="E251" s="5">
        <v>34785.275999999998</v>
      </c>
      <c r="F251">
        <f t="shared" si="37"/>
        <v>31483.884000000005</v>
      </c>
      <c r="G251">
        <f t="shared" si="40"/>
        <v>35885.148000000001</v>
      </c>
      <c r="H251">
        <f t="shared" si="41"/>
        <v>33288.695999999996</v>
      </c>
      <c r="I251">
        <f t="shared" si="42"/>
        <v>33464.472000000002</v>
      </c>
      <c r="J251">
        <f t="shared" si="43"/>
        <v>24640</v>
      </c>
      <c r="K251">
        <f t="shared" si="44"/>
        <v>34200</v>
      </c>
      <c r="L251">
        <f t="shared" si="45"/>
        <v>32200</v>
      </c>
      <c r="M251">
        <f t="shared" si="46"/>
        <v>34000</v>
      </c>
      <c r="N251">
        <f t="shared" si="47"/>
        <v>24800</v>
      </c>
      <c r="O251">
        <f t="shared" si="38"/>
        <v>8160</v>
      </c>
      <c r="P251">
        <f t="shared" si="39"/>
        <v>3301.3919999999925</v>
      </c>
      <c r="S251" s="27">
        <v>222</v>
      </c>
      <c r="T251" s="27">
        <v>30332.053859211763</v>
      </c>
      <c r="U251" s="27">
        <v>-12789.289859211764</v>
      </c>
      <c r="V251" s="27">
        <v>-2.9117529888171862</v>
      </c>
      <c r="X251" s="27">
        <v>75.856164383561634</v>
      </c>
      <c r="Y251" s="27">
        <v>38066.520000000004</v>
      </c>
    </row>
    <row r="252" spans="1:25" x14ac:dyDescent="0.25">
      <c r="A252" s="4" t="s">
        <v>337</v>
      </c>
      <c r="B252" s="5">
        <v>17</v>
      </c>
      <c r="C252" s="5">
        <v>321</v>
      </c>
      <c r="D252" s="5">
        <v>26500</v>
      </c>
      <c r="E252" s="5">
        <v>29544.239999999998</v>
      </c>
      <c r="F252">
        <f t="shared" si="37"/>
        <v>34785.275999999998</v>
      </c>
      <c r="G252">
        <f t="shared" si="40"/>
        <v>31483.884000000005</v>
      </c>
      <c r="H252">
        <f t="shared" si="41"/>
        <v>35885.148000000001</v>
      </c>
      <c r="I252">
        <f t="shared" si="42"/>
        <v>33288.695999999996</v>
      </c>
      <c r="J252">
        <f t="shared" si="43"/>
        <v>32800</v>
      </c>
      <c r="K252">
        <f t="shared" si="44"/>
        <v>24640</v>
      </c>
      <c r="L252">
        <f t="shared" si="45"/>
        <v>34200</v>
      </c>
      <c r="M252">
        <f t="shared" si="46"/>
        <v>32200</v>
      </c>
      <c r="N252">
        <f t="shared" si="47"/>
        <v>34000</v>
      </c>
      <c r="O252">
        <f t="shared" si="38"/>
        <v>-6300</v>
      </c>
      <c r="P252">
        <f t="shared" si="39"/>
        <v>-5241.0360000000001</v>
      </c>
      <c r="S252" s="27">
        <v>223</v>
      </c>
      <c r="T252" s="27">
        <v>32355.581965858168</v>
      </c>
      <c r="U252" s="27">
        <v>-7891.4459658581691</v>
      </c>
      <c r="V252" s="27">
        <v>-1.7966549847665303</v>
      </c>
      <c r="X252" s="27">
        <v>76.198630136986296</v>
      </c>
      <c r="Y252" s="27">
        <v>38119.512000000002</v>
      </c>
    </row>
    <row r="253" spans="1:25" x14ac:dyDescent="0.25">
      <c r="A253" s="4" t="s">
        <v>338</v>
      </c>
      <c r="B253" s="5">
        <v>18</v>
      </c>
      <c r="C253" s="5">
        <v>322</v>
      </c>
      <c r="D253" s="5">
        <v>8080</v>
      </c>
      <c r="E253" s="5">
        <v>29467.775999999998</v>
      </c>
      <c r="F253">
        <f t="shared" si="37"/>
        <v>29544.239999999998</v>
      </c>
      <c r="G253">
        <f t="shared" si="40"/>
        <v>34785.275999999998</v>
      </c>
      <c r="H253">
        <f t="shared" si="41"/>
        <v>31483.884000000005</v>
      </c>
      <c r="I253">
        <f t="shared" si="42"/>
        <v>35885.148000000001</v>
      </c>
      <c r="J253">
        <f t="shared" si="43"/>
        <v>26500</v>
      </c>
      <c r="K253">
        <f t="shared" si="44"/>
        <v>32800</v>
      </c>
      <c r="L253">
        <f t="shared" si="45"/>
        <v>24640</v>
      </c>
      <c r="M253">
        <f t="shared" si="46"/>
        <v>34200</v>
      </c>
      <c r="N253">
        <f t="shared" si="47"/>
        <v>32200</v>
      </c>
      <c r="O253">
        <f t="shared" si="38"/>
        <v>-18420</v>
      </c>
      <c r="P253">
        <f t="shared" si="39"/>
        <v>-76.463999999999942</v>
      </c>
      <c r="S253" s="27">
        <v>224</v>
      </c>
      <c r="T253" s="27">
        <v>37553.703080395484</v>
      </c>
      <c r="U253" s="27">
        <v>-2075.0550803954829</v>
      </c>
      <c r="V253" s="27">
        <v>-0.47243028337104409</v>
      </c>
      <c r="X253" s="27">
        <v>76.541095890410944</v>
      </c>
      <c r="Y253" s="27">
        <v>38160.612000000001</v>
      </c>
    </row>
    <row r="254" spans="1:25" x14ac:dyDescent="0.25">
      <c r="A254" s="4" t="s">
        <v>339</v>
      </c>
      <c r="B254" s="5">
        <v>19</v>
      </c>
      <c r="C254" s="5">
        <v>323</v>
      </c>
      <c r="D254" s="5">
        <v>26500</v>
      </c>
      <c r="E254" s="5">
        <v>32843.759999999995</v>
      </c>
      <c r="F254">
        <f t="shared" si="37"/>
        <v>29467.775999999998</v>
      </c>
      <c r="G254">
        <f t="shared" si="40"/>
        <v>29544.239999999998</v>
      </c>
      <c r="H254">
        <f t="shared" si="41"/>
        <v>34785.275999999998</v>
      </c>
      <c r="I254">
        <f t="shared" si="42"/>
        <v>31483.884000000005</v>
      </c>
      <c r="J254">
        <f t="shared" si="43"/>
        <v>8080</v>
      </c>
      <c r="K254">
        <f t="shared" si="44"/>
        <v>26500</v>
      </c>
      <c r="L254">
        <f t="shared" si="45"/>
        <v>32800</v>
      </c>
      <c r="M254">
        <f t="shared" si="46"/>
        <v>24640</v>
      </c>
      <c r="N254">
        <f t="shared" si="47"/>
        <v>34200</v>
      </c>
      <c r="O254">
        <f t="shared" si="38"/>
        <v>18420</v>
      </c>
      <c r="P254">
        <f t="shared" si="39"/>
        <v>3375.9839999999967</v>
      </c>
      <c r="S254" s="27">
        <v>225</v>
      </c>
      <c r="T254" s="27">
        <v>33411.335760630202</v>
      </c>
      <c r="U254" s="27">
        <v>2855.2202393697953</v>
      </c>
      <c r="V254" s="27">
        <v>0.65005142249772407</v>
      </c>
      <c r="X254" s="27">
        <v>76.883561643835606</v>
      </c>
      <c r="Y254" s="27">
        <v>38167.236000000004</v>
      </c>
    </row>
    <row r="255" spans="1:25" x14ac:dyDescent="0.25">
      <c r="A255" s="4" t="s">
        <v>340</v>
      </c>
      <c r="B255" s="5">
        <v>20</v>
      </c>
      <c r="C255" s="5">
        <v>324</v>
      </c>
      <c r="D255" s="5">
        <v>37000</v>
      </c>
      <c r="E255" s="5">
        <v>36983.315999999999</v>
      </c>
      <c r="F255">
        <f t="shared" si="37"/>
        <v>32843.759999999995</v>
      </c>
      <c r="G255">
        <f t="shared" si="40"/>
        <v>29467.775999999998</v>
      </c>
      <c r="H255">
        <f t="shared" si="41"/>
        <v>29544.239999999998</v>
      </c>
      <c r="I255">
        <f t="shared" si="42"/>
        <v>34785.275999999998</v>
      </c>
      <c r="J255">
        <f t="shared" si="43"/>
        <v>26500</v>
      </c>
      <c r="K255">
        <f t="shared" si="44"/>
        <v>8080</v>
      </c>
      <c r="L255">
        <f t="shared" si="45"/>
        <v>26500</v>
      </c>
      <c r="M255">
        <f t="shared" si="46"/>
        <v>32800</v>
      </c>
      <c r="N255">
        <f t="shared" si="47"/>
        <v>24640</v>
      </c>
      <c r="O255">
        <f t="shared" si="38"/>
        <v>10500</v>
      </c>
      <c r="P255">
        <f t="shared" si="39"/>
        <v>4139.5560000000041</v>
      </c>
      <c r="S255" s="27">
        <v>226</v>
      </c>
      <c r="T255" s="27">
        <v>27106.139486297208</v>
      </c>
      <c r="U255" s="27">
        <v>-480.27548629720695</v>
      </c>
      <c r="V255" s="27">
        <v>-0.10934489702524497</v>
      </c>
      <c r="X255" s="27">
        <v>77.226027397260268</v>
      </c>
      <c r="Y255" s="27">
        <v>38175.372000000003</v>
      </c>
    </row>
    <row r="256" spans="1:25" x14ac:dyDescent="0.25">
      <c r="A256" s="4" t="s">
        <v>341</v>
      </c>
      <c r="B256" s="5">
        <v>21</v>
      </c>
      <c r="C256" s="5">
        <v>325</v>
      </c>
      <c r="D256" s="5">
        <v>34100</v>
      </c>
      <c r="E256" s="5">
        <v>34105.547999999995</v>
      </c>
      <c r="F256">
        <f t="shared" si="37"/>
        <v>36983.315999999999</v>
      </c>
      <c r="G256">
        <f t="shared" si="40"/>
        <v>32843.759999999995</v>
      </c>
      <c r="H256">
        <f t="shared" si="41"/>
        <v>29467.775999999998</v>
      </c>
      <c r="I256">
        <f t="shared" si="42"/>
        <v>29544.239999999998</v>
      </c>
      <c r="J256">
        <f t="shared" si="43"/>
        <v>37000</v>
      </c>
      <c r="K256">
        <f t="shared" si="44"/>
        <v>26500</v>
      </c>
      <c r="L256">
        <f t="shared" si="45"/>
        <v>8080</v>
      </c>
      <c r="M256">
        <f t="shared" si="46"/>
        <v>26500</v>
      </c>
      <c r="N256">
        <f t="shared" si="47"/>
        <v>32800</v>
      </c>
      <c r="O256">
        <f t="shared" si="38"/>
        <v>-2900</v>
      </c>
      <c r="P256">
        <f t="shared" si="39"/>
        <v>-2877.7680000000037</v>
      </c>
      <c r="S256" s="27">
        <v>227</v>
      </c>
      <c r="T256" s="27">
        <v>30918.583745196229</v>
      </c>
      <c r="U256" s="27">
        <v>-1122.5957451962313</v>
      </c>
      <c r="V256" s="27">
        <v>-0.25558272212856409</v>
      </c>
      <c r="X256" s="27">
        <v>77.568493150684915</v>
      </c>
      <c r="Y256" s="27">
        <v>38176.536</v>
      </c>
    </row>
    <row r="257" spans="1:25" x14ac:dyDescent="0.25">
      <c r="A257" s="4" t="s">
        <v>342</v>
      </c>
      <c r="B257" s="5">
        <v>22</v>
      </c>
      <c r="C257" s="5">
        <v>326</v>
      </c>
      <c r="D257" s="5">
        <v>6160</v>
      </c>
      <c r="E257" s="5">
        <v>28652.579999999998</v>
      </c>
      <c r="F257">
        <f t="shared" si="37"/>
        <v>34105.547999999995</v>
      </c>
      <c r="G257">
        <f t="shared" si="40"/>
        <v>36983.315999999999</v>
      </c>
      <c r="H257">
        <f t="shared" si="41"/>
        <v>32843.759999999995</v>
      </c>
      <c r="I257">
        <f t="shared" si="42"/>
        <v>29467.775999999998</v>
      </c>
      <c r="J257">
        <f t="shared" si="43"/>
        <v>34100</v>
      </c>
      <c r="K257">
        <f t="shared" si="44"/>
        <v>37000</v>
      </c>
      <c r="L257">
        <f t="shared" si="45"/>
        <v>26500</v>
      </c>
      <c r="M257">
        <f t="shared" si="46"/>
        <v>8080</v>
      </c>
      <c r="N257">
        <f t="shared" si="47"/>
        <v>26500</v>
      </c>
      <c r="O257">
        <f t="shared" si="38"/>
        <v>-27940</v>
      </c>
      <c r="P257">
        <f t="shared" si="39"/>
        <v>-5452.9679999999971</v>
      </c>
      <c r="S257" s="27">
        <v>228</v>
      </c>
      <c r="T257" s="27">
        <v>31006.563228093899</v>
      </c>
      <c r="U257" s="27">
        <v>163.16077190610304</v>
      </c>
      <c r="V257" s="27">
        <v>3.7147008980574887E-2</v>
      </c>
      <c r="X257" s="27">
        <v>77.910958904109577</v>
      </c>
      <c r="Y257" s="27">
        <v>38180.951999999997</v>
      </c>
    </row>
    <row r="258" spans="1:25" x14ac:dyDescent="0.25">
      <c r="A258" s="4" t="s">
        <v>343</v>
      </c>
      <c r="B258" s="5">
        <v>23</v>
      </c>
      <c r="C258" s="5">
        <v>327</v>
      </c>
      <c r="D258" s="5">
        <v>37600</v>
      </c>
      <c r="E258" s="5">
        <v>35897.364000000001</v>
      </c>
      <c r="F258">
        <f t="shared" si="37"/>
        <v>28652.579999999998</v>
      </c>
      <c r="G258">
        <f t="shared" si="40"/>
        <v>34105.547999999995</v>
      </c>
      <c r="H258">
        <f t="shared" si="41"/>
        <v>36983.315999999999</v>
      </c>
      <c r="I258">
        <f t="shared" si="42"/>
        <v>32843.759999999995</v>
      </c>
      <c r="J258">
        <f t="shared" si="43"/>
        <v>6160</v>
      </c>
      <c r="K258">
        <f t="shared" si="44"/>
        <v>34100</v>
      </c>
      <c r="L258">
        <f t="shared" si="45"/>
        <v>37000</v>
      </c>
      <c r="M258">
        <f t="shared" si="46"/>
        <v>26500</v>
      </c>
      <c r="N258">
        <f t="shared" si="47"/>
        <v>8080</v>
      </c>
      <c r="O258">
        <f t="shared" si="38"/>
        <v>31440</v>
      </c>
      <c r="P258">
        <f t="shared" si="39"/>
        <v>7244.7840000000033</v>
      </c>
      <c r="S258" s="27">
        <v>229</v>
      </c>
      <c r="T258" s="27">
        <v>31241.175182487685</v>
      </c>
      <c r="U258" s="27">
        <v>-7532.3071824876824</v>
      </c>
      <c r="V258" s="27">
        <v>-1.7148894264446211</v>
      </c>
      <c r="X258" s="27">
        <v>78.253424657534239</v>
      </c>
      <c r="Y258" s="27">
        <v>38183.027999999998</v>
      </c>
    </row>
    <row r="259" spans="1:25" x14ac:dyDescent="0.25">
      <c r="A259" s="4" t="s">
        <v>344</v>
      </c>
      <c r="B259" s="5">
        <v>24</v>
      </c>
      <c r="C259" s="5">
        <v>328</v>
      </c>
      <c r="D259" s="5">
        <v>28700</v>
      </c>
      <c r="E259" s="5">
        <v>30536.603999999999</v>
      </c>
      <c r="F259">
        <f t="shared" si="37"/>
        <v>35897.364000000001</v>
      </c>
      <c r="G259">
        <f t="shared" si="40"/>
        <v>28652.579999999998</v>
      </c>
      <c r="H259">
        <f t="shared" si="41"/>
        <v>34105.547999999995</v>
      </c>
      <c r="I259">
        <f t="shared" si="42"/>
        <v>36983.315999999999</v>
      </c>
      <c r="J259">
        <f t="shared" si="43"/>
        <v>37600</v>
      </c>
      <c r="K259">
        <f t="shared" si="44"/>
        <v>6160</v>
      </c>
      <c r="L259">
        <f t="shared" si="45"/>
        <v>34100</v>
      </c>
      <c r="M259">
        <f t="shared" si="46"/>
        <v>37000</v>
      </c>
      <c r="N259">
        <f t="shared" si="47"/>
        <v>26500</v>
      </c>
      <c r="O259">
        <f t="shared" si="38"/>
        <v>-8900</v>
      </c>
      <c r="P259">
        <f t="shared" si="39"/>
        <v>-5360.760000000002</v>
      </c>
      <c r="S259" s="27">
        <v>230</v>
      </c>
      <c r="T259" s="27">
        <v>33059.417829039521</v>
      </c>
      <c r="U259" s="27">
        <v>7481.7301709604799</v>
      </c>
      <c r="V259" s="27">
        <v>1.7033744974609997</v>
      </c>
      <c r="X259" s="27">
        <v>78.595890410958901</v>
      </c>
      <c r="Y259" s="27">
        <v>38230.847999999998</v>
      </c>
    </row>
    <row r="260" spans="1:25" x14ac:dyDescent="0.25">
      <c r="A260" s="4" t="s">
        <v>345</v>
      </c>
      <c r="B260" s="5">
        <v>25</v>
      </c>
      <c r="C260" s="5">
        <v>329</v>
      </c>
      <c r="D260" s="5">
        <v>17360</v>
      </c>
      <c r="E260" s="5">
        <v>25920.792000000001</v>
      </c>
      <c r="F260">
        <f t="shared" si="37"/>
        <v>30536.603999999999</v>
      </c>
      <c r="G260">
        <f t="shared" si="40"/>
        <v>35897.364000000001</v>
      </c>
      <c r="H260">
        <f t="shared" si="41"/>
        <v>28652.579999999998</v>
      </c>
      <c r="I260">
        <f t="shared" si="42"/>
        <v>34105.547999999995</v>
      </c>
      <c r="J260">
        <f t="shared" si="43"/>
        <v>28700</v>
      </c>
      <c r="K260">
        <f t="shared" si="44"/>
        <v>37600</v>
      </c>
      <c r="L260">
        <f t="shared" si="45"/>
        <v>6160</v>
      </c>
      <c r="M260">
        <f t="shared" si="46"/>
        <v>34100</v>
      </c>
      <c r="N260">
        <f t="shared" si="47"/>
        <v>37000</v>
      </c>
      <c r="O260">
        <f t="shared" si="38"/>
        <v>-11340</v>
      </c>
      <c r="P260">
        <f t="shared" si="39"/>
        <v>-4615.8119999999981</v>
      </c>
      <c r="S260" s="27">
        <v>231</v>
      </c>
      <c r="T260" s="27">
        <v>33352.682772031752</v>
      </c>
      <c r="U260" s="27">
        <v>5089.2572279682499</v>
      </c>
      <c r="V260" s="27">
        <v>1.1586773079290684</v>
      </c>
      <c r="X260" s="27">
        <v>78.938356164383549</v>
      </c>
      <c r="Y260" s="27">
        <v>38291.784</v>
      </c>
    </row>
    <row r="261" spans="1:25" x14ac:dyDescent="0.25">
      <c r="A261" s="4" t="s">
        <v>346</v>
      </c>
      <c r="B261" s="5">
        <v>26</v>
      </c>
      <c r="C261" s="5">
        <v>330</v>
      </c>
      <c r="D261" s="5">
        <v>10000</v>
      </c>
      <c r="E261" s="5">
        <v>35071.979999999996</v>
      </c>
      <c r="F261">
        <f t="shared" si="37"/>
        <v>25920.792000000001</v>
      </c>
      <c r="G261">
        <f t="shared" si="40"/>
        <v>30536.603999999999</v>
      </c>
      <c r="H261">
        <f t="shared" si="41"/>
        <v>35897.364000000001</v>
      </c>
      <c r="I261">
        <f t="shared" si="42"/>
        <v>28652.579999999998</v>
      </c>
      <c r="J261">
        <f t="shared" si="43"/>
        <v>17360</v>
      </c>
      <c r="K261">
        <f t="shared" si="44"/>
        <v>28700</v>
      </c>
      <c r="L261">
        <f t="shared" si="45"/>
        <v>37600</v>
      </c>
      <c r="M261">
        <f t="shared" si="46"/>
        <v>6160</v>
      </c>
      <c r="N261">
        <f t="shared" si="47"/>
        <v>34100</v>
      </c>
      <c r="O261">
        <f t="shared" si="38"/>
        <v>-7360</v>
      </c>
      <c r="P261">
        <f t="shared" si="39"/>
        <v>9151.1879999999946</v>
      </c>
      <c r="S261" s="27">
        <v>232</v>
      </c>
      <c r="T261" s="27">
        <v>31534.440125479916</v>
      </c>
      <c r="U261" s="27">
        <v>-10.908125479916635</v>
      </c>
      <c r="V261" s="27">
        <v>-2.4834660343289556E-3</v>
      </c>
      <c r="X261" s="27">
        <v>79.280821917808211</v>
      </c>
      <c r="Y261" s="27">
        <v>38347.847999999998</v>
      </c>
    </row>
    <row r="262" spans="1:25" x14ac:dyDescent="0.25">
      <c r="A262" s="4" t="s">
        <v>347</v>
      </c>
      <c r="B262" s="5">
        <v>27</v>
      </c>
      <c r="C262" s="5">
        <v>331</v>
      </c>
      <c r="D262" s="5">
        <v>38900</v>
      </c>
      <c r="E262" s="5">
        <v>38183.027999999998</v>
      </c>
      <c r="F262">
        <f t="shared" si="37"/>
        <v>35071.979999999996</v>
      </c>
      <c r="G262">
        <f t="shared" si="40"/>
        <v>25920.792000000001</v>
      </c>
      <c r="H262">
        <f t="shared" si="41"/>
        <v>30536.603999999999</v>
      </c>
      <c r="I262">
        <f t="shared" si="42"/>
        <v>35897.364000000001</v>
      </c>
      <c r="J262">
        <f t="shared" si="43"/>
        <v>10000</v>
      </c>
      <c r="K262">
        <f t="shared" si="44"/>
        <v>17360</v>
      </c>
      <c r="L262">
        <f t="shared" si="45"/>
        <v>28700</v>
      </c>
      <c r="M262">
        <f t="shared" si="46"/>
        <v>37600</v>
      </c>
      <c r="N262">
        <f t="shared" si="47"/>
        <v>6160</v>
      </c>
      <c r="O262">
        <f t="shared" si="38"/>
        <v>28900</v>
      </c>
      <c r="P262">
        <f t="shared" si="39"/>
        <v>3111.0480000000025</v>
      </c>
      <c r="S262" s="27">
        <v>233</v>
      </c>
      <c r="T262" s="27">
        <v>30361.380353510987</v>
      </c>
      <c r="U262" s="27">
        <v>-8378.4123535109866</v>
      </c>
      <c r="V262" s="27">
        <v>-1.90752320734265</v>
      </c>
      <c r="X262" s="27">
        <v>79.623287671232873</v>
      </c>
      <c r="Y262" s="27">
        <v>38368.572</v>
      </c>
    </row>
    <row r="263" spans="1:25" x14ac:dyDescent="0.25">
      <c r="A263" s="4" t="s">
        <v>348</v>
      </c>
      <c r="B263" s="5">
        <v>28</v>
      </c>
      <c r="C263" s="5">
        <v>332</v>
      </c>
      <c r="D263" s="5">
        <v>38300</v>
      </c>
      <c r="E263" s="5">
        <v>39175.896000000001</v>
      </c>
      <c r="F263">
        <f t="shared" ref="F263:F296" si="48">E262</f>
        <v>38183.027999999998</v>
      </c>
      <c r="G263">
        <f t="shared" si="40"/>
        <v>35071.979999999996</v>
      </c>
      <c r="H263">
        <f t="shared" si="41"/>
        <v>25920.792000000001</v>
      </c>
      <c r="I263">
        <f t="shared" si="42"/>
        <v>30536.603999999999</v>
      </c>
      <c r="J263">
        <f t="shared" si="43"/>
        <v>38900</v>
      </c>
      <c r="K263">
        <f t="shared" si="44"/>
        <v>10000</v>
      </c>
      <c r="L263">
        <f t="shared" si="45"/>
        <v>17360</v>
      </c>
      <c r="M263">
        <f t="shared" si="46"/>
        <v>28700</v>
      </c>
      <c r="N263">
        <f t="shared" si="47"/>
        <v>37600</v>
      </c>
      <c r="O263">
        <f t="shared" ref="O263:O296" si="49">D263-D262</f>
        <v>-600</v>
      </c>
      <c r="P263">
        <f t="shared" ref="P263:P296" si="50">E263-E262</f>
        <v>992.86800000000221</v>
      </c>
      <c r="S263" s="27">
        <v>234</v>
      </c>
      <c r="T263" s="27">
        <v>35464.190361575827</v>
      </c>
      <c r="U263" s="27">
        <v>-5120.2223615758267</v>
      </c>
      <c r="V263" s="27">
        <v>-1.1657271771026914</v>
      </c>
      <c r="X263" s="27">
        <v>79.965753424657521</v>
      </c>
      <c r="Y263" s="27">
        <v>38380.259999999995</v>
      </c>
    </row>
    <row r="264" spans="1:25" x14ac:dyDescent="0.25">
      <c r="A264" s="4" t="s">
        <v>349</v>
      </c>
      <c r="B264" s="5">
        <v>29</v>
      </c>
      <c r="C264" s="5">
        <v>333</v>
      </c>
      <c r="D264" s="5">
        <v>35000</v>
      </c>
      <c r="E264" s="5">
        <v>34084.259999999995</v>
      </c>
      <c r="F264">
        <f t="shared" si="48"/>
        <v>39175.896000000001</v>
      </c>
      <c r="G264">
        <f t="shared" ref="G264:G296" si="51">E262</f>
        <v>38183.027999999998</v>
      </c>
      <c r="H264">
        <f t="shared" si="41"/>
        <v>35071.979999999996</v>
      </c>
      <c r="I264">
        <f t="shared" si="42"/>
        <v>25920.792000000001</v>
      </c>
      <c r="J264">
        <f t="shared" si="43"/>
        <v>38300</v>
      </c>
      <c r="K264">
        <f t="shared" si="44"/>
        <v>38900</v>
      </c>
      <c r="L264">
        <f t="shared" si="45"/>
        <v>10000</v>
      </c>
      <c r="M264">
        <f t="shared" si="46"/>
        <v>17360</v>
      </c>
      <c r="N264">
        <f t="shared" si="47"/>
        <v>28700</v>
      </c>
      <c r="O264">
        <f t="shared" si="49"/>
        <v>-3300</v>
      </c>
      <c r="P264">
        <f t="shared" si="50"/>
        <v>-5091.6360000000059</v>
      </c>
      <c r="S264" s="27">
        <v>235</v>
      </c>
      <c r="T264" s="27">
        <v>37480.386844647423</v>
      </c>
      <c r="U264" s="27">
        <v>-905.7188446474247</v>
      </c>
      <c r="V264" s="27">
        <v>-0.20620609759897388</v>
      </c>
      <c r="X264" s="27">
        <v>80.308219178082183</v>
      </c>
      <c r="Y264" s="27">
        <v>38389.452000000005</v>
      </c>
    </row>
    <row r="265" spans="1:25" x14ac:dyDescent="0.25">
      <c r="A265" s="4" t="s">
        <v>350</v>
      </c>
      <c r="B265" s="5">
        <v>30</v>
      </c>
      <c r="C265" s="5">
        <v>334</v>
      </c>
      <c r="D265" s="5">
        <v>13440</v>
      </c>
      <c r="E265" s="5">
        <v>37839.335999999996</v>
      </c>
      <c r="F265">
        <f t="shared" si="48"/>
        <v>34084.259999999995</v>
      </c>
      <c r="G265">
        <f t="shared" si="51"/>
        <v>39175.896000000001</v>
      </c>
      <c r="H265">
        <f t="shared" ref="H265:H296" si="52">E262</f>
        <v>38183.027999999998</v>
      </c>
      <c r="I265">
        <f t="shared" si="42"/>
        <v>35071.979999999996</v>
      </c>
      <c r="J265">
        <f t="shared" si="43"/>
        <v>35000</v>
      </c>
      <c r="K265">
        <f t="shared" si="44"/>
        <v>38300</v>
      </c>
      <c r="L265">
        <f t="shared" si="45"/>
        <v>38900</v>
      </c>
      <c r="M265">
        <f t="shared" si="46"/>
        <v>10000</v>
      </c>
      <c r="N265">
        <f t="shared" si="47"/>
        <v>17360</v>
      </c>
      <c r="O265">
        <f t="shared" si="49"/>
        <v>-21560</v>
      </c>
      <c r="P265">
        <f t="shared" si="50"/>
        <v>3755.0760000000009</v>
      </c>
      <c r="S265" s="27">
        <v>236</v>
      </c>
      <c r="T265" s="27">
        <v>29921.482939022637</v>
      </c>
      <c r="U265" s="27">
        <v>626.16106097736338</v>
      </c>
      <c r="V265" s="27">
        <v>0.14255884109691672</v>
      </c>
      <c r="X265" s="27">
        <v>80.650684931506845</v>
      </c>
      <c r="Y265" s="27">
        <v>38435.387999999999</v>
      </c>
    </row>
    <row r="266" spans="1:25" x14ac:dyDescent="0.25">
      <c r="A266" s="4" t="s">
        <v>352</v>
      </c>
      <c r="B266" s="5">
        <v>1</v>
      </c>
      <c r="C266" s="5">
        <v>335</v>
      </c>
      <c r="D266" s="5">
        <v>34200</v>
      </c>
      <c r="E266" s="5">
        <v>37124.94</v>
      </c>
      <c r="F266">
        <f t="shared" si="48"/>
        <v>37839.335999999996</v>
      </c>
      <c r="G266">
        <f t="shared" si="51"/>
        <v>34084.259999999995</v>
      </c>
      <c r="H266">
        <f t="shared" si="52"/>
        <v>39175.896000000001</v>
      </c>
      <c r="I266">
        <f t="shared" ref="I266:I296" si="53">E262</f>
        <v>38183.027999999998</v>
      </c>
      <c r="J266">
        <f t="shared" si="43"/>
        <v>13440</v>
      </c>
      <c r="K266">
        <f t="shared" si="44"/>
        <v>35000</v>
      </c>
      <c r="L266">
        <f t="shared" si="45"/>
        <v>38300</v>
      </c>
      <c r="M266">
        <f t="shared" si="46"/>
        <v>38900</v>
      </c>
      <c r="N266">
        <f t="shared" si="47"/>
        <v>10000</v>
      </c>
      <c r="O266">
        <f t="shared" si="49"/>
        <v>20760</v>
      </c>
      <c r="P266">
        <f t="shared" si="50"/>
        <v>-714.39599999999336</v>
      </c>
      <c r="S266" s="27">
        <v>237</v>
      </c>
      <c r="T266" s="27">
        <v>34437.763061103018</v>
      </c>
      <c r="U266" s="27">
        <v>-4308.1030611030183</v>
      </c>
      <c r="V266" s="27">
        <v>-0.98083100018755143</v>
      </c>
      <c r="X266" s="27">
        <v>80.993150684931493</v>
      </c>
      <c r="Y266" s="27">
        <v>38441.94</v>
      </c>
    </row>
    <row r="267" spans="1:25" x14ac:dyDescent="0.25">
      <c r="A267" s="4" t="s">
        <v>353</v>
      </c>
      <c r="B267" s="5">
        <v>2</v>
      </c>
      <c r="C267" s="5">
        <v>336</v>
      </c>
      <c r="D267" s="5">
        <v>37000</v>
      </c>
      <c r="E267" s="5">
        <v>39091.872000000003</v>
      </c>
      <c r="F267">
        <f t="shared" si="48"/>
        <v>37124.94</v>
      </c>
      <c r="G267">
        <f t="shared" si="51"/>
        <v>37839.335999999996</v>
      </c>
      <c r="H267">
        <f t="shared" si="52"/>
        <v>34084.259999999995</v>
      </c>
      <c r="I267">
        <f t="shared" si="53"/>
        <v>39175.896000000001</v>
      </c>
      <c r="J267">
        <f t="shared" ref="J267:J296" si="54">D266</f>
        <v>34200</v>
      </c>
      <c r="K267">
        <f t="shared" ref="K267:K296" si="55">D265</f>
        <v>13440</v>
      </c>
      <c r="L267">
        <f t="shared" ref="L267:L296" si="56">D264</f>
        <v>35000</v>
      </c>
      <c r="M267">
        <f t="shared" ref="M267:M296" si="57">D263</f>
        <v>38300</v>
      </c>
      <c r="N267">
        <f t="shared" ref="N267:N296" si="58">D262</f>
        <v>38900</v>
      </c>
      <c r="O267">
        <f t="shared" si="49"/>
        <v>2800</v>
      </c>
      <c r="P267">
        <f t="shared" si="50"/>
        <v>1966.9320000000007</v>
      </c>
      <c r="S267" s="27">
        <v>238</v>
      </c>
      <c r="T267" s="27">
        <v>35464.190361575827</v>
      </c>
      <c r="U267" s="27">
        <v>-1585.214361575825</v>
      </c>
      <c r="V267" s="27">
        <v>-0.36090765836460736</v>
      </c>
      <c r="X267" s="27">
        <v>81.335616438356155</v>
      </c>
      <c r="Y267" s="27">
        <v>38451.432000000001</v>
      </c>
    </row>
    <row r="268" spans="1:25" x14ac:dyDescent="0.25">
      <c r="A268" s="4" t="s">
        <v>354</v>
      </c>
      <c r="B268" s="5">
        <v>3</v>
      </c>
      <c r="C268" s="5">
        <v>337</v>
      </c>
      <c r="D268" s="5">
        <v>16880</v>
      </c>
      <c r="E268" s="5">
        <v>32404.428</v>
      </c>
      <c r="F268">
        <f t="shared" si="48"/>
        <v>39091.872000000003</v>
      </c>
      <c r="G268">
        <f t="shared" si="51"/>
        <v>37124.94</v>
      </c>
      <c r="H268">
        <f t="shared" si="52"/>
        <v>37839.335999999996</v>
      </c>
      <c r="I268">
        <f t="shared" si="53"/>
        <v>34084.259999999995</v>
      </c>
      <c r="J268">
        <f t="shared" si="54"/>
        <v>37000</v>
      </c>
      <c r="K268">
        <f t="shared" si="55"/>
        <v>34200</v>
      </c>
      <c r="L268">
        <f t="shared" si="56"/>
        <v>13440</v>
      </c>
      <c r="M268">
        <f t="shared" si="57"/>
        <v>35000</v>
      </c>
      <c r="N268">
        <f t="shared" si="58"/>
        <v>38300</v>
      </c>
      <c r="O268">
        <f t="shared" si="49"/>
        <v>-20120</v>
      </c>
      <c r="P268">
        <f t="shared" si="50"/>
        <v>-6687.4440000000031</v>
      </c>
      <c r="S268" s="27">
        <v>239</v>
      </c>
      <c r="T268" s="27">
        <v>34254.472471732872</v>
      </c>
      <c r="U268" s="27">
        <v>-4485.1724717328725</v>
      </c>
      <c r="V268" s="27">
        <v>-1.0211446056578517</v>
      </c>
      <c r="X268" s="27">
        <v>81.678082191780817</v>
      </c>
      <c r="Y268" s="27">
        <v>38459.807999999997</v>
      </c>
    </row>
    <row r="269" spans="1:25" x14ac:dyDescent="0.25">
      <c r="A269" s="4" t="s">
        <v>355</v>
      </c>
      <c r="B269" s="5">
        <v>4</v>
      </c>
      <c r="C269" s="5">
        <v>338</v>
      </c>
      <c r="D269" s="5">
        <v>13120</v>
      </c>
      <c r="E269" s="5">
        <v>38782.488000000005</v>
      </c>
      <c r="F269">
        <f t="shared" si="48"/>
        <v>32404.428</v>
      </c>
      <c r="G269">
        <f t="shared" si="51"/>
        <v>39091.872000000003</v>
      </c>
      <c r="H269">
        <f t="shared" si="52"/>
        <v>37124.94</v>
      </c>
      <c r="I269">
        <f t="shared" si="53"/>
        <v>37839.335999999996</v>
      </c>
      <c r="J269">
        <f t="shared" si="54"/>
        <v>16880</v>
      </c>
      <c r="K269">
        <f t="shared" si="55"/>
        <v>37000</v>
      </c>
      <c r="L269">
        <f t="shared" si="56"/>
        <v>34200</v>
      </c>
      <c r="M269">
        <f t="shared" si="57"/>
        <v>13440</v>
      </c>
      <c r="N269">
        <f t="shared" si="58"/>
        <v>35000</v>
      </c>
      <c r="O269">
        <f t="shared" si="49"/>
        <v>-3760</v>
      </c>
      <c r="P269">
        <f t="shared" si="50"/>
        <v>6378.0600000000049</v>
      </c>
      <c r="S269" s="27">
        <v>240</v>
      </c>
      <c r="T269" s="27">
        <v>35097.609182835535</v>
      </c>
      <c r="U269" s="27">
        <v>-5131.9051828355368</v>
      </c>
      <c r="V269" s="27">
        <v>-1.1683870190560173</v>
      </c>
      <c r="X269" s="27">
        <v>82.020547945205465</v>
      </c>
      <c r="Y269" s="27">
        <v>38487.372000000003</v>
      </c>
    </row>
    <row r="270" spans="1:25" x14ac:dyDescent="0.25">
      <c r="A270" s="4" t="s">
        <v>356</v>
      </c>
      <c r="B270" s="5">
        <v>5</v>
      </c>
      <c r="C270" s="5">
        <v>339</v>
      </c>
      <c r="D270" s="5">
        <v>34000</v>
      </c>
      <c r="E270" s="5">
        <v>37657.020000000004</v>
      </c>
      <c r="F270">
        <f t="shared" si="48"/>
        <v>38782.488000000005</v>
      </c>
      <c r="G270">
        <f t="shared" si="51"/>
        <v>32404.428</v>
      </c>
      <c r="H270">
        <f t="shared" si="52"/>
        <v>39091.872000000003</v>
      </c>
      <c r="I270">
        <f t="shared" si="53"/>
        <v>37124.94</v>
      </c>
      <c r="J270">
        <f t="shared" si="54"/>
        <v>13120</v>
      </c>
      <c r="K270">
        <f t="shared" si="55"/>
        <v>16880</v>
      </c>
      <c r="L270">
        <f t="shared" si="56"/>
        <v>37000</v>
      </c>
      <c r="M270">
        <f t="shared" si="57"/>
        <v>34200</v>
      </c>
      <c r="N270">
        <f t="shared" si="58"/>
        <v>13440</v>
      </c>
      <c r="O270">
        <f t="shared" si="49"/>
        <v>20880</v>
      </c>
      <c r="P270">
        <f t="shared" si="50"/>
        <v>-1125.4680000000008</v>
      </c>
      <c r="S270" s="27">
        <v>241</v>
      </c>
      <c r="T270" s="27">
        <v>35867.429658190144</v>
      </c>
      <c r="U270" s="27">
        <v>-5707.7816581901425</v>
      </c>
      <c r="V270" s="27">
        <v>-1.2994975081263327</v>
      </c>
      <c r="X270" s="27">
        <v>82.363013698630127</v>
      </c>
      <c r="Y270" s="27">
        <v>38518.008000000002</v>
      </c>
    </row>
    <row r="271" spans="1:25" x14ac:dyDescent="0.25">
      <c r="A271" s="4" t="s">
        <v>357</v>
      </c>
      <c r="B271" s="5">
        <v>6</v>
      </c>
      <c r="C271" s="5">
        <v>340</v>
      </c>
      <c r="D271" s="5">
        <v>39900</v>
      </c>
      <c r="E271" s="5">
        <v>41685.551999999996</v>
      </c>
      <c r="F271">
        <f t="shared" si="48"/>
        <v>37657.020000000004</v>
      </c>
      <c r="G271">
        <f t="shared" si="51"/>
        <v>38782.488000000005</v>
      </c>
      <c r="H271">
        <f t="shared" si="52"/>
        <v>32404.428</v>
      </c>
      <c r="I271">
        <f t="shared" si="53"/>
        <v>39091.872000000003</v>
      </c>
      <c r="J271">
        <f t="shared" si="54"/>
        <v>34000</v>
      </c>
      <c r="K271">
        <f t="shared" si="55"/>
        <v>13120</v>
      </c>
      <c r="L271">
        <f t="shared" si="56"/>
        <v>16880</v>
      </c>
      <c r="M271">
        <f t="shared" si="57"/>
        <v>37000</v>
      </c>
      <c r="N271">
        <f t="shared" si="58"/>
        <v>34200</v>
      </c>
      <c r="O271">
        <f t="shared" si="49"/>
        <v>5900</v>
      </c>
      <c r="P271">
        <f t="shared" si="50"/>
        <v>4028.531999999992</v>
      </c>
      <c r="S271" s="27">
        <v>242</v>
      </c>
      <c r="T271" s="27">
        <v>33557.968232126317</v>
      </c>
      <c r="U271" s="27">
        <v>-7299.8922321263162</v>
      </c>
      <c r="V271" s="27">
        <v>-1.6619752354449484</v>
      </c>
      <c r="X271" s="27">
        <v>82.705479452054789</v>
      </c>
      <c r="Y271" s="27">
        <v>38614.896000000001</v>
      </c>
    </row>
    <row r="272" spans="1:25" x14ac:dyDescent="0.25">
      <c r="A272" s="4" t="s">
        <v>358</v>
      </c>
      <c r="B272" s="5">
        <v>7</v>
      </c>
      <c r="C272" s="5">
        <v>341</v>
      </c>
      <c r="D272" s="5">
        <v>15520</v>
      </c>
      <c r="E272" s="5">
        <v>32343.095999999998</v>
      </c>
      <c r="F272">
        <f t="shared" si="48"/>
        <v>41685.551999999996</v>
      </c>
      <c r="G272">
        <f t="shared" si="51"/>
        <v>37657.020000000004</v>
      </c>
      <c r="H272">
        <f t="shared" si="52"/>
        <v>38782.488000000005</v>
      </c>
      <c r="I272">
        <f t="shared" si="53"/>
        <v>32404.428</v>
      </c>
      <c r="J272">
        <f t="shared" si="54"/>
        <v>39900</v>
      </c>
      <c r="K272">
        <f t="shared" si="55"/>
        <v>34000</v>
      </c>
      <c r="L272">
        <f t="shared" si="56"/>
        <v>13120</v>
      </c>
      <c r="M272">
        <f t="shared" si="57"/>
        <v>16880</v>
      </c>
      <c r="N272">
        <f t="shared" si="58"/>
        <v>37000</v>
      </c>
      <c r="O272">
        <f t="shared" si="49"/>
        <v>-24380</v>
      </c>
      <c r="P272">
        <f t="shared" si="50"/>
        <v>-9342.4559999999983</v>
      </c>
      <c r="S272" s="27">
        <v>243</v>
      </c>
      <c r="T272" s="27">
        <v>36930.515076536991</v>
      </c>
      <c r="U272" s="27">
        <v>-3466.0430765369892</v>
      </c>
      <c r="V272" s="27">
        <v>-0.78911819175061737</v>
      </c>
      <c r="X272" s="27">
        <v>83.047945205479436</v>
      </c>
      <c r="Y272" s="27">
        <v>38631.78</v>
      </c>
    </row>
    <row r="273" spans="1:25" x14ac:dyDescent="0.25">
      <c r="A273" s="4" t="s">
        <v>359</v>
      </c>
      <c r="B273" s="5">
        <v>8</v>
      </c>
      <c r="C273" s="5">
        <v>342</v>
      </c>
      <c r="D273" s="5">
        <v>12160</v>
      </c>
      <c r="E273" s="5">
        <v>38631.78</v>
      </c>
      <c r="F273">
        <f t="shared" si="48"/>
        <v>32343.095999999998</v>
      </c>
      <c r="G273">
        <f t="shared" si="51"/>
        <v>41685.551999999996</v>
      </c>
      <c r="H273">
        <f t="shared" si="52"/>
        <v>37657.020000000004</v>
      </c>
      <c r="I273">
        <f t="shared" si="53"/>
        <v>38782.488000000005</v>
      </c>
      <c r="J273">
        <f t="shared" si="54"/>
        <v>15520</v>
      </c>
      <c r="K273">
        <f t="shared" si="55"/>
        <v>39900</v>
      </c>
      <c r="L273">
        <f t="shared" si="56"/>
        <v>34000</v>
      </c>
      <c r="M273">
        <f t="shared" si="57"/>
        <v>13120</v>
      </c>
      <c r="N273">
        <f t="shared" si="58"/>
        <v>16880</v>
      </c>
      <c r="O273">
        <f t="shared" si="49"/>
        <v>-3360</v>
      </c>
      <c r="P273">
        <f t="shared" si="50"/>
        <v>6288.6840000000011</v>
      </c>
      <c r="S273" s="27">
        <v>244</v>
      </c>
      <c r="T273" s="27">
        <v>36270.668954804467</v>
      </c>
      <c r="U273" s="27">
        <v>-2981.9729548044706</v>
      </c>
      <c r="V273" s="27">
        <v>-0.67890936551648962</v>
      </c>
      <c r="X273" s="27">
        <v>83.390410958904098</v>
      </c>
      <c r="Y273" s="27">
        <v>38652.54</v>
      </c>
    </row>
    <row r="274" spans="1:25" x14ac:dyDescent="0.25">
      <c r="A274" s="4" t="s">
        <v>360</v>
      </c>
      <c r="B274" s="5">
        <v>9</v>
      </c>
      <c r="C274" s="5">
        <v>343</v>
      </c>
      <c r="D274" s="5">
        <v>29800</v>
      </c>
      <c r="E274" s="5">
        <v>36122.592000000004</v>
      </c>
      <c r="F274">
        <f t="shared" si="48"/>
        <v>38631.78</v>
      </c>
      <c r="G274">
        <f t="shared" si="51"/>
        <v>32343.095999999998</v>
      </c>
      <c r="H274">
        <f t="shared" si="52"/>
        <v>41685.551999999996</v>
      </c>
      <c r="I274">
        <f t="shared" si="53"/>
        <v>37657.020000000004</v>
      </c>
      <c r="J274">
        <f t="shared" si="54"/>
        <v>12160</v>
      </c>
      <c r="K274">
        <f t="shared" si="55"/>
        <v>15520</v>
      </c>
      <c r="L274">
        <f t="shared" si="56"/>
        <v>39900</v>
      </c>
      <c r="M274">
        <f t="shared" si="57"/>
        <v>34000</v>
      </c>
      <c r="N274">
        <f t="shared" si="58"/>
        <v>13120</v>
      </c>
      <c r="O274">
        <f t="shared" si="49"/>
        <v>17640</v>
      </c>
      <c r="P274">
        <f t="shared" si="50"/>
        <v>-2509.1879999999946</v>
      </c>
      <c r="S274" s="27">
        <v>245</v>
      </c>
      <c r="T274" s="27">
        <v>37003.831312285045</v>
      </c>
      <c r="U274" s="27">
        <v>-1118.6833122850439</v>
      </c>
      <c r="V274" s="27">
        <v>-0.25469197382681291</v>
      </c>
      <c r="X274" s="27">
        <v>83.732876712328761</v>
      </c>
      <c r="Y274" s="27">
        <v>38655.372000000003</v>
      </c>
    </row>
    <row r="275" spans="1:25" x14ac:dyDescent="0.25">
      <c r="A275" s="4" t="s">
        <v>361</v>
      </c>
      <c r="B275" s="5">
        <v>10</v>
      </c>
      <c r="C275" s="5">
        <v>344</v>
      </c>
      <c r="D275" s="5">
        <v>30500</v>
      </c>
      <c r="E275" s="5">
        <v>34810.835999999996</v>
      </c>
      <c r="F275">
        <f t="shared" si="48"/>
        <v>36122.592000000004</v>
      </c>
      <c r="G275">
        <f t="shared" si="51"/>
        <v>38631.78</v>
      </c>
      <c r="H275">
        <f t="shared" si="52"/>
        <v>32343.095999999998</v>
      </c>
      <c r="I275">
        <f t="shared" si="53"/>
        <v>41685.551999999996</v>
      </c>
      <c r="J275">
        <f t="shared" si="54"/>
        <v>29800</v>
      </c>
      <c r="K275">
        <f t="shared" si="55"/>
        <v>12160</v>
      </c>
      <c r="L275">
        <f t="shared" si="56"/>
        <v>15520</v>
      </c>
      <c r="M275">
        <f t="shared" si="57"/>
        <v>39900</v>
      </c>
      <c r="N275">
        <f t="shared" si="58"/>
        <v>34000</v>
      </c>
      <c r="O275">
        <f t="shared" si="49"/>
        <v>700</v>
      </c>
      <c r="P275">
        <f t="shared" si="50"/>
        <v>-1311.7560000000085</v>
      </c>
      <c r="S275" s="27">
        <v>246</v>
      </c>
      <c r="T275" s="27">
        <v>33499.315243527875</v>
      </c>
      <c r="U275" s="27">
        <v>-2015.4312435278698</v>
      </c>
      <c r="V275" s="27">
        <v>-0.45885565279224189</v>
      </c>
      <c r="X275" s="27">
        <v>84.075342465753408</v>
      </c>
      <c r="Y275" s="27">
        <v>38730.563999999998</v>
      </c>
    </row>
    <row r="276" spans="1:25" x14ac:dyDescent="0.25">
      <c r="A276" s="4" t="s">
        <v>362</v>
      </c>
      <c r="B276" s="5">
        <v>11</v>
      </c>
      <c r="C276" s="5">
        <v>345</v>
      </c>
      <c r="D276" s="5">
        <v>20800</v>
      </c>
      <c r="E276" s="5">
        <v>38291.784</v>
      </c>
      <c r="F276">
        <f t="shared" si="48"/>
        <v>34810.835999999996</v>
      </c>
      <c r="G276">
        <f t="shared" si="51"/>
        <v>36122.592000000004</v>
      </c>
      <c r="H276">
        <f t="shared" si="52"/>
        <v>38631.78</v>
      </c>
      <c r="I276">
        <f t="shared" si="53"/>
        <v>32343.095999999998</v>
      </c>
      <c r="J276">
        <f t="shared" si="54"/>
        <v>30500</v>
      </c>
      <c r="K276">
        <f t="shared" si="55"/>
        <v>29800</v>
      </c>
      <c r="L276">
        <f t="shared" si="56"/>
        <v>12160</v>
      </c>
      <c r="M276">
        <f t="shared" si="57"/>
        <v>15520</v>
      </c>
      <c r="N276">
        <f t="shared" si="58"/>
        <v>39900</v>
      </c>
      <c r="O276">
        <f t="shared" si="49"/>
        <v>-9700</v>
      </c>
      <c r="P276">
        <f t="shared" si="50"/>
        <v>3480.948000000004</v>
      </c>
      <c r="S276" s="27">
        <v>247</v>
      </c>
      <c r="T276" s="27">
        <v>36490.617662048637</v>
      </c>
      <c r="U276" s="27">
        <v>-1705.3416620486387</v>
      </c>
      <c r="V276" s="27">
        <v>-0.38825718519844621</v>
      </c>
      <c r="X276" s="27">
        <v>84.41780821917807</v>
      </c>
      <c r="Y276" s="27">
        <v>38782.488000000005</v>
      </c>
    </row>
    <row r="277" spans="1:25" x14ac:dyDescent="0.25">
      <c r="A277" s="4" t="s">
        <v>363</v>
      </c>
      <c r="B277" s="5">
        <v>12</v>
      </c>
      <c r="C277" s="5">
        <v>346</v>
      </c>
      <c r="D277" s="5">
        <v>34600</v>
      </c>
      <c r="E277" s="5">
        <v>37142.879999999997</v>
      </c>
      <c r="F277">
        <f t="shared" si="48"/>
        <v>38291.784</v>
      </c>
      <c r="G277">
        <f t="shared" si="51"/>
        <v>34810.835999999996</v>
      </c>
      <c r="H277">
        <f t="shared" si="52"/>
        <v>36122.592000000004</v>
      </c>
      <c r="I277">
        <f t="shared" si="53"/>
        <v>38631.78</v>
      </c>
      <c r="J277">
        <f t="shared" si="54"/>
        <v>20800</v>
      </c>
      <c r="K277">
        <f t="shared" si="55"/>
        <v>30500</v>
      </c>
      <c r="L277">
        <f t="shared" si="56"/>
        <v>29800</v>
      </c>
      <c r="M277">
        <f t="shared" si="57"/>
        <v>12160</v>
      </c>
      <c r="N277">
        <f t="shared" si="58"/>
        <v>15520</v>
      </c>
      <c r="O277">
        <f t="shared" si="49"/>
        <v>13800</v>
      </c>
      <c r="P277">
        <f t="shared" si="50"/>
        <v>-1148.9040000000023</v>
      </c>
      <c r="S277" s="27">
        <v>248</v>
      </c>
      <c r="T277" s="27">
        <v>34181.15623598481</v>
      </c>
      <c r="U277" s="27">
        <v>-4636.9162359848124</v>
      </c>
      <c r="V277" s="27">
        <v>-1.0556922907880555</v>
      </c>
      <c r="X277" s="27">
        <v>84.760273972602732</v>
      </c>
      <c r="Y277" s="27">
        <v>38908.379999999997</v>
      </c>
    </row>
    <row r="278" spans="1:25" x14ac:dyDescent="0.25">
      <c r="A278" s="4" t="s">
        <v>364</v>
      </c>
      <c r="B278" s="5">
        <v>13</v>
      </c>
      <c r="C278" s="5">
        <v>347</v>
      </c>
      <c r="D278" s="5">
        <v>39900</v>
      </c>
      <c r="E278" s="5">
        <v>41710.32</v>
      </c>
      <c r="F278">
        <f t="shared" si="48"/>
        <v>37142.879999999997</v>
      </c>
      <c r="G278">
        <f t="shared" si="51"/>
        <v>38291.784</v>
      </c>
      <c r="H278">
        <f t="shared" si="52"/>
        <v>34810.835999999996</v>
      </c>
      <c r="I278">
        <f t="shared" si="53"/>
        <v>36122.592000000004</v>
      </c>
      <c r="J278">
        <f t="shared" si="54"/>
        <v>34600</v>
      </c>
      <c r="K278">
        <f t="shared" si="55"/>
        <v>20800</v>
      </c>
      <c r="L278">
        <f t="shared" si="56"/>
        <v>30500</v>
      </c>
      <c r="M278">
        <f t="shared" si="57"/>
        <v>29800</v>
      </c>
      <c r="N278">
        <f t="shared" si="58"/>
        <v>12160</v>
      </c>
      <c r="O278">
        <f t="shared" si="49"/>
        <v>5300</v>
      </c>
      <c r="P278">
        <f t="shared" si="50"/>
        <v>4567.4400000000023</v>
      </c>
      <c r="S278" s="27">
        <v>249</v>
      </c>
      <c r="T278" s="27">
        <v>27428.730923588664</v>
      </c>
      <c r="U278" s="27">
        <v>2039.0450764113339</v>
      </c>
      <c r="V278" s="27">
        <v>0.46423184249728106</v>
      </c>
      <c r="X278" s="27">
        <v>85.102739726027394</v>
      </c>
      <c r="Y278" s="27">
        <v>39027.455999999998</v>
      </c>
    </row>
    <row r="279" spans="1:25" x14ac:dyDescent="0.25">
      <c r="A279" s="4" t="s">
        <v>365</v>
      </c>
      <c r="B279" s="5">
        <v>14</v>
      </c>
      <c r="C279" s="5">
        <v>348</v>
      </c>
      <c r="D279" s="5">
        <v>35000</v>
      </c>
      <c r="E279" s="5">
        <v>38518.008000000002</v>
      </c>
      <c r="F279">
        <f t="shared" si="48"/>
        <v>41710.32</v>
      </c>
      <c r="G279">
        <f t="shared" si="51"/>
        <v>37142.879999999997</v>
      </c>
      <c r="H279">
        <f t="shared" si="52"/>
        <v>38291.784</v>
      </c>
      <c r="I279">
        <f t="shared" si="53"/>
        <v>34810.835999999996</v>
      </c>
      <c r="J279">
        <f t="shared" si="54"/>
        <v>39900</v>
      </c>
      <c r="K279">
        <f t="shared" si="55"/>
        <v>34600</v>
      </c>
      <c r="L279">
        <f t="shared" si="56"/>
        <v>20800</v>
      </c>
      <c r="M279">
        <f t="shared" si="57"/>
        <v>30500</v>
      </c>
      <c r="N279">
        <f t="shared" si="58"/>
        <v>29800</v>
      </c>
      <c r="O279">
        <f t="shared" si="49"/>
        <v>-4900</v>
      </c>
      <c r="P279">
        <f t="shared" si="50"/>
        <v>-3192.3119999999981</v>
      </c>
      <c r="S279" s="27">
        <v>250</v>
      </c>
      <c r="T279" s="27">
        <v>34181.15623598481</v>
      </c>
      <c r="U279" s="27">
        <v>-1337.3962359848156</v>
      </c>
      <c r="V279" s="27">
        <v>-0.30448660795319948</v>
      </c>
      <c r="X279" s="27">
        <v>85.445205479452042</v>
      </c>
      <c r="Y279" s="27">
        <v>39032.387999999999</v>
      </c>
    </row>
    <row r="280" spans="1:25" x14ac:dyDescent="0.25">
      <c r="A280" s="4" t="s">
        <v>366</v>
      </c>
      <c r="B280" s="5">
        <v>15</v>
      </c>
      <c r="C280" s="5">
        <v>349</v>
      </c>
      <c r="D280" s="5">
        <v>21120</v>
      </c>
      <c r="E280" s="5">
        <v>35557.728000000003</v>
      </c>
      <c r="F280">
        <f t="shared" si="48"/>
        <v>38518.008000000002</v>
      </c>
      <c r="G280">
        <f t="shared" si="51"/>
        <v>41710.32</v>
      </c>
      <c r="H280">
        <f t="shared" si="52"/>
        <v>37142.879999999997</v>
      </c>
      <c r="I280">
        <f t="shared" si="53"/>
        <v>38291.784</v>
      </c>
      <c r="J280">
        <f t="shared" si="54"/>
        <v>35000</v>
      </c>
      <c r="K280">
        <f t="shared" si="55"/>
        <v>39900</v>
      </c>
      <c r="L280">
        <f t="shared" si="56"/>
        <v>34600</v>
      </c>
      <c r="M280">
        <f t="shared" si="57"/>
        <v>20800</v>
      </c>
      <c r="N280">
        <f t="shared" si="58"/>
        <v>30500</v>
      </c>
      <c r="O280">
        <f t="shared" si="49"/>
        <v>-13880</v>
      </c>
      <c r="P280">
        <f t="shared" si="50"/>
        <v>-2960.2799999999988</v>
      </c>
      <c r="S280" s="27">
        <v>251</v>
      </c>
      <c r="T280" s="27">
        <v>38030.258612757854</v>
      </c>
      <c r="U280" s="27">
        <v>-1046.9426127578554</v>
      </c>
      <c r="V280" s="27">
        <v>-0.23835868256766857</v>
      </c>
      <c r="X280" s="27">
        <v>85.787671232876704</v>
      </c>
      <c r="Y280" s="27">
        <v>39043.824000000001</v>
      </c>
    </row>
    <row r="281" spans="1:25" x14ac:dyDescent="0.25">
      <c r="A281" s="4" t="s">
        <v>367</v>
      </c>
      <c r="B281" s="5">
        <v>16</v>
      </c>
      <c r="C281" s="5">
        <v>350</v>
      </c>
      <c r="D281" s="5">
        <v>33600</v>
      </c>
      <c r="E281" s="5">
        <v>37102.212</v>
      </c>
      <c r="F281">
        <f t="shared" si="48"/>
        <v>35557.728000000003</v>
      </c>
      <c r="G281">
        <f t="shared" si="51"/>
        <v>38518.008000000002</v>
      </c>
      <c r="H281">
        <f t="shared" si="52"/>
        <v>41710.32</v>
      </c>
      <c r="I281">
        <f t="shared" si="53"/>
        <v>37142.879999999997</v>
      </c>
      <c r="J281">
        <f t="shared" si="54"/>
        <v>21120</v>
      </c>
      <c r="K281">
        <f t="shared" si="55"/>
        <v>35000</v>
      </c>
      <c r="L281">
        <f t="shared" si="56"/>
        <v>39900</v>
      </c>
      <c r="M281">
        <f t="shared" si="57"/>
        <v>34600</v>
      </c>
      <c r="N281">
        <f t="shared" si="58"/>
        <v>20800</v>
      </c>
      <c r="O281">
        <f t="shared" si="49"/>
        <v>12480</v>
      </c>
      <c r="P281">
        <f t="shared" si="50"/>
        <v>1544.4839999999967</v>
      </c>
      <c r="S281" s="27">
        <v>252</v>
      </c>
      <c r="T281" s="27">
        <v>36967.173194411014</v>
      </c>
      <c r="U281" s="27">
        <v>-2861.625194411019</v>
      </c>
      <c r="V281" s="27">
        <v>-0.65150964630763242</v>
      </c>
      <c r="X281" s="27">
        <v>86.130136986301366</v>
      </c>
      <c r="Y281" s="27">
        <v>39091.872000000003</v>
      </c>
    </row>
    <row r="282" spans="1:25" x14ac:dyDescent="0.25">
      <c r="A282" s="4" t="s">
        <v>368</v>
      </c>
      <c r="B282" s="5">
        <v>17</v>
      </c>
      <c r="C282" s="5">
        <v>351</v>
      </c>
      <c r="D282" s="5">
        <v>36900</v>
      </c>
      <c r="E282" s="5">
        <v>37102.644</v>
      </c>
      <c r="F282">
        <f t="shared" si="48"/>
        <v>37102.212</v>
      </c>
      <c r="G282">
        <f t="shared" si="51"/>
        <v>35557.728000000003</v>
      </c>
      <c r="H282">
        <f t="shared" si="52"/>
        <v>38518.008000000002</v>
      </c>
      <c r="I282">
        <f t="shared" si="53"/>
        <v>41710.32</v>
      </c>
      <c r="J282">
        <f t="shared" si="54"/>
        <v>33600</v>
      </c>
      <c r="K282">
        <f t="shared" si="55"/>
        <v>21120</v>
      </c>
      <c r="L282">
        <f t="shared" si="56"/>
        <v>35000</v>
      </c>
      <c r="M282">
        <f t="shared" si="57"/>
        <v>39900</v>
      </c>
      <c r="N282">
        <f t="shared" si="58"/>
        <v>34600</v>
      </c>
      <c r="O282">
        <f t="shared" si="49"/>
        <v>3300</v>
      </c>
      <c r="P282">
        <f t="shared" si="50"/>
        <v>0.43200000000069849</v>
      </c>
      <c r="S282" s="27">
        <v>253</v>
      </c>
      <c r="T282" s="27">
        <v>26724.895060407307</v>
      </c>
      <c r="U282" s="27">
        <v>1927.6849395926911</v>
      </c>
      <c r="V282" s="27">
        <v>0.43887834634649803</v>
      </c>
      <c r="X282" s="27">
        <v>86.472602739726014</v>
      </c>
      <c r="Y282" s="27">
        <v>39155.555999999997</v>
      </c>
    </row>
    <row r="283" spans="1:25" x14ac:dyDescent="0.25">
      <c r="A283" s="4" t="s">
        <v>369</v>
      </c>
      <c r="B283" s="5">
        <v>18</v>
      </c>
      <c r="C283" s="5">
        <v>352</v>
      </c>
      <c r="D283" s="5">
        <v>44500</v>
      </c>
      <c r="E283" s="5">
        <v>46524.732000000004</v>
      </c>
      <c r="F283">
        <f t="shared" si="48"/>
        <v>37102.644</v>
      </c>
      <c r="G283">
        <f t="shared" si="51"/>
        <v>37102.212</v>
      </c>
      <c r="H283">
        <f t="shared" si="52"/>
        <v>35557.728000000003</v>
      </c>
      <c r="I283">
        <f t="shared" si="53"/>
        <v>38518.008000000002</v>
      </c>
      <c r="J283">
        <f t="shared" si="54"/>
        <v>36900</v>
      </c>
      <c r="K283">
        <f t="shared" si="55"/>
        <v>33600</v>
      </c>
      <c r="L283">
        <f t="shared" si="56"/>
        <v>21120</v>
      </c>
      <c r="M283">
        <f t="shared" si="57"/>
        <v>35000</v>
      </c>
      <c r="N283">
        <f t="shared" si="58"/>
        <v>39900</v>
      </c>
      <c r="O283">
        <f t="shared" si="49"/>
        <v>7600</v>
      </c>
      <c r="P283">
        <f t="shared" si="50"/>
        <v>9422.0880000000034</v>
      </c>
      <c r="S283" s="27">
        <v>254</v>
      </c>
      <c r="T283" s="27">
        <v>38250.207320002031</v>
      </c>
      <c r="U283" s="27">
        <v>-2352.8433200020299</v>
      </c>
      <c r="V283" s="27">
        <v>-0.53567466565002075</v>
      </c>
      <c r="X283" s="27">
        <v>86.815068493150676</v>
      </c>
      <c r="Y283" s="27">
        <v>39162.648000000001</v>
      </c>
    </row>
    <row r="284" spans="1:25" x14ac:dyDescent="0.25">
      <c r="A284" s="4" t="s">
        <v>370</v>
      </c>
      <c r="B284" s="5">
        <v>19</v>
      </c>
      <c r="C284" s="5">
        <v>353</v>
      </c>
      <c r="D284" s="5">
        <v>41000</v>
      </c>
      <c r="E284" s="5">
        <v>40240.115999999995</v>
      </c>
      <c r="F284">
        <f t="shared" si="48"/>
        <v>46524.732000000004</v>
      </c>
      <c r="G284">
        <f t="shared" si="51"/>
        <v>37102.644</v>
      </c>
      <c r="H284">
        <f t="shared" si="52"/>
        <v>37102.212</v>
      </c>
      <c r="I284">
        <f t="shared" si="53"/>
        <v>35557.728000000003</v>
      </c>
      <c r="J284">
        <f t="shared" si="54"/>
        <v>44500</v>
      </c>
      <c r="K284">
        <f t="shared" si="55"/>
        <v>36900</v>
      </c>
      <c r="L284">
        <f t="shared" si="56"/>
        <v>33600</v>
      </c>
      <c r="M284">
        <f t="shared" si="57"/>
        <v>21120</v>
      </c>
      <c r="N284">
        <f t="shared" si="58"/>
        <v>35000</v>
      </c>
      <c r="O284">
        <f t="shared" si="49"/>
        <v>-3500</v>
      </c>
      <c r="P284">
        <f t="shared" si="50"/>
        <v>-6284.6160000000091</v>
      </c>
      <c r="S284" s="27">
        <v>255</v>
      </c>
      <c r="T284" s="27">
        <v>34987.63482921345</v>
      </c>
      <c r="U284" s="27">
        <v>-4451.0308292134505</v>
      </c>
      <c r="V284" s="27">
        <v>-1.0133715368836342</v>
      </c>
      <c r="X284" s="27">
        <v>87.157534246575338</v>
      </c>
      <c r="Y284" s="27">
        <v>39175.896000000001</v>
      </c>
    </row>
    <row r="285" spans="1:25" x14ac:dyDescent="0.25">
      <c r="A285" s="4" t="s">
        <v>371</v>
      </c>
      <c r="B285" s="5">
        <v>20</v>
      </c>
      <c r="C285" s="5">
        <v>354</v>
      </c>
      <c r="D285" s="5">
        <v>37300</v>
      </c>
      <c r="E285" s="5">
        <v>40767.168000000005</v>
      </c>
      <c r="F285">
        <f t="shared" si="48"/>
        <v>40240.115999999995</v>
      </c>
      <c r="G285">
        <f t="shared" si="51"/>
        <v>46524.732000000004</v>
      </c>
      <c r="H285">
        <f t="shared" si="52"/>
        <v>37102.644</v>
      </c>
      <c r="I285">
        <f t="shared" si="53"/>
        <v>37102.212</v>
      </c>
      <c r="J285">
        <f t="shared" si="54"/>
        <v>41000</v>
      </c>
      <c r="K285">
        <f t="shared" si="55"/>
        <v>44500</v>
      </c>
      <c r="L285">
        <f t="shared" si="56"/>
        <v>36900</v>
      </c>
      <c r="M285">
        <f t="shared" si="57"/>
        <v>33600</v>
      </c>
      <c r="N285">
        <f t="shared" si="58"/>
        <v>21120</v>
      </c>
      <c r="O285">
        <f t="shared" si="49"/>
        <v>-3700</v>
      </c>
      <c r="P285">
        <f t="shared" si="50"/>
        <v>527.05200000001059</v>
      </c>
      <c r="S285" s="27">
        <v>256</v>
      </c>
      <c r="T285" s="27">
        <v>30830.604262298559</v>
      </c>
      <c r="U285" s="27">
        <v>-4909.8122622985575</v>
      </c>
      <c r="V285" s="27">
        <v>-1.1178228569885744</v>
      </c>
      <c r="X285" s="27">
        <v>87.499999999999986</v>
      </c>
      <c r="Y285" s="27">
        <v>39181.812000000005</v>
      </c>
    </row>
    <row r="286" spans="1:25" x14ac:dyDescent="0.25">
      <c r="A286" s="4" t="s">
        <v>372</v>
      </c>
      <c r="B286" s="5">
        <v>21</v>
      </c>
      <c r="C286" s="5">
        <v>355</v>
      </c>
      <c r="D286" s="5">
        <v>34000</v>
      </c>
      <c r="E286" s="5">
        <v>40196.664000000004</v>
      </c>
      <c r="F286">
        <f t="shared" si="48"/>
        <v>40767.168000000005</v>
      </c>
      <c r="G286">
        <f t="shared" si="51"/>
        <v>40240.115999999995</v>
      </c>
      <c r="H286">
        <f t="shared" si="52"/>
        <v>46524.732000000004</v>
      </c>
      <c r="I286">
        <f t="shared" si="53"/>
        <v>37102.644</v>
      </c>
      <c r="J286">
        <f t="shared" si="54"/>
        <v>37300</v>
      </c>
      <c r="K286">
        <f t="shared" si="55"/>
        <v>41000</v>
      </c>
      <c r="L286">
        <f t="shared" si="56"/>
        <v>44500</v>
      </c>
      <c r="M286">
        <f t="shared" si="57"/>
        <v>36900</v>
      </c>
      <c r="N286">
        <f t="shared" si="58"/>
        <v>33600</v>
      </c>
      <c r="O286">
        <f t="shared" si="49"/>
        <v>-3300</v>
      </c>
      <c r="P286">
        <f t="shared" si="50"/>
        <v>-570.50400000000081</v>
      </c>
      <c r="S286" s="27">
        <v>257</v>
      </c>
      <c r="T286" s="27">
        <v>28132.566786770021</v>
      </c>
      <c r="U286" s="27">
        <v>6939.4132132299746</v>
      </c>
      <c r="V286" s="27">
        <v>1.5799045440905499</v>
      </c>
      <c r="X286" s="27">
        <v>87.842465753424648</v>
      </c>
      <c r="Y286" s="27">
        <v>39349.596000000005</v>
      </c>
    </row>
    <row r="287" spans="1:25" x14ac:dyDescent="0.25">
      <c r="A287" s="4" t="s">
        <v>373</v>
      </c>
      <c r="B287" s="5">
        <v>22</v>
      </c>
      <c r="C287" s="5">
        <v>356</v>
      </c>
      <c r="D287" s="5">
        <v>34400</v>
      </c>
      <c r="E287" s="5">
        <v>39488.315999999999</v>
      </c>
      <c r="F287">
        <f t="shared" si="48"/>
        <v>40196.664000000004</v>
      </c>
      <c r="G287">
        <f t="shared" si="51"/>
        <v>40767.168000000005</v>
      </c>
      <c r="H287">
        <f t="shared" si="52"/>
        <v>40240.115999999995</v>
      </c>
      <c r="I287">
        <f t="shared" si="53"/>
        <v>46524.732000000004</v>
      </c>
      <c r="J287">
        <f t="shared" si="54"/>
        <v>34000</v>
      </c>
      <c r="K287">
        <f t="shared" si="55"/>
        <v>37300</v>
      </c>
      <c r="L287">
        <f t="shared" si="56"/>
        <v>41000</v>
      </c>
      <c r="M287">
        <f t="shared" si="57"/>
        <v>44500</v>
      </c>
      <c r="N287">
        <f t="shared" si="58"/>
        <v>36900</v>
      </c>
      <c r="O287">
        <f t="shared" si="49"/>
        <v>400</v>
      </c>
      <c r="P287">
        <f t="shared" si="50"/>
        <v>-708.34800000000541</v>
      </c>
      <c r="S287" s="27">
        <v>258</v>
      </c>
      <c r="T287" s="27">
        <v>38726.762852364409</v>
      </c>
      <c r="U287" s="27">
        <v>-543.73485236441047</v>
      </c>
      <c r="V287" s="27">
        <v>-0.12379276714537782</v>
      </c>
      <c r="X287" s="27">
        <v>88.18493150684931</v>
      </c>
      <c r="Y287" s="27">
        <v>39360.084000000003</v>
      </c>
    </row>
    <row r="288" spans="1:25" x14ac:dyDescent="0.25">
      <c r="A288" s="4" t="s">
        <v>374</v>
      </c>
      <c r="B288" s="5">
        <v>23</v>
      </c>
      <c r="C288" s="5">
        <v>357</v>
      </c>
      <c r="D288" s="5">
        <v>35400</v>
      </c>
      <c r="E288" s="5">
        <v>36880.764000000003</v>
      </c>
      <c r="F288">
        <f t="shared" si="48"/>
        <v>39488.315999999999</v>
      </c>
      <c r="G288">
        <f t="shared" si="51"/>
        <v>40196.664000000004</v>
      </c>
      <c r="H288">
        <f t="shared" si="52"/>
        <v>40767.168000000005</v>
      </c>
      <c r="I288">
        <f t="shared" si="53"/>
        <v>40240.115999999995</v>
      </c>
      <c r="J288">
        <f t="shared" si="54"/>
        <v>34400</v>
      </c>
      <c r="K288">
        <f t="shared" si="55"/>
        <v>34000</v>
      </c>
      <c r="L288">
        <f t="shared" si="56"/>
        <v>37300</v>
      </c>
      <c r="M288">
        <f t="shared" si="57"/>
        <v>41000</v>
      </c>
      <c r="N288">
        <f t="shared" si="58"/>
        <v>44500</v>
      </c>
      <c r="O288">
        <f t="shared" si="49"/>
        <v>1000</v>
      </c>
      <c r="P288">
        <f t="shared" si="50"/>
        <v>-2607.551999999996</v>
      </c>
      <c r="S288" s="27">
        <v>259</v>
      </c>
      <c r="T288" s="27">
        <v>38506.814145120239</v>
      </c>
      <c r="U288" s="27">
        <v>669.08185487976152</v>
      </c>
      <c r="V288" s="27">
        <v>0.15233066981481058</v>
      </c>
      <c r="X288" s="27">
        <v>88.527397260273958</v>
      </c>
      <c r="Y288" s="27">
        <v>39403.067999999999</v>
      </c>
    </row>
    <row r="289" spans="1:25" x14ac:dyDescent="0.25">
      <c r="A289" s="4" t="s">
        <v>375</v>
      </c>
      <c r="B289" s="5">
        <v>24</v>
      </c>
      <c r="C289" s="5">
        <v>358</v>
      </c>
      <c r="D289" s="5">
        <v>34100</v>
      </c>
      <c r="E289" s="5">
        <v>33377.892</v>
      </c>
      <c r="F289">
        <f t="shared" si="48"/>
        <v>36880.764000000003</v>
      </c>
      <c r="G289">
        <f t="shared" si="51"/>
        <v>39488.315999999999</v>
      </c>
      <c r="H289">
        <f t="shared" si="52"/>
        <v>40196.664000000004</v>
      </c>
      <c r="I289">
        <f t="shared" si="53"/>
        <v>40767.168000000005</v>
      </c>
      <c r="J289">
        <f t="shared" si="54"/>
        <v>35400</v>
      </c>
      <c r="K289">
        <f t="shared" si="55"/>
        <v>34400</v>
      </c>
      <c r="L289">
        <f t="shared" si="56"/>
        <v>34000</v>
      </c>
      <c r="M289">
        <f t="shared" si="57"/>
        <v>37300</v>
      </c>
      <c r="N289">
        <f t="shared" si="58"/>
        <v>41000</v>
      </c>
      <c r="O289">
        <f t="shared" si="49"/>
        <v>-1300</v>
      </c>
      <c r="P289">
        <f t="shared" si="50"/>
        <v>-3502.872000000003</v>
      </c>
      <c r="S289" s="27">
        <v>260</v>
      </c>
      <c r="T289" s="27">
        <v>37297.096255277276</v>
      </c>
      <c r="U289" s="27">
        <v>-3212.8362552772815</v>
      </c>
      <c r="V289" s="27">
        <v>-0.73147029052169843</v>
      </c>
      <c r="X289" s="27">
        <v>88.86986301369862</v>
      </c>
      <c r="Y289" s="27">
        <v>39408.084000000003</v>
      </c>
    </row>
    <row r="290" spans="1:25" x14ac:dyDescent="0.25">
      <c r="A290" s="4" t="s">
        <v>376</v>
      </c>
      <c r="B290" s="5">
        <v>25</v>
      </c>
      <c r="C290" s="5">
        <v>359</v>
      </c>
      <c r="D290" s="5">
        <v>41900</v>
      </c>
      <c r="E290" s="5">
        <v>41174.207999999999</v>
      </c>
      <c r="F290">
        <f t="shared" si="48"/>
        <v>33377.892</v>
      </c>
      <c r="G290">
        <f t="shared" si="51"/>
        <v>36880.764000000003</v>
      </c>
      <c r="H290">
        <f t="shared" si="52"/>
        <v>39488.315999999999</v>
      </c>
      <c r="I290">
        <f t="shared" si="53"/>
        <v>40196.664000000004</v>
      </c>
      <c r="J290">
        <f t="shared" si="54"/>
        <v>34100</v>
      </c>
      <c r="K290">
        <f t="shared" si="55"/>
        <v>35400</v>
      </c>
      <c r="L290">
        <f t="shared" si="56"/>
        <v>34400</v>
      </c>
      <c r="M290">
        <f t="shared" si="57"/>
        <v>34000</v>
      </c>
      <c r="N290">
        <f t="shared" si="58"/>
        <v>37300</v>
      </c>
      <c r="O290">
        <f t="shared" si="49"/>
        <v>7800</v>
      </c>
      <c r="P290">
        <f t="shared" si="50"/>
        <v>7796.3159999999989</v>
      </c>
      <c r="S290" s="27">
        <v>261</v>
      </c>
      <c r="T290" s="27">
        <v>29393.60604163662</v>
      </c>
      <c r="U290" s="27">
        <v>8445.7299583633758</v>
      </c>
      <c r="V290" s="27">
        <v>1.922849487322752</v>
      </c>
      <c r="X290" s="27">
        <v>89.212328767123282</v>
      </c>
      <c r="Y290" s="27">
        <v>39488.315999999999</v>
      </c>
    </row>
    <row r="291" spans="1:25" x14ac:dyDescent="0.25">
      <c r="A291" s="4" t="s">
        <v>377</v>
      </c>
      <c r="B291" s="5">
        <v>26</v>
      </c>
      <c r="C291" s="5">
        <v>360</v>
      </c>
      <c r="D291" s="5">
        <v>40200</v>
      </c>
      <c r="E291" s="5">
        <v>39162.648000000001</v>
      </c>
      <c r="F291">
        <f t="shared" si="48"/>
        <v>41174.207999999999</v>
      </c>
      <c r="G291">
        <f t="shared" si="51"/>
        <v>33377.892</v>
      </c>
      <c r="H291">
        <f t="shared" si="52"/>
        <v>36880.764000000003</v>
      </c>
      <c r="I291">
        <f t="shared" si="53"/>
        <v>39488.315999999999</v>
      </c>
      <c r="J291">
        <f t="shared" si="54"/>
        <v>41900</v>
      </c>
      <c r="K291">
        <f t="shared" si="55"/>
        <v>34100</v>
      </c>
      <c r="L291">
        <f t="shared" si="56"/>
        <v>35400</v>
      </c>
      <c r="M291">
        <f t="shared" si="57"/>
        <v>34400</v>
      </c>
      <c r="N291">
        <f t="shared" si="58"/>
        <v>34000</v>
      </c>
      <c r="O291">
        <f t="shared" si="49"/>
        <v>-1700</v>
      </c>
      <c r="P291">
        <f t="shared" si="50"/>
        <v>-2011.5599999999977</v>
      </c>
      <c r="S291" s="27">
        <v>262</v>
      </c>
      <c r="T291" s="27">
        <v>37003.831312285045</v>
      </c>
      <c r="U291" s="27">
        <v>121.10868771495734</v>
      </c>
      <c r="V291" s="27">
        <v>2.75729604464128E-2</v>
      </c>
      <c r="X291" s="27">
        <v>89.554794520547929</v>
      </c>
      <c r="Y291" s="27">
        <v>39558.948000000004</v>
      </c>
    </row>
    <row r="292" spans="1:25" x14ac:dyDescent="0.25">
      <c r="A292" s="4" t="s">
        <v>378</v>
      </c>
      <c r="B292" s="5">
        <v>27</v>
      </c>
      <c r="C292" s="5">
        <v>361</v>
      </c>
      <c r="D292" s="5">
        <v>34300</v>
      </c>
      <c r="E292" s="5">
        <v>33897.324000000001</v>
      </c>
      <c r="F292">
        <f t="shared" si="48"/>
        <v>39162.648000000001</v>
      </c>
      <c r="G292">
        <f t="shared" si="51"/>
        <v>41174.207999999999</v>
      </c>
      <c r="H292">
        <f t="shared" si="52"/>
        <v>33377.892</v>
      </c>
      <c r="I292">
        <f t="shared" si="53"/>
        <v>36880.764000000003</v>
      </c>
      <c r="J292">
        <f t="shared" si="54"/>
        <v>40200</v>
      </c>
      <c r="K292">
        <f t="shared" si="55"/>
        <v>41900</v>
      </c>
      <c r="L292">
        <f t="shared" si="56"/>
        <v>34100</v>
      </c>
      <c r="M292">
        <f t="shared" si="57"/>
        <v>35400</v>
      </c>
      <c r="N292">
        <f t="shared" si="58"/>
        <v>34400</v>
      </c>
      <c r="O292">
        <f t="shared" si="49"/>
        <v>-5900</v>
      </c>
      <c r="P292">
        <f t="shared" si="50"/>
        <v>-5265.3240000000005</v>
      </c>
      <c r="S292" s="27">
        <v>263</v>
      </c>
      <c r="T292" s="27">
        <v>38030.258612757854</v>
      </c>
      <c r="U292" s="27">
        <v>1061.6133872421487</v>
      </c>
      <c r="V292" s="27">
        <v>0.24169879542171699</v>
      </c>
      <c r="X292" s="27">
        <v>89.897260273972591</v>
      </c>
      <c r="Y292" s="27">
        <v>39578.436000000002</v>
      </c>
    </row>
    <row r="293" spans="1:25" x14ac:dyDescent="0.25">
      <c r="A293" s="4" t="s">
        <v>379</v>
      </c>
      <c r="B293" s="5">
        <v>28</v>
      </c>
      <c r="C293" s="5">
        <v>362</v>
      </c>
      <c r="D293" s="5">
        <v>22480</v>
      </c>
      <c r="E293" s="5">
        <v>25680.227999999999</v>
      </c>
      <c r="F293">
        <f t="shared" si="48"/>
        <v>33897.324000000001</v>
      </c>
      <c r="G293">
        <f t="shared" si="51"/>
        <v>39162.648000000001</v>
      </c>
      <c r="H293">
        <f t="shared" si="52"/>
        <v>41174.207999999999</v>
      </c>
      <c r="I293">
        <f t="shared" si="53"/>
        <v>33377.892</v>
      </c>
      <c r="J293">
        <f t="shared" si="54"/>
        <v>34300</v>
      </c>
      <c r="K293">
        <f t="shared" si="55"/>
        <v>40200</v>
      </c>
      <c r="L293">
        <f t="shared" si="56"/>
        <v>41900</v>
      </c>
      <c r="M293">
        <f t="shared" si="57"/>
        <v>34100</v>
      </c>
      <c r="N293">
        <f t="shared" si="58"/>
        <v>35400</v>
      </c>
      <c r="O293">
        <f t="shared" si="49"/>
        <v>-11820</v>
      </c>
      <c r="P293">
        <f t="shared" si="50"/>
        <v>-8217.0960000000014</v>
      </c>
      <c r="S293" s="27">
        <v>264</v>
      </c>
      <c r="T293" s="27">
        <v>30654.645296503219</v>
      </c>
      <c r="U293" s="27">
        <v>1749.7827034967813</v>
      </c>
      <c r="V293" s="27">
        <v>0.39837513050168555</v>
      </c>
      <c r="X293" s="27">
        <v>90.239726027397253</v>
      </c>
      <c r="Y293" s="27">
        <v>39585.983999999997</v>
      </c>
    </row>
    <row r="294" spans="1:25" x14ac:dyDescent="0.25">
      <c r="A294" s="4" t="s">
        <v>380</v>
      </c>
      <c r="B294" s="5">
        <v>29</v>
      </c>
      <c r="C294" s="5">
        <v>363</v>
      </c>
      <c r="D294" s="5">
        <v>39400</v>
      </c>
      <c r="E294" s="5">
        <v>36538.872000000003</v>
      </c>
      <c r="F294">
        <f t="shared" si="48"/>
        <v>25680.227999999999</v>
      </c>
      <c r="G294">
        <f t="shared" si="51"/>
        <v>33897.324000000001</v>
      </c>
      <c r="H294">
        <f t="shared" si="52"/>
        <v>39162.648000000001</v>
      </c>
      <c r="I294">
        <f t="shared" si="53"/>
        <v>41174.207999999999</v>
      </c>
      <c r="J294">
        <f t="shared" si="54"/>
        <v>22480</v>
      </c>
      <c r="K294">
        <f t="shared" si="55"/>
        <v>34300</v>
      </c>
      <c r="L294">
        <f t="shared" si="56"/>
        <v>40200</v>
      </c>
      <c r="M294">
        <f t="shared" si="57"/>
        <v>41900</v>
      </c>
      <c r="N294">
        <f t="shared" si="58"/>
        <v>34100</v>
      </c>
      <c r="O294">
        <f t="shared" si="49"/>
        <v>16920</v>
      </c>
      <c r="P294">
        <f t="shared" si="50"/>
        <v>10858.644000000004</v>
      </c>
      <c r="S294" s="27">
        <v>265</v>
      </c>
      <c r="T294" s="27">
        <v>29276.300064439729</v>
      </c>
      <c r="U294" s="27">
        <v>9506.1879355602759</v>
      </c>
      <c r="V294" s="27">
        <v>2.1642852291512207</v>
      </c>
      <c r="X294" s="27">
        <v>90.582191780821901</v>
      </c>
      <c r="Y294" s="27">
        <v>39775.608</v>
      </c>
    </row>
    <row r="295" spans="1:25" x14ac:dyDescent="0.25">
      <c r="A295" s="4" t="s">
        <v>381</v>
      </c>
      <c r="B295" s="5">
        <v>30</v>
      </c>
      <c r="C295" s="5">
        <v>364</v>
      </c>
      <c r="D295" s="5">
        <v>44300</v>
      </c>
      <c r="E295" s="5">
        <v>43258.020000000004</v>
      </c>
      <c r="F295">
        <f t="shared" si="48"/>
        <v>36538.872000000003</v>
      </c>
      <c r="G295">
        <f t="shared" si="51"/>
        <v>25680.227999999999</v>
      </c>
      <c r="H295">
        <f t="shared" si="52"/>
        <v>33897.324000000001</v>
      </c>
      <c r="I295">
        <f t="shared" si="53"/>
        <v>39162.648000000001</v>
      </c>
      <c r="J295">
        <f t="shared" si="54"/>
        <v>39400</v>
      </c>
      <c r="K295">
        <f t="shared" si="55"/>
        <v>22480</v>
      </c>
      <c r="L295">
        <f t="shared" si="56"/>
        <v>34300</v>
      </c>
      <c r="M295">
        <f t="shared" si="57"/>
        <v>40200</v>
      </c>
      <c r="N295">
        <f t="shared" si="58"/>
        <v>41900</v>
      </c>
      <c r="O295">
        <f t="shared" si="49"/>
        <v>4900</v>
      </c>
      <c r="P295">
        <f t="shared" si="50"/>
        <v>6719.148000000001</v>
      </c>
      <c r="S295" s="27">
        <v>266</v>
      </c>
      <c r="T295" s="27">
        <v>36930.515076536991</v>
      </c>
      <c r="U295" s="27">
        <v>726.50492346301326</v>
      </c>
      <c r="V295" s="27">
        <v>0.16540424883404806</v>
      </c>
      <c r="X295" s="27">
        <v>90.924657534246563</v>
      </c>
      <c r="Y295" s="27">
        <v>39918.156000000003</v>
      </c>
    </row>
    <row r="296" spans="1:25" x14ac:dyDescent="0.25">
      <c r="A296" s="4" t="s">
        <v>382</v>
      </c>
      <c r="B296" s="5">
        <v>31</v>
      </c>
      <c r="C296" s="5">
        <v>365</v>
      </c>
      <c r="D296" s="5">
        <v>18480</v>
      </c>
      <c r="E296" s="5">
        <v>24268.056</v>
      </c>
      <c r="F296">
        <f t="shared" si="48"/>
        <v>43258.020000000004</v>
      </c>
      <c r="G296">
        <f t="shared" si="51"/>
        <v>36538.872000000003</v>
      </c>
      <c r="H296">
        <f t="shared" si="52"/>
        <v>25680.227999999999</v>
      </c>
      <c r="I296">
        <f t="shared" si="53"/>
        <v>33897.324000000001</v>
      </c>
      <c r="J296">
        <f t="shared" si="54"/>
        <v>44300</v>
      </c>
      <c r="K296">
        <f t="shared" si="55"/>
        <v>39400</v>
      </c>
      <c r="L296">
        <f t="shared" si="56"/>
        <v>22480</v>
      </c>
      <c r="M296">
        <f t="shared" si="57"/>
        <v>34300</v>
      </c>
      <c r="N296">
        <f t="shared" si="58"/>
        <v>40200</v>
      </c>
      <c r="O296">
        <f t="shared" si="49"/>
        <v>-25820</v>
      </c>
      <c r="P296">
        <f t="shared" si="50"/>
        <v>-18989.964000000004</v>
      </c>
      <c r="S296" s="27">
        <v>267</v>
      </c>
      <c r="T296" s="27">
        <v>39093.344031104702</v>
      </c>
      <c r="U296" s="27">
        <v>2592.2079688952945</v>
      </c>
      <c r="V296" s="27">
        <v>0.59017110286464303</v>
      </c>
      <c r="X296" s="27">
        <v>91.267123287671225</v>
      </c>
      <c r="Y296" s="27">
        <v>39941.292000000001</v>
      </c>
    </row>
    <row r="297" spans="1:25" x14ac:dyDescent="0.25">
      <c r="S297" s="27">
        <v>268</v>
      </c>
      <c r="T297" s="27">
        <v>30156.094893416426</v>
      </c>
      <c r="U297" s="27">
        <v>2187.0011065835715</v>
      </c>
      <c r="V297" s="27">
        <v>0.49791716965852589</v>
      </c>
      <c r="X297" s="27">
        <v>91.609589041095887</v>
      </c>
      <c r="Y297" s="27">
        <v>40196.664000000004</v>
      </c>
    </row>
    <row r="298" spans="1:25" x14ac:dyDescent="0.25">
      <c r="S298" s="27">
        <v>269</v>
      </c>
      <c r="T298" s="27">
        <v>28924.382132849049</v>
      </c>
      <c r="U298" s="27">
        <v>9707.3978671509503</v>
      </c>
      <c r="V298" s="27">
        <v>2.2100949360339572</v>
      </c>
      <c r="X298" s="27">
        <v>91.952054794520535</v>
      </c>
      <c r="Y298" s="27">
        <v>40240.115999999995</v>
      </c>
    </row>
    <row r="299" spans="1:25" x14ac:dyDescent="0.25">
      <c r="S299" s="27">
        <v>270</v>
      </c>
      <c r="T299" s="27">
        <v>35390.874125827773</v>
      </c>
      <c r="U299" s="27">
        <v>731.71787417223095</v>
      </c>
      <c r="V299" s="27">
        <v>0.16659108758547322</v>
      </c>
      <c r="X299" s="27">
        <v>92.294520547945197</v>
      </c>
      <c r="Y299" s="27">
        <v>40409.267999999996</v>
      </c>
    </row>
    <row r="300" spans="1:25" x14ac:dyDescent="0.25">
      <c r="S300" s="27">
        <v>271</v>
      </c>
      <c r="T300" s="27">
        <v>35647.480950945974</v>
      </c>
      <c r="U300" s="27">
        <v>-836.64495094597805</v>
      </c>
      <c r="V300" s="27">
        <v>-0.19047996122639316</v>
      </c>
      <c r="X300" s="27">
        <v>92.636986301369859</v>
      </c>
      <c r="Y300" s="27">
        <v>40541.148000000001</v>
      </c>
    </row>
    <row r="301" spans="1:25" x14ac:dyDescent="0.25">
      <c r="S301" s="27">
        <v>272</v>
      </c>
      <c r="T301" s="27">
        <v>32091.643517165157</v>
      </c>
      <c r="U301" s="27">
        <v>6200.1404828348423</v>
      </c>
      <c r="V301" s="27">
        <v>1.4115934333115079</v>
      </c>
      <c r="X301" s="27">
        <v>92.979452054794507</v>
      </c>
      <c r="Y301" s="27">
        <v>40550.184000000001</v>
      </c>
    </row>
    <row r="302" spans="1:25" x14ac:dyDescent="0.25">
      <c r="S302" s="27">
        <v>273</v>
      </c>
      <c r="T302" s="27">
        <v>37150.463783781161</v>
      </c>
      <c r="U302" s="27">
        <v>-7.5837837811632198</v>
      </c>
      <c r="V302" s="27">
        <v>-1.7266091655151745E-3</v>
      </c>
      <c r="X302" s="27">
        <v>93.321917808219169</v>
      </c>
      <c r="Y302" s="27">
        <v>40669.884000000005</v>
      </c>
    </row>
    <row r="303" spans="1:25" x14ac:dyDescent="0.25">
      <c r="S303" s="27">
        <v>274</v>
      </c>
      <c r="T303" s="27">
        <v>39093.344031104702</v>
      </c>
      <c r="U303" s="27">
        <v>2616.9759688952981</v>
      </c>
      <c r="V303" s="27">
        <v>0.5958100631838581</v>
      </c>
      <c r="X303" s="27">
        <v>93.664383561643831</v>
      </c>
      <c r="Y303" s="27">
        <v>40734.912000000004</v>
      </c>
    </row>
    <row r="304" spans="1:25" x14ac:dyDescent="0.25">
      <c r="S304" s="27">
        <v>275</v>
      </c>
      <c r="T304" s="27">
        <v>37297.096255277276</v>
      </c>
      <c r="U304" s="27">
        <v>1220.9117447227254</v>
      </c>
      <c r="V304" s="27">
        <v>0.27796644386926928</v>
      </c>
      <c r="X304" s="27">
        <v>94.006849315068479</v>
      </c>
      <c r="Y304" s="27">
        <v>40767.168000000005</v>
      </c>
    </row>
    <row r="305" spans="19:25" x14ac:dyDescent="0.25">
      <c r="S305" s="27">
        <v>276</v>
      </c>
      <c r="T305" s="27">
        <v>32208.949494362048</v>
      </c>
      <c r="U305" s="27">
        <v>3348.7785056379544</v>
      </c>
      <c r="V305" s="27">
        <v>0.76242042599846371</v>
      </c>
      <c r="X305" s="27">
        <v>94.349315068493141</v>
      </c>
      <c r="Y305" s="27">
        <v>40940.027999999998</v>
      </c>
    </row>
    <row r="306" spans="19:25" x14ac:dyDescent="0.25">
      <c r="S306" s="27">
        <v>277</v>
      </c>
      <c r="T306" s="27">
        <v>36783.882605040868</v>
      </c>
      <c r="U306" s="27">
        <v>318.3293949591316</v>
      </c>
      <c r="V306" s="27">
        <v>7.2474435829054315E-2</v>
      </c>
      <c r="X306" s="27">
        <v>94.691780821917803</v>
      </c>
      <c r="Y306" s="27">
        <v>40942.403999999995</v>
      </c>
    </row>
    <row r="307" spans="19:25" x14ac:dyDescent="0.25">
      <c r="S307" s="27">
        <v>278</v>
      </c>
      <c r="T307" s="27">
        <v>37993.600494883831</v>
      </c>
      <c r="U307" s="27">
        <v>-890.9564948838306</v>
      </c>
      <c r="V307" s="27">
        <v>-0.20284513569105767</v>
      </c>
      <c r="X307" s="27">
        <v>95.034246575342451</v>
      </c>
      <c r="Y307" s="27">
        <v>40946.484000000004</v>
      </c>
    </row>
    <row r="308" spans="19:25" x14ac:dyDescent="0.25">
      <c r="S308" s="27">
        <v>279</v>
      </c>
      <c r="T308" s="27">
        <v>40779.617453310035</v>
      </c>
      <c r="U308" s="27">
        <v>5745.1145466899688</v>
      </c>
      <c r="V308" s="27">
        <v>1.3079971317072505</v>
      </c>
      <c r="X308" s="27">
        <v>95.376712328767113</v>
      </c>
      <c r="Y308" s="27">
        <v>41174.207999999999</v>
      </c>
    </row>
    <row r="309" spans="19:25" x14ac:dyDescent="0.25">
      <c r="S309" s="27">
        <v>280</v>
      </c>
      <c r="T309" s="27">
        <v>39496.583327719018</v>
      </c>
      <c r="U309" s="27">
        <v>743.53267228097684</v>
      </c>
      <c r="V309" s="27">
        <v>0.16928097686659183</v>
      </c>
      <c r="X309" s="27">
        <v>95.719178082191775</v>
      </c>
      <c r="Y309" s="27">
        <v>41186.063999999998</v>
      </c>
    </row>
    <row r="310" spans="19:25" x14ac:dyDescent="0.25">
      <c r="S310" s="27">
        <v>281</v>
      </c>
      <c r="T310" s="27">
        <v>38140.232966379946</v>
      </c>
      <c r="U310" s="27">
        <v>2626.9350336200587</v>
      </c>
      <c r="V310" s="27">
        <v>0.59807745541574642</v>
      </c>
      <c r="X310" s="27">
        <v>96.061643835616422</v>
      </c>
      <c r="Y310" s="27">
        <v>41231.652000000002</v>
      </c>
    </row>
    <row r="311" spans="19:25" x14ac:dyDescent="0.25">
      <c r="S311" s="27">
        <v>282</v>
      </c>
      <c r="T311" s="27">
        <v>36930.515076536991</v>
      </c>
      <c r="U311" s="27">
        <v>3266.1489234630135</v>
      </c>
      <c r="V311" s="27">
        <v>0.74360804974370986</v>
      </c>
      <c r="X311" s="27">
        <v>96.404109589041084</v>
      </c>
      <c r="Y311" s="27">
        <v>41465.520000000004</v>
      </c>
    </row>
    <row r="312" spans="19:25" x14ac:dyDescent="0.25">
      <c r="S312" s="27">
        <v>283</v>
      </c>
      <c r="T312" s="27">
        <v>37077.147548033106</v>
      </c>
      <c r="U312" s="27">
        <v>2411.1684519668925</v>
      </c>
      <c r="V312" s="27">
        <v>0.54895361852319557</v>
      </c>
      <c r="X312" s="27">
        <v>96.746575342465746</v>
      </c>
      <c r="Y312" s="27">
        <v>41536.944000000003</v>
      </c>
    </row>
    <row r="313" spans="19:25" x14ac:dyDescent="0.25">
      <c r="S313" s="27">
        <v>284</v>
      </c>
      <c r="T313" s="27">
        <v>37443.728726773392</v>
      </c>
      <c r="U313" s="27">
        <v>-562.96472677338897</v>
      </c>
      <c r="V313" s="27">
        <v>-0.12817085575712295</v>
      </c>
      <c r="X313" s="27">
        <v>97.089041095890394</v>
      </c>
      <c r="Y313" s="27">
        <v>41685.551999999996</v>
      </c>
    </row>
    <row r="314" spans="19:25" x14ac:dyDescent="0.25">
      <c r="S314" s="27">
        <v>285</v>
      </c>
      <c r="T314" s="27">
        <v>36967.173194411014</v>
      </c>
      <c r="U314" s="27">
        <v>-3589.2811944110144</v>
      </c>
      <c r="V314" s="27">
        <v>-0.81717596211989518</v>
      </c>
      <c r="X314" s="27">
        <v>97.431506849315056</v>
      </c>
      <c r="Y314" s="27">
        <v>41710.32</v>
      </c>
    </row>
    <row r="315" spans="19:25" x14ac:dyDescent="0.25">
      <c r="S315" s="27">
        <v>286</v>
      </c>
      <c r="T315" s="27">
        <v>39826.50638858528</v>
      </c>
      <c r="U315" s="27">
        <v>1347.7016114147191</v>
      </c>
      <c r="V315" s="27">
        <v>0.30683284515942649</v>
      </c>
      <c r="X315" s="27">
        <v>97.773972602739718</v>
      </c>
      <c r="Y315" s="27">
        <v>41920.332000000002</v>
      </c>
    </row>
    <row r="316" spans="19:25" x14ac:dyDescent="0.25">
      <c r="S316" s="27">
        <v>287</v>
      </c>
      <c r="T316" s="27">
        <v>39203.318384726786</v>
      </c>
      <c r="U316" s="27">
        <v>-40.670384726785414</v>
      </c>
      <c r="V316" s="27">
        <v>-9.2594753569734903E-3</v>
      </c>
      <c r="X316" s="27">
        <v>98.11643835616438</v>
      </c>
      <c r="Y316" s="27">
        <v>42411.695999999996</v>
      </c>
    </row>
    <row r="317" spans="19:25" x14ac:dyDescent="0.25">
      <c r="S317" s="27">
        <v>288</v>
      </c>
      <c r="T317" s="27">
        <v>37040.489430159076</v>
      </c>
      <c r="U317" s="27">
        <v>-3143.1654301590752</v>
      </c>
      <c r="V317" s="27">
        <v>-0.71560825005623985</v>
      </c>
      <c r="X317" s="27">
        <v>98.458904109589028</v>
      </c>
      <c r="Y317" s="27">
        <v>43091.892</v>
      </c>
    </row>
    <row r="318" spans="19:25" x14ac:dyDescent="0.25">
      <c r="S318" s="27">
        <v>289</v>
      </c>
      <c r="T318" s="27">
        <v>32707.499897448844</v>
      </c>
      <c r="U318" s="27">
        <v>-7027.2718974488453</v>
      </c>
      <c r="V318" s="27">
        <v>-1.5999074362905088</v>
      </c>
      <c r="X318" s="27">
        <v>98.80136986301369</v>
      </c>
      <c r="Y318" s="27">
        <v>43133.495999999999</v>
      </c>
    </row>
    <row r="319" spans="19:25" x14ac:dyDescent="0.25">
      <c r="S319" s="27">
        <v>290</v>
      </c>
      <c r="T319" s="27">
        <v>38910.053441734555</v>
      </c>
      <c r="U319" s="27">
        <v>-2371.1814417345522</v>
      </c>
      <c r="V319" s="27">
        <v>-0.53984972785845953</v>
      </c>
      <c r="X319" s="27">
        <v>99.143835616438352</v>
      </c>
      <c r="Y319" s="27">
        <v>43258.020000000004</v>
      </c>
    </row>
    <row r="320" spans="19:25" x14ac:dyDescent="0.25">
      <c r="S320" s="27">
        <v>291</v>
      </c>
      <c r="T320" s="27">
        <v>40706.301217561981</v>
      </c>
      <c r="U320" s="27">
        <v>2551.7187824380235</v>
      </c>
      <c r="V320" s="27">
        <v>0.580952881135403</v>
      </c>
      <c r="X320" s="27">
        <v>99.486301369863</v>
      </c>
      <c r="Y320" s="27">
        <v>44075.724000000002</v>
      </c>
    </row>
    <row r="321" spans="19:25" ht="15.75" thickBot="1" x14ac:dyDescent="0.3">
      <c r="S321" s="28">
        <v>292</v>
      </c>
      <c r="T321" s="28">
        <v>31241.175182487685</v>
      </c>
      <c r="U321" s="28">
        <v>-6973.1191824876842</v>
      </c>
      <c r="V321" s="28">
        <v>-1.5875784226098038</v>
      </c>
      <c r="X321" s="28">
        <v>99.828767123287662</v>
      </c>
      <c r="Y321" s="28">
        <v>46524.732000000004</v>
      </c>
    </row>
  </sheetData>
  <sortState xmlns:xlrd2="http://schemas.microsoft.com/office/spreadsheetml/2017/richdata2" ref="Y30:Y321">
    <sortCondition ref="Y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331"/>
  <sheetViews>
    <sheetView topLeftCell="A250" zoomScale="60" zoomScaleNormal="60" workbookViewId="0">
      <selection activeCell="T4" sqref="T4:FY146"/>
    </sheetView>
  </sheetViews>
  <sheetFormatPr defaultRowHeight="15" x14ac:dyDescent="0.25"/>
  <cols>
    <col min="2" max="2" width="17" customWidth="1"/>
    <col min="16" max="16" width="10.5703125" customWidth="1"/>
    <col min="17" max="17" width="9.42578125" customWidth="1"/>
    <col min="23" max="23" width="11" bestFit="1" customWidth="1"/>
    <col min="32" max="32" width="11" bestFit="1" customWidth="1"/>
    <col min="42" max="42" width="9.85546875" bestFit="1" customWidth="1"/>
    <col min="63" max="63" width="11" bestFit="1" customWidth="1"/>
    <col min="77" max="78" width="9.42578125" bestFit="1" customWidth="1"/>
    <col min="83" max="83" width="12" bestFit="1" customWidth="1"/>
    <col min="101" max="101" width="9.85546875" customWidth="1"/>
    <col min="103" max="103" width="10.85546875" customWidth="1"/>
    <col min="105" max="105" width="11.28515625" customWidth="1"/>
    <col min="108" max="108" width="9.140625" bestFit="1" customWidth="1"/>
    <col min="113" max="113" width="9.140625" bestFit="1" customWidth="1"/>
    <col min="124" max="129" width="10.42578125" customWidth="1"/>
    <col min="141" max="141" width="9.42578125" bestFit="1" customWidth="1"/>
    <col min="144" max="144" width="10.7109375" customWidth="1"/>
  </cols>
  <sheetData>
    <row r="1" spans="1:160" ht="15.75" thickBot="1" x14ac:dyDescent="0.3">
      <c r="B1" s="3" t="s">
        <v>35</v>
      </c>
      <c r="C1" s="3" t="s">
        <v>36</v>
      </c>
      <c r="D1" s="65" t="s">
        <v>384</v>
      </c>
      <c r="E1" s="3"/>
      <c r="F1" s="3"/>
      <c r="H1" s="14">
        <v>142</v>
      </c>
      <c r="I1" s="15">
        <f>1.96/H1^0.5</f>
        <v>0.16447954622615107</v>
      </c>
      <c r="CS1" s="67" t="s">
        <v>452</v>
      </c>
      <c r="DO1" s="90" t="s">
        <v>471</v>
      </c>
      <c r="DP1" s="89">
        <f>'Б-т_1'!I3</f>
        <v>0.36757387640191508</v>
      </c>
      <c r="DR1" s="90" t="s">
        <v>473</v>
      </c>
      <c r="DS1">
        <f>DP1*(1-DP2)/(1-DP1^2)</f>
        <v>0.41264306272878648</v>
      </c>
      <c r="EK1" t="str">
        <f>DO1</f>
        <v>r1=</v>
      </c>
      <c r="EL1">
        <f t="shared" ref="EL1:EN2" si="0">DP1</f>
        <v>0.36757387640191508</v>
      </c>
      <c r="EN1" t="str">
        <f t="shared" si="0"/>
        <v>a1=</v>
      </c>
      <c r="EO1">
        <f>DS1</f>
        <v>0.41264306272878648</v>
      </c>
    </row>
    <row r="2" spans="1:160" x14ac:dyDescent="0.25">
      <c r="C2" s="1"/>
      <c r="D2" s="1"/>
      <c r="E2" s="1"/>
      <c r="F2" s="1"/>
      <c r="H2" s="16" t="s">
        <v>36</v>
      </c>
      <c r="I2" s="17" t="s">
        <v>392</v>
      </c>
      <c r="J2" s="17">
        <v>1</v>
      </c>
      <c r="K2" s="17">
        <v>2</v>
      </c>
      <c r="L2" s="17">
        <v>3</v>
      </c>
      <c r="M2" s="18">
        <v>4</v>
      </c>
      <c r="N2" s="16" t="s">
        <v>35</v>
      </c>
      <c r="O2" s="17" t="s">
        <v>392</v>
      </c>
      <c r="P2" s="23">
        <v>1</v>
      </c>
      <c r="Q2" s="23">
        <v>2</v>
      </c>
      <c r="R2" s="23">
        <v>3</v>
      </c>
      <c r="S2" s="23">
        <v>4</v>
      </c>
      <c r="T2" s="24">
        <v>5</v>
      </c>
      <c r="U2" s="16" t="s">
        <v>402</v>
      </c>
      <c r="V2" s="17" t="s">
        <v>392</v>
      </c>
      <c r="W2" s="23">
        <v>0</v>
      </c>
      <c r="X2" s="23">
        <v>1</v>
      </c>
      <c r="Y2" s="23">
        <v>2</v>
      </c>
      <c r="Z2" s="23">
        <v>3</v>
      </c>
      <c r="AA2" s="24">
        <v>4</v>
      </c>
      <c r="AD2">
        <f>296-142</f>
        <v>154</v>
      </c>
      <c r="CS2" s="67" t="s">
        <v>450</v>
      </c>
      <c r="DO2" s="90" t="s">
        <v>472</v>
      </c>
      <c r="DP2" s="89">
        <f>'Б-т_1'!J3</f>
        <v>2.9064216533152918E-2</v>
      </c>
      <c r="DR2" s="90" t="s">
        <v>474</v>
      </c>
      <c r="DS2">
        <f>(DP2-DP1^2)/(1-DP1^2)</f>
        <v>-0.12261259360442575</v>
      </c>
      <c r="EK2" t="str">
        <f>DO2</f>
        <v>r2=</v>
      </c>
      <c r="EL2">
        <f t="shared" si="0"/>
        <v>2.9064216533152918E-2</v>
      </c>
      <c r="EN2" t="str">
        <f t="shared" si="0"/>
        <v>a2=</v>
      </c>
      <c r="EO2">
        <f>DS2</f>
        <v>-0.12261259360442575</v>
      </c>
    </row>
    <row r="3" spans="1:160" ht="75.75" thickBot="1" x14ac:dyDescent="0.3">
      <c r="B3" s="2" t="s">
        <v>3</v>
      </c>
      <c r="C3" s="1"/>
      <c r="D3" s="3"/>
      <c r="E3" s="2" t="s">
        <v>0</v>
      </c>
      <c r="F3" s="2" t="s">
        <v>1</v>
      </c>
      <c r="H3" s="19"/>
      <c r="I3" s="20" t="s">
        <v>391</v>
      </c>
      <c r="J3" s="21">
        <f>CORREL($F$6:$F$146,G6:G146)</f>
        <v>0.36864978630104117</v>
      </c>
      <c r="K3" s="21">
        <f>CORREL($F$6:$F$146,H6:H146)</f>
        <v>-3.3370204436204622E-2</v>
      </c>
      <c r="L3" s="21">
        <f>CORREL($F$6:$F$146,I6:I146)</f>
        <v>2.8554973698042781E-2</v>
      </c>
      <c r="M3" s="21">
        <f>CORREL($F$9:$F$146,J9:J146)</f>
        <v>5.8072699372156179E-2</v>
      </c>
      <c r="N3" s="19"/>
      <c r="O3" s="20" t="s">
        <v>391</v>
      </c>
      <c r="P3" s="21">
        <f>CORREL($E$6:$E$146,K6:K146)</f>
        <v>0.4740278091941037</v>
      </c>
      <c r="Q3" s="21">
        <f t="shared" ref="Q3:T3" si="1">CORREL($E$6:$E$146,L6:L146)</f>
        <v>0.17110223150663417</v>
      </c>
      <c r="R3" s="21">
        <f t="shared" si="1"/>
        <v>0.22422925781254852</v>
      </c>
      <c r="S3" s="21">
        <f t="shared" si="1"/>
        <v>8.5440190110132777E-2</v>
      </c>
      <c r="T3" s="42">
        <f t="shared" si="1"/>
        <v>0.11977680716971167</v>
      </c>
      <c r="U3" s="43"/>
      <c r="V3" s="44" t="s">
        <v>403</v>
      </c>
      <c r="W3" s="45">
        <f>CORREL($F$5:$F$146,E5:E146)</f>
        <v>0.73244304995334897</v>
      </c>
      <c r="X3" s="42">
        <f>CORREL($F$6:$F$146,K6:K146)</f>
        <v>0.27459231364902703</v>
      </c>
      <c r="Y3" s="42">
        <f>CORREL($F$6:$F$146,L6:L146)</f>
        <v>-7.819478246223284E-2</v>
      </c>
      <c r="Z3" s="42">
        <f>CORREL($F$6:$F$146,M6:M146)</f>
        <v>-1.2240910472028715E-2</v>
      </c>
      <c r="AA3" s="46">
        <f>CORREL($F$6:$F$146,N6:N146)</f>
        <v>-7.8444671295896148E-2</v>
      </c>
      <c r="CS3" s="68" t="s">
        <v>453</v>
      </c>
      <c r="DQ3" t="s">
        <v>477</v>
      </c>
      <c r="EL3" t="s">
        <v>477</v>
      </c>
    </row>
    <row r="4" spans="1:160" ht="45.75" thickBot="1" x14ac:dyDescent="0.3">
      <c r="B4" s="2"/>
      <c r="C4" s="3" t="s">
        <v>383</v>
      </c>
      <c r="D4" s="3" t="s">
        <v>34</v>
      </c>
      <c r="E4" s="3" t="s">
        <v>35</v>
      </c>
      <c r="F4" s="3" t="s">
        <v>36</v>
      </c>
      <c r="G4" s="3" t="s">
        <v>393</v>
      </c>
      <c r="H4" s="3" t="s">
        <v>394</v>
      </c>
      <c r="I4" s="3" t="s">
        <v>395</v>
      </c>
      <c r="J4" s="3" t="s">
        <v>396</v>
      </c>
      <c r="K4" s="3" t="s">
        <v>397</v>
      </c>
      <c r="L4" s="3" t="s">
        <v>398</v>
      </c>
      <c r="M4" s="3" t="s">
        <v>399</v>
      </c>
      <c r="N4" s="3" t="s">
        <v>400</v>
      </c>
      <c r="O4" s="3" t="s">
        <v>401</v>
      </c>
      <c r="P4" s="3" t="s">
        <v>405</v>
      </c>
      <c r="Q4" s="3" t="s">
        <v>404</v>
      </c>
      <c r="T4" s="16" t="s">
        <v>439</v>
      </c>
      <c r="U4" s="47" t="s">
        <v>440</v>
      </c>
      <c r="V4" s="47" t="s">
        <v>442</v>
      </c>
      <c r="W4" s="47" t="s">
        <v>444</v>
      </c>
      <c r="X4" s="48" t="s">
        <v>446</v>
      </c>
      <c r="Y4" s="49"/>
      <c r="Z4" s="94">
        <v>1</v>
      </c>
      <c r="AA4" s="17"/>
      <c r="AB4" s="17"/>
      <c r="AC4" s="17"/>
      <c r="AD4" s="62" t="s">
        <v>448</v>
      </c>
      <c r="AE4" s="63"/>
      <c r="AF4" s="17"/>
      <c r="AG4" s="17"/>
      <c r="AH4" s="17"/>
      <c r="AI4" s="18"/>
      <c r="AK4" s="16" t="s">
        <v>34</v>
      </c>
      <c r="AL4" s="47" t="s">
        <v>36</v>
      </c>
      <c r="AM4" s="47" t="s">
        <v>439</v>
      </c>
      <c r="AN4" s="47" t="s">
        <v>440</v>
      </c>
      <c r="AO4" s="47" t="s">
        <v>442</v>
      </c>
      <c r="AP4" s="47" t="s">
        <v>444</v>
      </c>
      <c r="AQ4" s="48" t="s">
        <v>447</v>
      </c>
      <c r="AR4" s="48"/>
      <c r="AS4" s="94">
        <v>2</v>
      </c>
      <c r="AT4" s="17" t="s">
        <v>407</v>
      </c>
      <c r="AU4" s="17"/>
      <c r="AV4" s="17"/>
      <c r="AW4" s="62" t="s">
        <v>448</v>
      </c>
      <c r="AX4" s="63"/>
      <c r="AY4" s="17"/>
      <c r="AZ4" s="17"/>
      <c r="BA4" s="17"/>
      <c r="BB4" s="18"/>
      <c r="BD4" s="16" t="s">
        <v>34</v>
      </c>
      <c r="BE4" s="47" t="s">
        <v>36</v>
      </c>
      <c r="BF4" s="47" t="s">
        <v>386</v>
      </c>
      <c r="BG4" s="47" t="s">
        <v>389</v>
      </c>
      <c r="BH4" s="47" t="s">
        <v>439</v>
      </c>
      <c r="BI4" s="47" t="s">
        <v>440</v>
      </c>
      <c r="BJ4" s="47" t="s">
        <v>442</v>
      </c>
      <c r="BK4" s="47" t="s">
        <v>444</v>
      </c>
      <c r="BL4" s="48" t="s">
        <v>449</v>
      </c>
      <c r="BM4" s="48"/>
      <c r="BN4" s="17"/>
      <c r="BO4" s="17" t="s">
        <v>407</v>
      </c>
      <c r="BP4" s="17"/>
      <c r="BQ4" s="17"/>
      <c r="BR4" s="62" t="s">
        <v>448</v>
      </c>
      <c r="BS4" s="63"/>
      <c r="BT4" s="17"/>
      <c r="BU4" s="17"/>
      <c r="BV4" s="17"/>
      <c r="BW4" s="18"/>
      <c r="BY4" s="16" t="s">
        <v>36</v>
      </c>
      <c r="BZ4" s="47" t="s">
        <v>458</v>
      </c>
      <c r="CA4" s="47" t="s">
        <v>35</v>
      </c>
      <c r="CB4" s="47" t="s">
        <v>439</v>
      </c>
      <c r="CC4" s="47" t="s">
        <v>440</v>
      </c>
      <c r="CD4" s="47" t="s">
        <v>442</v>
      </c>
      <c r="CE4" s="47" t="s">
        <v>444</v>
      </c>
      <c r="CF4" s="48" t="s">
        <v>478</v>
      </c>
      <c r="CG4" s="48"/>
      <c r="CH4" s="96">
        <v>4</v>
      </c>
      <c r="CI4" s="17" t="s">
        <v>407</v>
      </c>
      <c r="CJ4" s="17"/>
      <c r="CK4" s="17"/>
      <c r="CL4" s="17"/>
      <c r="CM4" s="17"/>
      <c r="CN4" s="17"/>
      <c r="CO4" s="17"/>
      <c r="CP4" s="17"/>
      <c r="CQ4" s="18"/>
      <c r="CS4" s="91" t="s">
        <v>36</v>
      </c>
      <c r="CT4" s="92" t="s">
        <v>34</v>
      </c>
      <c r="CU4" s="92" t="s">
        <v>462</v>
      </c>
      <c r="CV4" s="92" t="s">
        <v>463</v>
      </c>
      <c r="CW4" s="92" t="s">
        <v>464</v>
      </c>
      <c r="CX4" s="92" t="s">
        <v>465</v>
      </c>
      <c r="CY4" s="93"/>
      <c r="CZ4" s="92" t="s">
        <v>470</v>
      </c>
      <c r="DA4" s="92" t="s">
        <v>469</v>
      </c>
      <c r="DB4" s="93"/>
      <c r="DC4" s="17"/>
      <c r="DD4" s="17"/>
      <c r="DE4" s="17"/>
      <c r="DF4" s="17"/>
      <c r="DG4" s="72" t="s">
        <v>451</v>
      </c>
      <c r="DH4" s="17"/>
      <c r="DI4" s="17"/>
      <c r="DJ4" s="17"/>
      <c r="DK4" s="17"/>
      <c r="DL4" s="17"/>
      <c r="DM4" s="18"/>
      <c r="DO4" s="16" t="s">
        <v>36</v>
      </c>
      <c r="DP4" s="16" t="str">
        <f>CX4</f>
        <v>Yt-тренд</v>
      </c>
      <c r="DQ4" s="16" t="s">
        <v>475</v>
      </c>
      <c r="DR4" s="16" t="s">
        <v>476</v>
      </c>
      <c r="DS4" s="47" t="s">
        <v>35</v>
      </c>
      <c r="DT4" s="16" t="s">
        <v>469</v>
      </c>
      <c r="DU4" s="47" t="s">
        <v>440</v>
      </c>
      <c r="DV4" s="47" t="s">
        <v>442</v>
      </c>
      <c r="DW4" s="47" t="s">
        <v>444</v>
      </c>
      <c r="DX4" s="48" t="s">
        <v>479</v>
      </c>
      <c r="DY4" s="48"/>
      <c r="DZ4" s="97">
        <v>5</v>
      </c>
      <c r="EK4" s="16" t="s">
        <v>36</v>
      </c>
      <c r="EL4" s="16" t="s">
        <v>475</v>
      </c>
      <c r="EM4" s="47" t="s">
        <v>35</v>
      </c>
      <c r="EN4" s="16" t="s">
        <v>469</v>
      </c>
      <c r="EO4" s="47" t="s">
        <v>440</v>
      </c>
      <c r="EP4" s="47" t="s">
        <v>442</v>
      </c>
      <c r="EQ4" s="47" t="s">
        <v>444</v>
      </c>
      <c r="ER4" s="48" t="s">
        <v>480</v>
      </c>
      <c r="ES4" s="48"/>
      <c r="ET4" s="97">
        <v>6</v>
      </c>
    </row>
    <row r="5" spans="1:160" ht="21.75" thickBot="1" x14ac:dyDescent="0.3">
      <c r="A5">
        <v>1</v>
      </c>
      <c r="B5" s="4" t="s">
        <v>4</v>
      </c>
      <c r="C5" s="5">
        <v>2</v>
      </c>
      <c r="D5" s="5">
        <v>2</v>
      </c>
      <c r="E5" s="5">
        <v>14400</v>
      </c>
      <c r="F5" s="5">
        <v>22447.692000000003</v>
      </c>
      <c r="P5" t="s">
        <v>406</v>
      </c>
      <c r="Q5" s="33">
        <f>CORREL(P6:P146,Q6:Q146)</f>
        <v>0.72533917041895468</v>
      </c>
      <c r="S5" s="31"/>
      <c r="T5" s="43">
        <f>$AB$21+$AB$22*E5</f>
        <v>26950.002827820063</v>
      </c>
      <c r="U5" s="31">
        <f>ABS((T5-F5)/F5)</f>
        <v>0.20056898623787511</v>
      </c>
      <c r="V5" s="31">
        <f>ABS(T5-F5)</f>
        <v>4502.3108278200598</v>
      </c>
      <c r="W5" s="31">
        <f>(T5-F5)^2</f>
        <v>20270802.790305752</v>
      </c>
      <c r="X5" s="36" t="s">
        <v>441</v>
      </c>
      <c r="Y5" s="37">
        <f>AVERAGE(U5:U146)*100</f>
        <v>9.5173957183570081</v>
      </c>
      <c r="Z5" s="31"/>
      <c r="AA5" s="31" t="s">
        <v>407</v>
      </c>
      <c r="AB5" s="31"/>
      <c r="AC5" s="31"/>
      <c r="AD5" s="31"/>
      <c r="AE5" s="31"/>
      <c r="AF5" s="31"/>
      <c r="AG5" s="31"/>
      <c r="AH5" s="31"/>
      <c r="AI5" s="50"/>
      <c r="AK5" s="58">
        <v>1</v>
      </c>
      <c r="AL5" s="59">
        <v>22447.692000000003</v>
      </c>
      <c r="AM5" s="31">
        <f>$AU$20+$AU$21*AK5</f>
        <v>33144.193438392591</v>
      </c>
      <c r="AN5" s="31">
        <f>ABS((AM5-AL5)/AL5)</f>
        <v>0.47650784937679058</v>
      </c>
      <c r="AO5" s="31">
        <f>ABS(AM5-AL5)</f>
        <v>10696.501438392588</v>
      </c>
      <c r="AP5" s="31">
        <f>(AM5-AL5)^2</f>
        <v>114415143.02153471</v>
      </c>
      <c r="AQ5" s="56" t="s">
        <v>441</v>
      </c>
      <c r="AR5" s="57">
        <f>AVERAGE(AN5:AN146)*100</f>
        <v>14.148285980823935</v>
      </c>
      <c r="AS5" s="31"/>
      <c r="AT5" s="31"/>
      <c r="AU5" s="31"/>
      <c r="AV5" s="31"/>
      <c r="AW5" s="31"/>
      <c r="AX5" s="31"/>
      <c r="AY5" s="31"/>
      <c r="AZ5" s="31"/>
      <c r="BA5" s="31"/>
      <c r="BB5" s="50"/>
      <c r="BD5" s="58">
        <v>1</v>
      </c>
      <c r="BE5" s="59">
        <v>22447.692000000003</v>
      </c>
      <c r="BF5" s="59">
        <v>8000</v>
      </c>
      <c r="BG5" s="59">
        <v>6400</v>
      </c>
      <c r="BH5" s="31">
        <f>$BP$20+$BP$21*BF5+$BP$22*BG5</f>
        <v>26625.920988567843</v>
      </c>
      <c r="BI5" s="31">
        <f>ABS((BH5-BE5)/BE5)</f>
        <v>0.18613178533311306</v>
      </c>
      <c r="BJ5" s="31">
        <f>ABS(BH5-BE5)</f>
        <v>4178.2289885678401</v>
      </c>
      <c r="BK5" s="31">
        <f>(BH5-BE5)^2</f>
        <v>17457597.480908636</v>
      </c>
      <c r="BL5" s="56" t="s">
        <v>441</v>
      </c>
      <c r="BM5" s="57">
        <f>AVERAGE(BI5:BI146)*100</f>
        <v>9.4891113593044647</v>
      </c>
      <c r="BN5" s="95">
        <v>3</v>
      </c>
      <c r="BO5" s="31"/>
      <c r="BP5" s="31"/>
      <c r="BQ5" s="31"/>
      <c r="BR5" s="31"/>
      <c r="BS5" s="31"/>
      <c r="BT5" s="31"/>
      <c r="BU5" s="31"/>
      <c r="BV5" s="31"/>
      <c r="BW5" s="50"/>
      <c r="BY5" s="69">
        <v>22447.692000000003</v>
      </c>
      <c r="BZ5" s="70"/>
      <c r="CA5" s="59">
        <v>14400</v>
      </c>
      <c r="CB5" s="31"/>
      <c r="CC5" s="31"/>
      <c r="CD5" s="31"/>
      <c r="CE5" s="31"/>
      <c r="CF5" s="56" t="s">
        <v>441</v>
      </c>
      <c r="CG5" s="57">
        <f>AVERAGE(CC6:CC146)*100</f>
        <v>9.312202940158679</v>
      </c>
      <c r="CH5" s="31"/>
      <c r="CI5" s="31"/>
      <c r="CJ5" s="31"/>
      <c r="CK5" s="31"/>
      <c r="CL5" s="31"/>
      <c r="CM5" s="31"/>
      <c r="CN5" s="31"/>
      <c r="CO5" s="31"/>
      <c r="CP5" s="31"/>
      <c r="CQ5" s="50"/>
      <c r="CS5" s="69">
        <v>22447.692000000003</v>
      </c>
      <c r="CT5" s="31">
        <v>1</v>
      </c>
      <c r="CU5" s="31">
        <f>CT5^2</f>
        <v>1</v>
      </c>
      <c r="CV5" s="31">
        <f>CT5^3</f>
        <v>1</v>
      </c>
      <c r="CW5" s="42">
        <f>$DF$49+$DF$50*CT5+$DF$51*CU5+$DF$52*CV5</f>
        <v>28620.853081137906</v>
      </c>
      <c r="CX5" s="42">
        <f>CS5-CW5</f>
        <v>-6173.1610811379032</v>
      </c>
      <c r="CY5" s="31"/>
      <c r="CZ5" s="31"/>
      <c r="DA5" s="31"/>
      <c r="DB5" s="31"/>
      <c r="DC5" s="31"/>
      <c r="DD5" s="73" t="s">
        <v>454</v>
      </c>
      <c r="DE5" s="31"/>
      <c r="DF5" s="31"/>
      <c r="DG5" s="31"/>
      <c r="DH5" s="31"/>
      <c r="DI5" s="31"/>
      <c r="DJ5" s="31"/>
      <c r="DK5" s="31"/>
      <c r="DL5" s="31"/>
      <c r="DM5" s="50"/>
      <c r="DO5" s="69">
        <v>22447.692000000003</v>
      </c>
      <c r="DP5" s="100">
        <f>CX5</f>
        <v>-6173.1610811379032</v>
      </c>
      <c r="DS5" s="59">
        <v>14400</v>
      </c>
      <c r="DU5" s="31"/>
      <c r="DV5" s="31"/>
      <c r="DW5" s="31"/>
      <c r="DX5" s="56" t="s">
        <v>441</v>
      </c>
      <c r="DY5" s="57">
        <f>AVERAGE(DU6:DU146)*100</f>
        <v>9.002427998690294</v>
      </c>
      <c r="EK5" s="69">
        <v>22447.692000000003</v>
      </c>
      <c r="EM5" s="59">
        <v>14400</v>
      </c>
      <c r="EO5" s="31"/>
      <c r="EP5" s="31"/>
      <c r="EQ5" s="31"/>
      <c r="ER5" s="56" t="s">
        <v>441</v>
      </c>
      <c r="ES5" s="57">
        <f>AVERAGE(EO6:EO146)*100</f>
        <v>9.2743739585232117</v>
      </c>
    </row>
    <row r="6" spans="1:160" ht="15.75" thickBot="1" x14ac:dyDescent="0.3">
      <c r="A6">
        <v>2</v>
      </c>
      <c r="B6" s="4" t="s">
        <v>5</v>
      </c>
      <c r="C6" s="5">
        <v>3</v>
      </c>
      <c r="D6" s="5">
        <v>3</v>
      </c>
      <c r="E6" s="5">
        <v>15200</v>
      </c>
      <c r="F6" s="5">
        <v>29298.671999999999</v>
      </c>
      <c r="G6">
        <f>F5</f>
        <v>22447.692000000003</v>
      </c>
      <c r="K6">
        <f>E5</f>
        <v>14400</v>
      </c>
      <c r="P6">
        <f>E6-E5</f>
        <v>800</v>
      </c>
      <c r="Q6">
        <f>F6-F5</f>
        <v>6850.9799999999959</v>
      </c>
      <c r="S6" s="31"/>
      <c r="T6" s="43">
        <f t="shared" ref="T6:T36" si="2">$AB$21+$AB$22*E6</f>
        <v>27492.481185868848</v>
      </c>
      <c r="U6" s="31">
        <f t="shared" ref="U6:U69" si="3">ABS((T6-F6)/F6)</f>
        <v>6.1647531810696085E-2</v>
      </c>
      <c r="V6" s="31">
        <f t="shared" ref="V6:V69" si="4">ABS(T6-F6)</f>
        <v>1806.1908141311505</v>
      </c>
      <c r="W6" s="31">
        <f t="shared" ref="W6:W69" si="5">(T6-F6)^2</f>
        <v>3262325.2570517482</v>
      </c>
      <c r="X6" s="38" t="s">
        <v>443</v>
      </c>
      <c r="Y6" s="39">
        <f>AVERAGE(V5:V146)</f>
        <v>2918.1892149008399</v>
      </c>
      <c r="Z6" s="31"/>
      <c r="AA6" s="31"/>
      <c r="AB6" s="31"/>
      <c r="AC6" s="31"/>
      <c r="AD6" s="31"/>
      <c r="AE6" s="31"/>
      <c r="AF6" s="31"/>
      <c r="AG6" s="31"/>
      <c r="AH6" s="31"/>
      <c r="AI6" s="50"/>
      <c r="AK6" s="58">
        <v>2</v>
      </c>
      <c r="AL6" s="59">
        <v>29298.671999999999</v>
      </c>
      <c r="AM6" s="31">
        <f t="shared" ref="AM6:AM69" si="6">$AU$20+$AU$21*AK6</f>
        <v>33151.668097042901</v>
      </c>
      <c r="AN6" s="31">
        <f t="shared" ref="AN6:AN69" si="7">ABS((AM6-AL6)/AL6)</f>
        <v>0.13150753375589522</v>
      </c>
      <c r="AO6" s="31">
        <f t="shared" ref="AO6:AO69" si="8">ABS(AM6-AL6)</f>
        <v>3852.996097042902</v>
      </c>
      <c r="AP6" s="31">
        <f t="shared" ref="AP6:AP69" si="9">(AM6-AL6)^2</f>
        <v>14845578.923827836</v>
      </c>
      <c r="AQ6" s="56" t="s">
        <v>443</v>
      </c>
      <c r="AR6" s="57">
        <f>AVERAGE(AO5:AO146)</f>
        <v>4202.225323556363</v>
      </c>
      <c r="AS6" s="31"/>
      <c r="AT6" s="30" t="s">
        <v>408</v>
      </c>
      <c r="AU6" s="30"/>
      <c r="AV6" s="31"/>
      <c r="AW6" s="31"/>
      <c r="AX6" s="31"/>
      <c r="AY6" s="31"/>
      <c r="AZ6" s="31"/>
      <c r="BA6" s="31"/>
      <c r="BB6" s="50"/>
      <c r="BD6" s="58">
        <v>2</v>
      </c>
      <c r="BE6" s="59">
        <v>29298.671999999999</v>
      </c>
      <c r="BF6" s="59">
        <v>7200</v>
      </c>
      <c r="BG6" s="59">
        <v>8000</v>
      </c>
      <c r="BH6" s="31">
        <f t="shared" ref="BH6:BH69" si="10">$BP$20+$BP$21*BF6+$BP$22*BG6</f>
        <v>27395.331750749116</v>
      </c>
      <c r="BI6" s="31">
        <f t="shared" ref="BI6:BI69" si="11">ABS((BH6-BE6)/BE6)</f>
        <v>6.496336247768783E-2</v>
      </c>
      <c r="BJ6" s="31">
        <f t="shared" ref="BJ6:BJ69" si="12">ABS(BH6-BE6)</f>
        <v>1903.3402492508831</v>
      </c>
      <c r="BK6" s="31">
        <f t="shared" ref="BK6:BK69" si="13">(BH6-BE6)^2</f>
        <v>3622704.1044184137</v>
      </c>
      <c r="BL6" s="56" t="s">
        <v>443</v>
      </c>
      <c r="BM6" s="57">
        <f>AVERAGE(BJ5:BJ146)</f>
        <v>2910.7748083602964</v>
      </c>
      <c r="BN6" s="31"/>
      <c r="BO6" s="30" t="s">
        <v>408</v>
      </c>
      <c r="BP6" s="30"/>
      <c r="BQ6" s="31"/>
      <c r="BR6" s="31"/>
      <c r="BS6" s="31"/>
      <c r="BT6" s="31"/>
      <c r="BU6" s="31"/>
      <c r="BV6" s="31"/>
      <c r="BW6" s="50"/>
      <c r="BY6" s="69">
        <v>29298.671999999999</v>
      </c>
      <c r="BZ6" s="59">
        <v>22447.692000000003</v>
      </c>
      <c r="CA6" s="59">
        <v>15200</v>
      </c>
      <c r="CB6" s="31">
        <f>$CJ$20+$CJ$21*BZ6+$CJ$22*CA6</f>
        <v>26481.11667807155</v>
      </c>
      <c r="CC6" s="31">
        <f>ABS((CB6-BY6)/BY6)</f>
        <v>9.6166656356590108E-2</v>
      </c>
      <c r="CD6" s="31">
        <f>ABS(CB6-BY6)</f>
        <v>2817.5553219284484</v>
      </c>
      <c r="CE6" s="31">
        <f>(CB6-BY6)^2</f>
        <v>7938617.9921273226</v>
      </c>
      <c r="CF6" s="56" t="s">
        <v>443</v>
      </c>
      <c r="CG6" s="57">
        <f>AVERAGE(CD6:CD146)</f>
        <v>2867.1542550731642</v>
      </c>
      <c r="CH6" s="31"/>
      <c r="CI6" s="30" t="s">
        <v>408</v>
      </c>
      <c r="CJ6" s="30"/>
      <c r="CK6" s="31"/>
      <c r="CL6" s="31"/>
      <c r="CM6" s="31"/>
      <c r="CN6" s="31"/>
      <c r="CO6" s="31"/>
      <c r="CP6" s="31"/>
      <c r="CQ6" s="50"/>
      <c r="CS6" s="69">
        <v>29298.671999999999</v>
      </c>
      <c r="CT6" s="31">
        <v>2</v>
      </c>
      <c r="CU6" s="31">
        <f t="shared" ref="CU6:CU69" si="14">CT6^2</f>
        <v>4</v>
      </c>
      <c r="CV6" s="31">
        <f t="shared" ref="CV6:CV69" si="15">CT6^3</f>
        <v>8</v>
      </c>
      <c r="CW6" s="42">
        <f t="shared" ref="CW6:CW69" si="16">$DF$49+$DF$50*CT6+$DF$51*CU6+$DF$52*CV6</f>
        <v>28883.874552822886</v>
      </c>
      <c r="CX6" s="42">
        <f t="shared" ref="CX6:CX69" si="17">CS6-CW6</f>
        <v>414.79744717711219</v>
      </c>
      <c r="CY6" s="42">
        <f>CX5</f>
        <v>-6173.1610811379032</v>
      </c>
      <c r="CZ6" s="31">
        <f>$DF$73+$DF$74*CY6</f>
        <v>-1949.07907056675</v>
      </c>
      <c r="DA6" s="42">
        <f>CZ6+CW6</f>
        <v>26934.795482256137</v>
      </c>
      <c r="DB6" s="31"/>
      <c r="DC6" s="74" t="s">
        <v>457</v>
      </c>
      <c r="DD6" s="31"/>
      <c r="DE6" s="31"/>
      <c r="DF6" s="31"/>
      <c r="DG6" s="31"/>
      <c r="DH6" s="31"/>
      <c r="DI6" s="31"/>
      <c r="DJ6" s="31"/>
      <c r="DK6" s="31"/>
      <c r="DL6" s="31"/>
      <c r="DM6" s="50"/>
      <c r="DO6" s="69">
        <v>29298.671999999999</v>
      </c>
      <c r="DP6" s="16">
        <f t="shared" ref="DP6:DP68" si="18">CX6</f>
        <v>414.79744717711219</v>
      </c>
      <c r="DS6" s="59">
        <v>15200</v>
      </c>
      <c r="DU6" s="31"/>
      <c r="DV6" s="31"/>
      <c r="DW6" s="31"/>
      <c r="DX6" s="56" t="s">
        <v>443</v>
      </c>
      <c r="DY6" s="57">
        <f>AVERAGE(DV6:DV146)</f>
        <v>2765.0766109638657</v>
      </c>
      <c r="EK6" s="69">
        <v>29298.671999999999</v>
      </c>
      <c r="EM6" s="59">
        <v>15200</v>
      </c>
      <c r="EO6" s="31"/>
      <c r="EP6" s="31"/>
      <c r="EQ6" s="31"/>
      <c r="ER6" s="56" t="s">
        <v>443</v>
      </c>
      <c r="ES6" s="57">
        <f>AVERAGE(EP6:EP146)</f>
        <v>2861.2371417998343</v>
      </c>
    </row>
    <row r="7" spans="1:160" ht="15.75" thickBot="1" x14ac:dyDescent="0.3">
      <c r="A7">
        <v>3</v>
      </c>
      <c r="B7" s="4" t="s">
        <v>6</v>
      </c>
      <c r="C7" s="5">
        <v>4</v>
      </c>
      <c r="D7" s="5">
        <v>4</v>
      </c>
      <c r="E7" s="5">
        <v>30000</v>
      </c>
      <c r="F7" s="5">
        <v>35853.768000000004</v>
      </c>
      <c r="G7">
        <f t="shared" ref="G7:G70" si="19">F6</f>
        <v>29298.671999999999</v>
      </c>
      <c r="H7">
        <f>F5</f>
        <v>22447.692000000003</v>
      </c>
      <c r="K7">
        <f t="shared" ref="K7:K70" si="20">E6</f>
        <v>15200</v>
      </c>
      <c r="L7">
        <f>E5</f>
        <v>14400</v>
      </c>
      <c r="P7">
        <f t="shared" ref="P7:Q70" si="21">E7-E6</f>
        <v>14800</v>
      </c>
      <c r="Q7">
        <f t="shared" si="21"/>
        <v>6555.096000000005</v>
      </c>
      <c r="S7" s="31"/>
      <c r="T7" s="43">
        <f t="shared" si="2"/>
        <v>37528.330809771382</v>
      </c>
      <c r="U7" s="31">
        <f t="shared" si="3"/>
        <v>4.6705350739464198E-2</v>
      </c>
      <c r="V7" s="31">
        <f t="shared" si="4"/>
        <v>1674.5628097713779</v>
      </c>
      <c r="W7" s="31">
        <f t="shared" si="5"/>
        <v>2804160.6038694121</v>
      </c>
      <c r="X7" s="40" t="s">
        <v>445</v>
      </c>
      <c r="Y7" s="41">
        <f>AVERAGE(W5:W146)^0.5</f>
        <v>3586.2197067543216</v>
      </c>
      <c r="Z7" s="31"/>
      <c r="AA7" s="30" t="s">
        <v>408</v>
      </c>
      <c r="AB7" s="30"/>
      <c r="AC7" s="31"/>
      <c r="AD7" s="31"/>
      <c r="AE7" s="31"/>
      <c r="AF7" s="31"/>
      <c r="AG7" s="31"/>
      <c r="AH7" s="31"/>
      <c r="AI7" s="50"/>
      <c r="AK7" s="58">
        <v>3</v>
      </c>
      <c r="AL7" s="59">
        <v>35853.768000000004</v>
      </c>
      <c r="AM7" s="31">
        <f t="shared" si="6"/>
        <v>33159.14275569321</v>
      </c>
      <c r="AN7" s="31">
        <f t="shared" si="7"/>
        <v>7.5155984841169074E-2</v>
      </c>
      <c r="AO7" s="31">
        <f t="shared" si="8"/>
        <v>2694.6252443067933</v>
      </c>
      <c r="AP7" s="31">
        <f t="shared" si="9"/>
        <v>7261005.2072554454</v>
      </c>
      <c r="AQ7" s="56" t="s">
        <v>445</v>
      </c>
      <c r="AR7" s="57">
        <f>AVERAGE(AP5:AP146)^0.5</f>
        <v>5258.5177134396845</v>
      </c>
      <c r="AS7" s="31"/>
      <c r="AT7" s="27" t="s">
        <v>409</v>
      </c>
      <c r="AU7" s="27">
        <v>5.8167316098427679E-2</v>
      </c>
      <c r="AV7" s="31"/>
      <c r="AW7" s="31"/>
      <c r="AX7" s="31"/>
      <c r="AY7" s="31"/>
      <c r="AZ7" s="31"/>
      <c r="BA7" s="31"/>
      <c r="BB7" s="50"/>
      <c r="BD7" s="58">
        <v>3</v>
      </c>
      <c r="BE7" s="59">
        <v>35853.768000000004</v>
      </c>
      <c r="BF7" s="59">
        <v>16800</v>
      </c>
      <c r="BG7" s="59">
        <v>13200</v>
      </c>
      <c r="BH7" s="31">
        <f t="shared" si="10"/>
        <v>37289.608793920008</v>
      </c>
      <c r="BI7" s="31">
        <f t="shared" si="11"/>
        <v>4.004713797222105E-2</v>
      </c>
      <c r="BJ7" s="31">
        <f t="shared" si="12"/>
        <v>1435.8407939200042</v>
      </c>
      <c r="BK7" s="31">
        <f t="shared" si="13"/>
        <v>2061638.7854848281</v>
      </c>
      <c r="BL7" s="56" t="s">
        <v>445</v>
      </c>
      <c r="BM7" s="57">
        <f>AVERAGE(BK5:BK146)^0.5</f>
        <v>3567.8488574578814</v>
      </c>
      <c r="BN7" s="31"/>
      <c r="BO7" s="27" t="s">
        <v>409</v>
      </c>
      <c r="BP7" s="27">
        <v>0.73566949595362685</v>
      </c>
      <c r="BQ7" s="31"/>
      <c r="BR7" s="31"/>
      <c r="BS7" s="31"/>
      <c r="BT7" s="31"/>
      <c r="BU7" s="31"/>
      <c r="BV7" s="31"/>
      <c r="BW7" s="50"/>
      <c r="BY7" s="69">
        <v>35853.768000000004</v>
      </c>
      <c r="BZ7" s="59">
        <v>29298.671999999999</v>
      </c>
      <c r="CA7" s="59">
        <v>30000</v>
      </c>
      <c r="CB7" s="31">
        <f t="shared" ref="CB7:CB70" si="22">$CJ$20+$CJ$21*BZ7+$CJ$22*CA7</f>
        <v>36661.765061036756</v>
      </c>
      <c r="CC7" s="31">
        <f t="shared" ref="CC7:CC70" si="23">ABS((CB7-BY7)/BY7)</f>
        <v>2.2535903647191352E-2</v>
      </c>
      <c r="CD7" s="31">
        <f t="shared" ref="CD7:CD70" si="24">ABS(CB7-BY7)</f>
        <v>807.99706103675271</v>
      </c>
      <c r="CE7" s="31">
        <f t="shared" ref="CE7:CE70" si="25">(CB7-BY7)^2</f>
        <v>652859.25064402993</v>
      </c>
      <c r="CF7" s="56" t="s">
        <v>445</v>
      </c>
      <c r="CG7" s="57">
        <f>AVERAGE(CE6:CE146)^0.5</f>
        <v>3515.6701719801013</v>
      </c>
      <c r="CH7" s="31"/>
      <c r="CI7" s="27" t="s">
        <v>409</v>
      </c>
      <c r="CJ7" s="27">
        <v>0.73685251663104034</v>
      </c>
      <c r="CK7" s="31"/>
      <c r="CL7" s="31"/>
      <c r="CM7" s="31"/>
      <c r="CN7" s="31"/>
      <c r="CO7" s="31"/>
      <c r="CP7" s="31"/>
      <c r="CQ7" s="50"/>
      <c r="CS7" s="69">
        <v>35853.768000000004</v>
      </c>
      <c r="CT7" s="31">
        <v>3</v>
      </c>
      <c r="CU7" s="31">
        <f t="shared" si="14"/>
        <v>9</v>
      </c>
      <c r="CV7" s="31">
        <f t="shared" si="15"/>
        <v>27</v>
      </c>
      <c r="CW7" s="42">
        <f t="shared" si="16"/>
        <v>29140.542602408474</v>
      </c>
      <c r="CX7" s="42">
        <f t="shared" si="17"/>
        <v>6713.2253975915301</v>
      </c>
      <c r="CY7" s="42">
        <f t="shared" ref="CY7:CY70" si="26">CX6</f>
        <v>414.79744717711219</v>
      </c>
      <c r="CZ7" s="31">
        <f t="shared" ref="CZ7:CZ70" si="27">$DF$73+$DF$74*CY7</f>
        <v>158.95448625407062</v>
      </c>
      <c r="DA7" s="42">
        <f t="shared" ref="DA7:DA70" si="28">CZ7+CW7</f>
        <v>29299.497088662545</v>
      </c>
      <c r="DB7" s="31"/>
      <c r="DC7" s="74" t="s">
        <v>455</v>
      </c>
      <c r="DD7" s="75">
        <v>33564.062660736185</v>
      </c>
      <c r="DE7" s="76">
        <v>655.81758411276417</v>
      </c>
      <c r="DF7" s="77">
        <v>51.178961152961449</v>
      </c>
      <c r="DG7" s="78">
        <v>0</v>
      </c>
      <c r="DH7" s="75">
        <v>32267.476058776494</v>
      </c>
      <c r="DI7" s="75">
        <v>34860.649262695872</v>
      </c>
      <c r="DJ7" s="31"/>
      <c r="DK7" s="31"/>
      <c r="DL7" s="31"/>
      <c r="DM7" s="50"/>
      <c r="DO7" s="69">
        <v>35853.768000000004</v>
      </c>
      <c r="DP7" s="16">
        <f t="shared" si="18"/>
        <v>6713.2253975915301</v>
      </c>
      <c r="DQ7">
        <f>$DS$1*DP6+$DS$2*DP5</f>
        <v>928.07057991146485</v>
      </c>
      <c r="DR7" s="66">
        <f>DQ7+CW5</f>
        <v>29548.923661049372</v>
      </c>
      <c r="DS7" s="59">
        <v>30000</v>
      </c>
      <c r="DT7">
        <f>$EB$29+$EB$30*DR7+$EB$31*DS7</f>
        <v>35390.776339012016</v>
      </c>
      <c r="DU7" s="31">
        <f>ABS((DT7-DO7)/DO7)</f>
        <v>1.2913333432290503E-2</v>
      </c>
      <c r="DV7" s="31">
        <f>ABS(DT7-DO7)</f>
        <v>462.99166098798742</v>
      </c>
      <c r="DW7" s="31">
        <f>(DT7-DO7)^2</f>
        <v>214361.27814441547</v>
      </c>
      <c r="DX7" s="56" t="s">
        <v>445</v>
      </c>
      <c r="DY7" s="57">
        <f>AVERAGE(DW6:DW146)^0.5</f>
        <v>3459.0363480635142</v>
      </c>
      <c r="EK7" s="69">
        <v>35853.768000000004</v>
      </c>
      <c r="EL7" s="66">
        <f>$EO$1*EK6+$EO$2*EK5</f>
        <v>9337.524011412821</v>
      </c>
      <c r="EM7" s="59">
        <v>30000</v>
      </c>
      <c r="EN7">
        <f>$EV$23+$EV$24*EL7+$EV$25*EM7</f>
        <v>36999.331142045361</v>
      </c>
      <c r="EO7" s="31">
        <f>ABS((EN7-EK7)/EK7)</f>
        <v>3.1950983284249432E-2</v>
      </c>
      <c r="EP7" s="31">
        <f>ABS(EN7-EK7)</f>
        <v>1145.5631420453574</v>
      </c>
      <c r="EQ7" s="31">
        <f>(EN7-EK7)^2</f>
        <v>1312314.9124128316</v>
      </c>
      <c r="ER7" s="56" t="s">
        <v>445</v>
      </c>
      <c r="ES7" s="57">
        <f>AVERAGE(EQ6:EQ146)^0.5</f>
        <v>3492.546335217738</v>
      </c>
      <c r="EU7" t="s">
        <v>407</v>
      </c>
    </row>
    <row r="8" spans="1:160" ht="15.75" thickBot="1" x14ac:dyDescent="0.3">
      <c r="A8">
        <v>4</v>
      </c>
      <c r="B8" s="4" t="s">
        <v>7</v>
      </c>
      <c r="C8" s="5">
        <v>5</v>
      </c>
      <c r="D8" s="5">
        <v>5</v>
      </c>
      <c r="E8" s="5">
        <v>19600</v>
      </c>
      <c r="F8" s="5">
        <v>28742.844000000001</v>
      </c>
      <c r="G8">
        <f t="shared" si="19"/>
        <v>35853.768000000004</v>
      </c>
      <c r="H8">
        <f t="shared" ref="H8:H71" si="29">F6</f>
        <v>29298.671999999999</v>
      </c>
      <c r="I8">
        <f>F5</f>
        <v>22447.692000000003</v>
      </c>
      <c r="K8">
        <f t="shared" si="20"/>
        <v>30000</v>
      </c>
      <c r="L8">
        <f t="shared" ref="L8:L71" si="30">E6</f>
        <v>15200</v>
      </c>
      <c r="M8">
        <f>E5</f>
        <v>14400</v>
      </c>
      <c r="P8">
        <f t="shared" si="21"/>
        <v>-10400</v>
      </c>
      <c r="Q8">
        <f t="shared" si="21"/>
        <v>-7110.9240000000027</v>
      </c>
      <c r="S8" s="31"/>
      <c r="T8" s="43">
        <f t="shared" si="2"/>
        <v>30476.112155137169</v>
      </c>
      <c r="U8" s="31">
        <f t="shared" si="3"/>
        <v>6.0302597583494794E-2</v>
      </c>
      <c r="V8" s="31">
        <f t="shared" si="4"/>
        <v>1733.2681551371679</v>
      </c>
      <c r="W8" s="31">
        <f t="shared" si="5"/>
        <v>3004218.4976126016</v>
      </c>
      <c r="X8" s="31"/>
      <c r="Y8" s="31"/>
      <c r="Z8" s="31"/>
      <c r="AA8" s="27" t="s">
        <v>409</v>
      </c>
      <c r="AB8" s="35">
        <v>0.73244304995334875</v>
      </c>
      <c r="AC8" s="31"/>
      <c r="AD8" s="31"/>
      <c r="AE8" s="31"/>
      <c r="AF8" s="31"/>
      <c r="AG8" s="31"/>
      <c r="AH8" s="31"/>
      <c r="AI8" s="50"/>
      <c r="AK8" s="58">
        <v>4</v>
      </c>
      <c r="AL8" s="59">
        <v>28742.844000000001</v>
      </c>
      <c r="AM8" s="31">
        <f t="shared" si="6"/>
        <v>33166.61741434352</v>
      </c>
      <c r="AN8" s="31">
        <f t="shared" si="7"/>
        <v>0.15390868817099376</v>
      </c>
      <c r="AO8" s="31">
        <f t="shared" si="8"/>
        <v>4423.7734143435191</v>
      </c>
      <c r="AP8" s="31">
        <f t="shared" si="9"/>
        <v>19569771.221452516</v>
      </c>
      <c r="AQ8" s="31"/>
      <c r="AR8" s="31"/>
      <c r="AS8" s="31"/>
      <c r="AT8" s="27" t="s">
        <v>410</v>
      </c>
      <c r="AU8" s="27">
        <v>3.3834366620944041E-3</v>
      </c>
      <c r="AV8" s="31"/>
      <c r="AW8" s="31"/>
      <c r="AX8" s="31"/>
      <c r="AY8" s="31"/>
      <c r="AZ8" s="31"/>
      <c r="BA8" s="31"/>
      <c r="BB8" s="50"/>
      <c r="BD8" s="58">
        <v>4</v>
      </c>
      <c r="BE8" s="59">
        <v>28742.844000000001</v>
      </c>
      <c r="BF8" s="59">
        <v>9600</v>
      </c>
      <c r="BG8" s="59">
        <v>10000</v>
      </c>
      <c r="BH8" s="31">
        <f t="shared" si="10"/>
        <v>30417.632336646035</v>
      </c>
      <c r="BI8" s="31">
        <f t="shared" si="11"/>
        <v>5.8268010522759463E-2</v>
      </c>
      <c r="BJ8" s="31">
        <f t="shared" si="12"/>
        <v>1674.7883366460337</v>
      </c>
      <c r="BK8" s="31">
        <f t="shared" si="13"/>
        <v>2804915.9725655885</v>
      </c>
      <c r="BL8" s="31"/>
      <c r="BM8" s="31"/>
      <c r="BN8" s="31"/>
      <c r="BO8" s="27" t="s">
        <v>410</v>
      </c>
      <c r="BP8" s="27">
        <v>0.54120960727666345</v>
      </c>
      <c r="BQ8" s="31"/>
      <c r="BR8" s="31"/>
      <c r="BS8" s="31"/>
      <c r="BT8" s="31"/>
      <c r="BU8" s="31"/>
      <c r="BV8" s="31"/>
      <c r="BW8" s="50"/>
      <c r="BY8" s="69">
        <v>28742.844000000001</v>
      </c>
      <c r="BZ8" s="59">
        <v>35853.768000000004</v>
      </c>
      <c r="CA8" s="59">
        <v>19600</v>
      </c>
      <c r="CB8" s="31">
        <f t="shared" si="22"/>
        <v>31048.638710395979</v>
      </c>
      <c r="CC8" s="31">
        <f t="shared" si="23"/>
        <v>8.0221522629979752E-2</v>
      </c>
      <c r="CD8" s="31">
        <f t="shared" si="24"/>
        <v>2305.7947103959777</v>
      </c>
      <c r="CE8" s="31">
        <f t="shared" si="25"/>
        <v>5316689.2464900706</v>
      </c>
      <c r="CF8" s="31"/>
      <c r="CG8" s="31"/>
      <c r="CH8" s="31"/>
      <c r="CI8" s="27" t="s">
        <v>410</v>
      </c>
      <c r="CJ8" s="27">
        <v>0.54295163126549761</v>
      </c>
      <c r="CK8" s="31"/>
      <c r="CL8" s="31"/>
      <c r="CM8" s="31"/>
      <c r="CN8" s="31"/>
      <c r="CO8" s="31"/>
      <c r="CP8" s="31"/>
      <c r="CQ8" s="50"/>
      <c r="CS8" s="69">
        <v>28742.844000000001</v>
      </c>
      <c r="CT8" s="31">
        <v>4</v>
      </c>
      <c r="CU8" s="31">
        <f t="shared" si="14"/>
        <v>16</v>
      </c>
      <c r="CV8" s="31">
        <f t="shared" si="15"/>
        <v>64</v>
      </c>
      <c r="CW8" s="42">
        <f t="shared" si="16"/>
        <v>29390.922044123494</v>
      </c>
      <c r="CX8" s="42">
        <f t="shared" si="17"/>
        <v>-648.07804412349287</v>
      </c>
      <c r="CY8" s="42">
        <f t="shared" si="26"/>
        <v>6713.2253975915301</v>
      </c>
      <c r="CZ8" s="31">
        <f t="shared" si="27"/>
        <v>2174.3432318914352</v>
      </c>
      <c r="DA8" s="42">
        <f t="shared" si="28"/>
        <v>31565.265276014929</v>
      </c>
      <c r="DB8" s="31"/>
      <c r="DC8" s="74" t="s">
        <v>456</v>
      </c>
      <c r="DD8" s="75">
        <v>0.36705260519614408</v>
      </c>
      <c r="DE8" s="76">
        <v>7.9966816775579153E-2</v>
      </c>
      <c r="DF8" s="77">
        <v>4.5900614779534061</v>
      </c>
      <c r="DG8" s="78">
        <v>9.763118989854026E-6</v>
      </c>
      <c r="DH8" s="75">
        <v>0.20895391168085481</v>
      </c>
      <c r="DI8" s="75">
        <v>0.52515129871143329</v>
      </c>
      <c r="DJ8" s="31"/>
      <c r="DK8" s="31"/>
      <c r="DL8" s="31"/>
      <c r="DM8" s="50"/>
      <c r="DO8" s="69">
        <v>28742.844000000001</v>
      </c>
      <c r="DP8" s="16">
        <f t="shared" si="18"/>
        <v>-648.07804412349287</v>
      </c>
      <c r="DQ8">
        <f t="shared" ref="DQ8:DQ71" si="31">$DS$1*DP7+$DS$2*DP6</f>
        <v>2719.3064980319637</v>
      </c>
      <c r="DR8" s="66">
        <f t="shared" ref="DR8:DR71" si="32">DQ8+CW6</f>
        <v>31603.181050854851</v>
      </c>
      <c r="DS8" s="59">
        <v>19600</v>
      </c>
      <c r="DT8">
        <f t="shared" ref="DT8:DT71" si="33">$EB$29+$EB$30*DR8+$EB$31*DS8</f>
        <v>29964.572817143002</v>
      </c>
      <c r="DU8" s="31">
        <f t="shared" ref="DU8:DU71" si="34">ABS((DT8-DO8)/DO8)</f>
        <v>4.2505495181444149E-2</v>
      </c>
      <c r="DV8" s="31">
        <f t="shared" ref="DV8:DV71" si="35">ABS(DT8-DO8)</f>
        <v>1221.7288171430009</v>
      </c>
      <c r="DW8" s="31">
        <f t="shared" ref="DW8:DW71" si="36">(DT8-DO8)^2</f>
        <v>1492621.3026376362</v>
      </c>
      <c r="EK8" s="69">
        <v>28742.844000000001</v>
      </c>
      <c r="EL8" s="66">
        <f t="shared" ref="EL8:EL71" si="37">$EO$1*EK7+$EO$2*EK6</f>
        <v>11202.422474801991</v>
      </c>
      <c r="EM8" s="59">
        <v>19600</v>
      </c>
      <c r="EN8">
        <f t="shared" ref="EN8:EN71" si="38">$EV$23+$EV$24*EL8+$EV$25*EM8</f>
        <v>31402.427793120532</v>
      </c>
      <c r="EO8" s="31">
        <f t="shared" ref="EO8:EO71" si="39">ABS((EN8-EK8)/EK8)</f>
        <v>9.2530293561782939E-2</v>
      </c>
      <c r="EP8" s="31">
        <f t="shared" ref="EP8:EP71" si="40">ABS(EN8-EK8)</f>
        <v>2659.5837931205315</v>
      </c>
      <c r="EQ8" s="31">
        <f t="shared" ref="EQ8:EQ71" si="41">(EN8-EK8)^2</f>
        <v>7073385.9526293939</v>
      </c>
    </row>
    <row r="9" spans="1:160" ht="15.75" thickBot="1" x14ac:dyDescent="0.3">
      <c r="A9">
        <v>5</v>
      </c>
      <c r="B9" s="4" t="s">
        <v>8</v>
      </c>
      <c r="C9" s="5">
        <v>6</v>
      </c>
      <c r="D9" s="5">
        <v>6</v>
      </c>
      <c r="E9" s="5">
        <v>26080</v>
      </c>
      <c r="F9" s="5">
        <v>33443.460000000006</v>
      </c>
      <c r="G9">
        <f t="shared" si="19"/>
        <v>28742.844000000001</v>
      </c>
      <c r="H9">
        <f t="shared" si="29"/>
        <v>35853.768000000004</v>
      </c>
      <c r="I9">
        <f t="shared" ref="I9:I72" si="42">F6</f>
        <v>29298.671999999999</v>
      </c>
      <c r="J9">
        <f>F5</f>
        <v>22447.692000000003</v>
      </c>
      <c r="K9">
        <f t="shared" si="20"/>
        <v>19600</v>
      </c>
      <c r="L9">
        <f t="shared" si="30"/>
        <v>30000</v>
      </c>
      <c r="M9">
        <f t="shared" ref="M9:M72" si="43">E6</f>
        <v>15200</v>
      </c>
      <c r="N9">
        <f>E5</f>
        <v>14400</v>
      </c>
      <c r="P9">
        <f t="shared" si="21"/>
        <v>6480</v>
      </c>
      <c r="Q9">
        <f t="shared" si="21"/>
        <v>4700.6160000000054</v>
      </c>
      <c r="S9" s="31"/>
      <c r="T9" s="43">
        <f t="shared" si="2"/>
        <v>34870.186855332329</v>
      </c>
      <c r="U9" s="31">
        <f t="shared" si="3"/>
        <v>4.2660862701775555E-2</v>
      </c>
      <c r="V9" s="31">
        <f t="shared" si="4"/>
        <v>1426.7268553323229</v>
      </c>
      <c r="W9" s="31">
        <f t="shared" si="5"/>
        <v>2035549.5197264589</v>
      </c>
      <c r="X9" s="31"/>
      <c r="Y9" s="31"/>
      <c r="Z9" s="31"/>
      <c r="AA9" s="27" t="s">
        <v>410</v>
      </c>
      <c r="AB9" s="34">
        <v>0.53647282142496377</v>
      </c>
      <c r="AC9" s="31"/>
      <c r="AD9" s="31"/>
      <c r="AE9" s="31"/>
      <c r="AF9" s="31"/>
      <c r="AG9" s="31"/>
      <c r="AH9" s="31"/>
      <c r="AI9" s="50"/>
      <c r="AK9" s="58">
        <v>5</v>
      </c>
      <c r="AL9" s="59">
        <v>33443.460000000006</v>
      </c>
      <c r="AM9" s="31">
        <f t="shared" si="6"/>
        <v>33174.09207299383</v>
      </c>
      <c r="AN9" s="31">
        <f t="shared" si="7"/>
        <v>8.0544275923058375E-3</v>
      </c>
      <c r="AO9" s="31">
        <f t="shared" si="8"/>
        <v>269.36792700617661</v>
      </c>
      <c r="AP9" s="31">
        <f t="shared" si="9"/>
        <v>72559.080099604893</v>
      </c>
      <c r="AQ9" s="31"/>
      <c r="AR9" s="31"/>
      <c r="AS9" s="31"/>
      <c r="AT9" s="27" t="s">
        <v>411</v>
      </c>
      <c r="AU9" s="27">
        <v>-3.7352530760334924E-3</v>
      </c>
      <c r="AV9" s="31"/>
      <c r="AW9" s="31"/>
      <c r="AX9" s="31"/>
      <c r="AY9" s="31"/>
      <c r="AZ9" s="31"/>
      <c r="BA9" s="31"/>
      <c r="BB9" s="50"/>
      <c r="BD9" s="58">
        <v>5</v>
      </c>
      <c r="BE9" s="59">
        <v>33443.460000000006</v>
      </c>
      <c r="BF9" s="59">
        <v>13600</v>
      </c>
      <c r="BG9" s="59">
        <v>12480</v>
      </c>
      <c r="BH9" s="31">
        <f t="shared" si="10"/>
        <v>34785.870364442453</v>
      </c>
      <c r="BI9" s="31">
        <f t="shared" si="11"/>
        <v>4.0139697400999971E-2</v>
      </c>
      <c r="BJ9" s="31">
        <f t="shared" si="12"/>
        <v>1342.4103644424467</v>
      </c>
      <c r="BK9" s="31">
        <f t="shared" si="13"/>
        <v>1802065.5865625027</v>
      </c>
      <c r="BL9" s="31"/>
      <c r="BM9" s="31"/>
      <c r="BN9" s="31"/>
      <c r="BO9" s="27" t="s">
        <v>411</v>
      </c>
      <c r="BP9" s="27">
        <v>0.53460830666193915</v>
      </c>
      <c r="BQ9" s="31"/>
      <c r="BR9" s="31"/>
      <c r="BS9" s="31"/>
      <c r="BT9" s="31"/>
      <c r="BU9" s="31"/>
      <c r="BV9" s="31"/>
      <c r="BW9" s="50"/>
      <c r="BY9" s="69">
        <v>33443.460000000006</v>
      </c>
      <c r="BZ9" s="59">
        <v>28742.844000000001</v>
      </c>
      <c r="CA9" s="59">
        <v>26080</v>
      </c>
      <c r="CB9" s="31">
        <f t="shared" si="22"/>
        <v>34135.863959925802</v>
      </c>
      <c r="CC9" s="31">
        <f t="shared" si="23"/>
        <v>2.0703717854725429E-2</v>
      </c>
      <c r="CD9" s="31">
        <f t="shared" si="24"/>
        <v>692.40395992579579</v>
      </c>
      <c r="CE9" s="31">
        <f t="shared" si="25"/>
        <v>479423.24372092303</v>
      </c>
      <c r="CF9" s="31"/>
      <c r="CG9" s="31"/>
      <c r="CH9" s="31"/>
      <c r="CI9" s="27" t="s">
        <v>411</v>
      </c>
      <c r="CJ9" s="27">
        <v>0.53632774186354837</v>
      </c>
      <c r="CK9" s="31"/>
      <c r="CL9" s="31"/>
      <c r="CM9" s="31"/>
      <c r="CN9" s="31"/>
      <c r="CO9" s="31"/>
      <c r="CP9" s="31"/>
      <c r="CQ9" s="50"/>
      <c r="CS9" s="69">
        <v>33443.460000000006</v>
      </c>
      <c r="CT9" s="31">
        <v>5</v>
      </c>
      <c r="CU9" s="31">
        <f t="shared" si="14"/>
        <v>25</v>
      </c>
      <c r="CV9" s="31">
        <f t="shared" si="15"/>
        <v>125</v>
      </c>
      <c r="CW9" s="42">
        <f t="shared" si="16"/>
        <v>29635.077692196766</v>
      </c>
      <c r="CX9" s="42">
        <f t="shared" si="17"/>
        <v>3808.3823078032401</v>
      </c>
      <c r="CY9" s="42">
        <f t="shared" si="26"/>
        <v>-648.07804412349287</v>
      </c>
      <c r="CZ9" s="31">
        <f t="shared" si="27"/>
        <v>-181.14741219506217</v>
      </c>
      <c r="DA9" s="42">
        <f t="shared" si="28"/>
        <v>29453.930280001703</v>
      </c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50"/>
      <c r="DO9" s="69">
        <v>33443.460000000006</v>
      </c>
      <c r="DP9" s="16">
        <f t="shared" si="18"/>
        <v>3808.3823078032401</v>
      </c>
      <c r="DQ9">
        <f t="shared" si="31"/>
        <v>-1090.5508864641995</v>
      </c>
      <c r="DR9" s="66">
        <f t="shared" si="32"/>
        <v>28049.991715944274</v>
      </c>
      <c r="DS9" s="59">
        <v>26080</v>
      </c>
      <c r="DT9">
        <f t="shared" si="33"/>
        <v>32392.488712803162</v>
      </c>
      <c r="DU9" s="31">
        <f t="shared" si="34"/>
        <v>3.1425315658034303E-2</v>
      </c>
      <c r="DV9" s="31">
        <f t="shared" si="35"/>
        <v>1050.9712871968441</v>
      </c>
      <c r="DW9" s="31">
        <f t="shared" si="36"/>
        <v>1104540.6465121913</v>
      </c>
      <c r="EK9" s="69">
        <v>33443.460000000006</v>
      </c>
      <c r="EL9" s="66">
        <f t="shared" si="37"/>
        <v>7464.4116947243583</v>
      </c>
      <c r="EM9" s="59">
        <v>26080</v>
      </c>
      <c r="EN9">
        <f t="shared" si="38"/>
        <v>33751.754063600602</v>
      </c>
      <c r="EO9" s="31">
        <f t="shared" si="39"/>
        <v>9.2183662695365567E-3</v>
      </c>
      <c r="EP9" s="31">
        <f t="shared" si="40"/>
        <v>308.29406360059511</v>
      </c>
      <c r="EQ9" s="31">
        <f t="shared" si="41"/>
        <v>95045.229651367787</v>
      </c>
      <c r="EU9" s="30" t="s">
        <v>408</v>
      </c>
      <c r="EV9" s="30"/>
      <c r="FB9" s="35">
        <v>14353.101024735755</v>
      </c>
      <c r="FC9" s="35">
        <v>0.44175439739496974</v>
      </c>
      <c r="FD9" s="109">
        <v>0.61737792748289577</v>
      </c>
    </row>
    <row r="10" spans="1:160" ht="15.75" thickBot="1" x14ac:dyDescent="0.3">
      <c r="A10">
        <v>6</v>
      </c>
      <c r="B10" s="4" t="s">
        <v>9</v>
      </c>
      <c r="C10" s="5">
        <v>7</v>
      </c>
      <c r="D10" s="5">
        <v>7</v>
      </c>
      <c r="E10" s="5">
        <v>28560</v>
      </c>
      <c r="F10" s="5">
        <v>32791.956000000006</v>
      </c>
      <c r="G10">
        <f t="shared" si="19"/>
        <v>33443.460000000006</v>
      </c>
      <c r="H10">
        <f t="shared" si="29"/>
        <v>28742.844000000001</v>
      </c>
      <c r="I10">
        <f t="shared" si="42"/>
        <v>35853.768000000004</v>
      </c>
      <c r="J10">
        <f t="shared" ref="J10:J73" si="44">F6</f>
        <v>29298.671999999999</v>
      </c>
      <c r="K10">
        <f t="shared" si="20"/>
        <v>26080</v>
      </c>
      <c r="L10">
        <f t="shared" si="30"/>
        <v>19600</v>
      </c>
      <c r="M10">
        <f t="shared" si="43"/>
        <v>30000</v>
      </c>
      <c r="N10">
        <f>E6</f>
        <v>15200</v>
      </c>
      <c r="O10">
        <f>E5</f>
        <v>14400</v>
      </c>
      <c r="P10">
        <f t="shared" si="21"/>
        <v>2480</v>
      </c>
      <c r="Q10">
        <f t="shared" si="21"/>
        <v>-651.50400000000081</v>
      </c>
      <c r="S10" s="31"/>
      <c r="T10" s="43">
        <f t="shared" si="2"/>
        <v>36551.869765283569</v>
      </c>
      <c r="U10" s="31">
        <f t="shared" si="3"/>
        <v>0.11465963681103875</v>
      </c>
      <c r="V10" s="31">
        <f t="shared" si="4"/>
        <v>3759.9137652835634</v>
      </c>
      <c r="W10" s="31">
        <f t="shared" si="5"/>
        <v>14136951.522368822</v>
      </c>
      <c r="X10" s="31"/>
      <c r="Y10" s="31"/>
      <c r="Z10" s="31"/>
      <c r="AA10" s="27" t="s">
        <v>411</v>
      </c>
      <c r="AB10" s="27">
        <v>0.53316191300657068</v>
      </c>
      <c r="AC10" s="31"/>
      <c r="AD10" s="31"/>
      <c r="AE10" s="31"/>
      <c r="AF10" s="31"/>
      <c r="AG10" s="31"/>
      <c r="AH10" s="31"/>
      <c r="AI10" s="50"/>
      <c r="AK10" s="58">
        <v>6</v>
      </c>
      <c r="AL10" s="59">
        <v>32791.956000000006</v>
      </c>
      <c r="AM10" s="31">
        <f t="shared" si="6"/>
        <v>33181.56673164414</v>
      </c>
      <c r="AN10" s="31">
        <f t="shared" si="7"/>
        <v>1.1881289778631499E-2</v>
      </c>
      <c r="AO10" s="31">
        <f t="shared" si="8"/>
        <v>389.61073164413392</v>
      </c>
      <c r="AP10" s="31">
        <f t="shared" si="9"/>
        <v>151796.52221227734</v>
      </c>
      <c r="AQ10" s="31"/>
      <c r="AR10" s="31"/>
      <c r="AS10" s="31"/>
      <c r="AT10" s="27" t="s">
        <v>412</v>
      </c>
      <c r="AU10" s="27">
        <v>5295.9453581040698</v>
      </c>
      <c r="AV10" s="31"/>
      <c r="AW10" s="31"/>
      <c r="AX10" s="31"/>
      <c r="AY10" s="31"/>
      <c r="AZ10" s="31"/>
      <c r="BA10" s="31"/>
      <c r="BB10" s="50"/>
      <c r="BD10" s="58">
        <v>6</v>
      </c>
      <c r="BE10" s="59">
        <v>32791.956000000006</v>
      </c>
      <c r="BF10" s="59">
        <v>18400</v>
      </c>
      <c r="BG10" s="59">
        <v>10160</v>
      </c>
      <c r="BH10" s="31">
        <f t="shared" si="10"/>
        <v>35876.21157243842</v>
      </c>
      <c r="BI10" s="31">
        <f t="shared" si="11"/>
        <v>9.4055248562739419E-2</v>
      </c>
      <c r="BJ10" s="31">
        <f t="shared" si="12"/>
        <v>3084.2555724384147</v>
      </c>
      <c r="BK10" s="31">
        <f t="shared" si="13"/>
        <v>9512632.4361174125</v>
      </c>
      <c r="BL10" s="31"/>
      <c r="BM10" s="31"/>
      <c r="BN10" s="31"/>
      <c r="BO10" s="27" t="s">
        <v>412</v>
      </c>
      <c r="BP10" s="27">
        <v>3606.1452911793649</v>
      </c>
      <c r="BQ10" s="31"/>
      <c r="BR10" s="31"/>
      <c r="BS10" s="31"/>
      <c r="BT10" s="31"/>
      <c r="BU10" s="31"/>
      <c r="BV10" s="31"/>
      <c r="BW10" s="50"/>
      <c r="BY10" s="69">
        <v>32791.956000000006</v>
      </c>
      <c r="BZ10" s="59">
        <v>33443.460000000006</v>
      </c>
      <c r="CA10" s="59">
        <v>28560</v>
      </c>
      <c r="CB10" s="31">
        <f t="shared" si="22"/>
        <v>36323.284278361913</v>
      </c>
      <c r="CC10" s="31">
        <f t="shared" si="23"/>
        <v>0.10768885754670769</v>
      </c>
      <c r="CD10" s="31">
        <f t="shared" si="24"/>
        <v>3531.328278361907</v>
      </c>
      <c r="CE10" s="31">
        <f t="shared" si="25"/>
        <v>12470279.409558469</v>
      </c>
      <c r="CF10" s="31"/>
      <c r="CG10" s="31"/>
      <c r="CH10" s="31"/>
      <c r="CI10" s="27" t="s">
        <v>412</v>
      </c>
      <c r="CJ10" s="27">
        <v>3553.6785216873086</v>
      </c>
      <c r="CK10" s="31"/>
      <c r="CL10" s="31"/>
      <c r="CM10" s="31"/>
      <c r="CN10" s="31"/>
      <c r="CO10" s="31"/>
      <c r="CP10" s="31"/>
      <c r="CQ10" s="50"/>
      <c r="CS10" s="69">
        <v>32791.956000000006</v>
      </c>
      <c r="CT10" s="31">
        <v>6</v>
      </c>
      <c r="CU10" s="31">
        <f t="shared" si="14"/>
        <v>36</v>
      </c>
      <c r="CV10" s="31">
        <f t="shared" si="15"/>
        <v>216</v>
      </c>
      <c r="CW10" s="42">
        <f t="shared" si="16"/>
        <v>29873.074360857103</v>
      </c>
      <c r="CX10" s="42">
        <f t="shared" si="17"/>
        <v>2918.8816391429027</v>
      </c>
      <c r="CY10" s="42">
        <f t="shared" si="26"/>
        <v>3808.3823078032401</v>
      </c>
      <c r="CZ10" s="31">
        <f t="shared" si="27"/>
        <v>1244.8433444446657</v>
      </c>
      <c r="DA10" s="42">
        <f t="shared" si="28"/>
        <v>31117.91770530177</v>
      </c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50"/>
      <c r="DO10" s="69">
        <v>32791.956000000006</v>
      </c>
      <c r="DP10" s="16">
        <f t="shared" si="18"/>
        <v>2918.8816391429027</v>
      </c>
      <c r="DQ10">
        <f t="shared" si="31"/>
        <v>1650.9650693821179</v>
      </c>
      <c r="DR10" s="66">
        <f t="shared" si="32"/>
        <v>31041.887113505611</v>
      </c>
      <c r="DS10" s="59">
        <v>28560</v>
      </c>
      <c r="DT10">
        <f t="shared" si="33"/>
        <v>35146.117876618024</v>
      </c>
      <c r="DU10" s="31">
        <f t="shared" si="34"/>
        <v>7.1790834210012283E-2</v>
      </c>
      <c r="DV10" s="31">
        <f t="shared" si="35"/>
        <v>2354.1618766180181</v>
      </c>
      <c r="DW10" s="31">
        <f t="shared" si="36"/>
        <v>5542078.1413216693</v>
      </c>
      <c r="EK10" s="69">
        <v>32791.956000000006</v>
      </c>
      <c r="EL10" s="66">
        <f t="shared" si="37"/>
        <v>10275.977112240258</v>
      </c>
      <c r="EM10" s="59">
        <v>28560</v>
      </c>
      <c r="EN10">
        <f t="shared" si="38"/>
        <v>36524.872710509459</v>
      </c>
      <c r="EO10" s="31">
        <f t="shared" si="39"/>
        <v>0.11383635396770636</v>
      </c>
      <c r="EP10" s="31">
        <f t="shared" si="40"/>
        <v>3732.916710509453</v>
      </c>
      <c r="EQ10" s="31">
        <f t="shared" si="41"/>
        <v>13934667.167600716</v>
      </c>
      <c r="EU10" s="27" t="s">
        <v>409</v>
      </c>
      <c r="EV10" s="27">
        <v>0.74147566421381583</v>
      </c>
    </row>
    <row r="11" spans="1:160" ht="15.75" thickBot="1" x14ac:dyDescent="0.3">
      <c r="A11">
        <v>7</v>
      </c>
      <c r="B11" s="4" t="s">
        <v>10</v>
      </c>
      <c r="C11" s="5">
        <v>8</v>
      </c>
      <c r="D11" s="5">
        <v>8</v>
      </c>
      <c r="E11" s="5">
        <v>12800</v>
      </c>
      <c r="F11" s="5">
        <v>35807.46</v>
      </c>
      <c r="G11">
        <f t="shared" si="19"/>
        <v>32791.956000000006</v>
      </c>
      <c r="H11">
        <f t="shared" si="29"/>
        <v>33443.460000000006</v>
      </c>
      <c r="I11">
        <f t="shared" si="42"/>
        <v>28742.844000000001</v>
      </c>
      <c r="J11">
        <f t="shared" si="44"/>
        <v>35853.768000000004</v>
      </c>
      <c r="K11">
        <f t="shared" si="20"/>
        <v>28560</v>
      </c>
      <c r="L11">
        <f t="shared" si="30"/>
        <v>26080</v>
      </c>
      <c r="M11">
        <f t="shared" si="43"/>
        <v>19600</v>
      </c>
      <c r="N11">
        <f t="shared" ref="N11:N74" si="45">E7</f>
        <v>30000</v>
      </c>
      <c r="O11">
        <f t="shared" ref="O11:O74" si="46">E6</f>
        <v>15200</v>
      </c>
      <c r="P11">
        <f t="shared" si="21"/>
        <v>-15760</v>
      </c>
      <c r="Q11">
        <f t="shared" si="21"/>
        <v>3015.5039999999935</v>
      </c>
      <c r="S11" s="31"/>
      <c r="T11" s="43">
        <f t="shared" si="2"/>
        <v>25865.046111722491</v>
      </c>
      <c r="U11" s="31">
        <f t="shared" si="3"/>
        <v>0.27766319890540986</v>
      </c>
      <c r="V11" s="31">
        <f t="shared" si="4"/>
        <v>9942.4138882775078</v>
      </c>
      <c r="W11" s="31">
        <f t="shared" si="5"/>
        <v>98851593.925813466</v>
      </c>
      <c r="X11" s="31"/>
      <c r="Y11" s="31"/>
      <c r="Z11" s="31"/>
      <c r="AA11" s="27" t="s">
        <v>412</v>
      </c>
      <c r="AB11" s="27">
        <v>3611.744724294867</v>
      </c>
      <c r="AC11" s="31"/>
      <c r="AD11" s="31"/>
      <c r="AE11" s="31"/>
      <c r="AF11" s="31"/>
      <c r="AG11" s="31"/>
      <c r="AH11" s="31"/>
      <c r="AI11" s="50"/>
      <c r="AK11" s="58">
        <v>7</v>
      </c>
      <c r="AL11" s="59">
        <v>35807.46</v>
      </c>
      <c r="AM11" s="31">
        <f t="shared" si="6"/>
        <v>33189.041390294449</v>
      </c>
      <c r="AN11" s="31">
        <f t="shared" si="7"/>
        <v>7.3124946860390269E-2</v>
      </c>
      <c r="AO11" s="31">
        <f t="shared" si="8"/>
        <v>2618.4186097055499</v>
      </c>
      <c r="AP11" s="31">
        <f t="shared" si="9"/>
        <v>6856116.0156523446</v>
      </c>
      <c r="AQ11" s="31"/>
      <c r="AR11" s="31"/>
      <c r="AS11" s="31"/>
      <c r="AT11" s="28" t="s">
        <v>413</v>
      </c>
      <c r="AU11" s="28">
        <v>142</v>
      </c>
      <c r="AV11" s="31"/>
      <c r="AW11" s="31"/>
      <c r="AX11" s="31"/>
      <c r="AY11" s="31"/>
      <c r="AZ11" s="31"/>
      <c r="BA11" s="31"/>
      <c r="BB11" s="50"/>
      <c r="BD11" s="58">
        <v>7</v>
      </c>
      <c r="BE11" s="59">
        <v>35807.46</v>
      </c>
      <c r="BF11" s="59">
        <v>6400</v>
      </c>
      <c r="BG11" s="59">
        <v>6400</v>
      </c>
      <c r="BH11" s="31">
        <f t="shared" si="10"/>
        <v>25656.256455311224</v>
      </c>
      <c r="BI11" s="31">
        <f t="shared" si="11"/>
        <v>0.28349409717105806</v>
      </c>
      <c r="BJ11" s="31">
        <f t="shared" si="12"/>
        <v>10151.203544688775</v>
      </c>
      <c r="BK11" s="31">
        <f t="shared" si="13"/>
        <v>103046933.40570195</v>
      </c>
      <c r="BL11" s="31"/>
      <c r="BM11" s="31"/>
      <c r="BN11" s="31"/>
      <c r="BO11" s="28" t="s">
        <v>413</v>
      </c>
      <c r="BP11" s="28">
        <v>142</v>
      </c>
      <c r="BQ11" s="31"/>
      <c r="BR11" s="31"/>
      <c r="BS11" s="31"/>
      <c r="BT11" s="31"/>
      <c r="BU11" s="31"/>
      <c r="BV11" s="31"/>
      <c r="BW11" s="50"/>
      <c r="BY11" s="69">
        <v>35807.46</v>
      </c>
      <c r="BZ11" s="59">
        <v>32791.956000000006</v>
      </c>
      <c r="CA11" s="59">
        <v>12800</v>
      </c>
      <c r="CB11" s="31">
        <f t="shared" si="22"/>
        <v>26382.690066173083</v>
      </c>
      <c r="CC11" s="31">
        <f t="shared" si="23"/>
        <v>0.26320688297429967</v>
      </c>
      <c r="CD11" s="31">
        <f t="shared" si="24"/>
        <v>9424.7699338269158</v>
      </c>
      <c r="CE11" s="31">
        <f t="shared" si="25"/>
        <v>88826288.305567801</v>
      </c>
      <c r="CF11" s="31"/>
      <c r="CG11" s="31"/>
      <c r="CH11" s="31"/>
      <c r="CI11" s="28" t="s">
        <v>413</v>
      </c>
      <c r="CJ11" s="28">
        <v>141</v>
      </c>
      <c r="CK11" s="31"/>
      <c r="CL11" s="31"/>
      <c r="CM11" s="31"/>
      <c r="CN11" s="31"/>
      <c r="CO11" s="31"/>
      <c r="CP11" s="31"/>
      <c r="CQ11" s="50"/>
      <c r="CS11" s="69">
        <v>35807.46</v>
      </c>
      <c r="CT11" s="31">
        <v>7</v>
      </c>
      <c r="CU11" s="31">
        <f t="shared" si="14"/>
        <v>49</v>
      </c>
      <c r="CV11" s="31">
        <f t="shared" si="15"/>
        <v>343</v>
      </c>
      <c r="CW11" s="42">
        <f t="shared" si="16"/>
        <v>30104.97686433333</v>
      </c>
      <c r="CX11" s="42">
        <f t="shared" si="17"/>
        <v>5702.4831356666691</v>
      </c>
      <c r="CY11" s="42">
        <f t="shared" si="26"/>
        <v>2918.8816391429027</v>
      </c>
      <c r="CZ11" s="31">
        <f t="shared" si="27"/>
        <v>960.21841089485815</v>
      </c>
      <c r="DA11" s="42">
        <f t="shared" si="28"/>
        <v>31065.195275228187</v>
      </c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50"/>
      <c r="DO11" s="69">
        <v>35807.46</v>
      </c>
      <c r="DP11" s="16">
        <f t="shared" si="18"/>
        <v>5702.4831356666691</v>
      </c>
      <c r="DQ11">
        <f t="shared" si="31"/>
        <v>737.50062712178419</v>
      </c>
      <c r="DR11" s="66">
        <f t="shared" si="32"/>
        <v>30372.578319318549</v>
      </c>
      <c r="DS11" s="59">
        <v>12800</v>
      </c>
      <c r="DT11">
        <f t="shared" si="33"/>
        <v>25337.645253213057</v>
      </c>
      <c r="DU11" s="31">
        <f t="shared" si="34"/>
        <v>0.29239199727618048</v>
      </c>
      <c r="DV11" s="31">
        <f t="shared" si="35"/>
        <v>10469.814746786942</v>
      </c>
      <c r="DW11" s="31">
        <f t="shared" si="36"/>
        <v>109617020.83203731</v>
      </c>
      <c r="EK11" s="69">
        <v>35807.46</v>
      </c>
      <c r="EL11" s="66">
        <f t="shared" si="37"/>
        <v>9430.7837870017393</v>
      </c>
      <c r="EM11" s="59">
        <v>12800</v>
      </c>
      <c r="EN11">
        <f t="shared" si="38"/>
        <v>26421.628705306022</v>
      </c>
      <c r="EO11" s="31">
        <f t="shared" si="39"/>
        <v>0.26211943809178245</v>
      </c>
      <c r="EP11" s="31">
        <f t="shared" si="40"/>
        <v>9385.8312946939768</v>
      </c>
      <c r="EQ11" s="31">
        <f t="shared" si="41"/>
        <v>88093829.092456818</v>
      </c>
      <c r="EU11" s="27" t="s">
        <v>410</v>
      </c>
      <c r="EV11" s="27">
        <v>0.54978616062131935</v>
      </c>
    </row>
    <row r="12" spans="1:160" ht="15.75" thickBot="1" x14ac:dyDescent="0.3">
      <c r="A12">
        <v>8</v>
      </c>
      <c r="B12" s="4" t="s">
        <v>12</v>
      </c>
      <c r="C12" s="5">
        <v>10</v>
      </c>
      <c r="D12" s="5">
        <v>10</v>
      </c>
      <c r="E12" s="5">
        <v>19200</v>
      </c>
      <c r="F12" s="5">
        <v>23808.576000000001</v>
      </c>
      <c r="G12">
        <f t="shared" si="19"/>
        <v>35807.46</v>
      </c>
      <c r="H12">
        <f t="shared" si="29"/>
        <v>32791.956000000006</v>
      </c>
      <c r="I12">
        <f t="shared" si="42"/>
        <v>33443.460000000006</v>
      </c>
      <c r="J12">
        <f t="shared" si="44"/>
        <v>28742.844000000001</v>
      </c>
      <c r="K12">
        <f t="shared" si="20"/>
        <v>12800</v>
      </c>
      <c r="L12">
        <f t="shared" si="30"/>
        <v>28560</v>
      </c>
      <c r="M12">
        <f t="shared" si="43"/>
        <v>26080</v>
      </c>
      <c r="N12">
        <f t="shared" si="45"/>
        <v>19600</v>
      </c>
      <c r="O12">
        <f t="shared" si="46"/>
        <v>30000</v>
      </c>
      <c r="P12">
        <f t="shared" si="21"/>
        <v>6400</v>
      </c>
      <c r="Q12">
        <f t="shared" si="21"/>
        <v>-11998.883999999998</v>
      </c>
      <c r="S12" s="31"/>
      <c r="T12" s="43">
        <f t="shared" si="2"/>
        <v>30204.872976112776</v>
      </c>
      <c r="U12" s="31">
        <f t="shared" si="3"/>
        <v>0.2686551676216492</v>
      </c>
      <c r="V12" s="31">
        <f t="shared" si="4"/>
        <v>6396.2969761127752</v>
      </c>
      <c r="W12" s="31">
        <f t="shared" si="5"/>
        <v>40912615.00662943</v>
      </c>
      <c r="X12" s="31"/>
      <c r="Y12" s="31"/>
      <c r="Z12" s="31"/>
      <c r="AA12" s="28" t="s">
        <v>413</v>
      </c>
      <c r="AB12" s="28">
        <v>142</v>
      </c>
      <c r="AC12" s="31"/>
      <c r="AD12" s="31"/>
      <c r="AE12" s="31"/>
      <c r="AF12" s="31"/>
      <c r="AG12" s="31"/>
      <c r="AH12" s="31"/>
      <c r="AI12" s="50"/>
      <c r="AK12" s="58">
        <v>8</v>
      </c>
      <c r="AL12" s="59">
        <v>23808.576000000001</v>
      </c>
      <c r="AM12" s="31">
        <f t="shared" si="6"/>
        <v>33196.516048944759</v>
      </c>
      <c r="AN12" s="31">
        <f t="shared" si="7"/>
        <v>0.39430917871546611</v>
      </c>
      <c r="AO12" s="31">
        <f t="shared" si="8"/>
        <v>9387.940048944758</v>
      </c>
      <c r="AP12" s="31">
        <f t="shared" si="9"/>
        <v>88133418.36258091</v>
      </c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50"/>
      <c r="BD12" s="58">
        <v>8</v>
      </c>
      <c r="BE12" s="59">
        <v>23808.576000000001</v>
      </c>
      <c r="BF12" s="59">
        <v>8000</v>
      </c>
      <c r="BG12" s="59">
        <v>11200</v>
      </c>
      <c r="BH12" s="31">
        <f t="shared" si="10"/>
        <v>30388.6500749966</v>
      </c>
      <c r="BI12" s="31">
        <f t="shared" si="11"/>
        <v>0.27637411305054949</v>
      </c>
      <c r="BJ12" s="31">
        <f t="shared" si="12"/>
        <v>6580.0740749965989</v>
      </c>
      <c r="BK12" s="31">
        <f t="shared" si="13"/>
        <v>43297374.832442351</v>
      </c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50"/>
      <c r="BY12" s="69">
        <v>23808.576000000001</v>
      </c>
      <c r="BZ12" s="59">
        <v>35807.46</v>
      </c>
      <c r="CA12" s="59">
        <v>19200</v>
      </c>
      <c r="CB12" s="31">
        <f t="shared" si="22"/>
        <v>30792.304416239145</v>
      </c>
      <c r="CC12" s="31">
        <f t="shared" si="23"/>
        <v>0.29332827029382791</v>
      </c>
      <c r="CD12" s="31">
        <f t="shared" si="24"/>
        <v>6983.7284162391443</v>
      </c>
      <c r="CE12" s="31">
        <f t="shared" si="25"/>
        <v>48772462.591786109</v>
      </c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50"/>
      <c r="CS12" s="69">
        <v>23808.576000000001</v>
      </c>
      <c r="CT12" s="31">
        <v>8</v>
      </c>
      <c r="CU12" s="31">
        <f t="shared" si="14"/>
        <v>64</v>
      </c>
      <c r="CV12" s="31">
        <f t="shared" si="15"/>
        <v>512</v>
      </c>
      <c r="CW12" s="42">
        <f t="shared" si="16"/>
        <v>30330.850016854263</v>
      </c>
      <c r="CX12" s="42">
        <f t="shared" si="17"/>
        <v>-6522.2740168542623</v>
      </c>
      <c r="CY12" s="42">
        <f t="shared" si="26"/>
        <v>5702.4831356666691</v>
      </c>
      <c r="CZ12" s="31">
        <f t="shared" si="27"/>
        <v>1850.9230712639903</v>
      </c>
      <c r="DA12" s="42">
        <f t="shared" si="28"/>
        <v>32181.773088118254</v>
      </c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50"/>
      <c r="DO12" s="69">
        <v>23808.576000000001</v>
      </c>
      <c r="DP12" s="16">
        <f t="shared" si="18"/>
        <v>-6522.2740168542623</v>
      </c>
      <c r="DQ12">
        <f t="shared" si="31"/>
        <v>1995.1984580610992</v>
      </c>
      <c r="DR12" s="66">
        <f t="shared" si="32"/>
        <v>31868.272818918202</v>
      </c>
      <c r="DS12" s="59">
        <v>19200</v>
      </c>
      <c r="DT12">
        <f t="shared" si="33"/>
        <v>29833.885463231094</v>
      </c>
      <c r="DU12" s="31">
        <f t="shared" si="34"/>
        <v>0.25307307178854765</v>
      </c>
      <c r="DV12" s="31">
        <f t="shared" si="35"/>
        <v>6025.3094632310931</v>
      </c>
      <c r="DW12" s="31">
        <f t="shared" si="36"/>
        <v>36304354.127702162</v>
      </c>
      <c r="EK12" s="69">
        <v>23808.576000000001</v>
      </c>
      <c r="EL12" s="66">
        <f t="shared" si="37"/>
        <v>10754.993188416302</v>
      </c>
      <c r="EM12" s="59">
        <v>19200</v>
      </c>
      <c r="EN12">
        <f t="shared" si="38"/>
        <v>30957.822767343205</v>
      </c>
      <c r="EO12" s="31">
        <f t="shared" si="39"/>
        <v>0.30028031778730502</v>
      </c>
      <c r="EP12" s="31">
        <f t="shared" si="40"/>
        <v>7149.2467673432038</v>
      </c>
      <c r="EQ12" s="31">
        <f t="shared" si="41"/>
        <v>51111729.34036725</v>
      </c>
      <c r="EU12" s="27" t="s">
        <v>411</v>
      </c>
      <c r="EV12" s="27">
        <v>0.54321369581287149</v>
      </c>
    </row>
    <row r="13" spans="1:160" ht="15.75" thickBot="1" x14ac:dyDescent="0.3">
      <c r="A13">
        <v>9</v>
      </c>
      <c r="B13" s="4" t="s">
        <v>13</v>
      </c>
      <c r="C13" s="5">
        <v>11</v>
      </c>
      <c r="D13" s="5">
        <v>11</v>
      </c>
      <c r="E13" s="5">
        <v>23200</v>
      </c>
      <c r="F13" s="5">
        <v>28037.592000000001</v>
      </c>
      <c r="G13">
        <f t="shared" si="19"/>
        <v>23808.576000000001</v>
      </c>
      <c r="H13">
        <f t="shared" si="29"/>
        <v>35807.46</v>
      </c>
      <c r="I13">
        <f t="shared" si="42"/>
        <v>32791.956000000006</v>
      </c>
      <c r="J13">
        <f t="shared" si="44"/>
        <v>33443.460000000006</v>
      </c>
      <c r="K13">
        <f t="shared" si="20"/>
        <v>19200</v>
      </c>
      <c r="L13">
        <f t="shared" si="30"/>
        <v>12800</v>
      </c>
      <c r="M13">
        <f t="shared" si="43"/>
        <v>28560</v>
      </c>
      <c r="N13">
        <f t="shared" si="45"/>
        <v>26080</v>
      </c>
      <c r="O13">
        <f t="shared" si="46"/>
        <v>19600</v>
      </c>
      <c r="P13">
        <f t="shared" si="21"/>
        <v>4000</v>
      </c>
      <c r="Q13">
        <f t="shared" si="21"/>
        <v>4229.0159999999996</v>
      </c>
      <c r="S13" s="31"/>
      <c r="T13" s="43">
        <f t="shared" si="2"/>
        <v>32917.264766356704</v>
      </c>
      <c r="U13" s="31">
        <f t="shared" si="3"/>
        <v>0.17404036574741166</v>
      </c>
      <c r="V13" s="31">
        <f t="shared" si="4"/>
        <v>4879.6727663567035</v>
      </c>
      <c r="W13" s="31">
        <f t="shared" si="5"/>
        <v>23811206.306723282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50"/>
      <c r="AK13" s="58">
        <v>9</v>
      </c>
      <c r="AL13" s="59">
        <v>28037.592000000001</v>
      </c>
      <c r="AM13" s="31">
        <f t="shared" si="6"/>
        <v>33203.990707595069</v>
      </c>
      <c r="AN13" s="31">
        <f t="shared" si="7"/>
        <v>0.18426684815140573</v>
      </c>
      <c r="AO13" s="31">
        <f t="shared" si="8"/>
        <v>5166.3987075950681</v>
      </c>
      <c r="AP13" s="31">
        <f t="shared" si="9"/>
        <v>26691675.60583999</v>
      </c>
      <c r="AQ13" s="31"/>
      <c r="AR13" s="31"/>
      <c r="AS13" s="31"/>
      <c r="AT13" s="31" t="s">
        <v>414</v>
      </c>
      <c r="AU13" s="31"/>
      <c r="AV13" s="31"/>
      <c r="AW13" s="31"/>
      <c r="AX13" s="31"/>
      <c r="AY13" s="31"/>
      <c r="AZ13" s="31"/>
      <c r="BA13" s="31"/>
      <c r="BB13" s="50"/>
      <c r="BD13" s="58">
        <v>9</v>
      </c>
      <c r="BE13" s="59">
        <v>28037.592000000001</v>
      </c>
      <c r="BF13" s="59">
        <v>12800</v>
      </c>
      <c r="BG13" s="59">
        <v>10400</v>
      </c>
      <c r="BH13" s="31">
        <f t="shared" si="10"/>
        <v>32670.522160361677</v>
      </c>
      <c r="BI13" s="31">
        <f t="shared" si="11"/>
        <v>0.16523994501245601</v>
      </c>
      <c r="BJ13" s="31">
        <f t="shared" si="12"/>
        <v>4632.9301603616768</v>
      </c>
      <c r="BK13" s="31">
        <f t="shared" si="13"/>
        <v>21464041.870788872</v>
      </c>
      <c r="BL13" s="31"/>
      <c r="BM13" s="31"/>
      <c r="BN13" s="31"/>
      <c r="BO13" s="31" t="s">
        <v>414</v>
      </c>
      <c r="BP13" s="31"/>
      <c r="BQ13" s="31"/>
      <c r="BR13" s="31"/>
      <c r="BS13" s="31"/>
      <c r="BT13" s="31"/>
      <c r="BU13" s="31"/>
      <c r="BV13" s="31"/>
      <c r="BW13" s="50"/>
      <c r="BY13" s="69">
        <v>28037.592000000001</v>
      </c>
      <c r="BZ13" s="59">
        <v>23808.576000000001</v>
      </c>
      <c r="CA13" s="59">
        <v>23200</v>
      </c>
      <c r="CB13" s="31">
        <f t="shared" si="22"/>
        <v>31666.719244418506</v>
      </c>
      <c r="CC13" s="31">
        <f t="shared" si="23"/>
        <v>0.12943790766405708</v>
      </c>
      <c r="CD13" s="31">
        <f t="shared" si="24"/>
        <v>3629.1272444185051</v>
      </c>
      <c r="CE13" s="31">
        <f t="shared" si="25"/>
        <v>13170564.556180652</v>
      </c>
      <c r="CF13" s="31"/>
      <c r="CG13" s="31"/>
      <c r="CH13" s="31"/>
      <c r="CI13" s="31" t="s">
        <v>414</v>
      </c>
      <c r="CJ13" s="31"/>
      <c r="CK13" s="31"/>
      <c r="CL13" s="31"/>
      <c r="CM13" s="31"/>
      <c r="CN13" s="31"/>
      <c r="CO13" s="31"/>
      <c r="CP13" s="31"/>
      <c r="CQ13" s="50"/>
      <c r="CS13" s="69">
        <v>28037.592000000001</v>
      </c>
      <c r="CT13" s="31">
        <v>9</v>
      </c>
      <c r="CU13" s="31">
        <f t="shared" si="14"/>
        <v>81</v>
      </c>
      <c r="CV13" s="31">
        <f t="shared" si="15"/>
        <v>729</v>
      </c>
      <c r="CW13" s="42">
        <f t="shared" si="16"/>
        <v>30550.758632648718</v>
      </c>
      <c r="CX13" s="42">
        <f t="shared" si="17"/>
        <v>-2513.1666326487175</v>
      </c>
      <c r="CY13" s="42">
        <f t="shared" si="26"/>
        <v>-6522.2740168542623</v>
      </c>
      <c r="CZ13" s="31">
        <f t="shared" si="27"/>
        <v>-2060.7892127067225</v>
      </c>
      <c r="DA13" s="42">
        <f t="shared" si="28"/>
        <v>28489.969419941997</v>
      </c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50"/>
      <c r="DO13" s="69">
        <v>28037.592000000001</v>
      </c>
      <c r="DP13" s="16">
        <f t="shared" si="18"/>
        <v>-2513.1666326487175</v>
      </c>
      <c r="DQ13">
        <f t="shared" si="31"/>
        <v>-3390.5673735207165</v>
      </c>
      <c r="DR13" s="66">
        <f t="shared" si="32"/>
        <v>26714.409490812614</v>
      </c>
      <c r="DS13" s="59">
        <v>23200</v>
      </c>
      <c r="DT13">
        <f t="shared" si="33"/>
        <v>30091.426503515242</v>
      </c>
      <c r="DU13" s="31">
        <f t="shared" si="34"/>
        <v>7.3252885037889182E-2</v>
      </c>
      <c r="DV13" s="31">
        <f t="shared" si="35"/>
        <v>2053.8345035152415</v>
      </c>
      <c r="DW13" s="31">
        <f t="shared" si="36"/>
        <v>4218236.1678296989</v>
      </c>
      <c r="EA13" t="s">
        <v>407</v>
      </c>
      <c r="EK13" s="69">
        <v>28037.592000000001</v>
      </c>
      <c r="EL13" s="66">
        <f t="shared" si="37"/>
        <v>5433.9981788643499</v>
      </c>
      <c r="EM13" s="59">
        <v>23200</v>
      </c>
      <c r="EN13">
        <f t="shared" si="38"/>
        <v>31076.761533288518</v>
      </c>
      <c r="EO13" s="31">
        <f t="shared" si="39"/>
        <v>0.10839623935209976</v>
      </c>
      <c r="EP13" s="31">
        <f t="shared" si="40"/>
        <v>3039.1695332885174</v>
      </c>
      <c r="EQ13" s="31">
        <f t="shared" si="41"/>
        <v>9236551.4520691447</v>
      </c>
      <c r="EU13" s="27" t="s">
        <v>412</v>
      </c>
      <c r="EV13" s="27">
        <v>3530.5788141389385</v>
      </c>
    </row>
    <row r="14" spans="1:160" ht="15.75" thickBot="1" x14ac:dyDescent="0.3">
      <c r="A14">
        <v>10</v>
      </c>
      <c r="B14" s="4" t="s">
        <v>14</v>
      </c>
      <c r="C14" s="5">
        <v>12</v>
      </c>
      <c r="D14" s="5">
        <v>12</v>
      </c>
      <c r="E14" s="5">
        <v>8800</v>
      </c>
      <c r="F14" s="5">
        <v>28791.815999999999</v>
      </c>
      <c r="G14">
        <f t="shared" si="19"/>
        <v>28037.592000000001</v>
      </c>
      <c r="H14">
        <f t="shared" si="29"/>
        <v>23808.576000000001</v>
      </c>
      <c r="I14">
        <f t="shared" si="42"/>
        <v>35807.46</v>
      </c>
      <c r="J14">
        <f t="shared" si="44"/>
        <v>32791.956000000006</v>
      </c>
      <c r="K14">
        <f t="shared" si="20"/>
        <v>23200</v>
      </c>
      <c r="L14">
        <f t="shared" si="30"/>
        <v>19200</v>
      </c>
      <c r="M14">
        <f t="shared" si="43"/>
        <v>12800</v>
      </c>
      <c r="N14">
        <f t="shared" si="45"/>
        <v>28560</v>
      </c>
      <c r="O14">
        <f t="shared" si="46"/>
        <v>26080</v>
      </c>
      <c r="P14">
        <f t="shared" si="21"/>
        <v>-14400</v>
      </c>
      <c r="Q14">
        <f t="shared" si="21"/>
        <v>754.22399999999834</v>
      </c>
      <c r="S14" s="31"/>
      <c r="T14" s="43">
        <f t="shared" si="2"/>
        <v>23152.65432147856</v>
      </c>
      <c r="U14" s="31">
        <f t="shared" si="3"/>
        <v>0.19585988179840547</v>
      </c>
      <c r="V14" s="31">
        <f t="shared" si="4"/>
        <v>5639.1616785214392</v>
      </c>
      <c r="W14" s="31">
        <f t="shared" si="5"/>
        <v>31800144.436504737</v>
      </c>
      <c r="X14" s="31"/>
      <c r="Y14" s="31"/>
      <c r="Z14" s="31"/>
      <c r="AA14" s="31" t="s">
        <v>414</v>
      </c>
      <c r="AB14" s="31"/>
      <c r="AC14" s="31"/>
      <c r="AD14" s="31"/>
      <c r="AE14" s="31"/>
      <c r="AF14" s="31"/>
      <c r="AG14" s="31"/>
      <c r="AH14" s="31"/>
      <c r="AI14" s="50"/>
      <c r="AK14" s="58">
        <v>10</v>
      </c>
      <c r="AL14" s="59">
        <v>28791.815999999999</v>
      </c>
      <c r="AM14" s="31">
        <f t="shared" si="6"/>
        <v>33211.465366245378</v>
      </c>
      <c r="AN14" s="31">
        <f t="shared" si="7"/>
        <v>0.15350366806475074</v>
      </c>
      <c r="AO14" s="31">
        <f t="shared" si="8"/>
        <v>4419.6493662453795</v>
      </c>
      <c r="AP14" s="31">
        <f t="shared" si="9"/>
        <v>19533300.520553183</v>
      </c>
      <c r="AQ14" s="31"/>
      <c r="AR14" s="31"/>
      <c r="AS14" s="31"/>
      <c r="AT14" s="29"/>
      <c r="AU14" s="29" t="s">
        <v>419</v>
      </c>
      <c r="AV14" s="29" t="s">
        <v>420</v>
      </c>
      <c r="AW14" s="29" t="s">
        <v>421</v>
      </c>
      <c r="AX14" s="29" t="s">
        <v>422</v>
      </c>
      <c r="AY14" s="29" t="s">
        <v>423</v>
      </c>
      <c r="AZ14" s="31"/>
      <c r="BA14" s="31"/>
      <c r="BB14" s="50"/>
      <c r="BD14" s="58">
        <v>10</v>
      </c>
      <c r="BE14" s="59">
        <v>28791.815999999999</v>
      </c>
      <c r="BF14" s="59">
        <v>2400</v>
      </c>
      <c r="BG14" s="59">
        <v>6400</v>
      </c>
      <c r="BH14" s="31">
        <f t="shared" si="10"/>
        <v>23232.095122169667</v>
      </c>
      <c r="BI14" s="31">
        <f t="shared" si="11"/>
        <v>0.19310073660620547</v>
      </c>
      <c r="BJ14" s="31">
        <f t="shared" si="12"/>
        <v>5559.720877830332</v>
      </c>
      <c r="BK14" s="31">
        <f t="shared" si="13"/>
        <v>30910496.239382479</v>
      </c>
      <c r="BL14" s="31"/>
      <c r="BM14" s="31"/>
      <c r="BN14" s="31"/>
      <c r="BO14" s="29"/>
      <c r="BP14" s="29" t="s">
        <v>419</v>
      </c>
      <c r="BQ14" s="29" t="s">
        <v>420</v>
      </c>
      <c r="BR14" s="29" t="s">
        <v>421</v>
      </c>
      <c r="BS14" s="29" t="s">
        <v>422</v>
      </c>
      <c r="BT14" s="29" t="s">
        <v>423</v>
      </c>
      <c r="BU14" s="31"/>
      <c r="BV14" s="31"/>
      <c r="BW14" s="50"/>
      <c r="BY14" s="69">
        <v>28791.815999999999</v>
      </c>
      <c r="BZ14" s="59">
        <v>28037.592000000001</v>
      </c>
      <c r="CA14" s="59">
        <v>8800</v>
      </c>
      <c r="CB14" s="31">
        <f t="shared" si="22"/>
        <v>23237.7638211915</v>
      </c>
      <c r="CC14" s="31">
        <f t="shared" si="23"/>
        <v>0.19290385083068393</v>
      </c>
      <c r="CD14" s="31">
        <f t="shared" si="24"/>
        <v>5554.0521788084989</v>
      </c>
      <c r="CE14" s="31">
        <f t="shared" si="25"/>
        <v>30847495.604927432</v>
      </c>
      <c r="CF14" s="31"/>
      <c r="CG14" s="31"/>
      <c r="CH14" s="31"/>
      <c r="CI14" s="29"/>
      <c r="CJ14" s="29" t="s">
        <v>419</v>
      </c>
      <c r="CK14" s="29" t="s">
        <v>420</v>
      </c>
      <c r="CL14" s="29" t="s">
        <v>421</v>
      </c>
      <c r="CM14" s="29" t="s">
        <v>422</v>
      </c>
      <c r="CN14" s="29" t="s">
        <v>423</v>
      </c>
      <c r="CO14" s="31"/>
      <c r="CP14" s="31"/>
      <c r="CQ14" s="50"/>
      <c r="CS14" s="69">
        <v>28791.815999999999</v>
      </c>
      <c r="CT14" s="31">
        <v>10</v>
      </c>
      <c r="CU14" s="31">
        <f t="shared" si="14"/>
        <v>100</v>
      </c>
      <c r="CV14" s="31">
        <f t="shared" si="15"/>
        <v>1000</v>
      </c>
      <c r="CW14" s="42">
        <f t="shared" si="16"/>
        <v>30764.767525945514</v>
      </c>
      <c r="CX14" s="42">
        <f t="shared" si="17"/>
        <v>-1972.9515259455147</v>
      </c>
      <c r="CY14" s="42">
        <f t="shared" si="26"/>
        <v>-2513.1666326487175</v>
      </c>
      <c r="CZ14" s="31">
        <f t="shared" si="27"/>
        <v>-777.94372081729409</v>
      </c>
      <c r="DA14" s="42">
        <f t="shared" si="28"/>
        <v>29986.823805128221</v>
      </c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50"/>
      <c r="DO14" s="69">
        <v>28791.815999999999</v>
      </c>
      <c r="DP14" s="16">
        <f t="shared" si="18"/>
        <v>-1972.9515259455147</v>
      </c>
      <c r="DQ14">
        <f t="shared" si="31"/>
        <v>-237.32784303870062</v>
      </c>
      <c r="DR14" s="66">
        <f t="shared" si="32"/>
        <v>30093.522173815563</v>
      </c>
      <c r="DS14" s="59">
        <v>8800</v>
      </c>
      <c r="DT14">
        <f t="shared" si="33"/>
        <v>22802.412336971287</v>
      </c>
      <c r="DU14" s="31">
        <f t="shared" si="34"/>
        <v>0.20802451860031032</v>
      </c>
      <c r="DV14" s="31">
        <f t="shared" si="35"/>
        <v>5989.4036630287119</v>
      </c>
      <c r="DW14" s="31">
        <f t="shared" si="36"/>
        <v>35872956.238701753</v>
      </c>
      <c r="EK14" s="69">
        <v>28791.815999999999</v>
      </c>
      <c r="EL14" s="66">
        <f t="shared" si="37"/>
        <v>8650.2865810320382</v>
      </c>
      <c r="EM14" s="59">
        <v>8800</v>
      </c>
      <c r="EN14">
        <f t="shared" si="38"/>
        <v>23607.32892248284</v>
      </c>
      <c r="EO14" s="31">
        <f t="shared" si="39"/>
        <v>0.18006808176035713</v>
      </c>
      <c r="EP14" s="31">
        <f t="shared" si="40"/>
        <v>5184.4870775171585</v>
      </c>
      <c r="EQ14" s="31">
        <f t="shared" si="41"/>
        <v>26878906.256942406</v>
      </c>
      <c r="EU14" s="28" t="s">
        <v>413</v>
      </c>
      <c r="EV14" s="28">
        <v>140</v>
      </c>
    </row>
    <row r="15" spans="1:160" ht="15.75" thickBot="1" x14ac:dyDescent="0.3">
      <c r="A15">
        <v>11</v>
      </c>
      <c r="B15" s="4" t="s">
        <v>15</v>
      </c>
      <c r="C15" s="5">
        <v>13</v>
      </c>
      <c r="D15" s="5">
        <v>13</v>
      </c>
      <c r="E15" s="5">
        <v>21200</v>
      </c>
      <c r="F15" s="5">
        <v>27401.903999999999</v>
      </c>
      <c r="G15">
        <f t="shared" si="19"/>
        <v>28791.815999999999</v>
      </c>
      <c r="H15">
        <f t="shared" si="29"/>
        <v>28037.592000000001</v>
      </c>
      <c r="I15">
        <f t="shared" si="42"/>
        <v>23808.576000000001</v>
      </c>
      <c r="J15">
        <f t="shared" si="44"/>
        <v>35807.46</v>
      </c>
      <c r="K15">
        <f t="shared" si="20"/>
        <v>8800</v>
      </c>
      <c r="L15">
        <f t="shared" si="30"/>
        <v>23200</v>
      </c>
      <c r="M15">
        <f t="shared" si="43"/>
        <v>19200</v>
      </c>
      <c r="N15">
        <f t="shared" si="45"/>
        <v>12800</v>
      </c>
      <c r="O15">
        <f t="shared" si="46"/>
        <v>28560</v>
      </c>
      <c r="P15">
        <f t="shared" si="21"/>
        <v>12400</v>
      </c>
      <c r="Q15">
        <f t="shared" si="21"/>
        <v>-1389.9120000000003</v>
      </c>
      <c r="S15" s="31"/>
      <c r="T15" s="43">
        <f t="shared" si="2"/>
        <v>31561.06887123474</v>
      </c>
      <c r="U15" s="31">
        <f t="shared" si="3"/>
        <v>0.15178379105461948</v>
      </c>
      <c r="V15" s="31">
        <f t="shared" si="4"/>
        <v>4159.1648712347414</v>
      </c>
      <c r="W15" s="31">
        <f t="shared" si="5"/>
        <v>17298652.426113103</v>
      </c>
      <c r="X15" s="31"/>
      <c r="Y15" s="31"/>
      <c r="Z15" s="31"/>
      <c r="AA15" s="29"/>
      <c r="AB15" s="29" t="s">
        <v>419</v>
      </c>
      <c r="AC15" s="29" t="s">
        <v>420</v>
      </c>
      <c r="AD15" s="29" t="s">
        <v>421</v>
      </c>
      <c r="AE15" s="29" t="s">
        <v>422</v>
      </c>
      <c r="AF15" s="29" t="s">
        <v>423</v>
      </c>
      <c r="AG15" s="31"/>
      <c r="AH15" s="31"/>
      <c r="AI15" s="50"/>
      <c r="AK15" s="58">
        <v>11</v>
      </c>
      <c r="AL15" s="59">
        <v>27401.903999999999</v>
      </c>
      <c r="AM15" s="31">
        <f t="shared" si="6"/>
        <v>33218.940024895688</v>
      </c>
      <c r="AN15" s="31">
        <f t="shared" si="7"/>
        <v>0.21228583330909012</v>
      </c>
      <c r="AO15" s="31">
        <f t="shared" si="8"/>
        <v>5817.0360248956895</v>
      </c>
      <c r="AP15" s="31">
        <f t="shared" si="9"/>
        <v>33837908.114934243</v>
      </c>
      <c r="AQ15" s="31"/>
      <c r="AR15" s="31"/>
      <c r="AS15" s="31"/>
      <c r="AT15" s="27" t="s">
        <v>415</v>
      </c>
      <c r="AU15" s="27">
        <v>1</v>
      </c>
      <c r="AV15" s="27">
        <v>13330455.11721468</v>
      </c>
      <c r="AW15" s="27">
        <v>13330455.11721468</v>
      </c>
      <c r="AX15" s="27">
        <v>0.47528924374560466</v>
      </c>
      <c r="AY15" s="27">
        <v>0.49170496081114423</v>
      </c>
      <c r="AZ15" s="31"/>
      <c r="BA15" s="31"/>
      <c r="BB15" s="50"/>
      <c r="BD15" s="58">
        <v>11</v>
      </c>
      <c r="BE15" s="59">
        <v>27401.903999999999</v>
      </c>
      <c r="BF15" s="59">
        <v>7200</v>
      </c>
      <c r="BG15" s="59">
        <v>14000</v>
      </c>
      <c r="BH15" s="31">
        <f t="shared" si="10"/>
        <v>32098.743108785056</v>
      </c>
      <c r="BI15" s="31">
        <f t="shared" si="11"/>
        <v>0.17140557491132943</v>
      </c>
      <c r="BJ15" s="31">
        <f t="shared" si="12"/>
        <v>4696.8391087850578</v>
      </c>
      <c r="BK15" s="31">
        <f t="shared" si="13"/>
        <v>22060297.613812815</v>
      </c>
      <c r="BL15" s="31"/>
      <c r="BM15" s="31"/>
      <c r="BN15" s="31"/>
      <c r="BO15" s="27" t="s">
        <v>415</v>
      </c>
      <c r="BP15" s="27">
        <v>2</v>
      </c>
      <c r="BQ15" s="27">
        <v>2132320211.4683609</v>
      </c>
      <c r="BR15" s="27">
        <v>1066160105.7341805</v>
      </c>
      <c r="BS15" s="27">
        <v>81.985299392287942</v>
      </c>
      <c r="BT15" s="27">
        <v>3.0352529698422627E-24</v>
      </c>
      <c r="BU15" s="31"/>
      <c r="BV15" s="31"/>
      <c r="BW15" s="50"/>
      <c r="BY15" s="69">
        <v>27401.903999999999</v>
      </c>
      <c r="BZ15" s="59">
        <v>28791.815999999999</v>
      </c>
      <c r="CA15" s="59">
        <v>21200</v>
      </c>
      <c r="CB15" s="31">
        <f t="shared" si="22"/>
        <v>31091.789387326891</v>
      </c>
      <c r="CC15" s="31">
        <f t="shared" si="23"/>
        <v>0.13465799264631001</v>
      </c>
      <c r="CD15" s="31">
        <f t="shared" si="24"/>
        <v>3689.8853873268927</v>
      </c>
      <c r="CE15" s="31">
        <f t="shared" si="25"/>
        <v>13615254.171608532</v>
      </c>
      <c r="CF15" s="31"/>
      <c r="CG15" s="31"/>
      <c r="CH15" s="31"/>
      <c r="CI15" s="27" t="s">
        <v>415</v>
      </c>
      <c r="CJ15" s="27">
        <v>2</v>
      </c>
      <c r="CK15" s="27">
        <v>2070305044.4525549</v>
      </c>
      <c r="CL15" s="27">
        <v>1035152522.2262775</v>
      </c>
      <c r="CM15" s="27">
        <v>81.968704233756569</v>
      </c>
      <c r="CN15" s="27">
        <v>3.4465871356359275E-24</v>
      </c>
      <c r="CO15" s="31"/>
      <c r="CP15" s="31"/>
      <c r="CQ15" s="50"/>
      <c r="CS15" s="69">
        <v>27401.903999999999</v>
      </c>
      <c r="CT15" s="31">
        <v>11</v>
      </c>
      <c r="CU15" s="31">
        <f t="shared" si="14"/>
        <v>121</v>
      </c>
      <c r="CV15" s="31">
        <f t="shared" si="15"/>
        <v>1331</v>
      </c>
      <c r="CW15" s="42">
        <f t="shared" si="16"/>
        <v>30972.941510973476</v>
      </c>
      <c r="CX15" s="42">
        <f t="shared" si="17"/>
        <v>-3571.0375109734778</v>
      </c>
      <c r="CY15" s="42">
        <f t="shared" si="26"/>
        <v>-1972.9515259455147</v>
      </c>
      <c r="CZ15" s="31">
        <f t="shared" si="27"/>
        <v>-605.08416683902135</v>
      </c>
      <c r="DA15" s="42">
        <f t="shared" si="28"/>
        <v>30367.857344134456</v>
      </c>
      <c r="DB15" s="31"/>
      <c r="DC15" s="31"/>
      <c r="DD15" s="73" t="s">
        <v>468</v>
      </c>
      <c r="DE15" s="31"/>
      <c r="DF15" s="31"/>
      <c r="DG15" s="31"/>
      <c r="DH15" s="31"/>
      <c r="DI15" s="31"/>
      <c r="DJ15" s="31"/>
      <c r="DK15" s="31"/>
      <c r="DL15" s="31"/>
      <c r="DM15" s="50"/>
      <c r="DO15" s="69">
        <v>27401.903999999999</v>
      </c>
      <c r="DP15" s="16">
        <f t="shared" si="18"/>
        <v>-3571.0375109734778</v>
      </c>
      <c r="DQ15">
        <f t="shared" si="31"/>
        <v>-505.97888129242972</v>
      </c>
      <c r="DR15" s="66">
        <f t="shared" si="32"/>
        <v>30044.779751356287</v>
      </c>
      <c r="DS15" s="59">
        <v>21200</v>
      </c>
      <c r="DT15">
        <f t="shared" si="33"/>
        <v>30278.526847757683</v>
      </c>
      <c r="DU15" s="31">
        <f t="shared" si="34"/>
        <v>0.10497894043266791</v>
      </c>
      <c r="DV15" s="31">
        <f t="shared" si="35"/>
        <v>2876.6228477576842</v>
      </c>
      <c r="DW15" s="31">
        <f t="shared" si="36"/>
        <v>8274959.0082415286</v>
      </c>
      <c r="EA15" s="30" t="s">
        <v>408</v>
      </c>
      <c r="EB15" s="30"/>
      <c r="EK15" s="69">
        <v>27401.903999999999</v>
      </c>
      <c r="EL15" s="66">
        <f t="shared" si="37"/>
        <v>8442.9812622209793</v>
      </c>
      <c r="EM15" s="59">
        <v>21200</v>
      </c>
      <c r="EN15">
        <f t="shared" si="38"/>
        <v>31171.237187082595</v>
      </c>
      <c r="EO15" s="31">
        <f t="shared" si="39"/>
        <v>0.13755734590861265</v>
      </c>
      <c r="EP15" s="31">
        <f t="shared" si="40"/>
        <v>3769.3331870825969</v>
      </c>
      <c r="EQ15" s="31">
        <f t="shared" si="41"/>
        <v>14207872.675242247</v>
      </c>
    </row>
    <row r="16" spans="1:160" ht="15.75" thickBot="1" x14ac:dyDescent="0.3">
      <c r="A16">
        <v>12</v>
      </c>
      <c r="B16" s="4" t="s">
        <v>16</v>
      </c>
      <c r="C16" s="5">
        <v>14</v>
      </c>
      <c r="D16" s="5">
        <v>14</v>
      </c>
      <c r="E16" s="5">
        <v>19200</v>
      </c>
      <c r="F16" s="5">
        <v>25005.840000000004</v>
      </c>
      <c r="G16">
        <f t="shared" si="19"/>
        <v>27401.903999999999</v>
      </c>
      <c r="H16">
        <f t="shared" si="29"/>
        <v>28791.815999999999</v>
      </c>
      <c r="I16">
        <f t="shared" si="42"/>
        <v>28037.592000000001</v>
      </c>
      <c r="J16">
        <f t="shared" si="44"/>
        <v>23808.576000000001</v>
      </c>
      <c r="K16">
        <f t="shared" si="20"/>
        <v>21200</v>
      </c>
      <c r="L16">
        <f t="shared" si="30"/>
        <v>8800</v>
      </c>
      <c r="M16">
        <f t="shared" si="43"/>
        <v>23200</v>
      </c>
      <c r="N16">
        <f t="shared" si="45"/>
        <v>19200</v>
      </c>
      <c r="O16">
        <f t="shared" si="46"/>
        <v>12800</v>
      </c>
      <c r="P16">
        <f t="shared" si="21"/>
        <v>-2000</v>
      </c>
      <c r="Q16">
        <f t="shared" si="21"/>
        <v>-2396.0639999999948</v>
      </c>
      <c r="S16" s="31"/>
      <c r="T16" s="43">
        <f t="shared" si="2"/>
        <v>30204.872976112776</v>
      </c>
      <c r="U16" s="31">
        <f t="shared" si="3"/>
        <v>0.20791275062596465</v>
      </c>
      <c r="V16" s="31">
        <f t="shared" si="4"/>
        <v>5199.0329761127723</v>
      </c>
      <c r="W16" s="31">
        <f t="shared" si="5"/>
        <v>27029943.886708029</v>
      </c>
      <c r="X16" s="31"/>
      <c r="Y16" s="31"/>
      <c r="Z16" s="31"/>
      <c r="AA16" s="27" t="s">
        <v>415</v>
      </c>
      <c r="AB16" s="27">
        <v>1</v>
      </c>
      <c r="AC16" s="27">
        <v>2113657674.6745279</v>
      </c>
      <c r="AD16" s="27">
        <v>2113657674.6745279</v>
      </c>
      <c r="AE16" s="27">
        <v>162.03191198061896</v>
      </c>
      <c r="AF16" s="27">
        <v>3.8546663873232573E-25</v>
      </c>
      <c r="AG16" s="31"/>
      <c r="AH16" s="31"/>
      <c r="AI16" s="50"/>
      <c r="AK16" s="58">
        <v>12</v>
      </c>
      <c r="AL16" s="59">
        <v>25005.840000000004</v>
      </c>
      <c r="AM16" s="31">
        <f t="shared" si="6"/>
        <v>33226.414683545998</v>
      </c>
      <c r="AN16" s="31">
        <f t="shared" si="7"/>
        <v>0.3287461922313345</v>
      </c>
      <c r="AO16" s="31">
        <f t="shared" si="8"/>
        <v>8220.574683545994</v>
      </c>
      <c r="AP16" s="31">
        <f t="shared" si="9"/>
        <v>67577848.127757326</v>
      </c>
      <c r="AQ16" s="31"/>
      <c r="AR16" s="31"/>
      <c r="AS16" s="31"/>
      <c r="AT16" s="27" t="s">
        <v>416</v>
      </c>
      <c r="AU16" s="27">
        <v>140</v>
      </c>
      <c r="AV16" s="27">
        <v>3926585213.043366</v>
      </c>
      <c r="AW16" s="27">
        <v>28047037.236024041</v>
      </c>
      <c r="AX16" s="27"/>
      <c r="AY16" s="27"/>
      <c r="AZ16" s="31"/>
      <c r="BA16" s="31"/>
      <c r="BB16" s="50"/>
      <c r="BD16" s="58">
        <v>12</v>
      </c>
      <c r="BE16" s="59">
        <v>25005.840000000004</v>
      </c>
      <c r="BF16" s="59">
        <v>12800</v>
      </c>
      <c r="BG16" s="59">
        <v>6400</v>
      </c>
      <c r="BH16" s="31">
        <f t="shared" si="10"/>
        <v>29534.914588337713</v>
      </c>
      <c r="BI16" s="31">
        <f t="shared" si="11"/>
        <v>0.18112067374412172</v>
      </c>
      <c r="BJ16" s="31">
        <f t="shared" si="12"/>
        <v>4529.0745883377094</v>
      </c>
      <c r="BK16" s="31">
        <f t="shared" si="13"/>
        <v>20512516.626726393</v>
      </c>
      <c r="BL16" s="31"/>
      <c r="BM16" s="31"/>
      <c r="BN16" s="31"/>
      <c r="BO16" s="27" t="s">
        <v>416</v>
      </c>
      <c r="BP16" s="27">
        <v>139</v>
      </c>
      <c r="BQ16" s="27">
        <v>1807595456.6922197</v>
      </c>
      <c r="BR16" s="27">
        <v>13004283.861095106</v>
      </c>
      <c r="BS16" s="27"/>
      <c r="BT16" s="27"/>
      <c r="BU16" s="31"/>
      <c r="BV16" s="31"/>
      <c r="BW16" s="50"/>
      <c r="BY16" s="69">
        <v>25005.840000000004</v>
      </c>
      <c r="BZ16" s="59">
        <v>27401.903999999999</v>
      </c>
      <c r="CA16" s="59">
        <v>19200</v>
      </c>
      <c r="CB16" s="31">
        <f t="shared" si="22"/>
        <v>29653.127651078714</v>
      </c>
      <c r="CC16" s="31">
        <f t="shared" si="23"/>
        <v>0.18584809192887378</v>
      </c>
      <c r="CD16" s="31">
        <f t="shared" si="24"/>
        <v>4647.28765107871</v>
      </c>
      <c r="CE16" s="31">
        <f t="shared" si="25"/>
        <v>21597282.511868674</v>
      </c>
      <c r="CF16" s="31"/>
      <c r="CG16" s="31"/>
      <c r="CH16" s="31"/>
      <c r="CI16" s="27" t="s">
        <v>416</v>
      </c>
      <c r="CJ16" s="27">
        <v>138</v>
      </c>
      <c r="CK16" s="27">
        <v>1742751082.8992341</v>
      </c>
      <c r="CL16" s="27">
        <v>12628631.035501696</v>
      </c>
      <c r="CM16" s="27"/>
      <c r="CN16" s="27"/>
      <c r="CO16" s="31"/>
      <c r="CP16" s="31"/>
      <c r="CQ16" s="50"/>
      <c r="CS16" s="69">
        <v>25005.840000000004</v>
      </c>
      <c r="CT16" s="31">
        <v>12</v>
      </c>
      <c r="CU16" s="31">
        <f t="shared" si="14"/>
        <v>144</v>
      </c>
      <c r="CV16" s="31">
        <f t="shared" si="15"/>
        <v>1728</v>
      </c>
      <c r="CW16" s="42">
        <f t="shared" si="16"/>
        <v>31175.345401961418</v>
      </c>
      <c r="CX16" s="42">
        <f t="shared" si="17"/>
        <v>-6169.5054019614145</v>
      </c>
      <c r="CY16" s="42">
        <f t="shared" si="26"/>
        <v>-3571.0375109734778</v>
      </c>
      <c r="CZ16" s="31">
        <f t="shared" si="27"/>
        <v>-1116.4442290866562</v>
      </c>
      <c r="DA16" s="42">
        <f t="shared" si="28"/>
        <v>30058.901172874761</v>
      </c>
      <c r="DB16" s="31" t="s">
        <v>438</v>
      </c>
      <c r="DC16" s="74" t="s">
        <v>455</v>
      </c>
      <c r="DD16" s="79">
        <v>1122.789233211711</v>
      </c>
      <c r="DE16" s="80">
        <v>671.66986195484174</v>
      </c>
      <c r="DF16" s="81">
        <v>1.6716385486523426</v>
      </c>
      <c r="DG16" s="82">
        <v>0.1015363852803528</v>
      </c>
      <c r="DH16" s="79">
        <v>-230.02331447696179</v>
      </c>
      <c r="DI16" s="79">
        <v>2475.6017809003838</v>
      </c>
      <c r="DJ16" s="83"/>
      <c r="DK16" s="31"/>
      <c r="DL16" s="31"/>
      <c r="DM16" s="50"/>
      <c r="DO16" s="69">
        <v>25005.840000000004</v>
      </c>
      <c r="DP16" s="16">
        <f t="shared" si="18"/>
        <v>-6169.5054019614145</v>
      </c>
      <c r="DQ16">
        <f t="shared" si="31"/>
        <v>-1231.6551519954892</v>
      </c>
      <c r="DR16" s="66">
        <f t="shared" si="32"/>
        <v>29533.112373950025</v>
      </c>
      <c r="DS16" s="59">
        <v>19200</v>
      </c>
      <c r="DT16">
        <f t="shared" si="33"/>
        <v>28854.895069502905</v>
      </c>
      <c r="DU16" s="31">
        <f t="shared" si="34"/>
        <v>0.15392624560914173</v>
      </c>
      <c r="DV16" s="31">
        <f t="shared" si="35"/>
        <v>3849.0550695029015</v>
      </c>
      <c r="DW16" s="31">
        <f t="shared" si="36"/>
        <v>14815224.928065985</v>
      </c>
      <c r="EA16" s="27" t="s">
        <v>409</v>
      </c>
      <c r="EB16" s="27">
        <v>0.74725100311370718</v>
      </c>
      <c r="EK16" s="69">
        <v>25005.840000000004</v>
      </c>
      <c r="EL16" s="66">
        <f t="shared" si="37"/>
        <v>7776.9663568187807</v>
      </c>
      <c r="EM16" s="59">
        <v>19200</v>
      </c>
      <c r="EN16">
        <f t="shared" si="38"/>
        <v>29642.266318924791</v>
      </c>
      <c r="EO16" s="31">
        <f t="shared" si="39"/>
        <v>0.18541374010730238</v>
      </c>
      <c r="EP16" s="31">
        <f t="shared" si="40"/>
        <v>4636.4263189247868</v>
      </c>
      <c r="EQ16" s="31">
        <f t="shared" si="41"/>
        <v>21496449.010818448</v>
      </c>
      <c r="EU16" t="s">
        <v>414</v>
      </c>
    </row>
    <row r="17" spans="1:159" ht="15.75" thickBot="1" x14ac:dyDescent="0.3">
      <c r="A17">
        <v>13</v>
      </c>
      <c r="B17" s="4" t="s">
        <v>17</v>
      </c>
      <c r="C17" s="5">
        <v>15</v>
      </c>
      <c r="D17" s="5">
        <v>15</v>
      </c>
      <c r="E17" s="5">
        <v>16800</v>
      </c>
      <c r="F17" s="5">
        <v>24036.552</v>
      </c>
      <c r="G17">
        <f t="shared" si="19"/>
        <v>25005.840000000004</v>
      </c>
      <c r="H17">
        <f t="shared" si="29"/>
        <v>27401.903999999999</v>
      </c>
      <c r="I17">
        <f t="shared" si="42"/>
        <v>28791.815999999999</v>
      </c>
      <c r="J17">
        <f t="shared" si="44"/>
        <v>28037.592000000001</v>
      </c>
      <c r="K17">
        <f t="shared" si="20"/>
        <v>19200</v>
      </c>
      <c r="L17">
        <f t="shared" si="30"/>
        <v>21200</v>
      </c>
      <c r="M17">
        <f t="shared" si="43"/>
        <v>8800</v>
      </c>
      <c r="N17">
        <f t="shared" si="45"/>
        <v>23200</v>
      </c>
      <c r="O17">
        <f t="shared" si="46"/>
        <v>19200</v>
      </c>
      <c r="P17">
        <f t="shared" si="21"/>
        <v>-2400</v>
      </c>
      <c r="Q17">
        <f t="shared" si="21"/>
        <v>-969.2880000000041</v>
      </c>
      <c r="S17" s="31"/>
      <c r="T17" s="43">
        <f t="shared" si="2"/>
        <v>28577.437901966419</v>
      </c>
      <c r="U17" s="31">
        <f t="shared" si="3"/>
        <v>0.18891586039322195</v>
      </c>
      <c r="V17" s="31">
        <f t="shared" si="4"/>
        <v>4540.8859019664196</v>
      </c>
      <c r="W17" s="31">
        <f t="shared" si="5"/>
        <v>20619644.774677385</v>
      </c>
      <c r="X17" s="31"/>
      <c r="Y17" s="31"/>
      <c r="Z17" s="31"/>
      <c r="AA17" s="27" t="s">
        <v>416</v>
      </c>
      <c r="AB17" s="27">
        <v>140</v>
      </c>
      <c r="AC17" s="27">
        <v>1826257993.4860528</v>
      </c>
      <c r="AD17" s="27">
        <v>13044699.953471806</v>
      </c>
      <c r="AE17" s="27"/>
      <c r="AF17" s="27"/>
      <c r="AG17" s="31"/>
      <c r="AH17" s="31"/>
      <c r="AI17" s="50"/>
      <c r="AK17" s="58">
        <v>13</v>
      </c>
      <c r="AL17" s="59">
        <v>24036.552</v>
      </c>
      <c r="AM17" s="31">
        <f t="shared" si="6"/>
        <v>33233.889342196308</v>
      </c>
      <c r="AN17" s="31">
        <f t="shared" si="7"/>
        <v>0.38263962910305555</v>
      </c>
      <c r="AO17" s="31">
        <f t="shared" si="8"/>
        <v>9197.3373421963079</v>
      </c>
      <c r="AP17" s="31">
        <f t="shared" si="9"/>
        <v>84591014.186158642</v>
      </c>
      <c r="AQ17" s="31"/>
      <c r="AR17" s="31"/>
      <c r="AS17" s="31"/>
      <c r="AT17" s="28" t="s">
        <v>417</v>
      </c>
      <c r="AU17" s="28">
        <v>141</v>
      </c>
      <c r="AV17" s="28">
        <v>3939915668.1605806</v>
      </c>
      <c r="AW17" s="28"/>
      <c r="AX17" s="28"/>
      <c r="AY17" s="28"/>
      <c r="AZ17" s="31"/>
      <c r="BA17" s="31"/>
      <c r="BB17" s="50"/>
      <c r="BD17" s="58">
        <v>13</v>
      </c>
      <c r="BE17" s="59">
        <v>24036.552</v>
      </c>
      <c r="BF17" s="59">
        <v>2400</v>
      </c>
      <c r="BG17" s="59">
        <v>14400</v>
      </c>
      <c r="BH17" s="31">
        <f t="shared" si="10"/>
        <v>29503.310266217588</v>
      </c>
      <c r="BI17" s="31">
        <f t="shared" si="11"/>
        <v>0.22743521059998906</v>
      </c>
      <c r="BJ17" s="31">
        <f t="shared" si="12"/>
        <v>5466.7582662175882</v>
      </c>
      <c r="BK17" s="31">
        <f t="shared" si="13"/>
        <v>29885445.94125833</v>
      </c>
      <c r="BL17" s="31"/>
      <c r="BM17" s="31"/>
      <c r="BN17" s="31"/>
      <c r="BO17" s="28" t="s">
        <v>417</v>
      </c>
      <c r="BP17" s="28">
        <v>141</v>
      </c>
      <c r="BQ17" s="28">
        <v>3939915668.1605806</v>
      </c>
      <c r="BR17" s="28"/>
      <c r="BS17" s="28"/>
      <c r="BT17" s="28"/>
      <c r="BU17" s="31"/>
      <c r="BV17" s="31"/>
      <c r="BW17" s="50"/>
      <c r="BY17" s="69">
        <v>24036.552</v>
      </c>
      <c r="BZ17" s="59">
        <v>25005.840000000004</v>
      </c>
      <c r="CA17" s="59">
        <v>16800</v>
      </c>
      <c r="CB17" s="31">
        <f t="shared" si="22"/>
        <v>27828.047188069999</v>
      </c>
      <c r="CC17" s="31">
        <f t="shared" si="23"/>
        <v>0.15773873008366587</v>
      </c>
      <c r="CD17" s="31">
        <f t="shared" si="24"/>
        <v>3791.4951880699991</v>
      </c>
      <c r="CE17" s="31">
        <f t="shared" si="25"/>
        <v>14375435.761157958</v>
      </c>
      <c r="CF17" s="31"/>
      <c r="CG17" s="31"/>
      <c r="CH17" s="31"/>
      <c r="CI17" s="28" t="s">
        <v>417</v>
      </c>
      <c r="CJ17" s="28">
        <v>140</v>
      </c>
      <c r="CK17" s="28">
        <v>3813056127.351789</v>
      </c>
      <c r="CL17" s="28"/>
      <c r="CM17" s="28"/>
      <c r="CN17" s="28"/>
      <c r="CO17" s="31"/>
      <c r="CP17" s="31"/>
      <c r="CQ17" s="50"/>
      <c r="CS17" s="69">
        <v>24036.552</v>
      </c>
      <c r="CT17" s="31">
        <v>13</v>
      </c>
      <c r="CU17" s="31">
        <f t="shared" si="14"/>
        <v>169</v>
      </c>
      <c r="CV17" s="31">
        <f t="shared" si="15"/>
        <v>2197</v>
      </c>
      <c r="CW17" s="42">
        <f t="shared" si="16"/>
        <v>31372.044013138162</v>
      </c>
      <c r="CX17" s="42">
        <f t="shared" si="17"/>
        <v>-7335.4920131381623</v>
      </c>
      <c r="CY17" s="42">
        <f t="shared" si="26"/>
        <v>-6169.5054019614145</v>
      </c>
      <c r="CZ17" s="31">
        <f t="shared" si="27"/>
        <v>-1947.9093160299103</v>
      </c>
      <c r="DA17" s="42">
        <f t="shared" si="28"/>
        <v>29424.134697108253</v>
      </c>
      <c r="DB17" s="31"/>
      <c r="DC17" s="74" t="s">
        <v>456</v>
      </c>
      <c r="DD17" s="84">
        <v>-0.65767140439778771</v>
      </c>
      <c r="DE17" s="85">
        <v>0.19802031446472282</v>
      </c>
      <c r="DF17" s="86">
        <v>-3.3212319967048201</v>
      </c>
      <c r="DG17" s="87">
        <v>1.7848761780984114E-3</v>
      </c>
      <c r="DH17" s="84">
        <v>-1.0565047915702859</v>
      </c>
      <c r="DI17" s="84">
        <v>-0.25883801722528949</v>
      </c>
      <c r="DJ17" s="83"/>
      <c r="DK17" s="31"/>
      <c r="DL17" s="31"/>
      <c r="DM17" s="50"/>
      <c r="DO17" s="69">
        <v>24036.552</v>
      </c>
      <c r="DP17" s="16">
        <f t="shared" si="18"/>
        <v>-7335.4920131381623</v>
      </c>
      <c r="DQ17">
        <f t="shared" si="31"/>
        <v>-2107.9494335079999</v>
      </c>
      <c r="DR17" s="66">
        <f t="shared" si="32"/>
        <v>28864.992077465475</v>
      </c>
      <c r="DS17" s="59">
        <v>16800</v>
      </c>
      <c r="DT17">
        <f t="shared" si="33"/>
        <v>27123.847952701126</v>
      </c>
      <c r="DU17" s="31">
        <f t="shared" si="34"/>
        <v>0.12844171463116366</v>
      </c>
      <c r="DV17" s="31">
        <f t="shared" si="35"/>
        <v>3087.2959527011262</v>
      </c>
      <c r="DW17" s="31">
        <f t="shared" si="36"/>
        <v>9531396.2995647546</v>
      </c>
      <c r="EA17" s="27" t="s">
        <v>410</v>
      </c>
      <c r="EB17" s="27">
        <v>0.55838406165444165</v>
      </c>
      <c r="EK17" s="69">
        <v>24036.552</v>
      </c>
      <c r="EL17" s="66">
        <f t="shared" si="37"/>
        <v>6958.6678845665119</v>
      </c>
      <c r="EM17" s="59">
        <v>16800</v>
      </c>
      <c r="EN17">
        <f t="shared" si="38"/>
        <v>27799.072344466811</v>
      </c>
      <c r="EO17" s="31">
        <f t="shared" si="39"/>
        <v>0.15653328083274221</v>
      </c>
      <c r="EP17" s="31">
        <f t="shared" si="40"/>
        <v>3762.5203444668114</v>
      </c>
      <c r="EQ17" s="31">
        <f t="shared" si="41"/>
        <v>14156559.342526654</v>
      </c>
      <c r="EU17" s="29"/>
      <c r="EV17" s="29" t="s">
        <v>419</v>
      </c>
      <c r="EW17" s="29" t="s">
        <v>420</v>
      </c>
      <c r="EX17" s="29" t="s">
        <v>421</v>
      </c>
      <c r="EY17" s="29" t="s">
        <v>422</v>
      </c>
      <c r="EZ17" s="29" t="s">
        <v>423</v>
      </c>
    </row>
    <row r="18" spans="1:159" ht="15.75" thickBot="1" x14ac:dyDescent="0.3">
      <c r="A18">
        <v>14</v>
      </c>
      <c r="B18" s="4" t="s">
        <v>18</v>
      </c>
      <c r="C18" s="5">
        <v>16</v>
      </c>
      <c r="D18" s="5">
        <v>16</v>
      </c>
      <c r="E18" s="5">
        <v>30400</v>
      </c>
      <c r="F18" s="5">
        <v>39349.596000000005</v>
      </c>
      <c r="G18">
        <f t="shared" si="19"/>
        <v>24036.552</v>
      </c>
      <c r="H18">
        <f t="shared" si="29"/>
        <v>25005.840000000004</v>
      </c>
      <c r="I18">
        <f t="shared" si="42"/>
        <v>27401.903999999999</v>
      </c>
      <c r="J18">
        <f t="shared" si="44"/>
        <v>28791.815999999999</v>
      </c>
      <c r="K18">
        <f t="shared" si="20"/>
        <v>16800</v>
      </c>
      <c r="L18">
        <f t="shared" si="30"/>
        <v>19200</v>
      </c>
      <c r="M18">
        <f t="shared" si="43"/>
        <v>21200</v>
      </c>
      <c r="N18">
        <f t="shared" si="45"/>
        <v>8800</v>
      </c>
      <c r="O18">
        <f t="shared" si="46"/>
        <v>23200</v>
      </c>
      <c r="P18">
        <f t="shared" si="21"/>
        <v>13600</v>
      </c>
      <c r="Q18">
        <f t="shared" si="21"/>
        <v>15313.044000000005</v>
      </c>
      <c r="S18" s="31"/>
      <c r="T18" s="43">
        <f t="shared" si="2"/>
        <v>37799.569988795774</v>
      </c>
      <c r="U18" s="31">
        <f t="shared" si="3"/>
        <v>3.9391154389596034E-2</v>
      </c>
      <c r="V18" s="31">
        <f t="shared" si="4"/>
        <v>1550.0260112042306</v>
      </c>
      <c r="W18" s="31">
        <f t="shared" si="5"/>
        <v>2402580.6354096974</v>
      </c>
      <c r="X18" s="31"/>
      <c r="Y18" s="31"/>
      <c r="Z18" s="31"/>
      <c r="AA18" s="28" t="s">
        <v>417</v>
      </c>
      <c r="AB18" s="28">
        <v>141</v>
      </c>
      <c r="AC18" s="28">
        <v>3939915668.1605806</v>
      </c>
      <c r="AD18" s="28"/>
      <c r="AE18" s="28"/>
      <c r="AF18" s="28"/>
      <c r="AG18" s="31"/>
      <c r="AH18" s="31"/>
      <c r="AI18" s="50"/>
      <c r="AK18" s="58">
        <v>14</v>
      </c>
      <c r="AL18" s="59">
        <v>39349.596000000005</v>
      </c>
      <c r="AM18" s="31">
        <f t="shared" si="6"/>
        <v>33241.364000846617</v>
      </c>
      <c r="AN18" s="31">
        <f t="shared" si="7"/>
        <v>0.15522985291013883</v>
      </c>
      <c r="AO18" s="31">
        <f t="shared" si="8"/>
        <v>6108.2319991533877</v>
      </c>
      <c r="AP18" s="31">
        <f t="shared" si="9"/>
        <v>37310498.155481391</v>
      </c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50"/>
      <c r="BD18" s="58">
        <v>14</v>
      </c>
      <c r="BE18" s="59">
        <v>39349.596000000005</v>
      </c>
      <c r="BF18" s="59">
        <v>15200</v>
      </c>
      <c r="BG18" s="59">
        <v>15200</v>
      </c>
      <c r="BH18" s="31">
        <f t="shared" si="10"/>
        <v>37887.748046675362</v>
      </c>
      <c r="BI18" s="31">
        <f t="shared" si="11"/>
        <v>3.7150265871208503E-2</v>
      </c>
      <c r="BJ18" s="31">
        <f t="shared" si="12"/>
        <v>1461.8479533246427</v>
      </c>
      <c r="BK18" s="31">
        <f t="shared" si="13"/>
        <v>2136999.4386394466</v>
      </c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50"/>
      <c r="BY18" s="69">
        <v>39349.596000000005</v>
      </c>
      <c r="BZ18" s="59">
        <v>24036.552</v>
      </c>
      <c r="CA18" s="59">
        <v>30400</v>
      </c>
      <c r="CB18" s="31">
        <f t="shared" si="22"/>
        <v>36198.665942683219</v>
      </c>
      <c r="CC18" s="31">
        <f t="shared" si="23"/>
        <v>8.0075283550987031E-2</v>
      </c>
      <c r="CD18" s="31">
        <f t="shared" si="24"/>
        <v>3150.9300573167857</v>
      </c>
      <c r="CE18" s="31">
        <f t="shared" si="25"/>
        <v>9928360.2261023615</v>
      </c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50"/>
      <c r="CS18" s="69">
        <v>39349.596000000005</v>
      </c>
      <c r="CT18" s="31">
        <v>14</v>
      </c>
      <c r="CU18" s="31">
        <f t="shared" si="14"/>
        <v>196</v>
      </c>
      <c r="CV18" s="31">
        <f t="shared" si="15"/>
        <v>2744</v>
      </c>
      <c r="CW18" s="42">
        <f t="shared" si="16"/>
        <v>31563.102158732527</v>
      </c>
      <c r="CX18" s="42">
        <f t="shared" si="17"/>
        <v>7786.4938412674783</v>
      </c>
      <c r="CY18" s="42">
        <f t="shared" si="26"/>
        <v>-7335.4920131381623</v>
      </c>
      <c r="CZ18" s="31">
        <f t="shared" si="27"/>
        <v>-2321.0050015294719</v>
      </c>
      <c r="DA18" s="42">
        <f t="shared" si="28"/>
        <v>29242.097157203054</v>
      </c>
      <c r="DB18" s="31"/>
      <c r="DC18" s="74" t="s">
        <v>466</v>
      </c>
      <c r="DD18" s="84">
        <v>-0.85839674523167364</v>
      </c>
      <c r="DE18" s="85">
        <v>0.1251194023164626</v>
      </c>
      <c r="DF18" s="86">
        <v>-6.8606205699460094</v>
      </c>
      <c r="DG18" s="87">
        <v>1.6405673118090127E-8</v>
      </c>
      <c r="DH18" s="84">
        <v>-1.1104001579207454</v>
      </c>
      <c r="DI18" s="84">
        <v>-0.60639333254260186</v>
      </c>
      <c r="DJ18" s="83"/>
      <c r="DK18" s="31"/>
      <c r="DL18" s="31"/>
      <c r="DM18" s="50"/>
      <c r="DO18" s="69">
        <v>39349.596000000005</v>
      </c>
      <c r="DP18" s="16">
        <f t="shared" si="18"/>
        <v>7786.4938412674783</v>
      </c>
      <c r="DQ18">
        <f t="shared" si="31"/>
        <v>-2270.4808323328789</v>
      </c>
      <c r="DR18" s="66">
        <f t="shared" si="32"/>
        <v>28904.864569628538</v>
      </c>
      <c r="DS18" s="59">
        <v>30400</v>
      </c>
      <c r="DT18">
        <f t="shared" si="33"/>
        <v>35362.585800870162</v>
      </c>
      <c r="DU18" s="31">
        <f t="shared" si="34"/>
        <v>0.10132277340610671</v>
      </c>
      <c r="DV18" s="31">
        <f t="shared" si="35"/>
        <v>3987.0101991298434</v>
      </c>
      <c r="DW18" s="31">
        <f t="shared" si="36"/>
        <v>15896250.327965394</v>
      </c>
      <c r="EA18" s="27" t="s">
        <v>411</v>
      </c>
      <c r="EB18" s="27">
        <v>0.55193711364939702</v>
      </c>
      <c r="EK18" s="69">
        <v>39349.596000000005</v>
      </c>
      <c r="EL18" s="66">
        <f t="shared" si="37"/>
        <v>6852.4855370624446</v>
      </c>
      <c r="EM18" s="59">
        <v>30400</v>
      </c>
      <c r="EN18">
        <f t="shared" si="38"/>
        <v>36148.505639298557</v>
      </c>
      <c r="EO18" s="31">
        <f t="shared" si="39"/>
        <v>8.135001845257693E-2</v>
      </c>
      <c r="EP18" s="31">
        <f t="shared" si="40"/>
        <v>3201.0903607014479</v>
      </c>
      <c r="EQ18" s="31">
        <f t="shared" si="41"/>
        <v>10246979.497375727</v>
      </c>
      <c r="EU18" s="27" t="s">
        <v>415</v>
      </c>
      <c r="EV18" s="27">
        <v>2</v>
      </c>
      <c r="EW18" s="27">
        <v>2085390310.7194996</v>
      </c>
      <c r="EX18" s="27">
        <v>1042695155.3597498</v>
      </c>
      <c r="EY18" s="27">
        <v>83.649920789937724</v>
      </c>
      <c r="EZ18" s="27">
        <v>1.8163126231780597E-24</v>
      </c>
    </row>
    <row r="19" spans="1:159" ht="15.75" thickBot="1" x14ac:dyDescent="0.3">
      <c r="A19">
        <v>15</v>
      </c>
      <c r="B19" s="4" t="s">
        <v>19</v>
      </c>
      <c r="C19" s="5">
        <v>17</v>
      </c>
      <c r="D19" s="5">
        <v>17</v>
      </c>
      <c r="E19" s="5">
        <v>28000</v>
      </c>
      <c r="F19" s="5">
        <v>36734.292000000001</v>
      </c>
      <c r="G19">
        <f t="shared" si="19"/>
        <v>39349.596000000005</v>
      </c>
      <c r="H19">
        <f t="shared" si="29"/>
        <v>24036.552</v>
      </c>
      <c r="I19">
        <f t="shared" si="42"/>
        <v>25005.840000000004</v>
      </c>
      <c r="J19">
        <f t="shared" si="44"/>
        <v>27401.903999999999</v>
      </c>
      <c r="K19">
        <f t="shared" si="20"/>
        <v>30400</v>
      </c>
      <c r="L19">
        <f t="shared" si="30"/>
        <v>16800</v>
      </c>
      <c r="M19">
        <f t="shared" si="43"/>
        <v>19200</v>
      </c>
      <c r="N19">
        <f t="shared" si="45"/>
        <v>21200</v>
      </c>
      <c r="O19">
        <f t="shared" si="46"/>
        <v>8800</v>
      </c>
      <c r="P19">
        <f t="shared" si="21"/>
        <v>-2400</v>
      </c>
      <c r="Q19">
        <f t="shared" si="21"/>
        <v>-2615.3040000000037</v>
      </c>
      <c r="S19" s="31"/>
      <c r="T19" s="43">
        <f t="shared" si="2"/>
        <v>36172.134914649418</v>
      </c>
      <c r="U19" s="31">
        <f t="shared" si="3"/>
        <v>1.5303332519668098E-2</v>
      </c>
      <c r="V19" s="31">
        <f t="shared" si="4"/>
        <v>562.15708535058366</v>
      </c>
      <c r="W19" s="31">
        <f t="shared" si="5"/>
        <v>316020.58860986342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50"/>
      <c r="AK19" s="58">
        <v>15</v>
      </c>
      <c r="AL19" s="59">
        <v>36734.292000000001</v>
      </c>
      <c r="AM19" s="31">
        <f t="shared" si="6"/>
        <v>33248.838659496927</v>
      </c>
      <c r="AN19" s="31">
        <f t="shared" si="7"/>
        <v>9.4882823398449445E-2</v>
      </c>
      <c r="AO19" s="31">
        <f t="shared" si="8"/>
        <v>3485.4533405030743</v>
      </c>
      <c r="AP19" s="31">
        <f t="shared" si="9"/>
        <v>12148384.98882404</v>
      </c>
      <c r="AQ19" s="31"/>
      <c r="AR19" s="31"/>
      <c r="AS19" s="31"/>
      <c r="AT19" s="29"/>
      <c r="AU19" s="29" t="s">
        <v>424</v>
      </c>
      <c r="AV19" s="29" t="s">
        <v>412</v>
      </c>
      <c r="AW19" s="29" t="s">
        <v>425</v>
      </c>
      <c r="AX19" s="29" t="s">
        <v>426</v>
      </c>
      <c r="AY19" s="29" t="s">
        <v>427</v>
      </c>
      <c r="AZ19" s="29" t="s">
        <v>428</v>
      </c>
      <c r="BA19" s="29" t="s">
        <v>429</v>
      </c>
      <c r="BB19" s="51" t="s">
        <v>430</v>
      </c>
      <c r="BD19" s="58">
        <v>15</v>
      </c>
      <c r="BE19" s="59">
        <v>36734.292000000001</v>
      </c>
      <c r="BF19" s="59">
        <v>13600</v>
      </c>
      <c r="BG19" s="59">
        <v>14400</v>
      </c>
      <c r="BH19" s="31">
        <f t="shared" si="10"/>
        <v>36290.961999013947</v>
      </c>
      <c r="BI19" s="31">
        <f t="shared" si="11"/>
        <v>1.2068559834664951E-2</v>
      </c>
      <c r="BJ19" s="31">
        <f t="shared" si="12"/>
        <v>443.33000098605407</v>
      </c>
      <c r="BK19" s="31">
        <f t="shared" si="13"/>
        <v>196541.48977429469</v>
      </c>
      <c r="BL19" s="31"/>
      <c r="BM19" s="31"/>
      <c r="BN19" s="31"/>
      <c r="BO19" s="29"/>
      <c r="BP19" s="29" t="s">
        <v>424</v>
      </c>
      <c r="BQ19" s="29" t="s">
        <v>412</v>
      </c>
      <c r="BR19" s="29" t="s">
        <v>425</v>
      </c>
      <c r="BS19" s="29" t="s">
        <v>426</v>
      </c>
      <c r="BT19" s="29" t="s">
        <v>427</v>
      </c>
      <c r="BU19" s="29" t="s">
        <v>428</v>
      </c>
      <c r="BV19" s="29" t="s">
        <v>429</v>
      </c>
      <c r="BW19" s="51" t="s">
        <v>430</v>
      </c>
      <c r="BY19" s="69">
        <v>36734.292000000001</v>
      </c>
      <c r="BZ19" s="59">
        <v>39349.596000000005</v>
      </c>
      <c r="CA19" s="59">
        <v>28000</v>
      </c>
      <c r="CB19" s="31">
        <f t="shared" si="22"/>
        <v>36773.64139094518</v>
      </c>
      <c r="CC19" s="31">
        <f t="shared" si="23"/>
        <v>1.0711895834328055E-3</v>
      </c>
      <c r="CD19" s="31">
        <f t="shared" si="24"/>
        <v>39.349390945179039</v>
      </c>
      <c r="CE19" s="31">
        <f t="shared" si="25"/>
        <v>1548.3745677565382</v>
      </c>
      <c r="CF19" s="31"/>
      <c r="CG19" s="31"/>
      <c r="CH19" s="31"/>
      <c r="CI19" s="29"/>
      <c r="CJ19" s="29" t="s">
        <v>424</v>
      </c>
      <c r="CK19" s="29" t="s">
        <v>412</v>
      </c>
      <c r="CL19" s="29" t="s">
        <v>425</v>
      </c>
      <c r="CM19" s="29" t="s">
        <v>426</v>
      </c>
      <c r="CN19" s="29" t="s">
        <v>427</v>
      </c>
      <c r="CO19" s="29" t="s">
        <v>428</v>
      </c>
      <c r="CP19" s="29" t="s">
        <v>429</v>
      </c>
      <c r="CQ19" s="51" t="s">
        <v>430</v>
      </c>
      <c r="CS19" s="69">
        <v>36734.292000000001</v>
      </c>
      <c r="CT19" s="31">
        <v>15</v>
      </c>
      <c r="CU19" s="31">
        <f t="shared" si="14"/>
        <v>225</v>
      </c>
      <c r="CV19" s="31">
        <f t="shared" si="15"/>
        <v>3375</v>
      </c>
      <c r="CW19" s="42">
        <f t="shared" si="16"/>
        <v>31748.584652973324</v>
      </c>
      <c r="CX19" s="42">
        <f t="shared" si="17"/>
        <v>4985.7073470266769</v>
      </c>
      <c r="CY19" s="42">
        <f t="shared" si="26"/>
        <v>7786.4938412674783</v>
      </c>
      <c r="CZ19" s="31">
        <f t="shared" si="27"/>
        <v>2517.7706965637767</v>
      </c>
      <c r="DA19" s="42">
        <f t="shared" si="28"/>
        <v>34266.355349537102</v>
      </c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50"/>
      <c r="DO19" s="69">
        <v>36734.292000000001</v>
      </c>
      <c r="DP19" s="16">
        <f t="shared" si="18"/>
        <v>4985.7073470266769</v>
      </c>
      <c r="DQ19">
        <f t="shared" si="31"/>
        <v>4112.466367674866</v>
      </c>
      <c r="DR19" s="66">
        <f t="shared" si="32"/>
        <v>35484.51038081303</v>
      </c>
      <c r="DS19" s="59">
        <v>28000</v>
      </c>
      <c r="DT19">
        <f t="shared" si="33"/>
        <v>36670.08509773609</v>
      </c>
      <c r="DU19" s="31">
        <f t="shared" si="34"/>
        <v>1.7478736833668011E-3</v>
      </c>
      <c r="DV19" s="31">
        <f t="shared" si="35"/>
        <v>64.206902263911616</v>
      </c>
      <c r="DW19" s="31">
        <f t="shared" si="36"/>
        <v>4122.5262983274988</v>
      </c>
      <c r="EA19" s="27" t="s">
        <v>412</v>
      </c>
      <c r="EB19" s="27">
        <v>3496.7039161838925</v>
      </c>
      <c r="EK19" s="69">
        <v>36734.292000000001</v>
      </c>
      <c r="EL19" s="66">
        <f t="shared" si="37"/>
        <v>13290.15382855276</v>
      </c>
      <c r="EM19" s="59">
        <v>28000</v>
      </c>
      <c r="EN19">
        <f t="shared" si="38"/>
        <v>37510.666890075612</v>
      </c>
      <c r="EO19" s="31">
        <f t="shared" si="39"/>
        <v>2.1134881000989779E-2</v>
      </c>
      <c r="EP19" s="31">
        <f t="shared" si="40"/>
        <v>776.37489007561089</v>
      </c>
      <c r="EQ19" s="31">
        <f t="shared" si="41"/>
        <v>602757.96993991686</v>
      </c>
      <c r="EU19" s="27" t="s">
        <v>416</v>
      </c>
      <c r="EV19" s="27">
        <v>137</v>
      </c>
      <c r="EW19" s="27">
        <v>1707703186.5099998</v>
      </c>
      <c r="EX19" s="27">
        <v>12464986.762846714</v>
      </c>
      <c r="EY19" s="27"/>
      <c r="EZ19" s="27"/>
    </row>
    <row r="20" spans="1:159" ht="15.75" thickBot="1" x14ac:dyDescent="0.3">
      <c r="A20">
        <v>16</v>
      </c>
      <c r="B20" s="4" t="s">
        <v>20</v>
      </c>
      <c r="C20" s="5">
        <v>18</v>
      </c>
      <c r="D20" s="5">
        <v>18</v>
      </c>
      <c r="E20" s="5">
        <v>25200</v>
      </c>
      <c r="F20" s="5">
        <v>30660.756000000001</v>
      </c>
      <c r="G20">
        <f t="shared" si="19"/>
        <v>36734.292000000001</v>
      </c>
      <c r="H20">
        <f t="shared" si="29"/>
        <v>39349.596000000005</v>
      </c>
      <c r="I20">
        <f t="shared" si="42"/>
        <v>24036.552</v>
      </c>
      <c r="J20">
        <f t="shared" si="44"/>
        <v>25005.840000000004</v>
      </c>
      <c r="K20">
        <f t="shared" si="20"/>
        <v>28000</v>
      </c>
      <c r="L20">
        <f t="shared" si="30"/>
        <v>30400</v>
      </c>
      <c r="M20">
        <f t="shared" si="43"/>
        <v>16800</v>
      </c>
      <c r="N20">
        <f t="shared" si="45"/>
        <v>19200</v>
      </c>
      <c r="O20">
        <f t="shared" si="46"/>
        <v>21200</v>
      </c>
      <c r="P20">
        <f t="shared" si="21"/>
        <v>-2800</v>
      </c>
      <c r="Q20">
        <f t="shared" si="21"/>
        <v>-6073.5360000000001</v>
      </c>
      <c r="S20" s="31"/>
      <c r="T20" s="43">
        <f t="shared" si="2"/>
        <v>34273.460661478668</v>
      </c>
      <c r="U20" s="31">
        <f t="shared" si="3"/>
        <v>0.11782829691083503</v>
      </c>
      <c r="V20" s="31">
        <f t="shared" si="4"/>
        <v>3612.7046614786668</v>
      </c>
      <c r="W20" s="31">
        <f t="shared" si="5"/>
        <v>13051634.971069688</v>
      </c>
      <c r="X20" s="31"/>
      <c r="Y20" s="31"/>
      <c r="Z20" s="31"/>
      <c r="AA20" s="29"/>
      <c r="AB20" s="29" t="s">
        <v>424</v>
      </c>
      <c r="AC20" s="29" t="s">
        <v>412</v>
      </c>
      <c r="AD20" s="29" t="s">
        <v>425</v>
      </c>
      <c r="AE20" s="29" t="s">
        <v>426</v>
      </c>
      <c r="AF20" s="29" t="s">
        <v>427</v>
      </c>
      <c r="AG20" s="29" t="s">
        <v>428</v>
      </c>
      <c r="AH20" s="29" t="s">
        <v>429</v>
      </c>
      <c r="AI20" s="51" t="s">
        <v>430</v>
      </c>
      <c r="AK20" s="58">
        <v>16</v>
      </c>
      <c r="AL20" s="59">
        <v>30660.756000000001</v>
      </c>
      <c r="AM20" s="31">
        <f t="shared" si="6"/>
        <v>33256.313318147237</v>
      </c>
      <c r="AN20" s="31">
        <f t="shared" si="7"/>
        <v>8.4654054784142813E-2</v>
      </c>
      <c r="AO20" s="31">
        <f t="shared" si="8"/>
        <v>2595.5573181472355</v>
      </c>
      <c r="AP20" s="31">
        <f t="shared" si="9"/>
        <v>6736917.7917876691</v>
      </c>
      <c r="AQ20" s="31"/>
      <c r="AR20" s="31"/>
      <c r="AS20" s="31"/>
      <c r="AT20" s="27" t="s">
        <v>418</v>
      </c>
      <c r="AU20" s="27">
        <v>33136.718779742281</v>
      </c>
      <c r="AV20" s="27">
        <v>893.56715066561264</v>
      </c>
      <c r="AW20" s="27">
        <v>37.083635801807333</v>
      </c>
      <c r="AX20" s="27">
        <v>2.786033719860886E-74</v>
      </c>
      <c r="AY20" s="27">
        <v>31370.088520755431</v>
      </c>
      <c r="AZ20" s="27">
        <v>34903.349038729131</v>
      </c>
      <c r="BA20" s="27">
        <v>31370.088520755431</v>
      </c>
      <c r="BB20" s="52">
        <v>34903.349038729131</v>
      </c>
      <c r="BD20" s="58">
        <v>16</v>
      </c>
      <c r="BE20" s="59">
        <v>30660.756000000001</v>
      </c>
      <c r="BF20" s="59">
        <v>11600</v>
      </c>
      <c r="BG20" s="59">
        <v>13600</v>
      </c>
      <c r="BH20" s="31">
        <f t="shared" si="10"/>
        <v>34451.759818038379</v>
      </c>
      <c r="BI20" s="31">
        <f t="shared" si="11"/>
        <v>0.1236435206632993</v>
      </c>
      <c r="BJ20" s="31">
        <f t="shared" si="12"/>
        <v>3791.0038180383781</v>
      </c>
      <c r="BK20" s="31">
        <f t="shared" si="13"/>
        <v>14371709.94838156</v>
      </c>
      <c r="BL20" s="31"/>
      <c r="BM20" s="31"/>
      <c r="BN20" s="31"/>
      <c r="BO20" s="27" t="s">
        <v>418</v>
      </c>
      <c r="BP20" s="35">
        <v>16760.626207046393</v>
      </c>
      <c r="BQ20" s="27">
        <v>1374.5662824522703</v>
      </c>
      <c r="BR20" s="27">
        <v>12.193392505703615</v>
      </c>
      <c r="BS20" s="27">
        <v>1.036518698228333E-23</v>
      </c>
      <c r="BT20" s="27">
        <v>14042.864372546279</v>
      </c>
      <c r="BU20" s="27">
        <v>19478.388041546506</v>
      </c>
      <c r="BV20" s="27">
        <v>14042.864372546279</v>
      </c>
      <c r="BW20" s="52">
        <v>19478.388041546506</v>
      </c>
      <c r="BY20" s="69">
        <v>30660.756000000001</v>
      </c>
      <c r="BZ20" s="59">
        <v>36734.292000000001</v>
      </c>
      <c r="CA20" s="59">
        <v>25200</v>
      </c>
      <c r="CB20" s="31">
        <f t="shared" si="22"/>
        <v>34668.789740806373</v>
      </c>
      <c r="CC20" s="31">
        <f t="shared" si="23"/>
        <v>0.13072194765211828</v>
      </c>
      <c r="CD20" s="31">
        <f t="shared" si="24"/>
        <v>4008.0337408063715</v>
      </c>
      <c r="CE20" s="31">
        <f t="shared" si="25"/>
        <v>16064334.467442315</v>
      </c>
      <c r="CF20" s="31"/>
      <c r="CG20" s="31"/>
      <c r="CH20" s="31"/>
      <c r="CI20" s="27" t="s">
        <v>418</v>
      </c>
      <c r="CJ20" s="35">
        <v>13936.639990362011</v>
      </c>
      <c r="CK20" s="27">
        <v>2064.6307314980686</v>
      </c>
      <c r="CL20" s="27">
        <v>6.7501852887028235</v>
      </c>
      <c r="CM20" s="27">
        <v>3.7584369824223862E-10</v>
      </c>
      <c r="CN20" s="27">
        <v>9854.2383319917335</v>
      </c>
      <c r="CO20" s="27">
        <v>18019.041648732291</v>
      </c>
      <c r="CP20" s="27">
        <v>9854.2383319917335</v>
      </c>
      <c r="CQ20" s="52">
        <v>18019.041648732291</v>
      </c>
      <c r="CS20" s="69">
        <v>30660.756000000001</v>
      </c>
      <c r="CT20" s="31">
        <v>16</v>
      </c>
      <c r="CU20" s="31">
        <f t="shared" si="14"/>
        <v>256</v>
      </c>
      <c r="CV20" s="31">
        <f t="shared" si="15"/>
        <v>4096</v>
      </c>
      <c r="CW20" s="42">
        <f t="shared" si="16"/>
        <v>31928.556310089385</v>
      </c>
      <c r="CX20" s="42">
        <f t="shared" si="17"/>
        <v>-1267.8003100893839</v>
      </c>
      <c r="CY20" s="42">
        <f t="shared" si="26"/>
        <v>4985.7073470266769</v>
      </c>
      <c r="CZ20" s="31">
        <f t="shared" si="27"/>
        <v>1621.5671321402704</v>
      </c>
      <c r="DA20" s="42">
        <f t="shared" si="28"/>
        <v>33550.123442229655</v>
      </c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50"/>
      <c r="DO20" s="69">
        <v>30660.756000000001</v>
      </c>
      <c r="DP20" s="16">
        <f t="shared" si="18"/>
        <v>-1267.8003100893839</v>
      </c>
      <c r="DQ20">
        <f t="shared" si="31"/>
        <v>1102.5953445838072</v>
      </c>
      <c r="DR20" s="66">
        <f t="shared" si="32"/>
        <v>32665.697503316333</v>
      </c>
      <c r="DS20" s="59">
        <v>25200</v>
      </c>
      <c r="DT20">
        <f t="shared" si="33"/>
        <v>33795.559546152559</v>
      </c>
      <c r="DU20" s="31">
        <f t="shared" si="34"/>
        <v>0.10224156071535084</v>
      </c>
      <c r="DV20" s="31">
        <f t="shared" si="35"/>
        <v>3134.8035461525578</v>
      </c>
      <c r="DW20" s="31">
        <f t="shared" si="36"/>
        <v>9826993.2729706522</v>
      </c>
      <c r="EA20" s="28" t="s">
        <v>413</v>
      </c>
      <c r="EB20" s="28">
        <v>140</v>
      </c>
      <c r="EK20" s="69">
        <v>30660.756000000001</v>
      </c>
      <c r="EL20" s="66">
        <f t="shared" si="37"/>
        <v>10333.394735207221</v>
      </c>
      <c r="EM20" s="59">
        <v>25200</v>
      </c>
      <c r="EN20">
        <f t="shared" si="38"/>
        <v>34475.84736160055</v>
      </c>
      <c r="EO20" s="31">
        <f t="shared" si="39"/>
        <v>0.12442913545903921</v>
      </c>
      <c r="EP20" s="31">
        <f t="shared" si="40"/>
        <v>3815.0913616005491</v>
      </c>
      <c r="EQ20" s="31">
        <f t="shared" si="41"/>
        <v>14554922.097359132</v>
      </c>
      <c r="EU20" s="28" t="s">
        <v>417</v>
      </c>
      <c r="EV20" s="28">
        <v>139</v>
      </c>
      <c r="EW20" s="28">
        <v>3793093497.2294993</v>
      </c>
      <c r="EX20" s="28"/>
      <c r="EY20" s="28"/>
      <c r="EZ20" s="28"/>
    </row>
    <row r="21" spans="1:159" ht="15.75" thickBot="1" x14ac:dyDescent="0.3">
      <c r="A21">
        <v>17</v>
      </c>
      <c r="B21" s="4" t="s">
        <v>21</v>
      </c>
      <c r="C21" s="5">
        <v>19</v>
      </c>
      <c r="D21" s="5">
        <v>19</v>
      </c>
      <c r="E21" s="5">
        <v>17200</v>
      </c>
      <c r="F21" s="5">
        <v>21978.588</v>
      </c>
      <c r="G21">
        <f t="shared" si="19"/>
        <v>30660.756000000001</v>
      </c>
      <c r="H21">
        <f t="shared" si="29"/>
        <v>36734.292000000001</v>
      </c>
      <c r="I21">
        <f t="shared" si="42"/>
        <v>39349.596000000005</v>
      </c>
      <c r="J21">
        <f t="shared" si="44"/>
        <v>24036.552</v>
      </c>
      <c r="K21">
        <f t="shared" si="20"/>
        <v>25200</v>
      </c>
      <c r="L21">
        <f t="shared" si="30"/>
        <v>28000</v>
      </c>
      <c r="M21">
        <f t="shared" si="43"/>
        <v>30400</v>
      </c>
      <c r="N21">
        <f t="shared" si="45"/>
        <v>16800</v>
      </c>
      <c r="O21">
        <f t="shared" si="46"/>
        <v>19200</v>
      </c>
      <c r="P21">
        <f t="shared" si="21"/>
        <v>-8000</v>
      </c>
      <c r="Q21">
        <f t="shared" si="21"/>
        <v>-8682.1680000000015</v>
      </c>
      <c r="S21" s="31"/>
      <c r="T21" s="43">
        <f t="shared" si="2"/>
        <v>28848.677080990812</v>
      </c>
      <c r="U21" s="31">
        <f t="shared" si="3"/>
        <v>0.31258100297393138</v>
      </c>
      <c r="V21" s="31">
        <f t="shared" si="4"/>
        <v>6870.0890809908124</v>
      </c>
      <c r="W21" s="31">
        <f t="shared" si="5"/>
        <v>47198123.980749182</v>
      </c>
      <c r="X21" s="31"/>
      <c r="Y21" s="31"/>
      <c r="Z21" s="31"/>
      <c r="AA21" s="27" t="s">
        <v>418</v>
      </c>
      <c r="AB21" s="27">
        <v>17185.392382941918</v>
      </c>
      <c r="AC21" s="27">
        <v>1330.1092632499162</v>
      </c>
      <c r="AD21" s="27">
        <v>12.9202862184059</v>
      </c>
      <c r="AE21" s="27">
        <v>1.2406657160454561E-25</v>
      </c>
      <c r="AF21" s="27">
        <v>14555.694916483302</v>
      </c>
      <c r="AG21" s="27">
        <v>19815.089849400534</v>
      </c>
      <c r="AH21" s="27">
        <v>14555.694916483302</v>
      </c>
      <c r="AI21" s="52">
        <v>19815.089849400534</v>
      </c>
      <c r="AK21" s="58">
        <v>17</v>
      </c>
      <c r="AL21" s="59">
        <v>21978.588</v>
      </c>
      <c r="AM21" s="31">
        <f t="shared" si="6"/>
        <v>33263.787976797546</v>
      </c>
      <c r="AN21" s="31">
        <f t="shared" si="7"/>
        <v>0.51346337520852325</v>
      </c>
      <c r="AO21" s="31">
        <f t="shared" si="8"/>
        <v>11285.199976797547</v>
      </c>
      <c r="AP21" s="31">
        <f t="shared" si="9"/>
        <v>127355738.51631135</v>
      </c>
      <c r="AQ21" s="31"/>
      <c r="AR21" s="31"/>
      <c r="AS21" s="31"/>
      <c r="AT21" s="28" t="s">
        <v>34</v>
      </c>
      <c r="AU21" s="28">
        <v>7.4746586503098218</v>
      </c>
      <c r="AV21" s="28">
        <v>10.842074104469619</v>
      </c>
      <c r="AW21" s="28">
        <v>0.68941224513752508</v>
      </c>
      <c r="AX21" s="28">
        <v>0.49170496081116311</v>
      </c>
      <c r="AY21" s="28">
        <v>-13.960704286729802</v>
      </c>
      <c r="AZ21" s="28">
        <v>28.910021587349448</v>
      </c>
      <c r="BA21" s="28">
        <v>-13.960704286729802</v>
      </c>
      <c r="BB21" s="53">
        <v>28.910021587349448</v>
      </c>
      <c r="BD21" s="58">
        <v>17</v>
      </c>
      <c r="BE21" s="59">
        <v>21978.588</v>
      </c>
      <c r="BF21" s="59">
        <v>8000</v>
      </c>
      <c r="BG21" s="59">
        <v>9200</v>
      </c>
      <c r="BH21" s="31">
        <f t="shared" si="10"/>
        <v>28820.84628898462</v>
      </c>
      <c r="BI21" s="31">
        <f t="shared" si="11"/>
        <v>0.31131473454912661</v>
      </c>
      <c r="BJ21" s="31">
        <f t="shared" si="12"/>
        <v>6842.2582889846199</v>
      </c>
      <c r="BK21" s="31">
        <f t="shared" si="13"/>
        <v>46816498.49317874</v>
      </c>
      <c r="BL21" s="31"/>
      <c r="BM21" s="31"/>
      <c r="BN21" s="31"/>
      <c r="BO21" s="27" t="s">
        <v>386</v>
      </c>
      <c r="BP21" s="27">
        <v>0.60604033328538942</v>
      </c>
      <c r="BQ21" s="27">
        <v>8.0293723890244362E-2</v>
      </c>
      <c r="BR21" s="27">
        <v>7.5477920804096987</v>
      </c>
      <c r="BS21" s="27">
        <v>5.2867252226023501E-12</v>
      </c>
      <c r="BT21" s="27">
        <v>0.44728537099322108</v>
      </c>
      <c r="BU21" s="27">
        <v>0.76479529557755777</v>
      </c>
      <c r="BV21" s="27">
        <v>0.44728537099322108</v>
      </c>
      <c r="BW21" s="52">
        <v>0.76479529557755777</v>
      </c>
      <c r="BY21" s="69">
        <v>21978.588</v>
      </c>
      <c r="BZ21" s="59">
        <v>30660.756000000001</v>
      </c>
      <c r="CA21" s="59">
        <v>17200</v>
      </c>
      <c r="CB21" s="31">
        <f t="shared" si="22"/>
        <v>28844.49728164485</v>
      </c>
      <c r="CC21" s="31">
        <f t="shared" si="23"/>
        <v>0.31239082700148207</v>
      </c>
      <c r="CD21" s="31">
        <f t="shared" si="24"/>
        <v>6865.9092816448501</v>
      </c>
      <c r="CE21" s="31">
        <f t="shared" si="25"/>
        <v>47140710.263776898</v>
      </c>
      <c r="CF21" s="31"/>
      <c r="CG21" s="31"/>
      <c r="CH21" s="31"/>
      <c r="CI21" s="70" t="s">
        <v>458</v>
      </c>
      <c r="CJ21" s="27">
        <v>0.13552664037458415</v>
      </c>
      <c r="CK21" s="27">
        <v>6.0850700544854544E-2</v>
      </c>
      <c r="CL21" s="27">
        <v>2.2271993446432736</v>
      </c>
      <c r="CM21" s="27">
        <v>2.7553762925365391E-2</v>
      </c>
      <c r="CN21" s="27">
        <v>1.5206334652379125E-2</v>
      </c>
      <c r="CO21" s="27">
        <v>0.25584694609678915</v>
      </c>
      <c r="CP21" s="27">
        <v>1.5206334652379125E-2</v>
      </c>
      <c r="CQ21" s="52">
        <v>0.25584694609678915</v>
      </c>
      <c r="CS21" s="69">
        <v>21978.588</v>
      </c>
      <c r="CT21" s="31">
        <v>17</v>
      </c>
      <c r="CU21" s="31">
        <f t="shared" si="14"/>
        <v>289</v>
      </c>
      <c r="CV21" s="31">
        <f t="shared" si="15"/>
        <v>4913</v>
      </c>
      <c r="CW21" s="42">
        <f t="shared" si="16"/>
        <v>32103.081944309524</v>
      </c>
      <c r="CX21" s="42">
        <f t="shared" si="17"/>
        <v>-10124.493944309525</v>
      </c>
      <c r="CY21" s="42">
        <f t="shared" si="26"/>
        <v>-1267.8003100893839</v>
      </c>
      <c r="CZ21" s="31">
        <f t="shared" si="27"/>
        <v>-379.44789131165874</v>
      </c>
      <c r="DA21" s="42">
        <f t="shared" si="28"/>
        <v>31723.634052997866</v>
      </c>
      <c r="DB21" s="31"/>
      <c r="DC21" s="31"/>
      <c r="DD21" s="73" t="s">
        <v>467</v>
      </c>
      <c r="DE21" s="31"/>
      <c r="DF21" s="31"/>
      <c r="DG21" s="31"/>
      <c r="DH21" s="31"/>
      <c r="DI21" s="31"/>
      <c r="DJ21" s="31"/>
      <c r="DK21" s="31"/>
      <c r="DL21" s="31"/>
      <c r="DM21" s="50"/>
      <c r="DO21" s="69">
        <v>21978.588</v>
      </c>
      <c r="DP21" s="16">
        <f t="shared" si="18"/>
        <v>-10124.493944309525</v>
      </c>
      <c r="DQ21">
        <f t="shared" si="31"/>
        <v>-1134.4595116553701</v>
      </c>
      <c r="DR21" s="66">
        <f t="shared" si="32"/>
        <v>30614.125141317956</v>
      </c>
      <c r="DS21" s="59">
        <v>17200</v>
      </c>
      <c r="DT21">
        <f t="shared" si="33"/>
        <v>28098.976966073074</v>
      </c>
      <c r="DU21" s="31">
        <f t="shared" si="34"/>
        <v>0.27847052622639246</v>
      </c>
      <c r="DV21" s="31">
        <f t="shared" si="35"/>
        <v>6120.3889660730747</v>
      </c>
      <c r="DW21" s="31">
        <f t="shared" si="36"/>
        <v>37459161.096029043</v>
      </c>
      <c r="EK21" s="69">
        <v>21978.588</v>
      </c>
      <c r="EL21" s="66">
        <f t="shared" si="37"/>
        <v>8147.8614450777086</v>
      </c>
      <c r="EM21" s="59">
        <v>17200</v>
      </c>
      <c r="EN21">
        <f t="shared" si="38"/>
        <v>28571.355000169569</v>
      </c>
      <c r="EO21" s="31">
        <f t="shared" si="39"/>
        <v>0.29996317325615141</v>
      </c>
      <c r="EP21" s="31">
        <f t="shared" si="40"/>
        <v>6592.7670001695697</v>
      </c>
      <c r="EQ21" s="31">
        <f t="shared" si="41"/>
        <v>43464576.718524866</v>
      </c>
    </row>
    <row r="22" spans="1:159" ht="15.75" thickBot="1" x14ac:dyDescent="0.3">
      <c r="A22">
        <v>18</v>
      </c>
      <c r="B22" s="4" t="s">
        <v>22</v>
      </c>
      <c r="C22" s="5">
        <v>20</v>
      </c>
      <c r="D22" s="5">
        <v>20</v>
      </c>
      <c r="E22" s="5">
        <v>16000</v>
      </c>
      <c r="F22" s="5">
        <v>27552.396000000001</v>
      </c>
      <c r="G22">
        <f t="shared" si="19"/>
        <v>21978.588</v>
      </c>
      <c r="H22">
        <f t="shared" si="29"/>
        <v>30660.756000000001</v>
      </c>
      <c r="I22">
        <f t="shared" si="42"/>
        <v>36734.292000000001</v>
      </c>
      <c r="J22">
        <f t="shared" si="44"/>
        <v>39349.596000000005</v>
      </c>
      <c r="K22">
        <f t="shared" si="20"/>
        <v>17200</v>
      </c>
      <c r="L22">
        <f t="shared" si="30"/>
        <v>25200</v>
      </c>
      <c r="M22">
        <f t="shared" si="43"/>
        <v>28000</v>
      </c>
      <c r="N22">
        <f t="shared" si="45"/>
        <v>30400</v>
      </c>
      <c r="O22">
        <f t="shared" si="46"/>
        <v>16800</v>
      </c>
      <c r="P22">
        <f t="shared" si="21"/>
        <v>-1200</v>
      </c>
      <c r="Q22">
        <f t="shared" si="21"/>
        <v>5573.8080000000009</v>
      </c>
      <c r="S22" s="31"/>
      <c r="T22" s="43">
        <f t="shared" si="2"/>
        <v>28034.959543917634</v>
      </c>
      <c r="U22" s="31">
        <f t="shared" si="3"/>
        <v>1.7514394897548403E-2</v>
      </c>
      <c r="V22" s="31">
        <f t="shared" si="4"/>
        <v>482.56354391763307</v>
      </c>
      <c r="W22" s="31">
        <f t="shared" si="5"/>
        <v>232867.57391834538</v>
      </c>
      <c r="X22" s="31"/>
      <c r="Y22" s="31"/>
      <c r="Z22" s="31"/>
      <c r="AA22" s="28" t="s">
        <v>35</v>
      </c>
      <c r="AB22" s="28">
        <v>0.67809794756098207</v>
      </c>
      <c r="AC22" s="28">
        <v>5.327115971771678E-2</v>
      </c>
      <c r="AD22" s="28">
        <v>12.729175620621266</v>
      </c>
      <c r="AE22" s="28">
        <v>3.8546663873233946E-25</v>
      </c>
      <c r="AF22" s="28">
        <v>0.57277800309062243</v>
      </c>
      <c r="AG22" s="28">
        <v>0.78341789203134171</v>
      </c>
      <c r="AH22" s="28">
        <v>0.57277800309062243</v>
      </c>
      <c r="AI22" s="53">
        <v>0.78341789203134171</v>
      </c>
      <c r="AK22" s="58">
        <v>18</v>
      </c>
      <c r="AL22" s="59">
        <v>27552.396000000001</v>
      </c>
      <c r="AM22" s="31">
        <f t="shared" si="6"/>
        <v>33271.262635447856</v>
      </c>
      <c r="AN22" s="31">
        <f t="shared" si="7"/>
        <v>0.2075633144735527</v>
      </c>
      <c r="AO22" s="31">
        <f t="shared" si="8"/>
        <v>5718.8666354478555</v>
      </c>
      <c r="AP22" s="31">
        <f t="shared" si="9"/>
        <v>32705435.594038676</v>
      </c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50"/>
      <c r="BD22" s="58">
        <v>18</v>
      </c>
      <c r="BE22" s="59">
        <v>27552.396000000001</v>
      </c>
      <c r="BF22" s="59">
        <v>4800</v>
      </c>
      <c r="BG22" s="59">
        <v>11200</v>
      </c>
      <c r="BH22" s="31">
        <f t="shared" si="10"/>
        <v>28449.321008483355</v>
      </c>
      <c r="BI22" s="31">
        <f t="shared" si="11"/>
        <v>3.2553430506855184E-2</v>
      </c>
      <c r="BJ22" s="31">
        <f t="shared" si="12"/>
        <v>896.92500848335476</v>
      </c>
      <c r="BK22" s="31">
        <f t="shared" si="13"/>
        <v>804474.47084286599</v>
      </c>
      <c r="BL22" s="31"/>
      <c r="BM22" s="31"/>
      <c r="BN22" s="31"/>
      <c r="BO22" s="28" t="s">
        <v>389</v>
      </c>
      <c r="BP22" s="28">
        <v>0.78390189300599022</v>
      </c>
      <c r="BQ22" s="28">
        <v>0.10309932639826322</v>
      </c>
      <c r="BR22" s="28">
        <v>7.6033658064636551</v>
      </c>
      <c r="BS22" s="28">
        <v>3.9050240915080679E-12</v>
      </c>
      <c r="BT22" s="28">
        <v>0.58005620144138614</v>
      </c>
      <c r="BU22" s="28">
        <v>0.98774758457059431</v>
      </c>
      <c r="BV22" s="28">
        <v>0.58005620144138614</v>
      </c>
      <c r="BW22" s="53">
        <v>0.98774758457059431</v>
      </c>
      <c r="BY22" s="69">
        <v>27552.396000000001</v>
      </c>
      <c r="BZ22" s="59">
        <v>21978.588</v>
      </c>
      <c r="CA22" s="59">
        <v>16000</v>
      </c>
      <c r="CB22" s="31">
        <f t="shared" si="22"/>
        <v>26917.657241954013</v>
      </c>
      <c r="CC22" s="31">
        <f t="shared" si="23"/>
        <v>2.3037515795213862E-2</v>
      </c>
      <c r="CD22" s="31">
        <f t="shared" si="24"/>
        <v>634.7387580459872</v>
      </c>
      <c r="CE22" s="31">
        <f t="shared" si="25"/>
        <v>402893.29096576228</v>
      </c>
      <c r="CF22" s="31"/>
      <c r="CG22" s="31"/>
      <c r="CH22" s="31"/>
      <c r="CI22" s="70" t="s">
        <v>35</v>
      </c>
      <c r="CJ22" s="28">
        <v>0.62514581623592835</v>
      </c>
      <c r="CK22" s="28">
        <v>5.6389668219018987E-2</v>
      </c>
      <c r="CL22" s="28">
        <v>11.086176528080378</v>
      </c>
      <c r="CM22" s="28">
        <v>8.0504490346286897E-21</v>
      </c>
      <c r="CN22" s="28">
        <v>0.51364632553269784</v>
      </c>
      <c r="CO22" s="28">
        <v>0.73664530693915886</v>
      </c>
      <c r="CP22" s="28">
        <v>0.51364632553269784</v>
      </c>
      <c r="CQ22" s="53">
        <v>0.73664530693915886</v>
      </c>
      <c r="CS22" s="69">
        <v>27552.396000000001</v>
      </c>
      <c r="CT22" s="31">
        <v>18</v>
      </c>
      <c r="CU22" s="31">
        <f t="shared" si="14"/>
        <v>324</v>
      </c>
      <c r="CV22" s="31">
        <f t="shared" si="15"/>
        <v>5832</v>
      </c>
      <c r="CW22" s="42">
        <f t="shared" si="16"/>
        <v>32272.226369862554</v>
      </c>
      <c r="CX22" s="42">
        <f t="shared" si="17"/>
        <v>-4719.8303698625532</v>
      </c>
      <c r="CY22" s="42">
        <f t="shared" si="26"/>
        <v>-10124.493944309525</v>
      </c>
      <c r="CZ22" s="31">
        <f t="shared" si="27"/>
        <v>-3213.4377082136534</v>
      </c>
      <c r="DA22" s="42">
        <f t="shared" si="28"/>
        <v>29058.788661648901</v>
      </c>
      <c r="DB22" s="31"/>
      <c r="DC22" s="74" t="s">
        <v>456</v>
      </c>
      <c r="DD22" s="87">
        <v>-0.62694655731939097</v>
      </c>
      <c r="DE22" s="87">
        <v>0.20396801635454515</v>
      </c>
      <c r="DF22" s="86">
        <v>-3.0737493481801952</v>
      </c>
      <c r="DG22" s="87">
        <v>3.5485265627480138E-3</v>
      </c>
      <c r="DH22" s="86">
        <v>-1.0375128805883582</v>
      </c>
      <c r="DI22" s="87">
        <v>-0.216380234050423</v>
      </c>
      <c r="DJ22" s="31"/>
      <c r="DK22" s="31"/>
      <c r="DL22" s="31"/>
      <c r="DM22" s="50"/>
      <c r="DO22" s="69">
        <v>27552.396000000001</v>
      </c>
      <c r="DP22" s="16">
        <f t="shared" si="18"/>
        <v>-4719.8303698625532</v>
      </c>
      <c r="DQ22">
        <f t="shared" si="31"/>
        <v>-4022.3539055663796</v>
      </c>
      <c r="DR22" s="66">
        <f t="shared" si="32"/>
        <v>27906.202404523006</v>
      </c>
      <c r="DS22" s="59">
        <v>16000</v>
      </c>
      <c r="DT22">
        <f t="shared" si="33"/>
        <v>26238.237564910054</v>
      </c>
      <c r="DU22" s="31">
        <f t="shared" si="34"/>
        <v>4.7696702496942425E-2</v>
      </c>
      <c r="DV22" s="31">
        <f t="shared" si="35"/>
        <v>1314.1584350899466</v>
      </c>
      <c r="DW22" s="31">
        <f t="shared" si="36"/>
        <v>1727012.3925180573</v>
      </c>
      <c r="EA22" t="s">
        <v>414</v>
      </c>
      <c r="EK22" s="69">
        <v>27552.396000000001</v>
      </c>
      <c r="EL22" s="66">
        <f t="shared" si="37"/>
        <v>5309.9170517416942</v>
      </c>
      <c r="EM22" s="59">
        <v>16000</v>
      </c>
      <c r="EN22">
        <f t="shared" si="38"/>
        <v>26576.827071871514</v>
      </c>
      <c r="EO22" s="31">
        <f t="shared" si="39"/>
        <v>3.5407771002147571E-2</v>
      </c>
      <c r="EP22" s="31">
        <f t="shared" si="40"/>
        <v>975.56892812848673</v>
      </c>
      <c r="EQ22" s="31">
        <f t="shared" si="41"/>
        <v>951734.73352976446</v>
      </c>
      <c r="EU22" s="29"/>
      <c r="EV22" s="29" t="s">
        <v>424</v>
      </c>
      <c r="EW22" s="29" t="s">
        <v>412</v>
      </c>
      <c r="EX22" s="29" t="s">
        <v>425</v>
      </c>
      <c r="EY22" s="29" t="s">
        <v>426</v>
      </c>
      <c r="EZ22" s="29" t="s">
        <v>427</v>
      </c>
      <c r="FA22" s="29" t="s">
        <v>428</v>
      </c>
      <c r="FB22" s="29" t="s">
        <v>429</v>
      </c>
      <c r="FC22" s="29" t="s">
        <v>430</v>
      </c>
    </row>
    <row r="23" spans="1:159" ht="15.75" thickBot="1" x14ac:dyDescent="0.3">
      <c r="A23">
        <v>19</v>
      </c>
      <c r="B23" s="4" t="s">
        <v>23</v>
      </c>
      <c r="C23" s="5">
        <v>21</v>
      </c>
      <c r="D23" s="5">
        <v>21</v>
      </c>
      <c r="E23" s="5">
        <v>18400</v>
      </c>
      <c r="F23" s="5">
        <v>34531.824000000001</v>
      </c>
      <c r="G23">
        <f t="shared" si="19"/>
        <v>27552.396000000001</v>
      </c>
      <c r="H23">
        <f t="shared" si="29"/>
        <v>21978.588</v>
      </c>
      <c r="I23">
        <f t="shared" si="42"/>
        <v>30660.756000000001</v>
      </c>
      <c r="J23">
        <f t="shared" si="44"/>
        <v>36734.292000000001</v>
      </c>
      <c r="K23">
        <f t="shared" si="20"/>
        <v>16000</v>
      </c>
      <c r="L23">
        <f t="shared" si="30"/>
        <v>17200</v>
      </c>
      <c r="M23">
        <f t="shared" si="43"/>
        <v>25200</v>
      </c>
      <c r="N23">
        <f t="shared" si="45"/>
        <v>28000</v>
      </c>
      <c r="O23">
        <f t="shared" si="46"/>
        <v>30400</v>
      </c>
      <c r="P23">
        <f t="shared" si="21"/>
        <v>2400</v>
      </c>
      <c r="Q23">
        <f t="shared" si="21"/>
        <v>6979.4279999999999</v>
      </c>
      <c r="S23" s="31"/>
      <c r="T23" s="43">
        <f t="shared" si="2"/>
        <v>29662.39461806399</v>
      </c>
      <c r="U23" s="31">
        <f t="shared" si="3"/>
        <v>0.14101280551922221</v>
      </c>
      <c r="V23" s="31">
        <f t="shared" si="4"/>
        <v>4869.42938193601</v>
      </c>
      <c r="W23" s="31">
        <f t="shared" si="5"/>
        <v>23711342.505661711</v>
      </c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50"/>
      <c r="AK23" s="58">
        <v>19</v>
      </c>
      <c r="AL23" s="59">
        <v>34531.824000000001</v>
      </c>
      <c r="AM23" s="31">
        <f t="shared" si="6"/>
        <v>33278.737294098166</v>
      </c>
      <c r="AN23" s="31">
        <f t="shared" si="7"/>
        <v>3.6287880591011776E-2</v>
      </c>
      <c r="AO23" s="31">
        <f t="shared" si="8"/>
        <v>1253.0867059018346</v>
      </c>
      <c r="AP23" s="31">
        <f t="shared" si="9"/>
        <v>1570226.2925079111</v>
      </c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50"/>
      <c r="BD23" s="58">
        <v>19</v>
      </c>
      <c r="BE23" s="59">
        <v>34531.824000000001</v>
      </c>
      <c r="BF23" s="59">
        <v>4800</v>
      </c>
      <c r="BG23" s="59">
        <v>13600</v>
      </c>
      <c r="BH23" s="31">
        <f t="shared" si="10"/>
        <v>30330.68555169773</v>
      </c>
      <c r="BI23" s="31">
        <f t="shared" si="11"/>
        <v>0.12165990560771624</v>
      </c>
      <c r="BJ23" s="31">
        <f t="shared" si="12"/>
        <v>4201.1384483022703</v>
      </c>
      <c r="BK23" s="31">
        <f t="shared" si="13"/>
        <v>17649564.261803608</v>
      </c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50"/>
      <c r="BY23" s="69">
        <v>34531.824000000001</v>
      </c>
      <c r="BZ23" s="59">
        <v>27552.396000000001</v>
      </c>
      <c r="CA23" s="59">
        <v>18400</v>
      </c>
      <c r="CB23" s="31">
        <f t="shared" si="22"/>
        <v>29173.406673253223</v>
      </c>
      <c r="CC23" s="31">
        <f t="shared" si="23"/>
        <v>0.15517330699782259</v>
      </c>
      <c r="CD23" s="31">
        <f t="shared" si="24"/>
        <v>5358.4173267467777</v>
      </c>
      <c r="CE23" s="31">
        <f t="shared" si="25"/>
        <v>28712636.247580085</v>
      </c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50"/>
      <c r="CS23" s="69">
        <v>34531.824000000001</v>
      </c>
      <c r="CT23" s="31">
        <v>19</v>
      </c>
      <c r="CU23" s="31">
        <f t="shared" si="14"/>
        <v>361</v>
      </c>
      <c r="CV23" s="31">
        <f t="shared" si="15"/>
        <v>6859</v>
      </c>
      <c r="CW23" s="42">
        <f t="shared" si="16"/>
        <v>32436.054400977304</v>
      </c>
      <c r="CX23" s="42">
        <f t="shared" si="17"/>
        <v>2095.7695990226966</v>
      </c>
      <c r="CY23" s="42">
        <f t="shared" si="26"/>
        <v>-4719.8303698625532</v>
      </c>
      <c r="CZ23" s="31">
        <f t="shared" si="27"/>
        <v>-1484.0382092196317</v>
      </c>
      <c r="DA23" s="42">
        <f t="shared" si="28"/>
        <v>30952.016191757673</v>
      </c>
      <c r="DB23" s="31"/>
      <c r="DC23" s="74" t="s">
        <v>466</v>
      </c>
      <c r="DD23" s="87">
        <v>-0.85251317606219967</v>
      </c>
      <c r="DE23" s="87">
        <v>0.12937501958953546</v>
      </c>
      <c r="DF23" s="86">
        <v>-6.5894728268791347</v>
      </c>
      <c r="DG23" s="87">
        <v>3.7691962658220732E-8</v>
      </c>
      <c r="DH23" s="86">
        <v>-1.1129315841296497</v>
      </c>
      <c r="DI23" s="87">
        <v>-0.59209476799474969</v>
      </c>
      <c r="DJ23" s="31"/>
      <c r="DK23" s="31"/>
      <c r="DL23" s="31"/>
      <c r="DM23" s="50"/>
      <c r="DO23" s="69">
        <v>34531.824000000001</v>
      </c>
      <c r="DP23" s="16">
        <f t="shared" si="18"/>
        <v>2095.7695990226966</v>
      </c>
      <c r="DQ23">
        <f t="shared" si="31"/>
        <v>-706.21479793633171</v>
      </c>
      <c r="DR23" s="66">
        <f t="shared" si="32"/>
        <v>31396.867146373192</v>
      </c>
      <c r="DS23" s="59">
        <v>18400</v>
      </c>
      <c r="DT23">
        <f t="shared" si="33"/>
        <v>29152.605469727954</v>
      </c>
      <c r="DU23" s="31">
        <f t="shared" si="34"/>
        <v>0.15577568477911988</v>
      </c>
      <c r="DV23" s="31">
        <f t="shared" si="35"/>
        <v>5379.2185302720463</v>
      </c>
      <c r="DW23" s="31">
        <f t="shared" si="36"/>
        <v>28935991.996422153</v>
      </c>
      <c r="EA23" s="29"/>
      <c r="EB23" s="29" t="s">
        <v>419</v>
      </c>
      <c r="EC23" s="29" t="s">
        <v>420</v>
      </c>
      <c r="ED23" s="29" t="s">
        <v>421</v>
      </c>
      <c r="EE23" s="29" t="s">
        <v>422</v>
      </c>
      <c r="EF23" s="29" t="s">
        <v>423</v>
      </c>
      <c r="EK23" s="69">
        <v>34531.824000000001</v>
      </c>
      <c r="EL23" s="66">
        <f t="shared" si="37"/>
        <v>8674.4533925132582</v>
      </c>
      <c r="EM23" s="59">
        <v>18400</v>
      </c>
      <c r="EN23">
        <f t="shared" si="38"/>
        <v>29544.832821561482</v>
      </c>
      <c r="EO23" s="31">
        <f t="shared" si="39"/>
        <v>0.14441725344246276</v>
      </c>
      <c r="EP23" s="31">
        <f t="shared" si="40"/>
        <v>4986.9911784385185</v>
      </c>
      <c r="EQ23" s="31">
        <f t="shared" si="41"/>
        <v>24870081.013823602</v>
      </c>
      <c r="EU23" s="27" t="s">
        <v>418</v>
      </c>
      <c r="EV23" s="35">
        <v>14353.101024735755</v>
      </c>
      <c r="EW23" s="27">
        <v>1722.931936847154</v>
      </c>
      <c r="EX23" s="27">
        <v>8.330625672306553</v>
      </c>
      <c r="EY23" s="27">
        <v>7.4360130663098693E-14</v>
      </c>
      <c r="EZ23" s="27">
        <v>10946.121636131616</v>
      </c>
      <c r="FA23" s="27">
        <v>17760.080413339896</v>
      </c>
      <c r="FB23" s="27">
        <v>10946.121636131616</v>
      </c>
      <c r="FC23" s="27">
        <v>17760.080413339896</v>
      </c>
    </row>
    <row r="24" spans="1:159" ht="15.75" thickBot="1" x14ac:dyDescent="0.3">
      <c r="A24">
        <v>20</v>
      </c>
      <c r="B24" s="4" t="s">
        <v>24</v>
      </c>
      <c r="C24" s="5">
        <v>22</v>
      </c>
      <c r="D24" s="5">
        <v>22</v>
      </c>
      <c r="E24" s="5">
        <v>11520</v>
      </c>
      <c r="F24" s="5">
        <v>31405.583999999999</v>
      </c>
      <c r="G24">
        <f t="shared" si="19"/>
        <v>34531.824000000001</v>
      </c>
      <c r="H24">
        <f t="shared" si="29"/>
        <v>27552.396000000001</v>
      </c>
      <c r="I24">
        <f t="shared" si="42"/>
        <v>21978.588</v>
      </c>
      <c r="J24">
        <f t="shared" si="44"/>
        <v>30660.756000000001</v>
      </c>
      <c r="K24">
        <f t="shared" si="20"/>
        <v>18400</v>
      </c>
      <c r="L24">
        <f t="shared" si="30"/>
        <v>16000</v>
      </c>
      <c r="M24">
        <f t="shared" si="43"/>
        <v>17200</v>
      </c>
      <c r="N24">
        <f t="shared" si="45"/>
        <v>25200</v>
      </c>
      <c r="O24">
        <f t="shared" si="46"/>
        <v>28000</v>
      </c>
      <c r="P24">
        <f t="shared" si="21"/>
        <v>-6880</v>
      </c>
      <c r="Q24">
        <f t="shared" si="21"/>
        <v>-3126.2400000000016</v>
      </c>
      <c r="S24" s="31"/>
      <c r="T24" s="43">
        <f t="shared" si="2"/>
        <v>24997.08073884443</v>
      </c>
      <c r="U24" s="31">
        <f t="shared" si="3"/>
        <v>0.20405617234042103</v>
      </c>
      <c r="V24" s="31">
        <f t="shared" si="4"/>
        <v>6408.5032611555689</v>
      </c>
      <c r="W24" s="31">
        <f t="shared" si="5"/>
        <v>41068914.048241563</v>
      </c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50"/>
      <c r="AK24" s="58">
        <v>20</v>
      </c>
      <c r="AL24" s="59">
        <v>31405.583999999999</v>
      </c>
      <c r="AM24" s="31">
        <f t="shared" si="6"/>
        <v>33286.211952748476</v>
      </c>
      <c r="AN24" s="31">
        <f t="shared" si="7"/>
        <v>5.9881960887862386E-2</v>
      </c>
      <c r="AO24" s="31">
        <f t="shared" si="8"/>
        <v>1880.6279527484767</v>
      </c>
      <c r="AP24" s="31">
        <f t="shared" si="9"/>
        <v>3536761.4966589268</v>
      </c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50"/>
      <c r="BD24" s="58">
        <v>20</v>
      </c>
      <c r="BE24" s="59">
        <v>31405.583999999999</v>
      </c>
      <c r="BF24" s="59">
        <v>5440</v>
      </c>
      <c r="BG24" s="59">
        <v>6080</v>
      </c>
      <c r="BH24" s="31">
        <f t="shared" si="10"/>
        <v>24823.60912959533</v>
      </c>
      <c r="BI24" s="31">
        <f t="shared" si="11"/>
        <v>0.20957976359887684</v>
      </c>
      <c r="BJ24" s="31">
        <f t="shared" si="12"/>
        <v>6581.9748704046688</v>
      </c>
      <c r="BK24" s="31">
        <f t="shared" si="13"/>
        <v>43322393.194638558</v>
      </c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50"/>
      <c r="BY24" s="69">
        <v>31405.583999999999</v>
      </c>
      <c r="BZ24" s="59">
        <v>34531.824000000001</v>
      </c>
      <c r="CA24" s="59">
        <v>11520</v>
      </c>
      <c r="CB24" s="31">
        <f t="shared" si="22"/>
        <v>25818.301886126341</v>
      </c>
      <c r="CC24" s="31">
        <f t="shared" si="23"/>
        <v>0.1779072827900178</v>
      </c>
      <c r="CD24" s="31">
        <f t="shared" si="24"/>
        <v>5587.2821138736581</v>
      </c>
      <c r="CE24" s="31">
        <f t="shared" si="25"/>
        <v>31217721.420012493</v>
      </c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50"/>
      <c r="CS24" s="69">
        <v>31405.583999999999</v>
      </c>
      <c r="CT24" s="31">
        <v>20</v>
      </c>
      <c r="CU24" s="31">
        <f t="shared" si="14"/>
        <v>400</v>
      </c>
      <c r="CV24" s="31">
        <f t="shared" si="15"/>
        <v>8000</v>
      </c>
      <c r="CW24" s="42">
        <f t="shared" si="16"/>
        <v>32594.630851882579</v>
      </c>
      <c r="CX24" s="42">
        <f t="shared" si="17"/>
        <v>-1189.0468518825801</v>
      </c>
      <c r="CY24" s="42">
        <f t="shared" si="26"/>
        <v>2095.7695990226966</v>
      </c>
      <c r="CZ24" s="31">
        <f t="shared" si="27"/>
        <v>696.83669801081635</v>
      </c>
      <c r="DA24" s="42">
        <f t="shared" si="28"/>
        <v>33291.467549893394</v>
      </c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50"/>
      <c r="DO24" s="69">
        <v>31405.583999999999</v>
      </c>
      <c r="DP24" s="16">
        <f t="shared" si="18"/>
        <v>-1189.0468518825801</v>
      </c>
      <c r="DQ24">
        <f t="shared" si="31"/>
        <v>1443.5154291363901</v>
      </c>
      <c r="DR24" s="66">
        <f t="shared" si="32"/>
        <v>33715.741798998941</v>
      </c>
      <c r="DS24" s="59">
        <v>11520</v>
      </c>
      <c r="DT24">
        <f t="shared" si="33"/>
        <v>25965.392518262383</v>
      </c>
      <c r="DU24" s="31">
        <f t="shared" si="34"/>
        <v>0.17322370065583295</v>
      </c>
      <c r="DV24" s="31">
        <f t="shared" si="35"/>
        <v>5440.1914817376164</v>
      </c>
      <c r="DW24" s="31">
        <f t="shared" si="36"/>
        <v>29595683.357970521</v>
      </c>
      <c r="EA24" s="27" t="s">
        <v>415</v>
      </c>
      <c r="EB24" s="27">
        <v>2</v>
      </c>
      <c r="EC24" s="27">
        <v>2118002953.2180586</v>
      </c>
      <c r="ED24" s="27">
        <v>1059001476.6090293</v>
      </c>
      <c r="EE24" s="27">
        <v>86.612155273706875</v>
      </c>
      <c r="EF24" s="27">
        <v>4.8480225263334775E-25</v>
      </c>
      <c r="EK24" s="69">
        <v>31405.583999999999</v>
      </c>
      <c r="EL24" s="66">
        <f t="shared" si="37"/>
        <v>10871.046883395209</v>
      </c>
      <c r="EM24" s="59">
        <v>11520</v>
      </c>
      <c r="EN24">
        <f t="shared" si="38"/>
        <v>26267.627514365431</v>
      </c>
      <c r="EO24" s="31">
        <f t="shared" si="39"/>
        <v>0.16360009371691889</v>
      </c>
      <c r="EP24" s="31">
        <f t="shared" si="40"/>
        <v>5137.9564856345678</v>
      </c>
      <c r="EQ24" s="31">
        <f t="shared" si="41"/>
        <v>26398596.84827432</v>
      </c>
      <c r="EU24" s="27" t="str">
        <f>EL4</f>
        <v>Yt(1)</v>
      </c>
      <c r="EV24" s="35">
        <v>0.44175439739496974</v>
      </c>
      <c r="EW24" s="27">
        <v>0.16019775336314135</v>
      </c>
      <c r="EX24" s="27">
        <v>2.7575567579501996</v>
      </c>
      <c r="EY24" s="27">
        <v>6.6182891241880169E-3</v>
      </c>
      <c r="EZ24" s="27">
        <v>0.12497435975304716</v>
      </c>
      <c r="FA24" s="27">
        <v>0.75853443503689233</v>
      </c>
      <c r="FB24" s="27">
        <v>0.12497435975304716</v>
      </c>
      <c r="FC24" s="27">
        <v>0.75853443503689233</v>
      </c>
    </row>
    <row r="25" spans="1:159" ht="15.75" thickBot="1" x14ac:dyDescent="0.3">
      <c r="A25">
        <v>21</v>
      </c>
      <c r="B25" s="4" t="s">
        <v>25</v>
      </c>
      <c r="C25" s="5">
        <v>23</v>
      </c>
      <c r="D25" s="5">
        <v>23</v>
      </c>
      <c r="E25" s="5">
        <v>22720</v>
      </c>
      <c r="F25" s="5">
        <v>38347.847999999998</v>
      </c>
      <c r="G25">
        <f t="shared" si="19"/>
        <v>31405.583999999999</v>
      </c>
      <c r="H25">
        <f t="shared" si="29"/>
        <v>34531.824000000001</v>
      </c>
      <c r="I25">
        <f t="shared" si="42"/>
        <v>27552.396000000001</v>
      </c>
      <c r="J25">
        <f t="shared" si="44"/>
        <v>21978.588</v>
      </c>
      <c r="K25">
        <f t="shared" si="20"/>
        <v>11520</v>
      </c>
      <c r="L25">
        <f t="shared" si="30"/>
        <v>18400</v>
      </c>
      <c r="M25">
        <f t="shared" si="43"/>
        <v>16000</v>
      </c>
      <c r="N25">
        <f t="shared" si="45"/>
        <v>17200</v>
      </c>
      <c r="O25">
        <f t="shared" si="46"/>
        <v>25200</v>
      </c>
      <c r="P25">
        <f t="shared" si="21"/>
        <v>11200</v>
      </c>
      <c r="Q25">
        <f t="shared" si="21"/>
        <v>6942.2639999999992</v>
      </c>
      <c r="S25" s="31"/>
      <c r="T25" s="43">
        <f t="shared" si="2"/>
        <v>32591.777751527428</v>
      </c>
      <c r="U25" s="31">
        <f t="shared" si="3"/>
        <v>0.15010151934660246</v>
      </c>
      <c r="V25" s="31">
        <f t="shared" si="4"/>
        <v>5756.0702484725698</v>
      </c>
      <c r="W25" s="31">
        <f t="shared" si="5"/>
        <v>33132344.705351073</v>
      </c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50"/>
      <c r="AK25" s="58">
        <v>21</v>
      </c>
      <c r="AL25" s="59">
        <v>38347.847999999998</v>
      </c>
      <c r="AM25" s="31">
        <f t="shared" si="6"/>
        <v>33293.686611398785</v>
      </c>
      <c r="AN25" s="31">
        <f t="shared" si="7"/>
        <v>0.13179778402692149</v>
      </c>
      <c r="AO25" s="31">
        <f t="shared" si="8"/>
        <v>5054.1613886012128</v>
      </c>
      <c r="AP25" s="31">
        <f t="shared" si="9"/>
        <v>25544547.34202734</v>
      </c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50"/>
      <c r="BD25" s="58">
        <v>21</v>
      </c>
      <c r="BE25" s="59">
        <v>38347.847999999998</v>
      </c>
      <c r="BF25" s="59">
        <v>11600</v>
      </c>
      <c r="BG25" s="59">
        <v>11120</v>
      </c>
      <c r="BH25" s="31">
        <f t="shared" si="10"/>
        <v>32507.683123383526</v>
      </c>
      <c r="BI25" s="31">
        <f t="shared" si="11"/>
        <v>0.15229446191130394</v>
      </c>
      <c r="BJ25" s="31">
        <f t="shared" si="12"/>
        <v>5840.1648766164726</v>
      </c>
      <c r="BK25" s="31">
        <f t="shared" si="13"/>
        <v>34107525.786064699</v>
      </c>
      <c r="BL25" s="31"/>
      <c r="BM25" s="31"/>
      <c r="BN25" s="31"/>
      <c r="BO25" s="16" t="s">
        <v>34</v>
      </c>
      <c r="BP25" s="47" t="s">
        <v>36</v>
      </c>
      <c r="BQ25" s="47" t="s">
        <v>386</v>
      </c>
      <c r="BR25" s="47" t="s">
        <v>389</v>
      </c>
      <c r="BS25" s="31"/>
      <c r="BT25" s="31"/>
      <c r="BU25" s="31"/>
      <c r="BV25" s="31"/>
      <c r="BW25" s="50"/>
      <c r="BY25" s="69">
        <v>38347.847999999998</v>
      </c>
      <c r="BZ25" s="59">
        <v>31405.583999999999</v>
      </c>
      <c r="CA25" s="59">
        <v>22720</v>
      </c>
      <c r="CB25" s="31">
        <f t="shared" si="22"/>
        <v>32396.246223764094</v>
      </c>
      <c r="CC25" s="31">
        <f t="shared" si="23"/>
        <v>0.15520041114786687</v>
      </c>
      <c r="CD25" s="31">
        <f t="shared" si="24"/>
        <v>5951.6017762359043</v>
      </c>
      <c r="CE25" s="31">
        <f t="shared" si="25"/>
        <v>35421563.702894367</v>
      </c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50"/>
      <c r="CS25" s="69">
        <v>38347.847999999998</v>
      </c>
      <c r="CT25" s="31">
        <v>21</v>
      </c>
      <c r="CU25" s="31">
        <f t="shared" si="14"/>
        <v>441</v>
      </c>
      <c r="CV25" s="31">
        <f t="shared" si="15"/>
        <v>9261</v>
      </c>
      <c r="CW25" s="42">
        <f t="shared" si="16"/>
        <v>32748.020536807213</v>
      </c>
      <c r="CX25" s="42">
        <f t="shared" si="17"/>
        <v>5599.8274631927852</v>
      </c>
      <c r="CY25" s="42">
        <f t="shared" si="26"/>
        <v>-1189.0468518825801</v>
      </c>
      <c r="CZ25" s="31">
        <f t="shared" si="27"/>
        <v>-354.24813756365057</v>
      </c>
      <c r="DA25" s="42">
        <f t="shared" si="28"/>
        <v>32393.772399243564</v>
      </c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50"/>
      <c r="DO25" s="69">
        <v>38347.847999999998</v>
      </c>
      <c r="DP25" s="16">
        <f t="shared" si="18"/>
        <v>5599.8274631927852</v>
      </c>
      <c r="DQ25">
        <f t="shared" si="31"/>
        <v>-747.61968082232977</v>
      </c>
      <c r="DR25" s="66">
        <f t="shared" si="32"/>
        <v>31688.434720154975</v>
      </c>
      <c r="DS25" s="59">
        <v>22720</v>
      </c>
      <c r="DT25">
        <f t="shared" si="33"/>
        <v>31886.543000129779</v>
      </c>
      <c r="DU25" s="31">
        <f t="shared" si="34"/>
        <v>0.16849198421434808</v>
      </c>
      <c r="DV25" s="31">
        <f t="shared" si="35"/>
        <v>6461.304999870219</v>
      </c>
      <c r="DW25" s="31">
        <f t="shared" si="36"/>
        <v>41748462.301347889</v>
      </c>
      <c r="EA25" s="27" t="s">
        <v>416</v>
      </c>
      <c r="EB25" s="27">
        <v>137</v>
      </c>
      <c r="EC25" s="27">
        <v>1675090544.0114408</v>
      </c>
      <c r="ED25" s="27">
        <v>12226938.277455771</v>
      </c>
      <c r="EE25" s="27"/>
      <c r="EF25" s="27"/>
      <c r="EK25" s="69">
        <v>38347.847999999998</v>
      </c>
      <c r="EL25" s="66">
        <f t="shared" si="37"/>
        <v>8725.2598660146177</v>
      </c>
      <c r="EM25" s="59">
        <v>22720</v>
      </c>
      <c r="EN25">
        <f t="shared" si="38"/>
        <v>32234.349451372946</v>
      </c>
      <c r="EO25" s="31">
        <f t="shared" si="39"/>
        <v>0.15942220665490936</v>
      </c>
      <c r="EP25" s="31">
        <f t="shared" si="40"/>
        <v>6113.4985486270525</v>
      </c>
      <c r="EQ25" s="31">
        <f t="shared" si="41"/>
        <v>37374864.504065074</v>
      </c>
      <c r="EU25" s="28" t="str">
        <f>EM4</f>
        <v>Xt</v>
      </c>
      <c r="EV25" s="109">
        <v>0.61737792748289577</v>
      </c>
      <c r="EW25" s="28">
        <v>5.6672470483529608E-2</v>
      </c>
      <c r="EX25" s="28">
        <v>10.893788857542759</v>
      </c>
      <c r="EY25" s="28">
        <v>2.720640907884414E-20</v>
      </c>
      <c r="EZ25" s="28">
        <v>0.50531201547015059</v>
      </c>
      <c r="FA25" s="28">
        <v>0.72944383949564096</v>
      </c>
      <c r="FB25" s="28">
        <v>0.50531201547015059</v>
      </c>
      <c r="FC25" s="28">
        <v>0.72944383949564096</v>
      </c>
    </row>
    <row r="26" spans="1:159" ht="15.75" thickBot="1" x14ac:dyDescent="0.3">
      <c r="A26">
        <v>22</v>
      </c>
      <c r="B26" s="4" t="s">
        <v>26</v>
      </c>
      <c r="C26" s="5">
        <v>24</v>
      </c>
      <c r="D26" s="5">
        <v>24</v>
      </c>
      <c r="E26" s="5">
        <v>25440</v>
      </c>
      <c r="F26" s="5">
        <v>41536.944000000003</v>
      </c>
      <c r="G26">
        <f t="shared" si="19"/>
        <v>38347.847999999998</v>
      </c>
      <c r="H26">
        <f t="shared" si="29"/>
        <v>31405.583999999999</v>
      </c>
      <c r="I26">
        <f t="shared" si="42"/>
        <v>34531.824000000001</v>
      </c>
      <c r="J26">
        <f t="shared" si="44"/>
        <v>27552.396000000001</v>
      </c>
      <c r="K26">
        <f t="shared" si="20"/>
        <v>22720</v>
      </c>
      <c r="L26">
        <f t="shared" si="30"/>
        <v>11520</v>
      </c>
      <c r="M26">
        <f t="shared" si="43"/>
        <v>18400</v>
      </c>
      <c r="N26">
        <f t="shared" si="45"/>
        <v>16000</v>
      </c>
      <c r="O26">
        <f t="shared" si="46"/>
        <v>17200</v>
      </c>
      <c r="P26">
        <f t="shared" si="21"/>
        <v>2720</v>
      </c>
      <c r="Q26">
        <f t="shared" si="21"/>
        <v>3189.096000000005</v>
      </c>
      <c r="S26" s="31"/>
      <c r="T26" s="43">
        <f t="shared" si="2"/>
        <v>34436.204168893302</v>
      </c>
      <c r="U26" s="31">
        <f t="shared" si="3"/>
        <v>0.17094998204746839</v>
      </c>
      <c r="V26" s="31">
        <f t="shared" si="4"/>
        <v>7100.7398311067009</v>
      </c>
      <c r="W26" s="31">
        <f t="shared" si="5"/>
        <v>50420506.149065219</v>
      </c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50"/>
      <c r="AK26" s="58">
        <v>22</v>
      </c>
      <c r="AL26" s="59">
        <v>41536.944000000003</v>
      </c>
      <c r="AM26" s="31">
        <f t="shared" si="6"/>
        <v>33301.161270049095</v>
      </c>
      <c r="AN26" s="31">
        <f t="shared" si="7"/>
        <v>0.19827608718520331</v>
      </c>
      <c r="AO26" s="31">
        <f t="shared" si="8"/>
        <v>8235.7827299509081</v>
      </c>
      <c r="AP26" s="31">
        <f t="shared" si="9"/>
        <v>67828117.174957633</v>
      </c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50"/>
      <c r="BD26" s="58">
        <v>22</v>
      </c>
      <c r="BE26" s="59">
        <v>41536.944000000003</v>
      </c>
      <c r="BF26" s="59">
        <v>11040</v>
      </c>
      <c r="BG26" s="59">
        <v>14400</v>
      </c>
      <c r="BH26" s="31">
        <f t="shared" si="10"/>
        <v>34739.498745803357</v>
      </c>
      <c r="BI26" s="31">
        <f t="shared" si="11"/>
        <v>0.1636481791774726</v>
      </c>
      <c r="BJ26" s="31">
        <f t="shared" si="12"/>
        <v>6797.4452541966457</v>
      </c>
      <c r="BK26" s="31">
        <f t="shared" si="13"/>
        <v>46205261.983800501</v>
      </c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50"/>
      <c r="BY26" s="69">
        <v>41536.944000000003</v>
      </c>
      <c r="BZ26" s="59">
        <v>38347.847999999998</v>
      </c>
      <c r="CA26" s="59">
        <v>25440</v>
      </c>
      <c r="CB26" s="31">
        <f t="shared" si="22"/>
        <v>35037.504560439244</v>
      </c>
      <c r="CC26" s="31">
        <f t="shared" si="23"/>
        <v>0.15647370301389432</v>
      </c>
      <c r="CD26" s="31">
        <f t="shared" si="24"/>
        <v>6499.4394395607596</v>
      </c>
      <c r="CE26" s="31">
        <f t="shared" si="25"/>
        <v>42242713.02851788</v>
      </c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50"/>
      <c r="CS26" s="69">
        <v>41536.944000000003</v>
      </c>
      <c r="CT26" s="31">
        <v>22</v>
      </c>
      <c r="CU26" s="31">
        <f t="shared" si="14"/>
        <v>484</v>
      </c>
      <c r="CV26" s="31">
        <f t="shared" si="15"/>
        <v>10648</v>
      </c>
      <c r="CW26" s="42">
        <f t="shared" si="16"/>
        <v>32896.288269980018</v>
      </c>
      <c r="CX26" s="42">
        <f t="shared" si="17"/>
        <v>8640.6557300199856</v>
      </c>
      <c r="CY26" s="42">
        <f t="shared" si="26"/>
        <v>5599.8274631927852</v>
      </c>
      <c r="CZ26" s="31">
        <f t="shared" si="27"/>
        <v>1818.0750195583123</v>
      </c>
      <c r="DA26" s="42">
        <f t="shared" si="28"/>
        <v>34714.363289538327</v>
      </c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50"/>
      <c r="DO26" s="69">
        <v>41536.944000000003</v>
      </c>
      <c r="DP26" s="16">
        <f t="shared" si="18"/>
        <v>8640.6557300199856</v>
      </c>
      <c r="DQ26">
        <f t="shared" si="31"/>
        <v>2456.5220735911421</v>
      </c>
      <c r="DR26" s="66">
        <f t="shared" si="32"/>
        <v>35051.152925473718</v>
      </c>
      <c r="DS26" s="59">
        <v>25440</v>
      </c>
      <c r="DT26">
        <f t="shared" si="33"/>
        <v>34940.730058552705</v>
      </c>
      <c r="DU26" s="31">
        <f t="shared" si="34"/>
        <v>0.15880354465767385</v>
      </c>
      <c r="DV26" s="31">
        <f t="shared" si="35"/>
        <v>6596.2139414472986</v>
      </c>
      <c r="DW26" s="31">
        <f t="shared" si="36"/>
        <v>43510038.361343704</v>
      </c>
      <c r="EA26" s="28" t="s">
        <v>417</v>
      </c>
      <c r="EB26" s="28">
        <v>139</v>
      </c>
      <c r="EC26" s="28">
        <v>3793093497.2294993</v>
      </c>
      <c r="ED26" s="28"/>
      <c r="EE26" s="28"/>
      <c r="EF26" s="28"/>
      <c r="EK26" s="69">
        <v>41536.944000000003</v>
      </c>
      <c r="EL26" s="66">
        <f t="shared" si="37"/>
        <v>11973.253339876312</v>
      </c>
      <c r="EM26" s="59">
        <v>25440</v>
      </c>
      <c r="EN26">
        <f t="shared" si="38"/>
        <v>35348.432813914987</v>
      </c>
      <c r="EO26" s="31">
        <f t="shared" si="39"/>
        <v>0.14898811973468765</v>
      </c>
      <c r="EP26" s="31">
        <f t="shared" si="40"/>
        <v>6188.5111860850157</v>
      </c>
      <c r="EQ26" s="31">
        <f t="shared" si="41"/>
        <v>38297670.700299367</v>
      </c>
    </row>
    <row r="27" spans="1:159" ht="15.75" thickBot="1" x14ac:dyDescent="0.3">
      <c r="A27">
        <v>23</v>
      </c>
      <c r="B27" s="4" t="s">
        <v>27</v>
      </c>
      <c r="C27" s="5">
        <v>25</v>
      </c>
      <c r="D27" s="5">
        <v>25</v>
      </c>
      <c r="E27" s="5">
        <v>14880</v>
      </c>
      <c r="F27" s="5">
        <v>28674.083999999999</v>
      </c>
      <c r="G27">
        <f t="shared" si="19"/>
        <v>41536.944000000003</v>
      </c>
      <c r="H27">
        <f t="shared" si="29"/>
        <v>38347.847999999998</v>
      </c>
      <c r="I27">
        <f t="shared" si="42"/>
        <v>31405.583999999999</v>
      </c>
      <c r="J27">
        <f t="shared" si="44"/>
        <v>34531.824000000001</v>
      </c>
      <c r="K27">
        <f t="shared" si="20"/>
        <v>25440</v>
      </c>
      <c r="L27">
        <f t="shared" si="30"/>
        <v>22720</v>
      </c>
      <c r="M27">
        <f t="shared" si="43"/>
        <v>11520</v>
      </c>
      <c r="N27">
        <f t="shared" si="45"/>
        <v>18400</v>
      </c>
      <c r="O27">
        <f t="shared" si="46"/>
        <v>16000</v>
      </c>
      <c r="P27">
        <f t="shared" si="21"/>
        <v>-10560</v>
      </c>
      <c r="Q27">
        <f t="shared" si="21"/>
        <v>-12862.860000000004</v>
      </c>
      <c r="S27" s="31"/>
      <c r="T27" s="43">
        <f t="shared" si="2"/>
        <v>27275.489842649331</v>
      </c>
      <c r="U27" s="31">
        <f t="shared" si="3"/>
        <v>4.8775547890236637E-2</v>
      </c>
      <c r="V27" s="31">
        <f t="shared" si="4"/>
        <v>1398.594157350668</v>
      </c>
      <c r="W27" s="31">
        <f t="shared" si="5"/>
        <v>1956065.616975425</v>
      </c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50"/>
      <c r="AK27" s="58">
        <v>23</v>
      </c>
      <c r="AL27" s="59">
        <v>28674.083999999999</v>
      </c>
      <c r="AM27" s="31">
        <f t="shared" si="6"/>
        <v>33308.635928699405</v>
      </c>
      <c r="AN27" s="31">
        <f t="shared" si="7"/>
        <v>0.16162859565799578</v>
      </c>
      <c r="AO27" s="31">
        <f t="shared" si="8"/>
        <v>4634.5519286994058</v>
      </c>
      <c r="AP27" s="31">
        <f t="shared" si="9"/>
        <v>21479071.579811383</v>
      </c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50"/>
      <c r="BD27" s="58">
        <v>23</v>
      </c>
      <c r="BE27" s="59">
        <v>28674.083999999999</v>
      </c>
      <c r="BF27" s="59">
        <v>6480</v>
      </c>
      <c r="BG27" s="59">
        <v>8400</v>
      </c>
      <c r="BH27" s="31">
        <f t="shared" si="10"/>
        <v>27272.543467986034</v>
      </c>
      <c r="BI27" s="31">
        <f t="shared" si="11"/>
        <v>4.8878301814766441E-2</v>
      </c>
      <c r="BJ27" s="31">
        <f t="shared" si="12"/>
        <v>1401.5405320139653</v>
      </c>
      <c r="BK27" s="31">
        <f t="shared" si="13"/>
        <v>1964315.8628779887</v>
      </c>
      <c r="BL27" s="31"/>
      <c r="BM27" s="31"/>
      <c r="BN27" s="31"/>
      <c r="BO27" s="102" t="s">
        <v>483</v>
      </c>
      <c r="BP27" s="31">
        <f>AVERAGE(BE5:BE146)</f>
        <v>33671.15687323943</v>
      </c>
      <c r="BQ27" s="31">
        <f>AVERAGE(BF5:BF146)</f>
        <v>12074.084507042253</v>
      </c>
      <c r="BR27" s="31">
        <f>AVERAGE(BG5:BG146)</f>
        <v>12237.69014084507</v>
      </c>
      <c r="BS27" s="31"/>
      <c r="BT27" s="31"/>
      <c r="BU27" s="31"/>
      <c r="BV27" s="31"/>
      <c r="BW27" s="50"/>
      <c r="BY27" s="69">
        <v>28674.083999999999</v>
      </c>
      <c r="BZ27" s="59">
        <v>41536.944000000003</v>
      </c>
      <c r="CA27" s="59">
        <v>14880</v>
      </c>
      <c r="CB27" s="31">
        <f t="shared" si="22"/>
        <v>28868.172207699867</v>
      </c>
      <c r="CC27" s="31">
        <f t="shared" si="23"/>
        <v>6.7687674940154251E-3</v>
      </c>
      <c r="CD27" s="31">
        <f t="shared" si="24"/>
        <v>194.08820769986778</v>
      </c>
      <c r="CE27" s="31">
        <f t="shared" si="25"/>
        <v>37670.232368147015</v>
      </c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50"/>
      <c r="CS27" s="69">
        <v>28674.083999999999</v>
      </c>
      <c r="CT27" s="31">
        <v>23</v>
      </c>
      <c r="CU27" s="31">
        <f t="shared" si="14"/>
        <v>529</v>
      </c>
      <c r="CV27" s="31">
        <f t="shared" si="15"/>
        <v>12167</v>
      </c>
      <c r="CW27" s="42">
        <f t="shared" si="16"/>
        <v>33039.498865629801</v>
      </c>
      <c r="CX27" s="42">
        <f t="shared" si="17"/>
        <v>-4365.4148656298021</v>
      </c>
      <c r="CY27" s="42">
        <f t="shared" si="26"/>
        <v>8640.6557300199856</v>
      </c>
      <c r="CZ27" s="31">
        <f t="shared" si="27"/>
        <v>2791.0878276156432</v>
      </c>
      <c r="DA27" s="42">
        <f t="shared" si="28"/>
        <v>35830.586693245445</v>
      </c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50"/>
      <c r="DO27" s="69">
        <v>28674.083999999999</v>
      </c>
      <c r="DP27" s="16">
        <f t="shared" si="18"/>
        <v>-4365.4148656298021</v>
      </c>
      <c r="DQ27">
        <f t="shared" si="31"/>
        <v>2878.8972754211259</v>
      </c>
      <c r="DR27" s="66">
        <f t="shared" si="32"/>
        <v>35626.917812228341</v>
      </c>
      <c r="DS27" s="59">
        <v>14880</v>
      </c>
      <c r="DT27">
        <f t="shared" si="33"/>
        <v>28797.95511014518</v>
      </c>
      <c r="DU27" s="31">
        <f t="shared" si="34"/>
        <v>4.3199674711555166E-3</v>
      </c>
      <c r="DV27" s="31">
        <f t="shared" si="35"/>
        <v>123.87111014518086</v>
      </c>
      <c r="DW27" s="31">
        <f t="shared" si="36"/>
        <v>15344.051928599531</v>
      </c>
      <c r="EK27" s="69">
        <v>28674.083999999999</v>
      </c>
      <c r="EL27" s="66">
        <f t="shared" si="37"/>
        <v>12438.002686125801</v>
      </c>
      <c r="EM27" s="59">
        <v>14880</v>
      </c>
      <c r="EN27">
        <f t="shared" si="38"/>
        <v>29034.226967087765</v>
      </c>
      <c r="EO27" s="31">
        <f t="shared" si="39"/>
        <v>1.2559876963733733E-2</v>
      </c>
      <c r="EP27" s="31">
        <f t="shared" si="40"/>
        <v>360.14296708776601</v>
      </c>
      <c r="EQ27" s="31">
        <f t="shared" si="41"/>
        <v>129702.95674277972</v>
      </c>
    </row>
    <row r="28" spans="1:159" ht="30.75" thickBot="1" x14ac:dyDescent="0.3">
      <c r="A28">
        <v>24</v>
      </c>
      <c r="B28" s="4" t="s">
        <v>29</v>
      </c>
      <c r="C28" s="5">
        <v>27</v>
      </c>
      <c r="D28" s="5">
        <v>27</v>
      </c>
      <c r="E28" s="5">
        <v>19360</v>
      </c>
      <c r="F28" s="5">
        <v>33791.976000000002</v>
      </c>
      <c r="G28">
        <f t="shared" si="19"/>
        <v>28674.083999999999</v>
      </c>
      <c r="H28">
        <f t="shared" si="29"/>
        <v>41536.944000000003</v>
      </c>
      <c r="I28">
        <f t="shared" si="42"/>
        <v>38347.847999999998</v>
      </c>
      <c r="J28">
        <f t="shared" si="44"/>
        <v>31405.583999999999</v>
      </c>
      <c r="K28">
        <f t="shared" si="20"/>
        <v>14880</v>
      </c>
      <c r="L28">
        <f t="shared" si="30"/>
        <v>25440</v>
      </c>
      <c r="M28">
        <f t="shared" si="43"/>
        <v>22720</v>
      </c>
      <c r="N28">
        <f t="shared" si="45"/>
        <v>11520</v>
      </c>
      <c r="O28">
        <f t="shared" si="46"/>
        <v>18400</v>
      </c>
      <c r="P28">
        <f t="shared" si="21"/>
        <v>4480</v>
      </c>
      <c r="Q28">
        <f t="shared" si="21"/>
        <v>5117.8920000000035</v>
      </c>
      <c r="S28" s="31"/>
      <c r="T28" s="43">
        <f t="shared" si="2"/>
        <v>30313.368647722531</v>
      </c>
      <c r="U28" s="31">
        <f t="shared" si="3"/>
        <v>0.10294181530779588</v>
      </c>
      <c r="V28" s="31">
        <f t="shared" si="4"/>
        <v>3478.6073522774714</v>
      </c>
      <c r="W28" s="31">
        <f t="shared" si="5"/>
        <v>12100709.111318879</v>
      </c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50"/>
      <c r="AK28" s="58">
        <v>24</v>
      </c>
      <c r="AL28" s="59">
        <v>33791.976000000002</v>
      </c>
      <c r="AM28" s="31">
        <f t="shared" si="6"/>
        <v>33316.110587349714</v>
      </c>
      <c r="AN28" s="31">
        <f t="shared" si="7"/>
        <v>1.4082201427057354E-2</v>
      </c>
      <c r="AO28" s="31">
        <f t="shared" si="8"/>
        <v>475.86541265028791</v>
      </c>
      <c r="AP28" s="31">
        <f t="shared" si="9"/>
        <v>226447.89095682878</v>
      </c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50"/>
      <c r="BD28" s="58">
        <v>24</v>
      </c>
      <c r="BE28" s="59">
        <v>33791.976000000002</v>
      </c>
      <c r="BF28" s="59">
        <v>7680</v>
      </c>
      <c r="BG28" s="59">
        <v>11680</v>
      </c>
      <c r="BH28" s="31">
        <f t="shared" si="10"/>
        <v>30570.99007698815</v>
      </c>
      <c r="BI28" s="31">
        <f t="shared" si="11"/>
        <v>9.5318069680561224E-2</v>
      </c>
      <c r="BJ28" s="31">
        <f t="shared" si="12"/>
        <v>3220.9859230118527</v>
      </c>
      <c r="BK28" s="31">
        <f t="shared" si="13"/>
        <v>10374750.316240517</v>
      </c>
      <c r="BL28" s="31"/>
      <c r="BM28" s="31"/>
      <c r="BN28" s="31"/>
      <c r="BO28" s="5" t="s">
        <v>484</v>
      </c>
      <c r="BP28" s="31"/>
      <c r="BQ28" s="108">
        <f>BP21*BQ27/BP27</f>
        <v>0.21731900172932353</v>
      </c>
      <c r="BR28" s="108">
        <f>BP22*BR27/BP27</f>
        <v>0.28490700523133694</v>
      </c>
      <c r="BS28" s="31"/>
      <c r="BT28" s="31"/>
      <c r="BU28" s="31"/>
      <c r="BV28" s="31"/>
      <c r="BW28" s="50"/>
      <c r="BY28" s="69">
        <v>33791.976000000002</v>
      </c>
      <c r="BZ28" s="59">
        <v>28674.083999999999</v>
      </c>
      <c r="CA28" s="59">
        <v>19360</v>
      </c>
      <c r="CB28" s="31">
        <f t="shared" si="22"/>
        <v>29925.565263028206</v>
      </c>
      <c r="CC28" s="31">
        <f t="shared" si="23"/>
        <v>0.11441801263624822</v>
      </c>
      <c r="CD28" s="31">
        <f t="shared" si="24"/>
        <v>3866.4107369717967</v>
      </c>
      <c r="CE28" s="31">
        <f t="shared" si="25"/>
        <v>14949131.986970792</v>
      </c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50"/>
      <c r="CS28" s="69">
        <v>33791.976000000002</v>
      </c>
      <c r="CT28" s="31">
        <v>24</v>
      </c>
      <c r="CU28" s="31">
        <f t="shared" si="14"/>
        <v>576</v>
      </c>
      <c r="CV28" s="31">
        <f t="shared" si="15"/>
        <v>13824</v>
      </c>
      <c r="CW28" s="42">
        <f t="shared" si="16"/>
        <v>33177.717137985412</v>
      </c>
      <c r="CX28" s="42">
        <f t="shared" si="17"/>
        <v>614.2588620145907</v>
      </c>
      <c r="CY28" s="42">
        <f t="shared" si="26"/>
        <v>-4365.4148656298021</v>
      </c>
      <c r="CZ28" s="31">
        <f t="shared" si="27"/>
        <v>-1370.6313362453873</v>
      </c>
      <c r="DA28" s="42">
        <f t="shared" si="28"/>
        <v>31807.085801740024</v>
      </c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50"/>
      <c r="DO28" s="69">
        <v>33791.976000000002</v>
      </c>
      <c r="DP28" s="16">
        <f t="shared" si="18"/>
        <v>614.2588620145907</v>
      </c>
      <c r="DQ28">
        <f t="shared" si="31"/>
        <v>-2860.8113697359486</v>
      </c>
      <c r="DR28" s="66">
        <f t="shared" si="32"/>
        <v>30035.47690024407</v>
      </c>
      <c r="DS28" s="59">
        <v>19360</v>
      </c>
      <c r="DT28">
        <f t="shared" si="33"/>
        <v>29162.235552466038</v>
      </c>
      <c r="DU28" s="31">
        <f t="shared" si="34"/>
        <v>0.13700709445147463</v>
      </c>
      <c r="DV28" s="31">
        <f t="shared" si="35"/>
        <v>4629.7404475339645</v>
      </c>
      <c r="DW28" s="31">
        <f t="shared" si="36"/>
        <v>21434496.611531995</v>
      </c>
      <c r="EA28" s="29"/>
      <c r="EB28" s="29" t="s">
        <v>424</v>
      </c>
      <c r="EC28" s="29" t="s">
        <v>412</v>
      </c>
      <c r="ED28" s="29" t="s">
        <v>425</v>
      </c>
      <c r="EE28" s="29" t="s">
        <v>426</v>
      </c>
      <c r="EF28" s="29" t="s">
        <v>427</v>
      </c>
      <c r="EG28" s="29" t="s">
        <v>428</v>
      </c>
      <c r="EH28" s="29" t="s">
        <v>429</v>
      </c>
      <c r="EI28" s="29" t="s">
        <v>430</v>
      </c>
      <c r="EK28" s="69">
        <v>33791.976000000002</v>
      </c>
      <c r="EL28" s="66">
        <f t="shared" si="37"/>
        <v>6739.2094084607006</v>
      </c>
      <c r="EM28" s="59">
        <v>19360</v>
      </c>
      <c r="EN28">
        <f t="shared" si="38"/>
        <v>29282.613091957683</v>
      </c>
      <c r="EO28" s="31">
        <f t="shared" si="39"/>
        <v>0.13344478310597521</v>
      </c>
      <c r="EP28" s="31">
        <f t="shared" si="40"/>
        <v>4509.3629080423198</v>
      </c>
      <c r="EQ28" s="31">
        <f t="shared" si="41"/>
        <v>20334353.836427886</v>
      </c>
    </row>
    <row r="29" spans="1:159" ht="15.75" thickBot="1" x14ac:dyDescent="0.3">
      <c r="A29">
        <v>25</v>
      </c>
      <c r="B29" s="4" t="s">
        <v>30</v>
      </c>
      <c r="C29" s="5">
        <v>28</v>
      </c>
      <c r="D29" s="5">
        <v>28</v>
      </c>
      <c r="E29" s="5">
        <v>25280</v>
      </c>
      <c r="F29" s="5">
        <v>39558.948000000004</v>
      </c>
      <c r="G29">
        <f t="shared" si="19"/>
        <v>33791.976000000002</v>
      </c>
      <c r="H29">
        <f t="shared" si="29"/>
        <v>28674.083999999999</v>
      </c>
      <c r="I29">
        <f t="shared" si="42"/>
        <v>41536.944000000003</v>
      </c>
      <c r="J29">
        <f t="shared" si="44"/>
        <v>38347.847999999998</v>
      </c>
      <c r="K29">
        <f t="shared" si="20"/>
        <v>19360</v>
      </c>
      <c r="L29">
        <f t="shared" si="30"/>
        <v>14880</v>
      </c>
      <c r="M29">
        <f t="shared" si="43"/>
        <v>25440</v>
      </c>
      <c r="N29">
        <f t="shared" si="45"/>
        <v>22720</v>
      </c>
      <c r="O29">
        <f t="shared" si="46"/>
        <v>11520</v>
      </c>
      <c r="P29">
        <f t="shared" si="21"/>
        <v>5920</v>
      </c>
      <c r="Q29">
        <f t="shared" si="21"/>
        <v>5766.9720000000016</v>
      </c>
      <c r="S29" s="31"/>
      <c r="T29" s="43">
        <f t="shared" si="2"/>
        <v>34327.708497283544</v>
      </c>
      <c r="U29" s="31">
        <f t="shared" si="3"/>
        <v>0.13223909550669699</v>
      </c>
      <c r="V29" s="31">
        <f t="shared" si="4"/>
        <v>5231.2395027164603</v>
      </c>
      <c r="W29" s="31">
        <f t="shared" si="5"/>
        <v>27365866.734781157</v>
      </c>
      <c r="X29" s="31"/>
      <c r="Y29" s="32"/>
      <c r="Z29" s="32"/>
      <c r="AA29" s="31"/>
      <c r="AB29" s="31"/>
      <c r="AC29" s="31"/>
      <c r="AD29" s="31"/>
      <c r="AE29" s="31"/>
      <c r="AF29" s="31"/>
      <c r="AG29" s="31"/>
      <c r="AH29" s="31"/>
      <c r="AI29" s="50"/>
      <c r="AK29" s="58">
        <v>25</v>
      </c>
      <c r="AL29" s="59">
        <v>39558.948000000004</v>
      </c>
      <c r="AM29" s="31">
        <f t="shared" si="6"/>
        <v>33323.585246000024</v>
      </c>
      <c r="AN29" s="31">
        <f t="shared" si="7"/>
        <v>0.15762205693639728</v>
      </c>
      <c r="AO29" s="31">
        <f t="shared" si="8"/>
        <v>6235.3627539999798</v>
      </c>
      <c r="AP29" s="31">
        <f t="shared" si="9"/>
        <v>38879748.673970215</v>
      </c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50"/>
      <c r="BD29" s="58">
        <v>25</v>
      </c>
      <c r="BE29" s="59">
        <v>39558.948000000004</v>
      </c>
      <c r="BF29" s="59">
        <v>12400</v>
      </c>
      <c r="BG29" s="59">
        <v>12880</v>
      </c>
      <c r="BH29" s="31">
        <f t="shared" si="10"/>
        <v>34372.182721702375</v>
      </c>
      <c r="BI29" s="31">
        <f t="shared" si="11"/>
        <v>0.13111484355695274</v>
      </c>
      <c r="BJ29" s="31">
        <f t="shared" si="12"/>
        <v>5186.7652782976293</v>
      </c>
      <c r="BK29" s="31">
        <f t="shared" si="13"/>
        <v>26902534.052153885</v>
      </c>
      <c r="BL29" s="31"/>
      <c r="BM29" s="31"/>
      <c r="BN29" s="31"/>
      <c r="BO29" s="5" t="s">
        <v>485</v>
      </c>
      <c r="BP29" s="31"/>
      <c r="BQ29" s="42">
        <f>CORREL($BE$5:$BE$146,BF5:BF146)</f>
        <v>0.591941843435143</v>
      </c>
      <c r="BR29" s="42">
        <f>CORREL($BE$5:$BE$146,BG5:BG146)</f>
        <v>0.59428470816187684</v>
      </c>
      <c r="BS29" s="31"/>
      <c r="BT29" s="31"/>
      <c r="BU29" s="31"/>
      <c r="BV29" s="31"/>
      <c r="BW29" s="50"/>
      <c r="BY29" s="69">
        <v>39558.948000000004</v>
      </c>
      <c r="BZ29" s="59">
        <v>33791.976000000002</v>
      </c>
      <c r="CA29" s="59">
        <v>25280</v>
      </c>
      <c r="CB29" s="31">
        <f t="shared" si="22"/>
        <v>34320.039203704859</v>
      </c>
      <c r="CC29" s="31">
        <f t="shared" si="23"/>
        <v>0.13243296551503708</v>
      </c>
      <c r="CD29" s="31">
        <f t="shared" si="24"/>
        <v>5238.9087962951453</v>
      </c>
      <c r="CE29" s="31">
        <f t="shared" si="25"/>
        <v>27446165.375898648</v>
      </c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50"/>
      <c r="CS29" s="69">
        <v>39558.948000000004</v>
      </c>
      <c r="CT29" s="31">
        <v>25</v>
      </c>
      <c r="CU29" s="31">
        <f t="shared" si="14"/>
        <v>625</v>
      </c>
      <c r="CV29" s="31">
        <f t="shared" si="15"/>
        <v>15625</v>
      </c>
      <c r="CW29" s="42">
        <f t="shared" si="16"/>
        <v>33311.00790127564</v>
      </c>
      <c r="CX29" s="42">
        <f t="shared" si="17"/>
        <v>6247.9400987243644</v>
      </c>
      <c r="CY29" s="42">
        <f t="shared" si="26"/>
        <v>614.2588620145907</v>
      </c>
      <c r="CZ29" s="31">
        <f t="shared" si="27"/>
        <v>222.77871252404168</v>
      </c>
      <c r="DA29" s="42">
        <f t="shared" si="28"/>
        <v>33533.786613799683</v>
      </c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50"/>
      <c r="DO29" s="69">
        <v>39558.948000000004</v>
      </c>
      <c r="DP29" s="16">
        <f t="shared" si="18"/>
        <v>6247.9400987243644</v>
      </c>
      <c r="DQ29">
        <f t="shared" si="31"/>
        <v>788.72449696418551</v>
      </c>
      <c r="DR29" s="66">
        <f t="shared" si="32"/>
        <v>33828.223362593984</v>
      </c>
      <c r="DS29" s="59">
        <v>25280</v>
      </c>
      <c r="DT29">
        <f t="shared" si="33"/>
        <v>34331.30059048628</v>
      </c>
      <c r="DU29" s="31">
        <f t="shared" si="34"/>
        <v>0.13214829194936437</v>
      </c>
      <c r="DV29" s="31">
        <f t="shared" si="35"/>
        <v>5227.6474095137237</v>
      </c>
      <c r="DW29" s="31">
        <f t="shared" si="36"/>
        <v>27328297.438195545</v>
      </c>
      <c r="EA29" s="27" t="s">
        <v>418</v>
      </c>
      <c r="EB29" s="27">
        <v>4865.9016540617304</v>
      </c>
      <c r="EC29" s="27">
        <v>4090.4491158255946</v>
      </c>
      <c r="ED29" s="27">
        <v>1.1895763805583051</v>
      </c>
      <c r="EE29" s="27">
        <v>0.23627047256719216</v>
      </c>
      <c r="EF29" s="27">
        <v>-3222.6800999301768</v>
      </c>
      <c r="EG29" s="27">
        <v>12954.483408053638</v>
      </c>
      <c r="EH29" s="27">
        <v>-3222.6800999301768</v>
      </c>
      <c r="EI29" s="27">
        <v>12954.483408053638</v>
      </c>
      <c r="EK29" s="69">
        <v>39558.948000000004</v>
      </c>
      <c r="EL29" s="66">
        <f t="shared" si="37"/>
        <v>10428.220663826482</v>
      </c>
      <c r="EM29" s="59">
        <v>25280</v>
      </c>
      <c r="EN29">
        <f t="shared" si="38"/>
        <v>34567.127366753797</v>
      </c>
      <c r="EO29" s="31">
        <f t="shared" si="39"/>
        <v>0.12618689034011235</v>
      </c>
      <c r="EP29" s="31">
        <f t="shared" si="40"/>
        <v>4991.8206332462069</v>
      </c>
      <c r="EQ29" s="31">
        <f t="shared" si="41"/>
        <v>24918273.234502561</v>
      </c>
    </row>
    <row r="30" spans="1:159" ht="30.75" thickBot="1" x14ac:dyDescent="0.3">
      <c r="A30">
        <v>26</v>
      </c>
      <c r="B30" s="4" t="s">
        <v>31</v>
      </c>
      <c r="C30" s="5">
        <v>29</v>
      </c>
      <c r="D30" s="5">
        <v>29</v>
      </c>
      <c r="E30" s="5">
        <v>17040</v>
      </c>
      <c r="F30" s="5">
        <v>29480.256000000001</v>
      </c>
      <c r="G30">
        <f t="shared" si="19"/>
        <v>39558.948000000004</v>
      </c>
      <c r="H30">
        <f t="shared" si="29"/>
        <v>33791.976000000002</v>
      </c>
      <c r="I30">
        <f t="shared" si="42"/>
        <v>28674.083999999999</v>
      </c>
      <c r="J30">
        <f t="shared" si="44"/>
        <v>41536.944000000003</v>
      </c>
      <c r="K30">
        <f t="shared" si="20"/>
        <v>25280</v>
      </c>
      <c r="L30">
        <f t="shared" si="30"/>
        <v>19360</v>
      </c>
      <c r="M30">
        <f t="shared" si="43"/>
        <v>14880</v>
      </c>
      <c r="N30">
        <f t="shared" si="45"/>
        <v>25440</v>
      </c>
      <c r="O30">
        <f t="shared" si="46"/>
        <v>22720</v>
      </c>
      <c r="P30">
        <f t="shared" si="21"/>
        <v>-8240</v>
      </c>
      <c r="Q30">
        <f t="shared" si="21"/>
        <v>-10078.692000000003</v>
      </c>
      <c r="S30" s="31"/>
      <c r="T30" s="43">
        <f t="shared" si="2"/>
        <v>28740.181409381054</v>
      </c>
      <c r="U30" s="31">
        <f t="shared" si="3"/>
        <v>2.5104076118570601E-2</v>
      </c>
      <c r="V30" s="31">
        <f t="shared" si="4"/>
        <v>740.0745906189477</v>
      </c>
      <c r="W30" s="31">
        <f t="shared" si="5"/>
        <v>547710.39967980306</v>
      </c>
      <c r="X30" s="31"/>
      <c r="Y30" s="27"/>
      <c r="Z30" s="27"/>
      <c r="AA30" s="31"/>
      <c r="AB30" s="31"/>
      <c r="AC30" s="31"/>
      <c r="AD30" s="31"/>
      <c r="AE30" s="31"/>
      <c r="AF30" s="31"/>
      <c r="AG30" s="31"/>
      <c r="AH30" s="31"/>
      <c r="AI30" s="50"/>
      <c r="AK30" s="58">
        <v>26</v>
      </c>
      <c r="AL30" s="59">
        <v>29480.256000000001</v>
      </c>
      <c r="AM30" s="31">
        <f t="shared" si="6"/>
        <v>33331.059904650334</v>
      </c>
      <c r="AN30" s="31">
        <f t="shared" si="7"/>
        <v>0.13062315010596695</v>
      </c>
      <c r="AO30" s="31">
        <f t="shared" si="8"/>
        <v>3850.8039046503327</v>
      </c>
      <c r="AP30" s="31">
        <f t="shared" si="9"/>
        <v>14828690.712070249</v>
      </c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50"/>
      <c r="BD30" s="58">
        <v>26</v>
      </c>
      <c r="BE30" s="59">
        <v>29480.256000000001</v>
      </c>
      <c r="BF30" s="59">
        <v>7440</v>
      </c>
      <c r="BG30" s="59">
        <v>9600</v>
      </c>
      <c r="BH30" s="31">
        <f t="shared" si="10"/>
        <v>28795.024459547196</v>
      </c>
      <c r="BI30" s="31">
        <f t="shared" si="11"/>
        <v>2.3243744574429927E-2</v>
      </c>
      <c r="BJ30" s="31">
        <f t="shared" si="12"/>
        <v>685.23154045280535</v>
      </c>
      <c r="BK30" s="31">
        <f t="shared" si="13"/>
        <v>469542.26403132459</v>
      </c>
      <c r="BL30" s="31"/>
      <c r="BM30" s="31"/>
      <c r="BN30" s="31"/>
      <c r="BO30" s="5" t="s">
        <v>486</v>
      </c>
      <c r="BP30" s="31">
        <f>STDEVP(BE5:BE146)</f>
        <v>5267.4362822009753</v>
      </c>
      <c r="BQ30" s="31">
        <f>STDEVP(BF5:BF146)</f>
        <v>3950.9048696005334</v>
      </c>
      <c r="BR30" s="31">
        <f>STDEVP(BG5:BG146)</f>
        <v>3076.9635049882468</v>
      </c>
      <c r="BS30" s="31"/>
      <c r="BT30" s="31"/>
      <c r="BU30" s="31"/>
      <c r="BV30" s="31"/>
      <c r="BW30" s="50"/>
      <c r="BY30" s="69">
        <v>29480.256000000001</v>
      </c>
      <c r="BZ30" s="59">
        <v>39558.948000000004</v>
      </c>
      <c r="CA30" s="59">
        <v>17040</v>
      </c>
      <c r="CB30" s="31">
        <f t="shared" si="22"/>
        <v>29950.416018215103</v>
      </c>
      <c r="CC30" s="31">
        <f t="shared" si="23"/>
        <v>1.5948301745246089E-2</v>
      </c>
      <c r="CD30" s="31">
        <f t="shared" si="24"/>
        <v>470.16001821510145</v>
      </c>
      <c r="CE30" s="31">
        <f t="shared" si="25"/>
        <v>221050.44272802453</v>
      </c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50"/>
      <c r="CS30" s="69">
        <v>29480.256000000001</v>
      </c>
      <c r="CT30" s="31">
        <v>26</v>
      </c>
      <c r="CU30" s="31">
        <f t="shared" si="14"/>
        <v>676</v>
      </c>
      <c r="CV30" s="31">
        <f t="shared" si="15"/>
        <v>17576</v>
      </c>
      <c r="CW30" s="42">
        <f t="shared" si="16"/>
        <v>33439.435969729318</v>
      </c>
      <c r="CX30" s="42">
        <f t="shared" si="17"/>
        <v>-3959.1799697293172</v>
      </c>
      <c r="CY30" s="42">
        <f t="shared" si="26"/>
        <v>6247.9400987243644</v>
      </c>
      <c r="CZ30" s="31">
        <f t="shared" si="27"/>
        <v>2025.45992922768</v>
      </c>
      <c r="DA30" s="42">
        <f t="shared" si="28"/>
        <v>35464.895898957002</v>
      </c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50"/>
      <c r="DO30" s="69">
        <v>29480.256000000001</v>
      </c>
      <c r="DP30" s="16">
        <f t="shared" si="18"/>
        <v>-3959.1799697293172</v>
      </c>
      <c r="DQ30">
        <f t="shared" si="31"/>
        <v>2502.8532658675063</v>
      </c>
      <c r="DR30" s="66">
        <f t="shared" si="32"/>
        <v>35680.570403852915</v>
      </c>
      <c r="DS30" s="59">
        <v>17040</v>
      </c>
      <c r="DT30">
        <f t="shared" si="33"/>
        <v>30126.298882651143</v>
      </c>
      <c r="DU30" s="31">
        <f t="shared" si="34"/>
        <v>2.1914425799122693E-2</v>
      </c>
      <c r="DV30" s="31">
        <f t="shared" si="35"/>
        <v>646.04288265114155</v>
      </c>
      <c r="DW30" s="31">
        <f t="shared" si="36"/>
        <v>417371.40622419666</v>
      </c>
      <c r="EA30" s="27" t="str">
        <f>DR4</f>
        <v>Yt(2)</v>
      </c>
      <c r="EB30" s="27">
        <v>0.41923902738149083</v>
      </c>
      <c r="EC30" s="27">
        <v>0.12987915353840435</v>
      </c>
      <c r="ED30" s="27">
        <v>3.227916227968985</v>
      </c>
      <c r="EE30" s="27">
        <v>1.56041971312474E-3</v>
      </c>
      <c r="EF30" s="27">
        <v>0.16241193534648435</v>
      </c>
      <c r="EG30" s="27">
        <v>0.6760661194164973</v>
      </c>
      <c r="EH30" s="27">
        <v>0.16241193534648435</v>
      </c>
      <c r="EI30" s="27">
        <v>0.6760661194164973</v>
      </c>
      <c r="EK30" s="69">
        <v>29480.256000000001</v>
      </c>
      <c r="EL30" s="66">
        <f t="shared" si="37"/>
        <v>12180.403640670294</v>
      </c>
      <c r="EM30" s="59">
        <v>17040</v>
      </c>
      <c r="EN30">
        <f t="shared" si="38"/>
        <v>30253.967779356099</v>
      </c>
      <c r="EO30" s="31">
        <f t="shared" si="39"/>
        <v>2.6245083467256777E-2</v>
      </c>
      <c r="EP30" s="31">
        <f t="shared" si="40"/>
        <v>773.7117793560974</v>
      </c>
      <c r="EQ30" s="31">
        <f t="shared" si="41"/>
        <v>598629.91751437832</v>
      </c>
    </row>
    <row r="31" spans="1:159" ht="30.75" thickBot="1" x14ac:dyDescent="0.3">
      <c r="A31">
        <v>27</v>
      </c>
      <c r="B31" s="4" t="s">
        <v>32</v>
      </c>
      <c r="C31" s="5">
        <v>30</v>
      </c>
      <c r="D31" s="5">
        <v>30</v>
      </c>
      <c r="E31" s="5">
        <v>16720</v>
      </c>
      <c r="F31" s="5">
        <v>32527.775999999998</v>
      </c>
      <c r="G31">
        <f t="shared" si="19"/>
        <v>29480.256000000001</v>
      </c>
      <c r="H31">
        <f t="shared" si="29"/>
        <v>39558.948000000004</v>
      </c>
      <c r="I31">
        <f t="shared" si="42"/>
        <v>33791.976000000002</v>
      </c>
      <c r="J31">
        <f t="shared" si="44"/>
        <v>28674.083999999999</v>
      </c>
      <c r="K31">
        <f t="shared" si="20"/>
        <v>17040</v>
      </c>
      <c r="L31">
        <f t="shared" si="30"/>
        <v>25280</v>
      </c>
      <c r="M31">
        <f t="shared" si="43"/>
        <v>19360</v>
      </c>
      <c r="N31">
        <f t="shared" si="45"/>
        <v>14880</v>
      </c>
      <c r="O31">
        <f t="shared" si="46"/>
        <v>25440</v>
      </c>
      <c r="P31">
        <f t="shared" si="21"/>
        <v>-320</v>
      </c>
      <c r="Q31">
        <f t="shared" si="21"/>
        <v>3047.5199999999968</v>
      </c>
      <c r="S31" s="31"/>
      <c r="T31" s="43">
        <f t="shared" si="2"/>
        <v>28523.190066161536</v>
      </c>
      <c r="U31" s="31">
        <f t="shared" si="3"/>
        <v>0.12311281084321479</v>
      </c>
      <c r="V31" s="31">
        <f t="shared" si="4"/>
        <v>4004.5859338384616</v>
      </c>
      <c r="W31" s="31">
        <f t="shared" si="5"/>
        <v>16036708.501496864</v>
      </c>
      <c r="X31" s="31"/>
      <c r="Y31" s="27"/>
      <c r="Z31" s="27"/>
      <c r="AA31" s="31"/>
      <c r="AB31" s="31"/>
      <c r="AC31" s="31"/>
      <c r="AD31" s="31"/>
      <c r="AE31" s="31"/>
      <c r="AF31" s="31"/>
      <c r="AG31" s="31"/>
      <c r="AH31" s="31"/>
      <c r="AI31" s="50"/>
      <c r="AK31" s="58">
        <v>27</v>
      </c>
      <c r="AL31" s="59">
        <v>32527.775999999998</v>
      </c>
      <c r="AM31" s="31">
        <f t="shared" si="6"/>
        <v>33338.534563300644</v>
      </c>
      <c r="AN31" s="31">
        <f t="shared" si="7"/>
        <v>2.4925115178506076E-2</v>
      </c>
      <c r="AO31" s="31">
        <f t="shared" si="8"/>
        <v>810.75856330064562</v>
      </c>
      <c r="AP31" s="31">
        <f t="shared" si="9"/>
        <v>657329.44796532695</v>
      </c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50"/>
      <c r="BD31" s="58">
        <v>27</v>
      </c>
      <c r="BE31" s="59">
        <v>32527.775999999998</v>
      </c>
      <c r="BF31" s="59">
        <v>8560</v>
      </c>
      <c r="BG31" s="59">
        <v>8160</v>
      </c>
      <c r="BH31" s="31">
        <f t="shared" si="10"/>
        <v>28344.970906898205</v>
      </c>
      <c r="BI31" s="31">
        <f t="shared" si="11"/>
        <v>0.12859179468961524</v>
      </c>
      <c r="BJ31" s="31">
        <f t="shared" si="12"/>
        <v>4182.8050931017933</v>
      </c>
      <c r="BK31" s="31">
        <f t="shared" si="13"/>
        <v>17495858.446878303</v>
      </c>
      <c r="BL31" s="31"/>
      <c r="BM31" s="31"/>
      <c r="BN31" s="31"/>
      <c r="BO31" s="5" t="s">
        <v>487</v>
      </c>
      <c r="BP31" s="31"/>
      <c r="BQ31" s="31">
        <f>BP21*BQ30/BP30</f>
        <v>0.45456794836654058</v>
      </c>
      <c r="BR31" s="31">
        <f>BP22*BR30/BP30</f>
        <v>0.45791489199804308</v>
      </c>
      <c r="BS31" s="31"/>
      <c r="BT31" s="31"/>
      <c r="BU31" s="31"/>
      <c r="BV31" s="31"/>
      <c r="BW31" s="50"/>
      <c r="BY31" s="69">
        <v>32527.775999999998</v>
      </c>
      <c r="BZ31" s="59">
        <v>29480.256000000001</v>
      </c>
      <c r="CA31" s="59">
        <v>16720</v>
      </c>
      <c r="CB31" s="31">
        <f t="shared" si="22"/>
        <v>28384.438090889409</v>
      </c>
      <c r="CC31" s="31">
        <f t="shared" si="23"/>
        <v>0.12737845677216264</v>
      </c>
      <c r="CD31" s="31">
        <f t="shared" si="24"/>
        <v>4143.337909110589</v>
      </c>
      <c r="CE31" s="31">
        <f t="shared" si="25"/>
        <v>17167249.029072907</v>
      </c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50"/>
      <c r="CS31" s="69">
        <v>32527.775999999998</v>
      </c>
      <c r="CT31" s="31">
        <v>27</v>
      </c>
      <c r="CU31" s="31">
        <f t="shared" si="14"/>
        <v>729</v>
      </c>
      <c r="CV31" s="31">
        <f t="shared" si="15"/>
        <v>19683</v>
      </c>
      <c r="CW31" s="42">
        <f t="shared" si="16"/>
        <v>33563.06615757526</v>
      </c>
      <c r="CX31" s="42">
        <f t="shared" si="17"/>
        <v>-1035.2901575752621</v>
      </c>
      <c r="CY31" s="42">
        <f t="shared" si="26"/>
        <v>-3959.1799697293172</v>
      </c>
      <c r="CZ31" s="31">
        <f t="shared" si="27"/>
        <v>-1240.6431481247096</v>
      </c>
      <c r="DA31" s="42">
        <f t="shared" si="28"/>
        <v>32322.423009450551</v>
      </c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50"/>
      <c r="DO31" s="69">
        <v>32527.775999999998</v>
      </c>
      <c r="DP31" s="16">
        <f t="shared" si="18"/>
        <v>-1035.2901575752621</v>
      </c>
      <c r="DQ31">
        <f t="shared" si="31"/>
        <v>-2399.8042887932561</v>
      </c>
      <c r="DR31" s="66">
        <f t="shared" si="32"/>
        <v>30911.203612482383</v>
      </c>
      <c r="DS31" s="59">
        <v>16720</v>
      </c>
      <c r="DT31">
        <f t="shared" si="33"/>
        <v>27933.334852674081</v>
      </c>
      <c r="DU31" s="31">
        <f t="shared" si="34"/>
        <v>0.14124670396543304</v>
      </c>
      <c r="DV31" s="31">
        <f t="shared" si="35"/>
        <v>4594.441147325917</v>
      </c>
      <c r="DW31" s="31">
        <f t="shared" si="36"/>
        <v>21108889.456241488</v>
      </c>
      <c r="EA31" s="28" t="str">
        <f>DS4</f>
        <v>Xt</v>
      </c>
      <c r="EB31" s="28">
        <v>0.60456042230406748</v>
      </c>
      <c r="EC31" s="28">
        <v>5.6590477226191281E-2</v>
      </c>
      <c r="ED31" s="28">
        <v>10.683076940447924</v>
      </c>
      <c r="EE31" s="28">
        <v>9.3948679935409021E-20</v>
      </c>
      <c r="EF31" s="28">
        <v>0.49265664631758188</v>
      </c>
      <c r="EG31" s="28">
        <v>0.71646419829055308</v>
      </c>
      <c r="EH31" s="28">
        <v>0.49265664631758188</v>
      </c>
      <c r="EI31" s="28">
        <v>0.71646419829055308</v>
      </c>
      <c r="EK31" s="69">
        <v>32527.775999999998</v>
      </c>
      <c r="EL31" s="66">
        <f t="shared" si="37"/>
        <v>7314.397911326073</v>
      </c>
      <c r="EM31" s="59">
        <v>16720</v>
      </c>
      <c r="EN31">
        <f t="shared" si="38"/>
        <v>27906.827413874649</v>
      </c>
      <c r="EO31" s="31">
        <f t="shared" si="39"/>
        <v>0.14206162100124364</v>
      </c>
      <c r="EP31" s="31">
        <f t="shared" si="40"/>
        <v>4620.9485861253488</v>
      </c>
      <c r="EQ31" s="31">
        <f t="shared" si="41"/>
        <v>21353165.835613862</v>
      </c>
    </row>
    <row r="32" spans="1:159" ht="30.75" thickBot="1" x14ac:dyDescent="0.3">
      <c r="A32">
        <v>28</v>
      </c>
      <c r="B32" s="4" t="s">
        <v>33</v>
      </c>
      <c r="C32" s="5">
        <v>31</v>
      </c>
      <c r="D32" s="5">
        <v>31</v>
      </c>
      <c r="E32" s="5">
        <v>15208</v>
      </c>
      <c r="F32" s="5">
        <v>33939</v>
      </c>
      <c r="G32">
        <f t="shared" si="19"/>
        <v>32527.775999999998</v>
      </c>
      <c r="H32">
        <f t="shared" si="29"/>
        <v>29480.256000000001</v>
      </c>
      <c r="I32">
        <f t="shared" si="42"/>
        <v>39558.948000000004</v>
      </c>
      <c r="J32">
        <f t="shared" si="44"/>
        <v>33791.976000000002</v>
      </c>
      <c r="K32">
        <f t="shared" si="20"/>
        <v>16720</v>
      </c>
      <c r="L32">
        <f t="shared" si="30"/>
        <v>17040</v>
      </c>
      <c r="M32">
        <f t="shared" si="43"/>
        <v>25280</v>
      </c>
      <c r="N32">
        <f t="shared" si="45"/>
        <v>19360</v>
      </c>
      <c r="O32">
        <f t="shared" si="46"/>
        <v>14880</v>
      </c>
      <c r="P32">
        <f t="shared" si="21"/>
        <v>-1512</v>
      </c>
      <c r="Q32">
        <f t="shared" si="21"/>
        <v>1411.224000000002</v>
      </c>
      <c r="S32" s="31"/>
      <c r="T32" s="43">
        <f t="shared" si="2"/>
        <v>27497.905969449333</v>
      </c>
      <c r="U32" s="31">
        <f t="shared" si="3"/>
        <v>0.18978443768380526</v>
      </c>
      <c r="V32" s="31">
        <f t="shared" si="4"/>
        <v>6441.0940305506665</v>
      </c>
      <c r="W32" s="31">
        <f t="shared" si="5"/>
        <v>41487692.310395427</v>
      </c>
      <c r="X32" s="31"/>
      <c r="Y32" s="27"/>
      <c r="Z32" s="27"/>
      <c r="AA32" s="31"/>
      <c r="AB32" s="31"/>
      <c r="AC32" s="31"/>
      <c r="AD32" s="31"/>
      <c r="AE32" s="31"/>
      <c r="AF32" s="31"/>
      <c r="AG32" s="31"/>
      <c r="AH32" s="31"/>
      <c r="AI32" s="50"/>
      <c r="AK32" s="58">
        <v>28</v>
      </c>
      <c r="AL32" s="59">
        <v>33939</v>
      </c>
      <c r="AM32" s="31">
        <f t="shared" si="6"/>
        <v>33346.009221950953</v>
      </c>
      <c r="AN32" s="31">
        <f t="shared" si="7"/>
        <v>1.7472252513304653E-2</v>
      </c>
      <c r="AO32" s="31">
        <f t="shared" si="8"/>
        <v>592.99077804904664</v>
      </c>
      <c r="AP32" s="31">
        <f t="shared" si="9"/>
        <v>351638.06285121368</v>
      </c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50"/>
      <c r="BD32" s="58">
        <v>28</v>
      </c>
      <c r="BE32" s="59">
        <v>33939</v>
      </c>
      <c r="BF32" s="59">
        <v>2168</v>
      </c>
      <c r="BG32" s="59">
        <v>13040</v>
      </c>
      <c r="BH32" s="31">
        <f t="shared" si="10"/>
        <v>28296.602334407231</v>
      </c>
      <c r="BI32" s="31">
        <f t="shared" si="11"/>
        <v>0.16625114663345322</v>
      </c>
      <c r="BJ32" s="31">
        <f t="shared" si="12"/>
        <v>5642.397665592769</v>
      </c>
      <c r="BK32" s="31">
        <f t="shared" si="13"/>
        <v>31836651.416686729</v>
      </c>
      <c r="BL32" s="31"/>
      <c r="BM32" s="31"/>
      <c r="BN32" s="31"/>
      <c r="BO32" s="5" t="s">
        <v>488</v>
      </c>
      <c r="BP32" s="31"/>
      <c r="BQ32" s="103">
        <f>BQ29*BQ31/BP8</f>
        <v>0.49717851587410905</v>
      </c>
      <c r="BR32" s="103">
        <f>BR29*BR31/BP8</f>
        <v>0.50282148412587602</v>
      </c>
      <c r="BS32" s="107">
        <f>BQ32+BR32</f>
        <v>0.99999999999998512</v>
      </c>
      <c r="BT32" s="31"/>
      <c r="BU32" s="31"/>
      <c r="BV32" s="31"/>
      <c r="BW32" s="50"/>
      <c r="BY32" s="69">
        <v>33939</v>
      </c>
      <c r="BZ32" s="59">
        <v>32527.775999999998</v>
      </c>
      <c r="CA32" s="59">
        <v>15208</v>
      </c>
      <c r="CB32" s="31">
        <f t="shared" si="22"/>
        <v>27852.237763815036</v>
      </c>
      <c r="CC32" s="31">
        <f t="shared" si="23"/>
        <v>0.1793441832754343</v>
      </c>
      <c r="CD32" s="31">
        <f t="shared" si="24"/>
        <v>6086.7622361849644</v>
      </c>
      <c r="CE32" s="31">
        <f t="shared" si="25"/>
        <v>37048674.519847386</v>
      </c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50"/>
      <c r="CS32" s="69">
        <v>33939</v>
      </c>
      <c r="CT32" s="31">
        <v>28</v>
      </c>
      <c r="CU32" s="31">
        <f t="shared" si="14"/>
        <v>784</v>
      </c>
      <c r="CV32" s="31">
        <f t="shared" si="15"/>
        <v>21952</v>
      </c>
      <c r="CW32" s="42">
        <f t="shared" si="16"/>
        <v>33681.963279042291</v>
      </c>
      <c r="CX32" s="42">
        <f t="shared" si="17"/>
        <v>257.03672095770889</v>
      </c>
      <c r="CY32" s="42">
        <f t="shared" si="26"/>
        <v>-1035.2901575752621</v>
      </c>
      <c r="CZ32" s="31">
        <f t="shared" si="27"/>
        <v>-305.04863671789047</v>
      </c>
      <c r="DA32" s="42">
        <f t="shared" si="28"/>
        <v>33376.914642324402</v>
      </c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50"/>
      <c r="DO32" s="69">
        <v>33939</v>
      </c>
      <c r="DP32" s="16">
        <f t="shared" si="18"/>
        <v>257.03672095770889</v>
      </c>
      <c r="DQ32">
        <f t="shared" si="31"/>
        <v>58.240023200379255</v>
      </c>
      <c r="DR32" s="66">
        <f t="shared" si="32"/>
        <v>33497.675992929697</v>
      </c>
      <c r="DS32" s="59">
        <v>15208</v>
      </c>
      <c r="DT32">
        <f t="shared" si="33"/>
        <v>28103.58965927815</v>
      </c>
      <c r="DU32" s="31">
        <f t="shared" si="34"/>
        <v>0.17193819325029758</v>
      </c>
      <c r="DV32" s="31">
        <f t="shared" si="35"/>
        <v>5835.4103407218499</v>
      </c>
      <c r="DW32" s="31">
        <f t="shared" si="36"/>
        <v>34052013.844603494</v>
      </c>
      <c r="EK32" s="69">
        <v>33939</v>
      </c>
      <c r="EL32" s="66">
        <f t="shared" si="37"/>
        <v>9807.7104641134811</v>
      </c>
      <c r="EM32" s="59">
        <v>15208</v>
      </c>
      <c r="EN32">
        <f t="shared" si="38"/>
        <v>28074.783771794424</v>
      </c>
      <c r="EO32" s="31">
        <f t="shared" si="39"/>
        <v>0.17278694800098932</v>
      </c>
      <c r="EP32" s="31">
        <f t="shared" si="40"/>
        <v>5864.216228205576</v>
      </c>
      <c r="EQ32" s="31">
        <f t="shared" si="41"/>
        <v>34389031.971149631</v>
      </c>
    </row>
    <row r="33" spans="1:147" ht="60.75" thickBot="1" x14ac:dyDescent="0.3">
      <c r="A33">
        <v>29</v>
      </c>
      <c r="B33" s="4" t="s">
        <v>39</v>
      </c>
      <c r="C33" s="5">
        <v>1</v>
      </c>
      <c r="D33" s="5">
        <v>32</v>
      </c>
      <c r="E33" s="5">
        <v>22080</v>
      </c>
      <c r="F33" s="5">
        <v>38119.512000000002</v>
      </c>
      <c r="G33">
        <f t="shared" si="19"/>
        <v>33939</v>
      </c>
      <c r="H33">
        <f t="shared" si="29"/>
        <v>32527.775999999998</v>
      </c>
      <c r="I33">
        <f t="shared" si="42"/>
        <v>29480.256000000001</v>
      </c>
      <c r="J33">
        <f t="shared" si="44"/>
        <v>39558.948000000004</v>
      </c>
      <c r="K33">
        <f t="shared" si="20"/>
        <v>15208</v>
      </c>
      <c r="L33">
        <f t="shared" si="30"/>
        <v>16720</v>
      </c>
      <c r="M33">
        <f t="shared" si="43"/>
        <v>17040</v>
      </c>
      <c r="N33">
        <f t="shared" si="45"/>
        <v>25280</v>
      </c>
      <c r="O33">
        <f t="shared" si="46"/>
        <v>19360</v>
      </c>
      <c r="P33">
        <f t="shared" si="21"/>
        <v>6872</v>
      </c>
      <c r="Q33">
        <f t="shared" si="21"/>
        <v>4180.5120000000024</v>
      </c>
      <c r="S33" s="31"/>
      <c r="T33" s="43">
        <f t="shared" si="2"/>
        <v>32157.795065088401</v>
      </c>
      <c r="U33" s="31">
        <f t="shared" si="3"/>
        <v>0.15639541594634268</v>
      </c>
      <c r="V33" s="31">
        <f t="shared" si="4"/>
        <v>5961.7169349116011</v>
      </c>
      <c r="W33" s="31">
        <f t="shared" si="5"/>
        <v>35542068.812011778</v>
      </c>
      <c r="X33" s="31"/>
      <c r="Y33" s="27"/>
      <c r="Z33" s="27"/>
      <c r="AA33" s="31"/>
      <c r="AB33" s="31"/>
      <c r="AC33" s="31"/>
      <c r="AD33" s="31"/>
      <c r="AE33" s="31"/>
      <c r="AF33" s="31"/>
      <c r="AG33" s="31"/>
      <c r="AH33" s="31"/>
      <c r="AI33" s="50"/>
      <c r="AK33" s="58">
        <v>29</v>
      </c>
      <c r="AL33" s="59">
        <v>38119.512000000002</v>
      </c>
      <c r="AM33" s="31">
        <f t="shared" si="6"/>
        <v>33353.483880601263</v>
      </c>
      <c r="AN33" s="31">
        <f t="shared" si="7"/>
        <v>0.12502857117894739</v>
      </c>
      <c r="AO33" s="31">
        <f t="shared" si="8"/>
        <v>4766.0281193987394</v>
      </c>
      <c r="AP33" s="31">
        <f t="shared" si="9"/>
        <v>22715024.034899484</v>
      </c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50"/>
      <c r="BD33" s="58">
        <v>29</v>
      </c>
      <c r="BE33" s="59">
        <v>38119.512000000002</v>
      </c>
      <c r="BF33" s="59">
        <v>10880</v>
      </c>
      <c r="BG33" s="59">
        <v>11200</v>
      </c>
      <c r="BH33" s="31">
        <f t="shared" si="10"/>
        <v>32134.046234858521</v>
      </c>
      <c r="BI33" s="31">
        <f t="shared" si="11"/>
        <v>0.15701842576425115</v>
      </c>
      <c r="BJ33" s="31">
        <f t="shared" si="12"/>
        <v>5985.4657651414818</v>
      </c>
      <c r="BK33" s="31">
        <f t="shared" si="13"/>
        <v>35825800.425680704</v>
      </c>
      <c r="BL33" s="31"/>
      <c r="BM33" s="31"/>
      <c r="BN33" s="31"/>
      <c r="BO33" s="5" t="s">
        <v>489</v>
      </c>
      <c r="BP33" s="31"/>
      <c r="BQ33" s="107">
        <f>BQ29*BQ31</f>
        <v>0.26907778932262094</v>
      </c>
      <c r="BR33" s="107">
        <f>BR29*BR31</f>
        <v>0.27213181795403441</v>
      </c>
      <c r="BS33" s="107">
        <f>BQ33+BR33</f>
        <v>0.54120960727665535</v>
      </c>
      <c r="BT33" s="31"/>
      <c r="BU33" s="31"/>
      <c r="BV33" s="31"/>
      <c r="BW33" s="50"/>
      <c r="BY33" s="69">
        <v>38119.512000000002</v>
      </c>
      <c r="BZ33" s="59">
        <v>33939</v>
      </c>
      <c r="CA33" s="59">
        <v>22080</v>
      </c>
      <c r="CB33" s="31">
        <f t="shared" si="22"/>
        <v>32339.49826052432</v>
      </c>
      <c r="CC33" s="31">
        <f t="shared" si="23"/>
        <v>0.1516287443416296</v>
      </c>
      <c r="CD33" s="31">
        <f t="shared" si="24"/>
        <v>5780.0137394756821</v>
      </c>
      <c r="CE33" s="31">
        <f t="shared" si="25"/>
        <v>33408558.828527659</v>
      </c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50"/>
      <c r="CS33" s="69">
        <v>38119.512000000002</v>
      </c>
      <c r="CT33" s="31">
        <v>29</v>
      </c>
      <c r="CU33" s="31">
        <f t="shared" si="14"/>
        <v>841</v>
      </c>
      <c r="CV33" s="31">
        <f t="shared" si="15"/>
        <v>24389</v>
      </c>
      <c r="CW33" s="42">
        <f t="shared" si="16"/>
        <v>33796.192148359223</v>
      </c>
      <c r="CX33" s="42">
        <f t="shared" si="17"/>
        <v>4323.3198516407792</v>
      </c>
      <c r="CY33" s="42">
        <f t="shared" si="26"/>
        <v>257.03672095770889</v>
      </c>
      <c r="CZ33" s="31">
        <f t="shared" si="27"/>
        <v>108.4737639803098</v>
      </c>
      <c r="DA33" s="42">
        <f t="shared" si="28"/>
        <v>33904.665912339537</v>
      </c>
      <c r="DB33" s="31"/>
      <c r="DC33" s="31"/>
      <c r="DD33" s="31"/>
      <c r="DE33" s="31" t="s">
        <v>407</v>
      </c>
      <c r="DF33" s="31"/>
      <c r="DG33" s="31"/>
      <c r="DH33" s="31"/>
      <c r="DI33" s="31"/>
      <c r="DJ33" s="31"/>
      <c r="DK33" s="31"/>
      <c r="DL33" s="31"/>
      <c r="DM33" s="50"/>
      <c r="DO33" s="69">
        <v>38119.512000000002</v>
      </c>
      <c r="DP33" s="16">
        <f t="shared" si="18"/>
        <v>4323.3198516407792</v>
      </c>
      <c r="DQ33">
        <f t="shared" si="31"/>
        <v>233.00403112319097</v>
      </c>
      <c r="DR33" s="66">
        <f t="shared" si="32"/>
        <v>33796.070188698453</v>
      </c>
      <c r="DS33" s="59">
        <v>22080</v>
      </c>
      <c r="DT33">
        <f t="shared" si="33"/>
        <v>32383.227373762078</v>
      </c>
      <c r="DU33" s="31">
        <f t="shared" si="34"/>
        <v>0.15048158607691317</v>
      </c>
      <c r="DV33" s="31">
        <f t="shared" si="35"/>
        <v>5736.2846262379244</v>
      </c>
      <c r="DW33" s="31">
        <f t="shared" si="36"/>
        <v>32904961.313213564</v>
      </c>
      <c r="EK33" s="69">
        <v>38119.512000000002</v>
      </c>
      <c r="EL33" s="66">
        <f t="shared" si="37"/>
        <v>10016.377926408491</v>
      </c>
      <c r="EM33" s="59">
        <v>22080</v>
      </c>
      <c r="EN33">
        <f t="shared" si="38"/>
        <v>32409.584658518954</v>
      </c>
      <c r="EO33" s="31">
        <f t="shared" si="39"/>
        <v>0.14979014792951831</v>
      </c>
      <c r="EP33" s="31">
        <f t="shared" si="40"/>
        <v>5709.9273414810486</v>
      </c>
      <c r="EQ33" s="31">
        <f t="shared" si="41"/>
        <v>32603270.244992837</v>
      </c>
    </row>
    <row r="34" spans="1:147" ht="15.75" thickBot="1" x14ac:dyDescent="0.3">
      <c r="A34">
        <v>30</v>
      </c>
      <c r="B34" s="4" t="s">
        <v>40</v>
      </c>
      <c r="C34" s="5">
        <v>2</v>
      </c>
      <c r="D34" s="5">
        <v>33</v>
      </c>
      <c r="E34" s="5">
        <v>20880</v>
      </c>
      <c r="F34" s="5">
        <v>33725.207999999999</v>
      </c>
      <c r="G34">
        <f t="shared" si="19"/>
        <v>38119.512000000002</v>
      </c>
      <c r="H34">
        <f t="shared" si="29"/>
        <v>33939</v>
      </c>
      <c r="I34">
        <f t="shared" si="42"/>
        <v>32527.775999999998</v>
      </c>
      <c r="J34">
        <f t="shared" si="44"/>
        <v>29480.256000000001</v>
      </c>
      <c r="K34">
        <f t="shared" si="20"/>
        <v>22080</v>
      </c>
      <c r="L34">
        <f t="shared" si="30"/>
        <v>15208</v>
      </c>
      <c r="M34">
        <f t="shared" si="43"/>
        <v>16720</v>
      </c>
      <c r="N34">
        <f t="shared" si="45"/>
        <v>17040</v>
      </c>
      <c r="O34">
        <f t="shared" si="46"/>
        <v>25280</v>
      </c>
      <c r="P34">
        <f t="shared" si="21"/>
        <v>-1200</v>
      </c>
      <c r="Q34">
        <f t="shared" si="21"/>
        <v>-4394.3040000000037</v>
      </c>
      <c r="S34" s="31"/>
      <c r="T34" s="43">
        <f t="shared" si="2"/>
        <v>31344.077528015223</v>
      </c>
      <c r="U34" s="31">
        <f t="shared" si="3"/>
        <v>7.0603878024555866E-2</v>
      </c>
      <c r="V34" s="31">
        <f t="shared" si="4"/>
        <v>2381.1304719847758</v>
      </c>
      <c r="W34" s="31">
        <f t="shared" si="5"/>
        <v>5669782.324614441</v>
      </c>
      <c r="X34" s="31"/>
      <c r="Y34" s="27"/>
      <c r="Z34" s="27"/>
      <c r="AA34" s="31"/>
      <c r="AB34" s="31"/>
      <c r="AC34" s="31"/>
      <c r="AD34" s="31"/>
      <c r="AE34" s="31"/>
      <c r="AF34" s="31"/>
      <c r="AG34" s="31"/>
      <c r="AH34" s="31"/>
      <c r="AI34" s="50"/>
      <c r="AK34" s="58">
        <v>30</v>
      </c>
      <c r="AL34" s="59">
        <v>33725.207999999999</v>
      </c>
      <c r="AM34" s="31">
        <f t="shared" si="6"/>
        <v>33360.958539251573</v>
      </c>
      <c r="AN34" s="31">
        <f t="shared" si="7"/>
        <v>1.0800510429718505E-2</v>
      </c>
      <c r="AO34" s="31">
        <f t="shared" si="8"/>
        <v>364.24946074842592</v>
      </c>
      <c r="AP34" s="31">
        <f t="shared" si="9"/>
        <v>132677.66965551907</v>
      </c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50"/>
      <c r="BD34" s="58">
        <v>30</v>
      </c>
      <c r="BE34" s="59">
        <v>33725.207999999999</v>
      </c>
      <c r="BF34" s="59">
        <v>9200</v>
      </c>
      <c r="BG34" s="59">
        <v>11680</v>
      </c>
      <c r="BH34" s="31">
        <f t="shared" si="10"/>
        <v>31492.171383581939</v>
      </c>
      <c r="BI34" s="31">
        <f t="shared" si="11"/>
        <v>6.6212686261803322E-2</v>
      </c>
      <c r="BJ34" s="31">
        <f t="shared" si="12"/>
        <v>2233.0366164180596</v>
      </c>
      <c r="BK34" s="31">
        <f t="shared" si="13"/>
        <v>4986452.530263816</v>
      </c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50"/>
      <c r="BY34" s="69">
        <v>33725.207999999999</v>
      </c>
      <c r="BZ34" s="59">
        <v>38119.512000000002</v>
      </c>
      <c r="CA34" s="59">
        <v>20880</v>
      </c>
      <c r="CB34" s="31">
        <f t="shared" si="22"/>
        <v>32155.89402744684</v>
      </c>
      <c r="CC34" s="31">
        <f t="shared" si="23"/>
        <v>4.6532373426819436E-2</v>
      </c>
      <c r="CD34" s="31">
        <f t="shared" si="24"/>
        <v>1569.3139725531582</v>
      </c>
      <c r="CE34" s="31">
        <f t="shared" si="25"/>
        <v>2462746.3444505748</v>
      </c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50"/>
      <c r="CS34" s="69">
        <v>33725.207999999999</v>
      </c>
      <c r="CT34" s="31">
        <v>30</v>
      </c>
      <c r="CU34" s="31">
        <f t="shared" si="14"/>
        <v>900</v>
      </c>
      <c r="CV34" s="31">
        <f t="shared" si="15"/>
        <v>27000</v>
      </c>
      <c r="CW34" s="42">
        <f t="shared" si="16"/>
        <v>33905.817579754883</v>
      </c>
      <c r="CX34" s="42">
        <f t="shared" si="17"/>
        <v>-180.60957975488418</v>
      </c>
      <c r="CY34" s="42">
        <f t="shared" si="26"/>
        <v>4323.3198516407792</v>
      </c>
      <c r="CZ34" s="31">
        <f t="shared" si="27"/>
        <v>1409.6145125403552</v>
      </c>
      <c r="DA34" s="42">
        <f t="shared" si="28"/>
        <v>35315.432092295239</v>
      </c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50"/>
      <c r="DO34" s="69">
        <v>33725.207999999999</v>
      </c>
      <c r="DP34" s="16">
        <f t="shared" si="18"/>
        <v>-180.60957975488418</v>
      </c>
      <c r="DQ34">
        <f t="shared" si="31"/>
        <v>1752.4720057290122</v>
      </c>
      <c r="DR34" s="66">
        <f t="shared" si="32"/>
        <v>35434.435284771302</v>
      </c>
      <c r="DS34" s="59">
        <v>20880</v>
      </c>
      <c r="DT34">
        <f t="shared" si="33"/>
        <v>32344.621456370558</v>
      </c>
      <c r="DU34" s="31">
        <f t="shared" si="34"/>
        <v>4.0936338884238782E-2</v>
      </c>
      <c r="DV34" s="31">
        <f t="shared" si="35"/>
        <v>1380.5865436294407</v>
      </c>
      <c r="DW34" s="31">
        <f t="shared" si="36"/>
        <v>1906019.2044506855</v>
      </c>
      <c r="EK34" s="69">
        <v>33725.207999999999</v>
      </c>
      <c r="EL34" s="66">
        <f t="shared" si="37"/>
        <v>11568.403367066123</v>
      </c>
      <c r="EM34" s="59">
        <v>20880</v>
      </c>
      <c r="EN34">
        <f t="shared" si="38"/>
        <v>32354.345208818857</v>
      </c>
      <c r="EO34" s="31">
        <f t="shared" si="39"/>
        <v>4.0648015904932056E-2</v>
      </c>
      <c r="EP34" s="31">
        <f t="shared" si="40"/>
        <v>1370.8627911811418</v>
      </c>
      <c r="EQ34" s="31">
        <f t="shared" si="41"/>
        <v>1879264.7922449508</v>
      </c>
    </row>
    <row r="35" spans="1:147" ht="15.75" thickBot="1" x14ac:dyDescent="0.3">
      <c r="A35">
        <v>31</v>
      </c>
      <c r="B35" s="4" t="s">
        <v>41</v>
      </c>
      <c r="C35" s="5">
        <v>3</v>
      </c>
      <c r="D35" s="5">
        <v>34</v>
      </c>
      <c r="E35" s="5">
        <v>17120</v>
      </c>
      <c r="F35" s="5">
        <v>32647.871999999999</v>
      </c>
      <c r="G35">
        <f t="shared" si="19"/>
        <v>33725.207999999999</v>
      </c>
      <c r="H35">
        <f t="shared" si="29"/>
        <v>38119.512000000002</v>
      </c>
      <c r="I35">
        <f t="shared" si="42"/>
        <v>33939</v>
      </c>
      <c r="J35">
        <f t="shared" si="44"/>
        <v>32527.775999999998</v>
      </c>
      <c r="K35">
        <f t="shared" si="20"/>
        <v>20880</v>
      </c>
      <c r="L35">
        <f t="shared" si="30"/>
        <v>22080</v>
      </c>
      <c r="M35">
        <f t="shared" si="43"/>
        <v>15208</v>
      </c>
      <c r="N35">
        <f t="shared" si="45"/>
        <v>16720</v>
      </c>
      <c r="O35">
        <f t="shared" si="46"/>
        <v>17040</v>
      </c>
      <c r="P35">
        <f t="shared" si="21"/>
        <v>-3760</v>
      </c>
      <c r="Q35">
        <f t="shared" si="21"/>
        <v>-1077.3359999999993</v>
      </c>
      <c r="S35" s="31"/>
      <c r="T35" s="43">
        <f t="shared" si="2"/>
        <v>28794.429245185929</v>
      </c>
      <c r="U35" s="31">
        <f t="shared" si="3"/>
        <v>0.11803044176398604</v>
      </c>
      <c r="V35" s="31">
        <f t="shared" si="4"/>
        <v>3853.4427548140702</v>
      </c>
      <c r="W35" s="31">
        <f t="shared" si="5"/>
        <v>14849021.06462905</v>
      </c>
      <c r="X35" s="31"/>
      <c r="Y35" s="27"/>
      <c r="Z35" s="27"/>
      <c r="AA35" s="31"/>
      <c r="AB35" s="31"/>
      <c r="AC35" s="31"/>
      <c r="AD35" s="31"/>
      <c r="AE35" s="31"/>
      <c r="AF35" s="31"/>
      <c r="AG35" s="31"/>
      <c r="AH35" s="31"/>
      <c r="AI35" s="50"/>
      <c r="AK35" s="58">
        <v>31</v>
      </c>
      <c r="AL35" s="59">
        <v>32647.871999999999</v>
      </c>
      <c r="AM35" s="31">
        <f t="shared" si="6"/>
        <v>33368.433197901883</v>
      </c>
      <c r="AN35" s="31">
        <f t="shared" si="7"/>
        <v>2.2070694160461153E-2</v>
      </c>
      <c r="AO35" s="31">
        <f t="shared" si="8"/>
        <v>720.56119790188313</v>
      </c>
      <c r="AP35" s="31">
        <f t="shared" si="9"/>
        <v>519208.43992179679</v>
      </c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50"/>
      <c r="BD35" s="58">
        <v>31</v>
      </c>
      <c r="BE35" s="59">
        <v>32647.871999999999</v>
      </c>
      <c r="BF35" s="59">
        <v>7200</v>
      </c>
      <c r="BG35" s="59">
        <v>9920</v>
      </c>
      <c r="BH35" s="31">
        <f t="shared" si="10"/>
        <v>28900.423385320617</v>
      </c>
      <c r="BI35" s="31">
        <f t="shared" si="11"/>
        <v>0.11478385527483637</v>
      </c>
      <c r="BJ35" s="31">
        <f t="shared" si="12"/>
        <v>3747.4486146793824</v>
      </c>
      <c r="BK35" s="31">
        <f t="shared" si="13"/>
        <v>14043371.119662423</v>
      </c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50"/>
      <c r="BY35" s="69">
        <v>32647.871999999999</v>
      </c>
      <c r="BZ35" s="59">
        <v>33725.207999999999</v>
      </c>
      <c r="CA35" s="59">
        <v>17120</v>
      </c>
      <c r="CB35" s="31">
        <f t="shared" si="22"/>
        <v>29209.800500495152</v>
      </c>
      <c r="CC35" s="31">
        <f t="shared" si="23"/>
        <v>0.10530767516807367</v>
      </c>
      <c r="CD35" s="31">
        <f t="shared" si="24"/>
        <v>3438.0714995048475</v>
      </c>
      <c r="CE35" s="31">
        <f t="shared" si="25"/>
        <v>11820335.635707511</v>
      </c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50"/>
      <c r="CS35" s="69">
        <v>32647.871999999999</v>
      </c>
      <c r="CT35" s="31">
        <v>31</v>
      </c>
      <c r="CU35" s="31">
        <f t="shared" si="14"/>
        <v>961</v>
      </c>
      <c r="CV35" s="31">
        <f t="shared" si="15"/>
        <v>29791</v>
      </c>
      <c r="CW35" s="42">
        <f t="shared" si="16"/>
        <v>34010.904387458082</v>
      </c>
      <c r="CX35" s="42">
        <f t="shared" si="17"/>
        <v>-1363.0323874580827</v>
      </c>
      <c r="CY35" s="42">
        <f t="shared" si="26"/>
        <v>-180.60957975488418</v>
      </c>
      <c r="CZ35" s="31">
        <f t="shared" si="27"/>
        <v>-31.56553407468359</v>
      </c>
      <c r="DA35" s="42">
        <f t="shared" si="28"/>
        <v>33979.3388533834</v>
      </c>
      <c r="DB35" s="31"/>
      <c r="DC35" s="31"/>
      <c r="DD35" s="31"/>
      <c r="DE35" s="30" t="s">
        <v>408</v>
      </c>
      <c r="DF35" s="30"/>
      <c r="DG35" s="31"/>
      <c r="DH35" s="31"/>
      <c r="DI35" s="31"/>
      <c r="DJ35" s="31"/>
      <c r="DK35" s="31"/>
      <c r="DL35" s="31"/>
      <c r="DM35" s="50"/>
      <c r="DO35" s="69">
        <v>32647.871999999999</v>
      </c>
      <c r="DP35" s="16">
        <f t="shared" si="18"/>
        <v>-1363.0323874580827</v>
      </c>
      <c r="DQ35">
        <f t="shared" si="31"/>
        <v>-604.62075013939148</v>
      </c>
      <c r="DR35" s="66">
        <f t="shared" si="32"/>
        <v>33191.571398219829</v>
      </c>
      <c r="DS35" s="59">
        <v>17120</v>
      </c>
      <c r="DT35">
        <f t="shared" si="33"/>
        <v>29131.178194160355</v>
      </c>
      <c r="DU35" s="31">
        <f t="shared" si="34"/>
        <v>0.1077158660092653</v>
      </c>
      <c r="DV35" s="31">
        <f t="shared" si="35"/>
        <v>3516.6938058396445</v>
      </c>
      <c r="DW35" s="31">
        <f t="shared" si="36"/>
        <v>12367135.324030923</v>
      </c>
      <c r="EK35" s="69">
        <v>32647.871999999999</v>
      </c>
      <c r="EL35" s="66">
        <f t="shared" si="37"/>
        <v>9242.5408870303399</v>
      </c>
      <c r="EM35" s="59">
        <v>17120</v>
      </c>
      <c r="EN35">
        <f t="shared" si="38"/>
        <v>29005.544223191388</v>
      </c>
      <c r="EO35" s="31">
        <f t="shared" si="39"/>
        <v>0.11156401791849134</v>
      </c>
      <c r="EP35" s="31">
        <f t="shared" si="40"/>
        <v>3642.3277768086118</v>
      </c>
      <c r="EQ35" s="31">
        <f t="shared" si="41"/>
        <v>13266551.633711565</v>
      </c>
    </row>
    <row r="36" spans="1:147" ht="15.75" thickBot="1" x14ac:dyDescent="0.3">
      <c r="A36">
        <v>32</v>
      </c>
      <c r="B36" s="4" t="s">
        <v>42</v>
      </c>
      <c r="C36" s="5">
        <v>4</v>
      </c>
      <c r="D36" s="5">
        <v>35</v>
      </c>
      <c r="E36" s="5">
        <v>19760</v>
      </c>
      <c r="F36" s="5">
        <v>32553.851999999999</v>
      </c>
      <c r="G36">
        <f t="shared" si="19"/>
        <v>32647.871999999999</v>
      </c>
      <c r="H36">
        <f t="shared" si="29"/>
        <v>33725.207999999999</v>
      </c>
      <c r="I36">
        <f t="shared" si="42"/>
        <v>38119.512000000002</v>
      </c>
      <c r="J36">
        <f t="shared" si="44"/>
        <v>33939</v>
      </c>
      <c r="K36">
        <f t="shared" si="20"/>
        <v>17120</v>
      </c>
      <c r="L36">
        <f t="shared" si="30"/>
        <v>20880</v>
      </c>
      <c r="M36">
        <f t="shared" si="43"/>
        <v>22080</v>
      </c>
      <c r="N36">
        <f t="shared" si="45"/>
        <v>15208</v>
      </c>
      <c r="O36">
        <f t="shared" si="46"/>
        <v>16720</v>
      </c>
      <c r="P36">
        <f t="shared" si="21"/>
        <v>2640</v>
      </c>
      <c r="Q36">
        <f t="shared" si="21"/>
        <v>-94.020000000000437</v>
      </c>
      <c r="S36" s="31"/>
      <c r="T36" s="43">
        <f t="shared" si="2"/>
        <v>30584.607826746924</v>
      </c>
      <c r="U36" s="31">
        <f t="shared" si="3"/>
        <v>6.0491894269626686E-2</v>
      </c>
      <c r="V36" s="31">
        <f t="shared" si="4"/>
        <v>1969.2441732530751</v>
      </c>
      <c r="W36" s="31">
        <f t="shared" si="5"/>
        <v>3877922.6138911876</v>
      </c>
      <c r="X36" s="31"/>
      <c r="Y36" s="27"/>
      <c r="Z36" s="27"/>
      <c r="AA36" s="31"/>
      <c r="AB36" s="31"/>
      <c r="AC36" s="31"/>
      <c r="AD36" s="31"/>
      <c r="AE36" s="31"/>
      <c r="AF36" s="31"/>
      <c r="AG36" s="31"/>
      <c r="AH36" s="31"/>
      <c r="AI36" s="50"/>
      <c r="AK36" s="58">
        <v>32</v>
      </c>
      <c r="AL36" s="59">
        <v>32553.851999999999</v>
      </c>
      <c r="AM36" s="31">
        <f t="shared" si="6"/>
        <v>33375.907856552192</v>
      </c>
      <c r="AN36" s="31">
        <f t="shared" si="7"/>
        <v>2.5252183875265923E-2</v>
      </c>
      <c r="AO36" s="31">
        <f t="shared" si="8"/>
        <v>822.05585655219329</v>
      </c>
      <c r="AP36" s="31">
        <f t="shared" si="9"/>
        <v>675775.8312917602</v>
      </c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50"/>
      <c r="BD36" s="58">
        <v>32</v>
      </c>
      <c r="BE36" s="59">
        <v>32553.851999999999</v>
      </c>
      <c r="BF36" s="59">
        <v>10480</v>
      </c>
      <c r="BG36" s="59">
        <v>9280</v>
      </c>
      <c r="BH36" s="31">
        <f t="shared" si="10"/>
        <v>30386.538466972866</v>
      </c>
      <c r="BI36" s="31">
        <f t="shared" si="11"/>
        <v>6.6576254417668679E-2</v>
      </c>
      <c r="BJ36" s="31">
        <f t="shared" si="12"/>
        <v>2167.3135330271325</v>
      </c>
      <c r="BK36" s="31">
        <f t="shared" si="13"/>
        <v>4697247.9504425516</v>
      </c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50"/>
      <c r="BY36" s="69">
        <v>32553.851999999999</v>
      </c>
      <c r="BZ36" s="59">
        <v>32647.871999999999</v>
      </c>
      <c r="CA36" s="59">
        <v>19760</v>
      </c>
      <c r="CB36" s="31">
        <f t="shared" si="22"/>
        <v>30714.177726723414</v>
      </c>
      <c r="CC36" s="31">
        <f t="shared" si="23"/>
        <v>5.651172319873498E-2</v>
      </c>
      <c r="CD36" s="31">
        <f t="shared" si="24"/>
        <v>1839.6742732765852</v>
      </c>
      <c r="CE36" s="31">
        <f t="shared" si="25"/>
        <v>3384401.4317557318</v>
      </c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50"/>
      <c r="CS36" s="69">
        <v>32553.851999999999</v>
      </c>
      <c r="CT36" s="31">
        <v>32</v>
      </c>
      <c r="CU36" s="31">
        <f t="shared" si="14"/>
        <v>1024</v>
      </c>
      <c r="CV36" s="31">
        <f t="shared" si="15"/>
        <v>32768</v>
      </c>
      <c r="CW36" s="42">
        <f t="shared" si="16"/>
        <v>34111.51738569764</v>
      </c>
      <c r="CX36" s="42">
        <f t="shared" si="17"/>
        <v>-1557.6653856976409</v>
      </c>
      <c r="CY36" s="42">
        <f t="shared" si="26"/>
        <v>-1363.0323874580827</v>
      </c>
      <c r="CZ36" s="31">
        <f t="shared" si="27"/>
        <v>-409.92052011102663</v>
      </c>
      <c r="DA36" s="42">
        <f t="shared" si="28"/>
        <v>33701.596865586616</v>
      </c>
      <c r="DB36" s="31"/>
      <c r="DC36" s="31"/>
      <c r="DD36" s="31"/>
      <c r="DE36" s="27" t="s">
        <v>409</v>
      </c>
      <c r="DF36" s="27">
        <v>0.29196115033152537</v>
      </c>
      <c r="DG36" s="31"/>
      <c r="DH36" s="31"/>
      <c r="DI36" s="31"/>
      <c r="DJ36" s="31"/>
      <c r="DK36" s="31"/>
      <c r="DL36" s="31"/>
      <c r="DM36" s="50"/>
      <c r="DO36" s="69">
        <v>32553.851999999999</v>
      </c>
      <c r="DP36" s="16">
        <f t="shared" si="18"/>
        <v>-1557.6653856976409</v>
      </c>
      <c r="DQ36">
        <f t="shared" si="31"/>
        <v>-540.30084995568143</v>
      </c>
      <c r="DR36" s="66">
        <f t="shared" si="32"/>
        <v>33365.516729799201</v>
      </c>
      <c r="DS36" s="59">
        <v>19760</v>
      </c>
      <c r="DT36">
        <f t="shared" si="33"/>
        <v>30800.142380671983</v>
      </c>
      <c r="DU36" s="31">
        <f t="shared" si="34"/>
        <v>5.3871032507244176E-2</v>
      </c>
      <c r="DV36" s="31">
        <f t="shared" si="35"/>
        <v>1753.7096193280158</v>
      </c>
      <c r="DW36" s="31">
        <f t="shared" si="36"/>
        <v>3075497.4289236143</v>
      </c>
      <c r="EK36" s="69">
        <v>32553.851999999999</v>
      </c>
      <c r="EL36" s="66">
        <f t="shared" si="37"/>
        <v>9336.7826709286637</v>
      </c>
      <c r="EM36" s="59">
        <v>19760</v>
      </c>
      <c r="EN36">
        <f t="shared" si="38"/>
        <v>30677.053674201663</v>
      </c>
      <c r="EO36" s="31">
        <f t="shared" si="39"/>
        <v>5.7652112130949541E-2</v>
      </c>
      <c r="EP36" s="31">
        <f t="shared" si="40"/>
        <v>1876.798325798336</v>
      </c>
      <c r="EQ36" s="31">
        <f t="shared" si="41"/>
        <v>3522371.955719437</v>
      </c>
    </row>
    <row r="37" spans="1:147" ht="15.75" thickBot="1" x14ac:dyDescent="0.3">
      <c r="A37">
        <v>33</v>
      </c>
      <c r="B37" s="4" t="s">
        <v>43</v>
      </c>
      <c r="C37" s="5">
        <v>5</v>
      </c>
      <c r="D37" s="5">
        <v>36</v>
      </c>
      <c r="E37" s="5">
        <v>23520</v>
      </c>
      <c r="F37" s="5">
        <v>35723.123999999996</v>
      </c>
      <c r="G37">
        <f t="shared" si="19"/>
        <v>32553.851999999999</v>
      </c>
      <c r="H37">
        <f t="shared" si="29"/>
        <v>32647.871999999999</v>
      </c>
      <c r="I37">
        <f t="shared" si="42"/>
        <v>33725.207999999999</v>
      </c>
      <c r="J37">
        <f t="shared" si="44"/>
        <v>38119.512000000002</v>
      </c>
      <c r="K37">
        <f t="shared" si="20"/>
        <v>19760</v>
      </c>
      <c r="L37">
        <f t="shared" si="30"/>
        <v>17120</v>
      </c>
      <c r="M37">
        <f t="shared" si="43"/>
        <v>20880</v>
      </c>
      <c r="N37">
        <f t="shared" si="45"/>
        <v>22080</v>
      </c>
      <c r="O37">
        <f t="shared" si="46"/>
        <v>15208</v>
      </c>
      <c r="P37">
        <f t="shared" si="21"/>
        <v>3760</v>
      </c>
      <c r="Q37">
        <f t="shared" si="21"/>
        <v>3169.2719999999972</v>
      </c>
      <c r="S37" s="31"/>
      <c r="T37" s="43">
        <f t="shared" ref="T37:T68" si="47">$AB$21+$AB$22*E37</f>
        <v>33134.256109576214</v>
      </c>
      <c r="U37" s="31">
        <f t="shared" si="3"/>
        <v>7.2470366545316203E-2</v>
      </c>
      <c r="V37" s="31">
        <f t="shared" si="4"/>
        <v>2588.8678904237822</v>
      </c>
      <c r="W37" s="31">
        <f t="shared" si="5"/>
        <v>6702236.9540672842</v>
      </c>
      <c r="X37" s="31"/>
      <c r="Y37" s="27"/>
      <c r="Z37" s="27"/>
      <c r="AA37" s="31"/>
      <c r="AB37" s="31"/>
      <c r="AC37" s="31"/>
      <c r="AD37" s="31"/>
      <c r="AE37" s="31"/>
      <c r="AF37" s="31"/>
      <c r="AG37" s="31"/>
      <c r="AH37" s="31"/>
      <c r="AI37" s="50"/>
      <c r="AK37" s="58">
        <v>33</v>
      </c>
      <c r="AL37" s="59">
        <v>35723.123999999996</v>
      </c>
      <c r="AM37" s="31">
        <f t="shared" si="6"/>
        <v>33383.382515202502</v>
      </c>
      <c r="AN37" s="31">
        <f t="shared" si="7"/>
        <v>6.5496553011363021E-2</v>
      </c>
      <c r="AO37" s="31">
        <f t="shared" si="8"/>
        <v>2339.7414847974942</v>
      </c>
      <c r="AP37" s="31">
        <f t="shared" si="9"/>
        <v>5474390.2156823827</v>
      </c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50"/>
      <c r="BD37" s="58">
        <v>33</v>
      </c>
      <c r="BE37" s="59">
        <v>35723.123999999996</v>
      </c>
      <c r="BF37" s="59">
        <v>11520</v>
      </c>
      <c r="BG37" s="59">
        <v>12000</v>
      </c>
      <c r="BH37" s="31">
        <f t="shared" si="10"/>
        <v>33149.033562565965</v>
      </c>
      <c r="BI37" s="31">
        <f t="shared" si="11"/>
        <v>7.2056700232432977E-2</v>
      </c>
      <c r="BJ37" s="31">
        <f t="shared" si="12"/>
        <v>2574.0904374340316</v>
      </c>
      <c r="BK37" s="31">
        <f t="shared" si="13"/>
        <v>6625941.5800893242</v>
      </c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50"/>
      <c r="BY37" s="69">
        <v>35723.123999999996</v>
      </c>
      <c r="BZ37" s="59">
        <v>32553.851999999999</v>
      </c>
      <c r="CA37" s="59">
        <v>23520</v>
      </c>
      <c r="CB37" s="31">
        <f t="shared" si="22"/>
        <v>33051.98378104248</v>
      </c>
      <c r="CC37" s="31">
        <f t="shared" si="23"/>
        <v>7.4773421802570142E-2</v>
      </c>
      <c r="CD37" s="31">
        <f t="shared" si="24"/>
        <v>2671.1402189575165</v>
      </c>
      <c r="CE37" s="31">
        <f t="shared" si="25"/>
        <v>7134990.0693324087</v>
      </c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50"/>
      <c r="CS37" s="69">
        <v>35723.123999999996</v>
      </c>
      <c r="CT37" s="31">
        <v>33</v>
      </c>
      <c r="CU37" s="31">
        <f t="shared" si="14"/>
        <v>1089</v>
      </c>
      <c r="CV37" s="31">
        <f t="shared" si="15"/>
        <v>35937</v>
      </c>
      <c r="CW37" s="42">
        <f t="shared" si="16"/>
        <v>34207.721388702383</v>
      </c>
      <c r="CX37" s="42">
        <f t="shared" si="17"/>
        <v>1515.4026112976135</v>
      </c>
      <c r="CY37" s="42">
        <f t="shared" si="26"/>
        <v>-1557.6653856976409</v>
      </c>
      <c r="CZ37" s="31">
        <f t="shared" si="27"/>
        <v>-472.19973601534656</v>
      </c>
      <c r="DA37" s="42">
        <f t="shared" si="28"/>
        <v>33735.521652687035</v>
      </c>
      <c r="DB37" s="31"/>
      <c r="DC37" s="31"/>
      <c r="DD37" s="31"/>
      <c r="DE37" s="27" t="s">
        <v>410</v>
      </c>
      <c r="DF37" s="27">
        <v>8.5241313302907559E-2</v>
      </c>
      <c r="DG37" s="31"/>
      <c r="DH37" s="31"/>
      <c r="DI37" s="31"/>
      <c r="DJ37" s="31"/>
      <c r="DK37" s="31"/>
      <c r="DL37" s="31"/>
      <c r="DM37" s="50"/>
      <c r="DO37" s="69">
        <v>35723.123999999996</v>
      </c>
      <c r="DP37" s="16">
        <f t="shared" si="18"/>
        <v>1515.4026112976135</v>
      </c>
      <c r="DQ37">
        <f t="shared" si="31"/>
        <v>-475.63487926782295</v>
      </c>
      <c r="DR37" s="66">
        <f t="shared" si="32"/>
        <v>33535.269508190257</v>
      </c>
      <c r="DS37" s="59">
        <v>23520</v>
      </c>
      <c r="DT37">
        <f t="shared" si="33"/>
        <v>33144.456558243248</v>
      </c>
      <c r="DU37" s="31">
        <f t="shared" si="34"/>
        <v>7.2184824646264106E-2</v>
      </c>
      <c r="DV37" s="31">
        <f t="shared" si="35"/>
        <v>2578.6674417567483</v>
      </c>
      <c r="DW37" s="31">
        <f t="shared" si="36"/>
        <v>6649525.7751762932</v>
      </c>
      <c r="EK37" s="69">
        <v>35723.123999999996</v>
      </c>
      <c r="EL37" s="66">
        <f t="shared" si="37"/>
        <v>9430.08093131432</v>
      </c>
      <c r="EM37" s="59">
        <v>23520</v>
      </c>
      <c r="EN37">
        <f t="shared" si="38"/>
        <v>33039.609598332012</v>
      </c>
      <c r="EO37" s="31">
        <f t="shared" si="39"/>
        <v>7.5119813196292254E-2</v>
      </c>
      <c r="EP37" s="31">
        <f t="shared" si="40"/>
        <v>2683.5144016679842</v>
      </c>
      <c r="EQ37" s="31">
        <f t="shared" si="41"/>
        <v>7201249.5439594788</v>
      </c>
    </row>
    <row r="38" spans="1:147" ht="15.75" thickBot="1" x14ac:dyDescent="0.3">
      <c r="A38">
        <v>34</v>
      </c>
      <c r="B38" s="4" t="s">
        <v>44</v>
      </c>
      <c r="C38" s="5">
        <v>6</v>
      </c>
      <c r="D38" s="5">
        <v>37</v>
      </c>
      <c r="E38" s="5">
        <v>23440</v>
      </c>
      <c r="F38" s="5">
        <v>39155.555999999997</v>
      </c>
      <c r="G38">
        <f t="shared" si="19"/>
        <v>35723.123999999996</v>
      </c>
      <c r="H38">
        <f t="shared" si="29"/>
        <v>32553.851999999999</v>
      </c>
      <c r="I38">
        <f t="shared" si="42"/>
        <v>32647.871999999999</v>
      </c>
      <c r="J38">
        <f t="shared" si="44"/>
        <v>33725.207999999999</v>
      </c>
      <c r="K38">
        <f t="shared" si="20"/>
        <v>23520</v>
      </c>
      <c r="L38">
        <f t="shared" si="30"/>
        <v>19760</v>
      </c>
      <c r="M38">
        <f t="shared" si="43"/>
        <v>17120</v>
      </c>
      <c r="N38">
        <f t="shared" si="45"/>
        <v>20880</v>
      </c>
      <c r="O38">
        <f t="shared" si="46"/>
        <v>22080</v>
      </c>
      <c r="P38">
        <f t="shared" si="21"/>
        <v>-80</v>
      </c>
      <c r="Q38">
        <f t="shared" si="21"/>
        <v>3432.4320000000007</v>
      </c>
      <c r="S38" s="31"/>
      <c r="T38" s="43">
        <f t="shared" si="47"/>
        <v>33080.008273771338</v>
      </c>
      <c r="U38" s="31">
        <f t="shared" si="3"/>
        <v>0.15516438398240748</v>
      </c>
      <c r="V38" s="31">
        <f t="shared" si="4"/>
        <v>6075.5477262286586</v>
      </c>
      <c r="W38" s="31">
        <f t="shared" si="5"/>
        <v>36912280.17368222</v>
      </c>
      <c r="X38" s="31"/>
      <c r="Y38" s="27"/>
      <c r="Z38" s="27"/>
      <c r="AA38" s="31"/>
      <c r="AB38" s="31"/>
      <c r="AC38" s="31"/>
      <c r="AD38" s="31"/>
      <c r="AE38" s="31"/>
      <c r="AF38" s="31"/>
      <c r="AG38" s="31"/>
      <c r="AH38" s="31"/>
      <c r="AI38" s="50"/>
      <c r="AK38" s="58">
        <v>34</v>
      </c>
      <c r="AL38" s="59">
        <v>39155.555999999997</v>
      </c>
      <c r="AM38" s="31">
        <f t="shared" si="6"/>
        <v>33390.857173852812</v>
      </c>
      <c r="AN38" s="31">
        <f t="shared" si="7"/>
        <v>0.14722556426340072</v>
      </c>
      <c r="AO38" s="31">
        <f t="shared" si="8"/>
        <v>5764.6988261471852</v>
      </c>
      <c r="AP38" s="31">
        <f t="shared" si="9"/>
        <v>33231752.556182735</v>
      </c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50"/>
      <c r="BD38" s="58">
        <v>34</v>
      </c>
      <c r="BE38" s="59">
        <v>39155.555999999997</v>
      </c>
      <c r="BF38" s="59">
        <v>9600</v>
      </c>
      <c r="BG38" s="59">
        <v>13840</v>
      </c>
      <c r="BH38" s="31">
        <f t="shared" si="10"/>
        <v>33427.815605789037</v>
      </c>
      <c r="BI38" s="31">
        <f t="shared" si="11"/>
        <v>0.14628167696586813</v>
      </c>
      <c r="BJ38" s="31">
        <f t="shared" si="12"/>
        <v>5727.7403942109595</v>
      </c>
      <c r="BK38" s="31">
        <f t="shared" si="13"/>
        <v>32807010.023475919</v>
      </c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50"/>
      <c r="BY38" s="69">
        <v>39155.555999999997</v>
      </c>
      <c r="BZ38" s="59">
        <v>35723.123999999996</v>
      </c>
      <c r="CA38" s="59">
        <v>23440</v>
      </c>
      <c r="CB38" s="31">
        <f t="shared" si="22"/>
        <v>33431.492902336846</v>
      </c>
      <c r="CC38" s="31">
        <f t="shared" si="23"/>
        <v>0.14618776190186525</v>
      </c>
      <c r="CD38" s="31">
        <f t="shared" si="24"/>
        <v>5724.063097663151</v>
      </c>
      <c r="CE38" s="31">
        <f t="shared" si="25"/>
        <v>32764898.346029069</v>
      </c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50"/>
      <c r="CS38" s="69">
        <v>39155.555999999997</v>
      </c>
      <c r="CT38" s="31">
        <v>34</v>
      </c>
      <c r="CU38" s="31">
        <f t="shared" si="14"/>
        <v>1156</v>
      </c>
      <c r="CV38" s="31">
        <f t="shared" si="15"/>
        <v>39304</v>
      </c>
      <c r="CW38" s="42">
        <f t="shared" si="16"/>
        <v>34299.581210701122</v>
      </c>
      <c r="CX38" s="42">
        <f t="shared" si="17"/>
        <v>4855.9747892988744</v>
      </c>
      <c r="CY38" s="42">
        <f t="shared" si="26"/>
        <v>1515.4026112976135</v>
      </c>
      <c r="CZ38" s="31">
        <f t="shared" si="27"/>
        <v>511.12923186069065</v>
      </c>
      <c r="DA38" s="42">
        <f t="shared" si="28"/>
        <v>34810.710442561816</v>
      </c>
      <c r="DB38" s="31"/>
      <c r="DC38" s="31"/>
      <c r="DD38" s="31"/>
      <c r="DE38" s="27" t="s">
        <v>411</v>
      </c>
      <c r="DF38" s="27">
        <v>6.5355254896449028E-2</v>
      </c>
      <c r="DG38" s="31"/>
      <c r="DH38" s="31"/>
      <c r="DI38" s="31"/>
      <c r="DJ38" s="31"/>
      <c r="DK38" s="31"/>
      <c r="DL38" s="31"/>
      <c r="DM38" s="50"/>
      <c r="DO38" s="69">
        <v>39155.555999999997</v>
      </c>
      <c r="DP38" s="16">
        <f t="shared" si="18"/>
        <v>4855.9747892988744</v>
      </c>
      <c r="DQ38">
        <f t="shared" si="31"/>
        <v>816.30976770127381</v>
      </c>
      <c r="DR38" s="66">
        <f t="shared" si="32"/>
        <v>34927.827153398917</v>
      </c>
      <c r="DS38" s="59">
        <v>23440</v>
      </c>
      <c r="DT38">
        <f t="shared" si="33"/>
        <v>33679.906237208859</v>
      </c>
      <c r="DU38" s="31">
        <f t="shared" si="34"/>
        <v>0.13984349405716875</v>
      </c>
      <c r="DV38" s="31">
        <f t="shared" si="35"/>
        <v>5475.6497627911376</v>
      </c>
      <c r="DW38" s="31">
        <f t="shared" si="36"/>
        <v>29982740.32475464</v>
      </c>
      <c r="EK38" s="69">
        <v>39155.555999999997</v>
      </c>
      <c r="EL38" s="66">
        <f t="shared" si="37"/>
        <v>10749.387072065594</v>
      </c>
      <c r="EM38" s="59">
        <v>23440</v>
      </c>
      <c r="EN38">
        <f t="shared" si="38"/>
        <v>33573.028653320449</v>
      </c>
      <c r="EO38" s="31">
        <f t="shared" si="39"/>
        <v>0.14257305774637827</v>
      </c>
      <c r="EP38" s="31">
        <f t="shared" si="40"/>
        <v>5582.5273466795479</v>
      </c>
      <c r="EQ38" s="31">
        <f t="shared" si="41"/>
        <v>31164611.576424994</v>
      </c>
    </row>
    <row r="39" spans="1:147" ht="15.75" thickBot="1" x14ac:dyDescent="0.3">
      <c r="A39">
        <v>35</v>
      </c>
      <c r="B39" s="4" t="s">
        <v>45</v>
      </c>
      <c r="C39" s="5">
        <v>7</v>
      </c>
      <c r="D39" s="5">
        <v>38</v>
      </c>
      <c r="E39" s="5">
        <v>22080</v>
      </c>
      <c r="F39" s="5">
        <v>37091.603999999999</v>
      </c>
      <c r="G39">
        <f t="shared" si="19"/>
        <v>39155.555999999997</v>
      </c>
      <c r="H39">
        <f t="shared" si="29"/>
        <v>35723.123999999996</v>
      </c>
      <c r="I39">
        <f t="shared" si="42"/>
        <v>32553.851999999999</v>
      </c>
      <c r="J39">
        <f t="shared" si="44"/>
        <v>32647.871999999999</v>
      </c>
      <c r="K39">
        <f t="shared" si="20"/>
        <v>23440</v>
      </c>
      <c r="L39">
        <f t="shared" si="30"/>
        <v>23520</v>
      </c>
      <c r="M39">
        <f t="shared" si="43"/>
        <v>19760</v>
      </c>
      <c r="N39">
        <f t="shared" si="45"/>
        <v>17120</v>
      </c>
      <c r="O39">
        <f t="shared" si="46"/>
        <v>20880</v>
      </c>
      <c r="P39">
        <f t="shared" si="21"/>
        <v>-1360</v>
      </c>
      <c r="Q39">
        <f t="shared" si="21"/>
        <v>-2063.9519999999975</v>
      </c>
      <c r="S39" s="31"/>
      <c r="T39" s="43">
        <f t="shared" si="47"/>
        <v>32157.795065088401</v>
      </c>
      <c r="U39" s="31">
        <f t="shared" si="3"/>
        <v>0.13301686642916813</v>
      </c>
      <c r="V39" s="31">
        <f t="shared" si="4"/>
        <v>4933.808934911598</v>
      </c>
      <c r="W39" s="31">
        <f t="shared" si="5"/>
        <v>24342470.606213517</v>
      </c>
      <c r="X39" s="31"/>
      <c r="Y39" s="27"/>
      <c r="Z39" s="27"/>
      <c r="AA39" s="31"/>
      <c r="AB39" s="31"/>
      <c r="AC39" s="31"/>
      <c r="AD39" s="31"/>
      <c r="AE39" s="31"/>
      <c r="AF39" s="31"/>
      <c r="AG39" s="31"/>
      <c r="AH39" s="31"/>
      <c r="AI39" s="50"/>
      <c r="AK39" s="58">
        <v>35</v>
      </c>
      <c r="AL39" s="59">
        <v>37091.603999999999</v>
      </c>
      <c r="AM39" s="31">
        <f t="shared" si="6"/>
        <v>33398.331832503121</v>
      </c>
      <c r="AN39" s="31">
        <f t="shared" si="7"/>
        <v>9.9571648815642427E-2</v>
      </c>
      <c r="AO39" s="31">
        <f t="shared" si="8"/>
        <v>3693.272167496878</v>
      </c>
      <c r="AP39" s="31">
        <f t="shared" si="9"/>
        <v>13640259.303207086</v>
      </c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50"/>
      <c r="BD39" s="58">
        <v>35</v>
      </c>
      <c r="BE39" s="59">
        <v>37091.603999999999</v>
      </c>
      <c r="BF39" s="59">
        <v>9200</v>
      </c>
      <c r="BG39" s="59">
        <v>12880</v>
      </c>
      <c r="BH39" s="31">
        <f t="shared" si="10"/>
        <v>32432.853655189127</v>
      </c>
      <c r="BI39" s="31">
        <f t="shared" si="11"/>
        <v>0.12560121004232852</v>
      </c>
      <c r="BJ39" s="31">
        <f t="shared" si="12"/>
        <v>4658.7503448108728</v>
      </c>
      <c r="BK39" s="31">
        <f t="shared" si="13"/>
        <v>21703954.775275424</v>
      </c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50"/>
      <c r="BY39" s="69">
        <v>37091.603999999999</v>
      </c>
      <c r="BZ39" s="59">
        <v>39155.555999999997</v>
      </c>
      <c r="CA39" s="59">
        <v>22080</v>
      </c>
      <c r="CB39" s="31">
        <f t="shared" si="22"/>
        <v>33046.480569530198</v>
      </c>
      <c r="CC39" s="31">
        <f t="shared" si="23"/>
        <v>0.10905765710401202</v>
      </c>
      <c r="CD39" s="31">
        <f t="shared" si="24"/>
        <v>4045.123430469801</v>
      </c>
      <c r="CE39" s="31">
        <f t="shared" si="25"/>
        <v>16363023.567735771</v>
      </c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50"/>
      <c r="CS39" s="69">
        <v>37091.603999999999</v>
      </c>
      <c r="CT39" s="31">
        <v>35</v>
      </c>
      <c r="CU39" s="31">
        <f t="shared" si="14"/>
        <v>1225</v>
      </c>
      <c r="CV39" s="31">
        <f t="shared" si="15"/>
        <v>42875</v>
      </c>
      <c r="CW39" s="42">
        <f t="shared" si="16"/>
        <v>34387.161665922678</v>
      </c>
      <c r="CX39" s="42">
        <f t="shared" si="17"/>
        <v>2704.442334077321</v>
      </c>
      <c r="CY39" s="42">
        <f t="shared" si="26"/>
        <v>4855.9747892988744</v>
      </c>
      <c r="CZ39" s="31">
        <f t="shared" si="27"/>
        <v>1580.0549422976985</v>
      </c>
      <c r="DA39" s="42">
        <f t="shared" si="28"/>
        <v>35967.216608220377</v>
      </c>
      <c r="DB39" s="31"/>
      <c r="DC39" s="31"/>
      <c r="DD39" s="31"/>
      <c r="DE39" s="27" t="s">
        <v>412</v>
      </c>
      <c r="DF39" s="27">
        <v>5110.4270236958473</v>
      </c>
      <c r="DG39" s="31"/>
      <c r="DH39" s="31"/>
      <c r="DI39" s="31"/>
      <c r="DJ39" s="31"/>
      <c r="DK39" s="31"/>
      <c r="DL39" s="31"/>
      <c r="DM39" s="50"/>
      <c r="DO39" s="69">
        <v>37091.603999999999</v>
      </c>
      <c r="DP39" s="16">
        <f t="shared" si="18"/>
        <v>2704.442334077321</v>
      </c>
      <c r="DQ39">
        <f t="shared" si="31"/>
        <v>1817.9768650639414</v>
      </c>
      <c r="DR39" s="66">
        <f t="shared" si="32"/>
        <v>36025.698253766321</v>
      </c>
      <c r="DS39" s="59">
        <v>22080</v>
      </c>
      <c r="DT39">
        <f t="shared" si="33"/>
        <v>33317.974475183604</v>
      </c>
      <c r="DU39" s="31">
        <f t="shared" si="34"/>
        <v>0.10173810560514976</v>
      </c>
      <c r="DV39" s="31">
        <f t="shared" si="35"/>
        <v>3773.6295248163951</v>
      </c>
      <c r="DW39" s="31">
        <f t="shared" si="36"/>
        <v>14240279.790566012</v>
      </c>
      <c r="EK39" s="69">
        <v>37091.603999999999</v>
      </c>
      <c r="EL39" s="66">
        <f t="shared" si="37"/>
        <v>11777.163665396001</v>
      </c>
      <c r="EM39" s="59">
        <v>22080</v>
      </c>
      <c r="EN39">
        <f t="shared" si="38"/>
        <v>33187.419501587035</v>
      </c>
      <c r="EO39" s="31">
        <f t="shared" si="39"/>
        <v>0.1052579041449101</v>
      </c>
      <c r="EP39" s="31">
        <f t="shared" si="40"/>
        <v>3904.1844984129639</v>
      </c>
      <c r="EQ39" s="31">
        <f t="shared" si="41"/>
        <v>15242656.597648086</v>
      </c>
    </row>
    <row r="40" spans="1:147" ht="15.75" thickBot="1" x14ac:dyDescent="0.3">
      <c r="A40">
        <v>36</v>
      </c>
      <c r="B40" s="4" t="s">
        <v>46</v>
      </c>
      <c r="C40" s="5">
        <v>8</v>
      </c>
      <c r="D40" s="5">
        <v>39</v>
      </c>
      <c r="E40" s="5">
        <v>19040</v>
      </c>
      <c r="F40" s="5">
        <v>32413.752</v>
      </c>
      <c r="G40">
        <f t="shared" si="19"/>
        <v>37091.603999999999</v>
      </c>
      <c r="H40">
        <f t="shared" si="29"/>
        <v>39155.555999999997</v>
      </c>
      <c r="I40">
        <f t="shared" si="42"/>
        <v>35723.123999999996</v>
      </c>
      <c r="J40">
        <f t="shared" si="44"/>
        <v>32553.851999999999</v>
      </c>
      <c r="K40">
        <f t="shared" si="20"/>
        <v>22080</v>
      </c>
      <c r="L40">
        <f t="shared" si="30"/>
        <v>23440</v>
      </c>
      <c r="M40">
        <f t="shared" si="43"/>
        <v>23520</v>
      </c>
      <c r="N40">
        <f t="shared" si="45"/>
        <v>19760</v>
      </c>
      <c r="O40">
        <f t="shared" si="46"/>
        <v>17120</v>
      </c>
      <c r="P40">
        <f t="shared" si="21"/>
        <v>-3040</v>
      </c>
      <c r="Q40">
        <f t="shared" si="21"/>
        <v>-4677.851999999999</v>
      </c>
      <c r="S40" s="31"/>
      <c r="T40" s="43">
        <f t="shared" si="47"/>
        <v>30096.377304503018</v>
      </c>
      <c r="U40" s="31">
        <f t="shared" si="3"/>
        <v>7.1493565308236542E-2</v>
      </c>
      <c r="V40" s="31">
        <f t="shared" si="4"/>
        <v>2317.3746954969829</v>
      </c>
      <c r="W40" s="31">
        <f t="shared" si="5"/>
        <v>5370225.4793297341</v>
      </c>
      <c r="X40" s="31"/>
      <c r="Y40" s="27"/>
      <c r="Z40" s="27"/>
      <c r="AA40" s="31"/>
      <c r="AB40" s="31"/>
      <c r="AC40" s="31"/>
      <c r="AD40" s="31"/>
      <c r="AE40" s="31"/>
      <c r="AF40" s="31"/>
      <c r="AG40" s="31"/>
      <c r="AH40" s="31"/>
      <c r="AI40" s="50"/>
      <c r="AK40" s="58">
        <v>36</v>
      </c>
      <c r="AL40" s="59">
        <v>32413.752</v>
      </c>
      <c r="AM40" s="31">
        <f t="shared" si="6"/>
        <v>33405.806491153431</v>
      </c>
      <c r="AN40" s="31">
        <f t="shared" si="7"/>
        <v>3.0605975240182954E-2</v>
      </c>
      <c r="AO40" s="31">
        <f t="shared" si="8"/>
        <v>992.05449115343072</v>
      </c>
      <c r="AP40" s="31">
        <f t="shared" si="9"/>
        <v>984172.11341769237</v>
      </c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50"/>
      <c r="BD40" s="58">
        <v>36</v>
      </c>
      <c r="BE40" s="59">
        <v>32413.752</v>
      </c>
      <c r="BF40" s="59">
        <v>7200</v>
      </c>
      <c r="BG40" s="59">
        <v>11840</v>
      </c>
      <c r="BH40" s="31">
        <f t="shared" si="10"/>
        <v>30405.515019892118</v>
      </c>
      <c r="BI40" s="31">
        <f t="shared" si="11"/>
        <v>6.1956325824541449E-2</v>
      </c>
      <c r="BJ40" s="31">
        <f t="shared" si="12"/>
        <v>2008.2369801078821</v>
      </c>
      <c r="BK40" s="31">
        <f t="shared" si="13"/>
        <v>4033015.768272826</v>
      </c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50"/>
      <c r="BY40" s="69">
        <v>32413.752</v>
      </c>
      <c r="BZ40" s="59">
        <v>37091.603999999999</v>
      </c>
      <c r="CA40" s="59">
        <v>19040</v>
      </c>
      <c r="CB40" s="31">
        <f t="shared" si="22"/>
        <v>30866.316807718576</v>
      </c>
      <c r="CC40" s="31">
        <f t="shared" si="23"/>
        <v>4.7740082428020796E-2</v>
      </c>
      <c r="CD40" s="31">
        <f t="shared" si="24"/>
        <v>1547.435192281424</v>
      </c>
      <c r="CE40" s="31">
        <f t="shared" si="25"/>
        <v>2394555.6743110474</v>
      </c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50"/>
      <c r="CS40" s="69">
        <v>32413.752</v>
      </c>
      <c r="CT40" s="31">
        <v>36</v>
      </c>
      <c r="CU40" s="31">
        <f t="shared" si="14"/>
        <v>1296</v>
      </c>
      <c r="CV40" s="31">
        <f t="shared" si="15"/>
        <v>46656</v>
      </c>
      <c r="CW40" s="42">
        <f t="shared" si="16"/>
        <v>34470.52756859587</v>
      </c>
      <c r="CX40" s="42">
        <f t="shared" si="17"/>
        <v>-2056.7755685958691</v>
      </c>
      <c r="CY40" s="42">
        <f t="shared" si="26"/>
        <v>2704.442334077321</v>
      </c>
      <c r="CZ40" s="31">
        <f t="shared" si="27"/>
        <v>891.60151705184217</v>
      </c>
      <c r="DA40" s="42">
        <f t="shared" si="28"/>
        <v>35362.129085647714</v>
      </c>
      <c r="DB40" s="31"/>
      <c r="DC40" s="31"/>
      <c r="DD40" s="31"/>
      <c r="DE40" s="28" t="s">
        <v>413</v>
      </c>
      <c r="DF40" s="28">
        <v>142</v>
      </c>
      <c r="DG40" s="31"/>
      <c r="DH40" s="31"/>
      <c r="DI40" s="31"/>
      <c r="DJ40" s="31"/>
      <c r="DK40" s="31"/>
      <c r="DL40" s="31"/>
      <c r="DM40" s="50"/>
      <c r="DO40" s="69">
        <v>32413.752</v>
      </c>
      <c r="DP40" s="16">
        <f t="shared" si="18"/>
        <v>-2056.7755685958691</v>
      </c>
      <c r="DQ40">
        <f t="shared" si="31"/>
        <v>520.56570431341379</v>
      </c>
      <c r="DR40" s="66">
        <f t="shared" si="32"/>
        <v>34820.146915014535</v>
      </c>
      <c r="DS40" s="59">
        <v>19040</v>
      </c>
      <c r="DT40">
        <f t="shared" si="33"/>
        <v>30974.696620662486</v>
      </c>
      <c r="DU40" s="31">
        <f t="shared" si="34"/>
        <v>4.439644566101187E-2</v>
      </c>
      <c r="DV40" s="31">
        <f t="shared" si="35"/>
        <v>1439.0553793375148</v>
      </c>
      <c r="DW40" s="31">
        <f t="shared" si="36"/>
        <v>2070880.3848002385</v>
      </c>
      <c r="EK40" s="69">
        <v>32413.752</v>
      </c>
      <c r="EL40" s="66">
        <f t="shared" si="37"/>
        <v>10504.628800899973</v>
      </c>
      <c r="EM40" s="59">
        <v>19040</v>
      </c>
      <c r="EN40">
        <f t="shared" si="38"/>
        <v>30748.442729809503</v>
      </c>
      <c r="EO40" s="31">
        <f t="shared" si="39"/>
        <v>5.1376627740919875E-2</v>
      </c>
      <c r="EP40" s="31">
        <f t="shared" si="40"/>
        <v>1665.309270190497</v>
      </c>
      <c r="EQ40" s="31">
        <f t="shared" si="41"/>
        <v>2773254.965382406</v>
      </c>
    </row>
    <row r="41" spans="1:147" ht="15.75" thickBot="1" x14ac:dyDescent="0.3">
      <c r="A41">
        <v>37</v>
      </c>
      <c r="B41" s="4" t="s">
        <v>47</v>
      </c>
      <c r="C41" s="5">
        <v>9</v>
      </c>
      <c r="D41" s="5">
        <v>40</v>
      </c>
      <c r="E41" s="5">
        <v>19680</v>
      </c>
      <c r="F41" s="5">
        <v>31170.408000000003</v>
      </c>
      <c r="G41">
        <f t="shared" si="19"/>
        <v>32413.752</v>
      </c>
      <c r="H41">
        <f t="shared" si="29"/>
        <v>37091.603999999999</v>
      </c>
      <c r="I41">
        <f t="shared" si="42"/>
        <v>39155.555999999997</v>
      </c>
      <c r="J41">
        <f t="shared" si="44"/>
        <v>35723.123999999996</v>
      </c>
      <c r="K41">
        <f t="shared" si="20"/>
        <v>19040</v>
      </c>
      <c r="L41">
        <f t="shared" si="30"/>
        <v>22080</v>
      </c>
      <c r="M41">
        <f t="shared" si="43"/>
        <v>23440</v>
      </c>
      <c r="N41">
        <f t="shared" si="45"/>
        <v>23520</v>
      </c>
      <c r="O41">
        <f t="shared" si="46"/>
        <v>19760</v>
      </c>
      <c r="P41">
        <f t="shared" si="21"/>
        <v>640</v>
      </c>
      <c r="Q41">
        <f t="shared" si="21"/>
        <v>-1243.3439999999973</v>
      </c>
      <c r="S41" s="31"/>
      <c r="T41" s="43">
        <f t="shared" si="47"/>
        <v>30530.359990942045</v>
      </c>
      <c r="U41" s="31">
        <f t="shared" si="3"/>
        <v>2.053383481723943E-2</v>
      </c>
      <c r="V41" s="31">
        <f t="shared" si="4"/>
        <v>640.04800905795855</v>
      </c>
      <c r="W41" s="31">
        <f t="shared" si="5"/>
        <v>409661.45389905659</v>
      </c>
      <c r="X41" s="31"/>
      <c r="Y41" s="27"/>
      <c r="Z41" s="27"/>
      <c r="AA41" s="31"/>
      <c r="AB41" s="31"/>
      <c r="AC41" s="31"/>
      <c r="AD41" s="31"/>
      <c r="AE41" s="31"/>
      <c r="AF41" s="31"/>
      <c r="AG41" s="31"/>
      <c r="AH41" s="31"/>
      <c r="AI41" s="50"/>
      <c r="AK41" s="58">
        <v>37</v>
      </c>
      <c r="AL41" s="59">
        <v>31170.408000000003</v>
      </c>
      <c r="AM41" s="31">
        <f t="shared" si="6"/>
        <v>33413.281149803748</v>
      </c>
      <c r="AN41" s="31">
        <f t="shared" si="7"/>
        <v>7.1955206675631087E-2</v>
      </c>
      <c r="AO41" s="31">
        <f t="shared" si="8"/>
        <v>2242.873149803745</v>
      </c>
      <c r="AP41" s="31">
        <f t="shared" si="9"/>
        <v>5030479.9661105722</v>
      </c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50"/>
      <c r="BD41" s="58">
        <v>37</v>
      </c>
      <c r="BE41" s="59">
        <v>31170.408000000003</v>
      </c>
      <c r="BF41" s="59">
        <v>6800</v>
      </c>
      <c r="BG41" s="59">
        <v>12880</v>
      </c>
      <c r="BH41" s="31">
        <f t="shared" si="10"/>
        <v>30978.356855304195</v>
      </c>
      <c r="BI41" s="31">
        <f t="shared" si="11"/>
        <v>6.1613291906800838E-3</v>
      </c>
      <c r="BJ41" s="31">
        <f t="shared" si="12"/>
        <v>192.05114469580803</v>
      </c>
      <c r="BK41" s="31">
        <f t="shared" si="13"/>
        <v>36883.642178970193</v>
      </c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50"/>
      <c r="BY41" s="69">
        <v>31170.408000000003</v>
      </c>
      <c r="BZ41" s="59">
        <v>32413.752</v>
      </c>
      <c r="CA41" s="59">
        <v>19680</v>
      </c>
      <c r="CB41" s="31">
        <f t="shared" si="22"/>
        <v>30632.436564380037</v>
      </c>
      <c r="CC41" s="31">
        <f t="shared" si="23"/>
        <v>1.7259043757783522E-2</v>
      </c>
      <c r="CD41" s="31">
        <f t="shared" si="24"/>
        <v>537.97143561996563</v>
      </c>
      <c r="CE41" s="31">
        <f t="shared" si="25"/>
        <v>289413.26554300683</v>
      </c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50"/>
      <c r="CS41" s="69">
        <v>31170.408000000003</v>
      </c>
      <c r="CT41" s="31">
        <v>37</v>
      </c>
      <c r="CU41" s="31">
        <f t="shared" si="14"/>
        <v>1369</v>
      </c>
      <c r="CV41" s="31">
        <f t="shared" si="15"/>
        <v>50653</v>
      </c>
      <c r="CW41" s="42">
        <f t="shared" si="16"/>
        <v>34549.743732949515</v>
      </c>
      <c r="CX41" s="42">
        <f t="shared" si="17"/>
        <v>-3379.335732949512</v>
      </c>
      <c r="CY41" s="42">
        <f t="shared" si="26"/>
        <v>-2056.7755685958691</v>
      </c>
      <c r="CZ41" s="31">
        <f t="shared" si="27"/>
        <v>-631.90642050316546</v>
      </c>
      <c r="DA41" s="42">
        <f t="shared" si="28"/>
        <v>33917.837312446347</v>
      </c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50"/>
      <c r="DO41" s="69">
        <v>31170.408000000003</v>
      </c>
      <c r="DP41" s="16">
        <f t="shared" si="18"/>
        <v>-3379.335732949512</v>
      </c>
      <c r="DQ41">
        <f t="shared" si="31"/>
        <v>-1180.3128588059678</v>
      </c>
      <c r="DR41" s="66">
        <f t="shared" si="32"/>
        <v>33206.848807116708</v>
      </c>
      <c r="DS41" s="59">
        <v>19680</v>
      </c>
      <c r="DT41">
        <f t="shared" si="33"/>
        <v>30685.257761305609</v>
      </c>
      <c r="DU41" s="31">
        <f t="shared" si="34"/>
        <v>1.5564449419282348E-2</v>
      </c>
      <c r="DV41" s="31">
        <f t="shared" si="35"/>
        <v>485.15023869439392</v>
      </c>
      <c r="DW41" s="31">
        <f t="shared" si="36"/>
        <v>235370.75410522739</v>
      </c>
      <c r="EK41" s="69">
        <v>31170.408000000003</v>
      </c>
      <c r="EL41" s="66">
        <f t="shared" si="37"/>
        <v>8827.4121324230364</v>
      </c>
      <c r="EM41" s="59">
        <v>19680</v>
      </c>
      <c r="EN41">
        <f t="shared" si="38"/>
        <v>30402.646764714729</v>
      </c>
      <c r="EO41" s="31">
        <f t="shared" si="39"/>
        <v>2.4631093545046757E-2</v>
      </c>
      <c r="EP41" s="31">
        <f t="shared" si="40"/>
        <v>767.76123528527387</v>
      </c>
      <c r="EQ41" s="31">
        <f t="shared" si="41"/>
        <v>589457.3144067697</v>
      </c>
    </row>
    <row r="42" spans="1:147" ht="15.75" thickBot="1" x14ac:dyDescent="0.3">
      <c r="A42">
        <v>38</v>
      </c>
      <c r="B42" s="4" t="s">
        <v>48</v>
      </c>
      <c r="C42" s="5">
        <v>10</v>
      </c>
      <c r="D42" s="5">
        <v>41</v>
      </c>
      <c r="E42" s="5">
        <v>24560</v>
      </c>
      <c r="F42" s="5">
        <v>36771.227999999996</v>
      </c>
      <c r="G42">
        <f t="shared" si="19"/>
        <v>31170.408000000003</v>
      </c>
      <c r="H42">
        <f t="shared" si="29"/>
        <v>32413.752</v>
      </c>
      <c r="I42">
        <f t="shared" si="42"/>
        <v>37091.603999999999</v>
      </c>
      <c r="J42">
        <f t="shared" si="44"/>
        <v>39155.555999999997</v>
      </c>
      <c r="K42">
        <f t="shared" si="20"/>
        <v>19680</v>
      </c>
      <c r="L42">
        <f t="shared" si="30"/>
        <v>19040</v>
      </c>
      <c r="M42">
        <f t="shared" si="43"/>
        <v>22080</v>
      </c>
      <c r="N42">
        <f t="shared" si="45"/>
        <v>23440</v>
      </c>
      <c r="O42">
        <f t="shared" si="46"/>
        <v>23520</v>
      </c>
      <c r="P42">
        <f t="shared" si="21"/>
        <v>4880</v>
      </c>
      <c r="Q42">
        <f t="shared" si="21"/>
        <v>5600.8199999999924</v>
      </c>
      <c r="S42" s="31"/>
      <c r="T42" s="43">
        <f t="shared" si="47"/>
        <v>33839.477975039641</v>
      </c>
      <c r="U42" s="31">
        <f t="shared" si="3"/>
        <v>7.97294565457633E-2</v>
      </c>
      <c r="V42" s="31">
        <f t="shared" si="4"/>
        <v>2931.7500249603545</v>
      </c>
      <c r="W42" s="31">
        <f t="shared" si="5"/>
        <v>8595158.2088550385</v>
      </c>
      <c r="X42" s="31"/>
      <c r="Y42" s="27"/>
      <c r="Z42" s="27"/>
      <c r="AA42" s="31"/>
      <c r="AB42" s="31"/>
      <c r="AC42" s="31"/>
      <c r="AD42" s="31"/>
      <c r="AE42" s="31"/>
      <c r="AF42" s="31"/>
      <c r="AG42" s="31"/>
      <c r="AH42" s="31"/>
      <c r="AI42" s="50"/>
      <c r="AK42" s="58">
        <v>38</v>
      </c>
      <c r="AL42" s="59">
        <v>36771.227999999996</v>
      </c>
      <c r="AM42" s="31">
        <f t="shared" si="6"/>
        <v>33420.755808454058</v>
      </c>
      <c r="AN42" s="31">
        <f t="shared" si="7"/>
        <v>9.1116679365343414E-2</v>
      </c>
      <c r="AO42" s="31">
        <f t="shared" si="8"/>
        <v>3350.4721915459377</v>
      </c>
      <c r="AP42" s="31">
        <f t="shared" si="9"/>
        <v>11225663.906322638</v>
      </c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50"/>
      <c r="BD42" s="58">
        <v>38</v>
      </c>
      <c r="BE42" s="59">
        <v>36771.227999999996</v>
      </c>
      <c r="BF42" s="59">
        <v>11680</v>
      </c>
      <c r="BG42" s="59">
        <v>12880</v>
      </c>
      <c r="BH42" s="31">
        <f t="shared" si="10"/>
        <v>33935.833681736898</v>
      </c>
      <c r="BI42" s="31">
        <f t="shared" si="11"/>
        <v>7.7109046188587924E-2</v>
      </c>
      <c r="BJ42" s="31">
        <f t="shared" si="12"/>
        <v>2835.3943182630974</v>
      </c>
      <c r="BK42" s="31">
        <f t="shared" si="13"/>
        <v>8039460.940038655</v>
      </c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50"/>
      <c r="BY42" s="69">
        <v>36771.227999999996</v>
      </c>
      <c r="BZ42" s="59">
        <v>31170.408000000003</v>
      </c>
      <c r="CA42" s="59">
        <v>24560</v>
      </c>
      <c r="CB42" s="31">
        <f t="shared" si="22"/>
        <v>33514.641912461469</v>
      </c>
      <c r="CC42" s="31">
        <f t="shared" si="23"/>
        <v>8.8563430286813544E-2</v>
      </c>
      <c r="CD42" s="31">
        <f t="shared" si="24"/>
        <v>3256.586087538526</v>
      </c>
      <c r="CE42" s="31">
        <f t="shared" si="25"/>
        <v>10605352.945549484</v>
      </c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50"/>
      <c r="CS42" s="69">
        <v>36771.227999999996</v>
      </c>
      <c r="CT42" s="31">
        <v>38</v>
      </c>
      <c r="CU42" s="31">
        <f t="shared" si="14"/>
        <v>1444</v>
      </c>
      <c r="CV42" s="31">
        <f t="shared" si="15"/>
        <v>54872</v>
      </c>
      <c r="CW42" s="42">
        <f t="shared" si="16"/>
        <v>34624.874973212442</v>
      </c>
      <c r="CX42" s="42">
        <f t="shared" si="17"/>
        <v>2146.353026787554</v>
      </c>
      <c r="CY42" s="42">
        <f t="shared" si="26"/>
        <v>-3379.335732949512</v>
      </c>
      <c r="CZ42" s="31">
        <f t="shared" si="27"/>
        <v>-1055.1029532969169</v>
      </c>
      <c r="DA42" s="42">
        <f t="shared" si="28"/>
        <v>33569.772019915523</v>
      </c>
      <c r="DB42" s="31"/>
      <c r="DC42" s="31"/>
      <c r="DD42" s="31"/>
      <c r="DE42" s="31" t="s">
        <v>414</v>
      </c>
      <c r="DF42" s="31"/>
      <c r="DG42" s="31"/>
      <c r="DH42" s="31"/>
      <c r="DI42" s="31"/>
      <c r="DJ42" s="31"/>
      <c r="DK42" s="31"/>
      <c r="DL42" s="31"/>
      <c r="DM42" s="50"/>
      <c r="DO42" s="69">
        <v>36771.227999999996</v>
      </c>
      <c r="DP42" s="16">
        <f t="shared" si="18"/>
        <v>2146.353026787554</v>
      </c>
      <c r="DQ42">
        <f t="shared" si="31"/>
        <v>-1142.2728599053582</v>
      </c>
      <c r="DR42" s="66">
        <f t="shared" si="32"/>
        <v>33328.254708690511</v>
      </c>
      <c r="DS42" s="59">
        <v>24560</v>
      </c>
      <c r="DT42">
        <f t="shared" si="33"/>
        <v>33686.410714243626</v>
      </c>
      <c r="DU42" s="31">
        <f t="shared" si="34"/>
        <v>8.3892147571366663E-2</v>
      </c>
      <c r="DV42" s="31">
        <f t="shared" si="35"/>
        <v>3084.8172857563695</v>
      </c>
      <c r="DW42" s="31">
        <f t="shared" si="36"/>
        <v>9516097.6865012944</v>
      </c>
      <c r="EK42" s="69">
        <v>36771.227999999996</v>
      </c>
      <c r="EL42" s="66">
        <f t="shared" si="37"/>
        <v>8887.9184224552264</v>
      </c>
      <c r="EM42" s="59">
        <v>24560</v>
      </c>
      <c r="EN42">
        <f t="shared" si="38"/>
        <v>33442.179970523037</v>
      </c>
      <c r="EO42" s="31">
        <f t="shared" si="39"/>
        <v>9.0534045517244047E-2</v>
      </c>
      <c r="EP42" s="31">
        <f t="shared" si="40"/>
        <v>3329.0480294769586</v>
      </c>
      <c r="EQ42" s="31">
        <f t="shared" si="41"/>
        <v>11082560.78256442</v>
      </c>
    </row>
    <row r="43" spans="1:147" ht="15.75" thickBot="1" x14ac:dyDescent="0.3">
      <c r="A43">
        <v>39</v>
      </c>
      <c r="B43" s="4" t="s">
        <v>49</v>
      </c>
      <c r="C43" s="5">
        <v>11</v>
      </c>
      <c r="D43" s="5">
        <v>42</v>
      </c>
      <c r="E43" s="5">
        <v>22960</v>
      </c>
      <c r="F43" s="5">
        <v>38389.452000000005</v>
      </c>
      <c r="G43">
        <f t="shared" si="19"/>
        <v>36771.227999999996</v>
      </c>
      <c r="H43">
        <f t="shared" si="29"/>
        <v>31170.408000000003</v>
      </c>
      <c r="I43">
        <f t="shared" si="42"/>
        <v>32413.752</v>
      </c>
      <c r="J43">
        <f t="shared" si="44"/>
        <v>37091.603999999999</v>
      </c>
      <c r="K43">
        <f t="shared" si="20"/>
        <v>24560</v>
      </c>
      <c r="L43">
        <f t="shared" si="30"/>
        <v>19680</v>
      </c>
      <c r="M43">
        <f t="shared" si="43"/>
        <v>19040</v>
      </c>
      <c r="N43">
        <f t="shared" si="45"/>
        <v>22080</v>
      </c>
      <c r="O43">
        <f t="shared" si="46"/>
        <v>23440</v>
      </c>
      <c r="P43">
        <f t="shared" si="21"/>
        <v>-1600</v>
      </c>
      <c r="Q43">
        <f t="shared" si="21"/>
        <v>1618.2240000000093</v>
      </c>
      <c r="S43" s="31"/>
      <c r="T43" s="43">
        <f t="shared" si="47"/>
        <v>32754.521258942066</v>
      </c>
      <c r="U43" s="31">
        <f t="shared" si="3"/>
        <v>0.14678330758818692</v>
      </c>
      <c r="V43" s="31">
        <f t="shared" si="4"/>
        <v>5634.9307410579386</v>
      </c>
      <c r="W43" s="31">
        <f t="shared" si="5"/>
        <v>31752444.456519768</v>
      </c>
      <c r="X43" s="31"/>
      <c r="Y43" s="27"/>
      <c r="Z43" s="27"/>
      <c r="AA43" s="31"/>
      <c r="AB43" s="31"/>
      <c r="AC43" s="31"/>
      <c r="AD43" s="31"/>
      <c r="AE43" s="31"/>
      <c r="AF43" s="31"/>
      <c r="AG43" s="31"/>
      <c r="AH43" s="31"/>
      <c r="AI43" s="50"/>
      <c r="AK43" s="58">
        <v>39</v>
      </c>
      <c r="AL43" s="59">
        <v>38389.452000000005</v>
      </c>
      <c r="AM43" s="31">
        <f t="shared" si="6"/>
        <v>33428.230467104368</v>
      </c>
      <c r="AN43" s="31">
        <f t="shared" si="7"/>
        <v>0.12923397637704329</v>
      </c>
      <c r="AO43" s="31">
        <f t="shared" si="8"/>
        <v>4961.2215328956372</v>
      </c>
      <c r="AP43" s="31">
        <f t="shared" si="9"/>
        <v>24613719.098467335</v>
      </c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50"/>
      <c r="BD43" s="58">
        <v>39</v>
      </c>
      <c r="BE43" s="59">
        <v>38389.452000000005</v>
      </c>
      <c r="BF43" s="59">
        <v>13440</v>
      </c>
      <c r="BG43" s="59">
        <v>9520</v>
      </c>
      <c r="BH43" s="31">
        <f t="shared" si="10"/>
        <v>32368.554307819053</v>
      </c>
      <c r="BI43" s="31">
        <f t="shared" si="11"/>
        <v>0.156837291977519</v>
      </c>
      <c r="BJ43" s="31">
        <f t="shared" si="12"/>
        <v>6020.8976921809517</v>
      </c>
      <c r="BK43" s="31">
        <f t="shared" si="13"/>
        <v>36251209.019709907</v>
      </c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50"/>
      <c r="BY43" s="69">
        <v>38389.452000000005</v>
      </c>
      <c r="BZ43" s="59">
        <v>36771.227999999996</v>
      </c>
      <c r="CA43" s="59">
        <v>22960</v>
      </c>
      <c r="CB43" s="31">
        <f t="shared" si="22"/>
        <v>33273.468924426765</v>
      </c>
      <c r="CC43" s="31">
        <f t="shared" si="23"/>
        <v>0.13326533224733814</v>
      </c>
      <c r="CD43" s="31">
        <f t="shared" si="24"/>
        <v>5115.9830755732401</v>
      </c>
      <c r="CE43" s="31">
        <f t="shared" si="25"/>
        <v>26173282.829551827</v>
      </c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50"/>
      <c r="CS43" s="69">
        <v>38389.452000000005</v>
      </c>
      <c r="CT43" s="31">
        <v>39</v>
      </c>
      <c r="CU43" s="31">
        <f t="shared" si="14"/>
        <v>1521</v>
      </c>
      <c r="CV43" s="31">
        <f t="shared" si="15"/>
        <v>59319</v>
      </c>
      <c r="CW43" s="42">
        <f t="shared" si="16"/>
        <v>34695.986103613461</v>
      </c>
      <c r="CX43" s="42">
        <f t="shared" si="17"/>
        <v>3693.465896386544</v>
      </c>
      <c r="CY43" s="42">
        <f t="shared" si="26"/>
        <v>2146.353026787554</v>
      </c>
      <c r="CZ43" s="31">
        <f t="shared" si="27"/>
        <v>713.02252594052163</v>
      </c>
      <c r="DA43" s="42">
        <f t="shared" si="28"/>
        <v>35409.00862955398</v>
      </c>
      <c r="DB43" s="31"/>
      <c r="DC43" s="31"/>
      <c r="DD43" s="31"/>
      <c r="DE43" s="29"/>
      <c r="DF43" s="29" t="s">
        <v>419</v>
      </c>
      <c r="DG43" s="29" t="s">
        <v>420</v>
      </c>
      <c r="DH43" s="29" t="s">
        <v>421</v>
      </c>
      <c r="DI43" s="29" t="s">
        <v>422</v>
      </c>
      <c r="DJ43" s="29" t="s">
        <v>423</v>
      </c>
      <c r="DK43" s="31"/>
      <c r="DL43" s="31"/>
      <c r="DM43" s="50"/>
      <c r="DO43" s="69">
        <v>38389.452000000005</v>
      </c>
      <c r="DP43" s="16">
        <f t="shared" si="18"/>
        <v>3693.465896386544</v>
      </c>
      <c r="DQ43">
        <f t="shared" si="31"/>
        <v>1300.02680554787</v>
      </c>
      <c r="DR43" s="66">
        <f t="shared" si="32"/>
        <v>35849.770538497381</v>
      </c>
      <c r="DS43" s="59">
        <v>22960</v>
      </c>
      <c r="DT43">
        <f t="shared" si="33"/>
        <v>33776.231882572385</v>
      </c>
      <c r="DU43" s="31">
        <f t="shared" si="34"/>
        <v>0.12016894946631744</v>
      </c>
      <c r="DV43" s="31">
        <f t="shared" si="35"/>
        <v>4613.2201174276197</v>
      </c>
      <c r="DW43" s="31">
        <f t="shared" si="36"/>
        <v>21281799.851838902</v>
      </c>
      <c r="EK43" s="69">
        <v>38389.452000000005</v>
      </c>
      <c r="EL43" s="66">
        <f t="shared" si="37"/>
        <v>11351.507573630366</v>
      </c>
      <c r="EM43" s="59">
        <v>22960</v>
      </c>
      <c r="EN43">
        <f t="shared" si="38"/>
        <v>33542.67662745656</v>
      </c>
      <c r="EO43" s="31">
        <f t="shared" si="39"/>
        <v>0.12625278872288784</v>
      </c>
      <c r="EP43" s="31">
        <f t="shared" si="40"/>
        <v>4846.775372543445</v>
      </c>
      <c r="EQ43" s="31">
        <f t="shared" si="41"/>
        <v>23491231.511893649</v>
      </c>
    </row>
    <row r="44" spans="1:147" ht="15.75" thickBot="1" x14ac:dyDescent="0.3">
      <c r="A44">
        <v>40</v>
      </c>
      <c r="B44" s="4" t="s">
        <v>50</v>
      </c>
      <c r="C44" s="5">
        <v>12</v>
      </c>
      <c r="D44" s="5">
        <v>43</v>
      </c>
      <c r="E44" s="5">
        <v>22960</v>
      </c>
      <c r="F44" s="5">
        <v>38180.951999999997</v>
      </c>
      <c r="G44">
        <f t="shared" si="19"/>
        <v>38389.452000000005</v>
      </c>
      <c r="H44">
        <f t="shared" si="29"/>
        <v>36771.227999999996</v>
      </c>
      <c r="I44">
        <f t="shared" si="42"/>
        <v>31170.408000000003</v>
      </c>
      <c r="J44">
        <f t="shared" si="44"/>
        <v>32413.752</v>
      </c>
      <c r="K44">
        <f t="shared" si="20"/>
        <v>22960</v>
      </c>
      <c r="L44">
        <f t="shared" si="30"/>
        <v>24560</v>
      </c>
      <c r="M44">
        <f t="shared" si="43"/>
        <v>19680</v>
      </c>
      <c r="N44">
        <f t="shared" si="45"/>
        <v>19040</v>
      </c>
      <c r="O44">
        <f t="shared" si="46"/>
        <v>22080</v>
      </c>
      <c r="P44">
        <f t="shared" si="21"/>
        <v>0</v>
      </c>
      <c r="Q44">
        <f t="shared" si="21"/>
        <v>-208.50000000000728</v>
      </c>
      <c r="S44" s="31"/>
      <c r="T44" s="43">
        <f t="shared" si="47"/>
        <v>32754.521258942066</v>
      </c>
      <c r="U44" s="31">
        <f t="shared" si="3"/>
        <v>0.14212402930806783</v>
      </c>
      <c r="V44" s="31">
        <f t="shared" si="4"/>
        <v>5426.4307410579313</v>
      </c>
      <c r="W44" s="31">
        <f t="shared" si="5"/>
        <v>29446150.587498531</v>
      </c>
      <c r="X44" s="31"/>
      <c r="Y44" s="27"/>
      <c r="Z44" s="27"/>
      <c r="AA44" s="31"/>
      <c r="AB44" s="31"/>
      <c r="AC44" s="31"/>
      <c r="AD44" s="31"/>
      <c r="AE44" s="31"/>
      <c r="AF44" s="31"/>
      <c r="AG44" s="31"/>
      <c r="AH44" s="31"/>
      <c r="AI44" s="50"/>
      <c r="AK44" s="58">
        <v>40</v>
      </c>
      <c r="AL44" s="59">
        <v>38180.951999999997</v>
      </c>
      <c r="AM44" s="31">
        <f t="shared" si="6"/>
        <v>33435.705125754677</v>
      </c>
      <c r="AN44" s="31">
        <f t="shared" si="7"/>
        <v>0.12428309472863119</v>
      </c>
      <c r="AO44" s="31">
        <f t="shared" si="8"/>
        <v>4745.2468742453202</v>
      </c>
      <c r="AP44" s="31">
        <f t="shared" si="9"/>
        <v>22517367.897534981</v>
      </c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50"/>
      <c r="BD44" s="58">
        <v>40</v>
      </c>
      <c r="BE44" s="59">
        <v>38180.951999999997</v>
      </c>
      <c r="BF44" s="59">
        <v>12000</v>
      </c>
      <c r="BG44" s="59">
        <v>10960</v>
      </c>
      <c r="BH44" s="31">
        <f t="shared" si="10"/>
        <v>32624.674953816717</v>
      </c>
      <c r="BI44" s="31">
        <f t="shared" si="11"/>
        <v>0.14552484302076285</v>
      </c>
      <c r="BJ44" s="31">
        <f t="shared" si="12"/>
        <v>5556.2770461832806</v>
      </c>
      <c r="BK44" s="31">
        <f t="shared" si="13"/>
        <v>30872214.613943201</v>
      </c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50"/>
      <c r="BY44" s="69">
        <v>38180.951999999997</v>
      </c>
      <c r="BZ44" s="59">
        <v>38389.452000000005</v>
      </c>
      <c r="CA44" s="59">
        <v>22960</v>
      </c>
      <c r="CB44" s="31">
        <f t="shared" si="22"/>
        <v>33492.781386520292</v>
      </c>
      <c r="CC44" s="31">
        <f t="shared" si="23"/>
        <v>0.12278820636739771</v>
      </c>
      <c r="CD44" s="31">
        <f t="shared" si="24"/>
        <v>4688.1706134797059</v>
      </c>
      <c r="CE44" s="31">
        <f t="shared" si="25"/>
        <v>21978943.701094683</v>
      </c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50"/>
      <c r="CS44" s="69">
        <v>38180.951999999997</v>
      </c>
      <c r="CT44" s="31">
        <v>40</v>
      </c>
      <c r="CU44" s="31">
        <f t="shared" si="14"/>
        <v>1600</v>
      </c>
      <c r="CV44" s="31">
        <f t="shared" si="15"/>
        <v>64000</v>
      </c>
      <c r="CW44" s="42">
        <f t="shared" si="16"/>
        <v>34763.141938381392</v>
      </c>
      <c r="CX44" s="42">
        <f t="shared" si="17"/>
        <v>3417.8100616186057</v>
      </c>
      <c r="CY44" s="42">
        <f t="shared" si="26"/>
        <v>3693.465896386544</v>
      </c>
      <c r="CZ44" s="31">
        <f t="shared" si="27"/>
        <v>1208.0720669002424</v>
      </c>
      <c r="DA44" s="42">
        <f t="shared" si="28"/>
        <v>35971.214005281632</v>
      </c>
      <c r="DB44" s="31"/>
      <c r="DC44" s="31"/>
      <c r="DD44" s="31"/>
      <c r="DE44" s="27" t="s">
        <v>415</v>
      </c>
      <c r="DF44" s="27">
        <v>3</v>
      </c>
      <c r="DG44" s="27">
        <v>335843585.85671043</v>
      </c>
      <c r="DH44" s="27">
        <v>111947861.95223682</v>
      </c>
      <c r="DI44" s="27">
        <v>4.2864861180948335</v>
      </c>
      <c r="DJ44" s="27">
        <v>6.3071206833984171E-3</v>
      </c>
      <c r="DK44" s="31"/>
      <c r="DL44" s="31"/>
      <c r="DM44" s="50"/>
      <c r="DO44" s="69">
        <v>38180.951999999997</v>
      </c>
      <c r="DP44" s="16">
        <f t="shared" si="18"/>
        <v>3417.8100616186057</v>
      </c>
      <c r="DQ44">
        <f t="shared" si="31"/>
        <v>1260.913168164135</v>
      </c>
      <c r="DR44" s="66">
        <f t="shared" si="32"/>
        <v>35885.788141376579</v>
      </c>
      <c r="DS44" s="59">
        <v>22960</v>
      </c>
      <c r="DT44">
        <f t="shared" si="33"/>
        <v>33791.331867372071</v>
      </c>
      <c r="DU44" s="31">
        <f t="shared" si="34"/>
        <v>0.11496884971930313</v>
      </c>
      <c r="DV44" s="31">
        <f t="shared" si="35"/>
        <v>4389.6201326279261</v>
      </c>
      <c r="DW44" s="31">
        <f t="shared" si="36"/>
        <v>19268764.908772413</v>
      </c>
      <c r="EK44" s="69">
        <v>38180.951999999997</v>
      </c>
      <c r="EL44" s="66">
        <f t="shared" si="37"/>
        <v>11332.525414660058</v>
      </c>
      <c r="EM44" s="59">
        <v>22960</v>
      </c>
      <c r="EN44">
        <f t="shared" si="38"/>
        <v>33534.291175259379</v>
      </c>
      <c r="EO44" s="31">
        <f t="shared" si="39"/>
        <v>0.12170102057016857</v>
      </c>
      <c r="EP44" s="31">
        <f t="shared" si="40"/>
        <v>4646.6608247406184</v>
      </c>
      <c r="EQ44" s="31">
        <f t="shared" si="41"/>
        <v>21591456.820179164</v>
      </c>
    </row>
    <row r="45" spans="1:147" ht="15.75" thickBot="1" x14ac:dyDescent="0.3">
      <c r="A45">
        <v>41</v>
      </c>
      <c r="B45" s="4" t="s">
        <v>51</v>
      </c>
      <c r="C45" s="5">
        <v>13</v>
      </c>
      <c r="D45" s="5">
        <v>44</v>
      </c>
      <c r="E45" s="5">
        <v>25120</v>
      </c>
      <c r="F45" s="5">
        <v>39043.824000000001</v>
      </c>
      <c r="G45">
        <f t="shared" si="19"/>
        <v>38180.951999999997</v>
      </c>
      <c r="H45">
        <f t="shared" si="29"/>
        <v>38389.452000000005</v>
      </c>
      <c r="I45">
        <f t="shared" si="42"/>
        <v>36771.227999999996</v>
      </c>
      <c r="J45">
        <f t="shared" si="44"/>
        <v>31170.408000000003</v>
      </c>
      <c r="K45">
        <f t="shared" si="20"/>
        <v>22960</v>
      </c>
      <c r="L45">
        <f t="shared" si="30"/>
        <v>22960</v>
      </c>
      <c r="M45">
        <f t="shared" si="43"/>
        <v>24560</v>
      </c>
      <c r="N45">
        <f t="shared" si="45"/>
        <v>19680</v>
      </c>
      <c r="O45">
        <f t="shared" si="46"/>
        <v>19040</v>
      </c>
      <c r="P45">
        <f t="shared" si="21"/>
        <v>2160</v>
      </c>
      <c r="Q45">
        <f t="shared" si="21"/>
        <v>862.87200000000303</v>
      </c>
      <c r="S45" s="31"/>
      <c r="T45" s="43">
        <f t="shared" si="47"/>
        <v>34219.212825673792</v>
      </c>
      <c r="U45" s="31">
        <f t="shared" si="3"/>
        <v>0.1235691251534739</v>
      </c>
      <c r="V45" s="31">
        <f t="shared" si="4"/>
        <v>4824.6111743262081</v>
      </c>
      <c r="W45" s="31">
        <f t="shared" si="5"/>
        <v>23276872.983433314</v>
      </c>
      <c r="X45" s="31"/>
      <c r="Y45" s="27"/>
      <c r="Z45" s="27"/>
      <c r="AA45" s="31"/>
      <c r="AB45" s="31"/>
      <c r="AC45" s="31"/>
      <c r="AD45" s="31"/>
      <c r="AE45" s="31"/>
      <c r="AF45" s="31"/>
      <c r="AG45" s="31"/>
      <c r="AH45" s="31"/>
      <c r="AI45" s="50"/>
      <c r="AK45" s="58">
        <v>41</v>
      </c>
      <c r="AL45" s="59">
        <v>39043.824000000001</v>
      </c>
      <c r="AM45" s="31">
        <f t="shared" si="6"/>
        <v>33443.179784404987</v>
      </c>
      <c r="AN45" s="31">
        <f t="shared" si="7"/>
        <v>0.14344507381231442</v>
      </c>
      <c r="AO45" s="31">
        <f t="shared" si="8"/>
        <v>5600.6442155950135</v>
      </c>
      <c r="AP45" s="31">
        <f t="shared" si="9"/>
        <v>31367215.629677884</v>
      </c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50"/>
      <c r="BD45" s="58">
        <v>41</v>
      </c>
      <c r="BE45" s="59">
        <v>39043.824000000001</v>
      </c>
      <c r="BF45" s="59">
        <v>12640</v>
      </c>
      <c r="BG45" s="59">
        <v>12480</v>
      </c>
      <c r="BH45" s="31">
        <f t="shared" si="10"/>
        <v>34204.071644488475</v>
      </c>
      <c r="BI45" s="31">
        <f t="shared" si="11"/>
        <v>0.12395692480100119</v>
      </c>
      <c r="BJ45" s="31">
        <f t="shared" si="12"/>
        <v>4839.7523555115258</v>
      </c>
      <c r="BK45" s="31">
        <f t="shared" si="13"/>
        <v>23423202.862679362</v>
      </c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50"/>
      <c r="BY45" s="69">
        <v>39043.824000000001</v>
      </c>
      <c r="BZ45" s="59">
        <v>38180.951999999997</v>
      </c>
      <c r="CA45" s="59">
        <v>25120</v>
      </c>
      <c r="CB45" s="31">
        <f t="shared" si="22"/>
        <v>34814.839045071792</v>
      </c>
      <c r="CC45" s="31">
        <f t="shared" si="23"/>
        <v>0.10831380028063357</v>
      </c>
      <c r="CD45" s="31">
        <f t="shared" si="24"/>
        <v>4228.984954928208</v>
      </c>
      <c r="CE45" s="31">
        <f t="shared" si="25"/>
        <v>17884313.749009136</v>
      </c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50"/>
      <c r="CS45" s="69">
        <v>39043.824000000001</v>
      </c>
      <c r="CT45" s="31">
        <v>41</v>
      </c>
      <c r="CU45" s="31">
        <f t="shared" si="14"/>
        <v>1681</v>
      </c>
      <c r="CV45" s="31">
        <f t="shared" si="15"/>
        <v>68921</v>
      </c>
      <c r="CW45" s="42">
        <f t="shared" si="16"/>
        <v>34826.407291745054</v>
      </c>
      <c r="CX45" s="42">
        <f t="shared" si="17"/>
        <v>4217.4167082549466</v>
      </c>
      <c r="CY45" s="42">
        <f t="shared" si="26"/>
        <v>3417.8100616186057</v>
      </c>
      <c r="CZ45" s="31">
        <f t="shared" si="27"/>
        <v>1119.8669351698679</v>
      </c>
      <c r="DA45" s="42">
        <f t="shared" si="28"/>
        <v>35946.274226914924</v>
      </c>
      <c r="DB45" s="31"/>
      <c r="DC45" s="31"/>
      <c r="DD45" s="31"/>
      <c r="DE45" s="27" t="s">
        <v>416</v>
      </c>
      <c r="DF45" s="27">
        <v>138</v>
      </c>
      <c r="DG45" s="27">
        <v>3604072082.3038702</v>
      </c>
      <c r="DH45" s="27">
        <v>26116464.364520799</v>
      </c>
      <c r="DI45" s="27"/>
      <c r="DJ45" s="27"/>
      <c r="DK45" s="31"/>
      <c r="DL45" s="31"/>
      <c r="DM45" s="50"/>
      <c r="DO45" s="69">
        <v>39043.824000000001</v>
      </c>
      <c r="DP45" s="16">
        <f t="shared" si="18"/>
        <v>4217.4167082549466</v>
      </c>
      <c r="DQ45">
        <f t="shared" si="31"/>
        <v>957.47017870611444</v>
      </c>
      <c r="DR45" s="66">
        <f t="shared" si="32"/>
        <v>35653.456282319574</v>
      </c>
      <c r="DS45" s="59">
        <v>25120</v>
      </c>
      <c r="DT45">
        <f t="shared" si="33"/>
        <v>34999.779796928065</v>
      </c>
      <c r="DU45" s="31">
        <f t="shared" si="34"/>
        <v>0.10357705236740988</v>
      </c>
      <c r="DV45" s="31">
        <f t="shared" si="35"/>
        <v>4044.044203071935</v>
      </c>
      <c r="DW45" s="31">
        <f t="shared" si="36"/>
        <v>16354293.516399723</v>
      </c>
      <c r="EK45" s="69">
        <v>39043.824000000001</v>
      </c>
      <c r="EL45" s="66">
        <f t="shared" si="37"/>
        <v>11048.074694408175</v>
      </c>
      <c r="EM45" s="59">
        <v>25120</v>
      </c>
      <c r="EN45">
        <f t="shared" si="38"/>
        <v>34742.170142108997</v>
      </c>
      <c r="EO45" s="31">
        <f t="shared" si="39"/>
        <v>0.11017501405320862</v>
      </c>
      <c r="EP45" s="31">
        <f t="shared" si="40"/>
        <v>4301.653857891004</v>
      </c>
      <c r="EQ45" s="31">
        <f t="shared" si="41"/>
        <v>18504225.913108557</v>
      </c>
    </row>
    <row r="46" spans="1:147" ht="15.75" thickBot="1" x14ac:dyDescent="0.3">
      <c r="A46">
        <v>42</v>
      </c>
      <c r="B46" s="4" t="s">
        <v>52</v>
      </c>
      <c r="C46" s="5">
        <v>14</v>
      </c>
      <c r="D46" s="5">
        <v>45</v>
      </c>
      <c r="E46" s="5">
        <v>25120</v>
      </c>
      <c r="F46" s="5">
        <v>37379.364000000001</v>
      </c>
      <c r="G46">
        <f t="shared" si="19"/>
        <v>39043.824000000001</v>
      </c>
      <c r="H46">
        <f t="shared" si="29"/>
        <v>38180.951999999997</v>
      </c>
      <c r="I46">
        <f t="shared" si="42"/>
        <v>38389.452000000005</v>
      </c>
      <c r="J46">
        <f t="shared" si="44"/>
        <v>36771.227999999996</v>
      </c>
      <c r="K46">
        <f t="shared" si="20"/>
        <v>25120</v>
      </c>
      <c r="L46">
        <f t="shared" si="30"/>
        <v>22960</v>
      </c>
      <c r="M46">
        <f t="shared" si="43"/>
        <v>22960</v>
      </c>
      <c r="N46">
        <f t="shared" si="45"/>
        <v>24560</v>
      </c>
      <c r="O46">
        <f t="shared" si="46"/>
        <v>19680</v>
      </c>
      <c r="P46">
        <f t="shared" si="21"/>
        <v>0</v>
      </c>
      <c r="Q46">
        <f t="shared" si="21"/>
        <v>-1664.4599999999991</v>
      </c>
      <c r="S46" s="31"/>
      <c r="T46" s="43">
        <f t="shared" si="47"/>
        <v>34219.212825673792</v>
      </c>
      <c r="U46" s="31">
        <f t="shared" si="3"/>
        <v>8.4542668364453954E-2</v>
      </c>
      <c r="V46" s="31">
        <f t="shared" si="4"/>
        <v>3160.151174326209</v>
      </c>
      <c r="W46" s="31">
        <f t="shared" si="5"/>
        <v>9986555.4445953183</v>
      </c>
      <c r="X46" s="31"/>
      <c r="Y46" s="27"/>
      <c r="Z46" s="27"/>
      <c r="AA46" s="31"/>
      <c r="AB46" s="31"/>
      <c r="AC46" s="31"/>
      <c r="AD46" s="31"/>
      <c r="AE46" s="31"/>
      <c r="AF46" s="31"/>
      <c r="AG46" s="31"/>
      <c r="AH46" s="31"/>
      <c r="AI46" s="50"/>
      <c r="AK46" s="58">
        <v>42</v>
      </c>
      <c r="AL46" s="59">
        <v>37379.364000000001</v>
      </c>
      <c r="AM46" s="31">
        <f t="shared" si="6"/>
        <v>33450.654443055297</v>
      </c>
      <c r="AN46" s="31">
        <f t="shared" si="7"/>
        <v>0.1051037025922834</v>
      </c>
      <c r="AO46" s="31">
        <f t="shared" si="8"/>
        <v>3928.7095569447047</v>
      </c>
      <c r="AP46" s="31">
        <f t="shared" si="9"/>
        <v>15434758.782828657</v>
      </c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50"/>
      <c r="BD46" s="58">
        <v>42</v>
      </c>
      <c r="BE46" s="59">
        <v>37379.364000000001</v>
      </c>
      <c r="BF46" s="59">
        <v>11520</v>
      </c>
      <c r="BG46" s="59">
        <v>13600</v>
      </c>
      <c r="BH46" s="31">
        <f t="shared" si="10"/>
        <v>34403.276591375543</v>
      </c>
      <c r="BI46" s="31">
        <f t="shared" si="11"/>
        <v>7.961846029869471E-2</v>
      </c>
      <c r="BJ46" s="31">
        <f t="shared" si="12"/>
        <v>2976.0874086244585</v>
      </c>
      <c r="BK46" s="31">
        <f t="shared" si="13"/>
        <v>8857096.2637730446</v>
      </c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50"/>
      <c r="BY46" s="69">
        <v>37379.364000000001</v>
      </c>
      <c r="BZ46" s="59">
        <v>39043.824000000001</v>
      </c>
      <c r="CA46" s="59">
        <v>25120</v>
      </c>
      <c r="CB46" s="31">
        <f t="shared" si="22"/>
        <v>34931.781188305089</v>
      </c>
      <c r="CC46" s="31">
        <f t="shared" si="23"/>
        <v>6.5479519975110131E-2</v>
      </c>
      <c r="CD46" s="31">
        <f t="shared" si="24"/>
        <v>2447.5828116949124</v>
      </c>
      <c r="CE46" s="31">
        <f t="shared" si="25"/>
        <v>5990661.6201043725</v>
      </c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50"/>
      <c r="CS46" s="69">
        <v>37379.364000000001</v>
      </c>
      <c r="CT46" s="31">
        <v>42</v>
      </c>
      <c r="CU46" s="31">
        <f t="shared" si="14"/>
        <v>1764</v>
      </c>
      <c r="CV46" s="31">
        <f t="shared" si="15"/>
        <v>74088</v>
      </c>
      <c r="CW46" s="42">
        <f t="shared" si="16"/>
        <v>34885.846977933266</v>
      </c>
      <c r="CX46" s="42">
        <f t="shared" si="17"/>
        <v>2493.5170220667351</v>
      </c>
      <c r="CY46" s="42">
        <f t="shared" si="26"/>
        <v>4217.4167082549466</v>
      </c>
      <c r="CZ46" s="31">
        <f t="shared" si="27"/>
        <v>1375.7273259300227</v>
      </c>
      <c r="DA46" s="42">
        <f t="shared" si="28"/>
        <v>36261.574303863286</v>
      </c>
      <c r="DB46" s="31"/>
      <c r="DC46" s="31"/>
      <c r="DD46" s="31"/>
      <c r="DE46" s="28" t="s">
        <v>417</v>
      </c>
      <c r="DF46" s="28">
        <v>141</v>
      </c>
      <c r="DG46" s="28">
        <v>3939915668.1605806</v>
      </c>
      <c r="DH46" s="28"/>
      <c r="DI46" s="28"/>
      <c r="DJ46" s="28"/>
      <c r="DK46" s="31"/>
      <c r="DL46" s="31"/>
      <c r="DM46" s="50"/>
      <c r="DO46" s="69">
        <v>37379.364000000001</v>
      </c>
      <c r="DP46" s="16">
        <f t="shared" si="18"/>
        <v>2493.5170220667351</v>
      </c>
      <c r="DQ46">
        <f t="shared" si="31"/>
        <v>1321.2211911955187</v>
      </c>
      <c r="DR46" s="66">
        <f t="shared" si="32"/>
        <v>36084.363129576908</v>
      </c>
      <c r="DS46" s="59">
        <v>25120</v>
      </c>
      <c r="DT46">
        <f t="shared" si="33"/>
        <v>35180.432764464262</v>
      </c>
      <c r="DU46" s="31">
        <f t="shared" si="34"/>
        <v>5.8827411711331941E-2</v>
      </c>
      <c r="DV46" s="31">
        <f t="shared" si="35"/>
        <v>2198.9312355357397</v>
      </c>
      <c r="DW46" s="31">
        <f t="shared" si="36"/>
        <v>4835298.578614735</v>
      </c>
      <c r="EK46" s="69">
        <v>37379.364000000001</v>
      </c>
      <c r="EL46" s="66">
        <f t="shared" si="37"/>
        <v>11429.697564997612</v>
      </c>
      <c r="EM46" s="59">
        <v>25120</v>
      </c>
      <c r="EN46">
        <f t="shared" si="38"/>
        <v>34910.75372333837</v>
      </c>
      <c r="EO46" s="31">
        <f t="shared" si="39"/>
        <v>6.6042062049574496E-2</v>
      </c>
      <c r="EP46" s="31">
        <f t="shared" si="40"/>
        <v>2468.6102766616314</v>
      </c>
      <c r="EQ46" s="31">
        <f t="shared" si="41"/>
        <v>6094036.6980394162</v>
      </c>
    </row>
    <row r="47" spans="1:147" ht="15.75" thickBot="1" x14ac:dyDescent="0.3">
      <c r="A47">
        <v>43</v>
      </c>
      <c r="B47" s="4" t="s">
        <v>53</v>
      </c>
      <c r="C47" s="5">
        <v>15</v>
      </c>
      <c r="D47" s="5">
        <v>46</v>
      </c>
      <c r="E47" s="5">
        <v>24080</v>
      </c>
      <c r="F47" s="5">
        <v>34981.932000000001</v>
      </c>
      <c r="G47">
        <f t="shared" si="19"/>
        <v>37379.364000000001</v>
      </c>
      <c r="H47">
        <f t="shared" si="29"/>
        <v>39043.824000000001</v>
      </c>
      <c r="I47">
        <f t="shared" si="42"/>
        <v>38180.951999999997</v>
      </c>
      <c r="J47">
        <f t="shared" si="44"/>
        <v>38389.452000000005</v>
      </c>
      <c r="K47">
        <f t="shared" si="20"/>
        <v>25120</v>
      </c>
      <c r="L47">
        <f t="shared" si="30"/>
        <v>25120</v>
      </c>
      <c r="M47">
        <f t="shared" si="43"/>
        <v>22960</v>
      </c>
      <c r="N47">
        <f t="shared" si="45"/>
        <v>22960</v>
      </c>
      <c r="O47">
        <f t="shared" si="46"/>
        <v>24560</v>
      </c>
      <c r="P47">
        <f t="shared" si="21"/>
        <v>-1040</v>
      </c>
      <c r="Q47">
        <f t="shared" si="21"/>
        <v>-2397.4320000000007</v>
      </c>
      <c r="S47" s="31"/>
      <c r="T47" s="43">
        <f t="shared" si="47"/>
        <v>33513.990960210365</v>
      </c>
      <c r="U47" s="31">
        <f t="shared" si="3"/>
        <v>4.1962834979772858E-2</v>
      </c>
      <c r="V47" s="31">
        <f t="shared" si="4"/>
        <v>1467.9410397896354</v>
      </c>
      <c r="W47" s="31">
        <f t="shared" si="5"/>
        <v>2154850.8962986758</v>
      </c>
      <c r="X47" s="31"/>
      <c r="Y47" s="27"/>
      <c r="Z47" s="27"/>
      <c r="AA47" s="31"/>
      <c r="AB47" s="31"/>
      <c r="AC47" s="31"/>
      <c r="AD47" s="31"/>
      <c r="AE47" s="31"/>
      <c r="AF47" s="31"/>
      <c r="AG47" s="31"/>
      <c r="AH47" s="31"/>
      <c r="AI47" s="50"/>
      <c r="AK47" s="58">
        <v>43</v>
      </c>
      <c r="AL47" s="59">
        <v>34981.932000000001</v>
      </c>
      <c r="AM47" s="31">
        <f t="shared" si="6"/>
        <v>33458.129101705606</v>
      </c>
      <c r="AN47" s="31">
        <f t="shared" si="7"/>
        <v>4.3559712433675596E-2</v>
      </c>
      <c r="AO47" s="31">
        <f t="shared" si="8"/>
        <v>1523.8028982943943</v>
      </c>
      <c r="AP47" s="31">
        <f t="shared" si="9"/>
        <v>2321975.2728503961</v>
      </c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50"/>
      <c r="BD47" s="58">
        <v>43</v>
      </c>
      <c r="BE47" s="59">
        <v>34981.932000000001</v>
      </c>
      <c r="BF47" s="59">
        <v>13280</v>
      </c>
      <c r="BG47" s="59">
        <v>10800</v>
      </c>
      <c r="BH47" s="31">
        <f t="shared" si="10"/>
        <v>33274.982277541058</v>
      </c>
      <c r="BI47" s="31">
        <f t="shared" si="11"/>
        <v>4.8795181537113021E-2</v>
      </c>
      <c r="BJ47" s="31">
        <f t="shared" si="12"/>
        <v>1706.9497224589431</v>
      </c>
      <c r="BK47" s="31">
        <f t="shared" si="13"/>
        <v>2913677.3550026631</v>
      </c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50"/>
      <c r="BY47" s="69">
        <v>34981.932000000001</v>
      </c>
      <c r="BZ47" s="59">
        <v>37379.364000000001</v>
      </c>
      <c r="CA47" s="59">
        <v>24080</v>
      </c>
      <c r="CB47" s="31">
        <f t="shared" si="22"/>
        <v>34056.050867581842</v>
      </c>
      <c r="CC47" s="31">
        <f t="shared" si="23"/>
        <v>2.646740987370734E-2</v>
      </c>
      <c r="CD47" s="31">
        <f t="shared" si="24"/>
        <v>925.88113241815881</v>
      </c>
      <c r="CE47" s="31">
        <f t="shared" si="25"/>
        <v>857255.87136793218</v>
      </c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50"/>
      <c r="CS47" s="69">
        <v>34981.932000000001</v>
      </c>
      <c r="CT47" s="31">
        <v>43</v>
      </c>
      <c r="CU47" s="31">
        <f t="shared" si="14"/>
        <v>1849</v>
      </c>
      <c r="CV47" s="31">
        <f t="shared" si="15"/>
        <v>79507</v>
      </c>
      <c r="CW47" s="42">
        <f t="shared" si="16"/>
        <v>34941.525811174848</v>
      </c>
      <c r="CX47" s="42">
        <f t="shared" si="17"/>
        <v>40.40618882515264</v>
      </c>
      <c r="CY47" s="42">
        <f t="shared" si="26"/>
        <v>2493.5170220667351</v>
      </c>
      <c r="CZ47" s="31">
        <f t="shared" si="27"/>
        <v>824.10904062076474</v>
      </c>
      <c r="DA47" s="42">
        <f t="shared" si="28"/>
        <v>35765.634851795614</v>
      </c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50"/>
      <c r="DO47" s="69">
        <v>34981.932000000001</v>
      </c>
      <c r="DP47" s="16">
        <f t="shared" si="18"/>
        <v>40.40618882515264</v>
      </c>
      <c r="DQ47">
        <f t="shared" si="31"/>
        <v>511.82410004220196</v>
      </c>
      <c r="DR47" s="66">
        <f t="shared" si="32"/>
        <v>35338.231391787253</v>
      </c>
      <c r="DS47" s="59">
        <v>24080</v>
      </c>
      <c r="DT47">
        <f t="shared" si="33"/>
        <v>34238.882381218631</v>
      </c>
      <c r="DU47" s="31">
        <f t="shared" si="34"/>
        <v>2.1240954295530894E-2</v>
      </c>
      <c r="DV47" s="31">
        <f t="shared" si="35"/>
        <v>743.04961878136965</v>
      </c>
      <c r="DW47" s="31">
        <f t="shared" si="36"/>
        <v>552122.73597113881</v>
      </c>
      <c r="EK47" s="69">
        <v>34981.932000000001</v>
      </c>
      <c r="EL47" s="66">
        <f t="shared" si="37"/>
        <v>10637.070718939418</v>
      </c>
      <c r="EM47" s="59">
        <v>24080</v>
      </c>
      <c r="EN47">
        <f t="shared" si="38"/>
        <v>33918.534284016641</v>
      </c>
      <c r="EO47" s="31">
        <f t="shared" si="39"/>
        <v>3.0398484451440801E-2</v>
      </c>
      <c r="EP47" s="31">
        <f t="shared" si="40"/>
        <v>1063.3977159833594</v>
      </c>
      <c r="EQ47" s="31">
        <f t="shared" si="41"/>
        <v>1130814.7023586254</v>
      </c>
    </row>
    <row r="48" spans="1:147" ht="15.75" thickBot="1" x14ac:dyDescent="0.3">
      <c r="A48">
        <v>44</v>
      </c>
      <c r="B48" s="4" t="s">
        <v>54</v>
      </c>
      <c r="C48" s="5">
        <v>16</v>
      </c>
      <c r="D48" s="5">
        <v>47</v>
      </c>
      <c r="E48" s="5">
        <v>25120</v>
      </c>
      <c r="F48" s="5">
        <v>39032.387999999999</v>
      </c>
      <c r="G48">
        <f t="shared" si="19"/>
        <v>34981.932000000001</v>
      </c>
      <c r="H48">
        <f t="shared" si="29"/>
        <v>37379.364000000001</v>
      </c>
      <c r="I48">
        <f t="shared" si="42"/>
        <v>39043.824000000001</v>
      </c>
      <c r="J48">
        <f t="shared" si="44"/>
        <v>38180.951999999997</v>
      </c>
      <c r="K48">
        <f t="shared" si="20"/>
        <v>24080</v>
      </c>
      <c r="L48">
        <f t="shared" si="30"/>
        <v>25120</v>
      </c>
      <c r="M48">
        <f t="shared" si="43"/>
        <v>25120</v>
      </c>
      <c r="N48">
        <f t="shared" si="45"/>
        <v>22960</v>
      </c>
      <c r="O48">
        <f t="shared" si="46"/>
        <v>22960</v>
      </c>
      <c r="P48">
        <f t="shared" si="21"/>
        <v>1040</v>
      </c>
      <c r="Q48">
        <f t="shared" si="21"/>
        <v>4050.4559999999983</v>
      </c>
      <c r="S48" s="31"/>
      <c r="T48" s="43">
        <f t="shared" si="47"/>
        <v>34219.212825673792</v>
      </c>
      <c r="U48" s="31">
        <f t="shared" si="3"/>
        <v>0.12331234190247869</v>
      </c>
      <c r="V48" s="31">
        <f t="shared" si="4"/>
        <v>4813.1751743262066</v>
      </c>
      <c r="W48" s="31">
        <f t="shared" si="5"/>
        <v>23166655.258750111</v>
      </c>
      <c r="X48" s="31"/>
      <c r="Y48" s="27"/>
      <c r="Z48" s="27"/>
      <c r="AA48" s="31"/>
      <c r="AB48" s="31"/>
      <c r="AC48" s="31"/>
      <c r="AD48" s="31"/>
      <c r="AE48" s="31"/>
      <c r="AF48" s="31"/>
      <c r="AG48" s="31"/>
      <c r="AH48" s="31"/>
      <c r="AI48" s="50"/>
      <c r="AK48" s="58">
        <v>44</v>
      </c>
      <c r="AL48" s="59">
        <v>39032.387999999999</v>
      </c>
      <c r="AM48" s="31">
        <f t="shared" si="6"/>
        <v>33465.603760355916</v>
      </c>
      <c r="AN48" s="31">
        <f t="shared" si="7"/>
        <v>0.14261961731995704</v>
      </c>
      <c r="AO48" s="31">
        <f t="shared" si="8"/>
        <v>5566.7842396440828</v>
      </c>
      <c r="AP48" s="31">
        <f t="shared" si="9"/>
        <v>30989086.770749748</v>
      </c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50"/>
      <c r="BD48" s="58">
        <v>44</v>
      </c>
      <c r="BE48" s="59">
        <v>39032.387999999999</v>
      </c>
      <c r="BF48" s="59">
        <v>13600</v>
      </c>
      <c r="BG48" s="59">
        <v>11520</v>
      </c>
      <c r="BH48" s="31">
        <f t="shared" si="10"/>
        <v>34033.324547156699</v>
      </c>
      <c r="BI48" s="31">
        <f t="shared" si="11"/>
        <v>0.12807475301903898</v>
      </c>
      <c r="BJ48" s="31">
        <f t="shared" si="12"/>
        <v>4999.0634528433002</v>
      </c>
      <c r="BK48" s="31">
        <f t="shared" si="13"/>
        <v>24990635.405553579</v>
      </c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50"/>
      <c r="BY48" s="69">
        <v>39032.387999999999</v>
      </c>
      <c r="BZ48" s="59">
        <v>34981.932000000001</v>
      </c>
      <c r="CA48" s="59">
        <v>25120</v>
      </c>
      <c r="CB48" s="31">
        <f t="shared" si="22"/>
        <v>34381.286611980686</v>
      </c>
      <c r="CC48" s="31">
        <f t="shared" si="23"/>
        <v>0.11916005210901555</v>
      </c>
      <c r="CD48" s="31">
        <f t="shared" si="24"/>
        <v>4651.1013880193132</v>
      </c>
      <c r="CE48" s="31">
        <f t="shared" si="25"/>
        <v>21632744.12163518</v>
      </c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50"/>
      <c r="CS48" s="69">
        <v>39032.387999999999</v>
      </c>
      <c r="CT48" s="31">
        <v>44</v>
      </c>
      <c r="CU48" s="31">
        <f t="shared" si="14"/>
        <v>1936</v>
      </c>
      <c r="CV48" s="31">
        <f t="shared" si="15"/>
        <v>85184</v>
      </c>
      <c r="CW48" s="42">
        <f t="shared" si="16"/>
        <v>34993.508605698618</v>
      </c>
      <c r="CX48" s="42">
        <f t="shared" si="17"/>
        <v>4038.8793943013807</v>
      </c>
      <c r="CY48" s="42">
        <f t="shared" si="26"/>
        <v>40.40618882515264</v>
      </c>
      <c r="CZ48" s="31">
        <f t="shared" si="27"/>
        <v>39.155715118186876</v>
      </c>
      <c r="DA48" s="42">
        <f t="shared" si="28"/>
        <v>35032.664320816803</v>
      </c>
      <c r="DB48" s="31"/>
      <c r="DC48" s="31"/>
      <c r="DD48" s="31"/>
      <c r="DE48" s="29"/>
      <c r="DF48" s="29" t="s">
        <v>424</v>
      </c>
      <c r="DG48" s="29" t="s">
        <v>412</v>
      </c>
      <c r="DH48" s="29" t="s">
        <v>425</v>
      </c>
      <c r="DI48" s="29" t="s">
        <v>426</v>
      </c>
      <c r="DJ48" s="29" t="s">
        <v>427</v>
      </c>
      <c r="DK48" s="29" t="s">
        <v>428</v>
      </c>
      <c r="DL48" s="29" t="s">
        <v>429</v>
      </c>
      <c r="DM48" s="51" t="s">
        <v>430</v>
      </c>
      <c r="DO48" s="69">
        <v>39032.387999999999</v>
      </c>
      <c r="DP48" s="16">
        <f t="shared" si="18"/>
        <v>4038.8793943013807</v>
      </c>
      <c r="DQ48">
        <f t="shared" si="31"/>
        <v>-289.06325576237782</v>
      </c>
      <c r="DR48" s="66">
        <f t="shared" si="32"/>
        <v>34596.783722170891</v>
      </c>
      <c r="DS48" s="59">
        <v>25120</v>
      </c>
      <c r="DT48">
        <f t="shared" si="33"/>
        <v>34556.781420550629</v>
      </c>
      <c r="DU48" s="31">
        <f t="shared" si="34"/>
        <v>0.11466391908815238</v>
      </c>
      <c r="DV48" s="31">
        <f t="shared" si="35"/>
        <v>4475.6065794493697</v>
      </c>
      <c r="DW48" s="31">
        <f t="shared" si="36"/>
        <v>20031054.254010487</v>
      </c>
      <c r="EK48" s="69">
        <v>39032.387999999999</v>
      </c>
      <c r="EL48" s="66">
        <f t="shared" si="37"/>
        <v>9851.8707933262413</v>
      </c>
      <c r="EM48" s="59">
        <v>25120</v>
      </c>
      <c r="EN48">
        <f t="shared" si="38"/>
        <v>34213.741808625033</v>
      </c>
      <c r="EO48" s="31">
        <f t="shared" si="39"/>
        <v>0.12345250798836511</v>
      </c>
      <c r="EP48" s="31">
        <f t="shared" si="40"/>
        <v>4818.6461913749663</v>
      </c>
      <c r="EQ48" s="31">
        <f t="shared" si="41"/>
        <v>23219351.117652468</v>
      </c>
    </row>
    <row r="49" spans="1:147" ht="15.75" thickBot="1" x14ac:dyDescent="0.3">
      <c r="A49">
        <v>45</v>
      </c>
      <c r="B49" s="4" t="s">
        <v>55</v>
      </c>
      <c r="C49" s="5">
        <v>17</v>
      </c>
      <c r="D49" s="5">
        <v>48</v>
      </c>
      <c r="E49" s="5">
        <v>23840</v>
      </c>
      <c r="F49" s="5">
        <v>37323.407999999996</v>
      </c>
      <c r="G49">
        <f t="shared" si="19"/>
        <v>39032.387999999999</v>
      </c>
      <c r="H49">
        <f t="shared" si="29"/>
        <v>34981.932000000001</v>
      </c>
      <c r="I49">
        <f t="shared" si="42"/>
        <v>37379.364000000001</v>
      </c>
      <c r="J49">
        <f t="shared" si="44"/>
        <v>39043.824000000001</v>
      </c>
      <c r="K49">
        <f t="shared" si="20"/>
        <v>25120</v>
      </c>
      <c r="L49">
        <f t="shared" si="30"/>
        <v>24080</v>
      </c>
      <c r="M49">
        <f t="shared" si="43"/>
        <v>25120</v>
      </c>
      <c r="N49">
        <f t="shared" si="45"/>
        <v>25120</v>
      </c>
      <c r="O49">
        <f t="shared" si="46"/>
        <v>22960</v>
      </c>
      <c r="P49">
        <f t="shared" si="21"/>
        <v>-1280</v>
      </c>
      <c r="Q49">
        <f t="shared" si="21"/>
        <v>-1708.9800000000032</v>
      </c>
      <c r="S49" s="31"/>
      <c r="T49" s="43">
        <f t="shared" si="47"/>
        <v>33351.247452795731</v>
      </c>
      <c r="U49" s="31">
        <f t="shared" si="3"/>
        <v>0.10642545148085794</v>
      </c>
      <c r="V49" s="31">
        <f t="shared" si="4"/>
        <v>3972.1605472042647</v>
      </c>
      <c r="W49" s="31">
        <f t="shared" si="5"/>
        <v>15778059.412766084</v>
      </c>
      <c r="X49" s="31"/>
      <c r="Y49" s="27"/>
      <c r="Z49" s="27"/>
      <c r="AA49" s="31"/>
      <c r="AB49" s="31"/>
      <c r="AC49" s="31"/>
      <c r="AD49" s="31"/>
      <c r="AE49" s="31"/>
      <c r="AF49" s="31"/>
      <c r="AG49" s="31"/>
      <c r="AH49" s="31"/>
      <c r="AI49" s="50"/>
      <c r="AK49" s="58">
        <v>45</v>
      </c>
      <c r="AL49" s="59">
        <v>37323.407999999996</v>
      </c>
      <c r="AM49" s="31">
        <f t="shared" si="6"/>
        <v>33473.078419006226</v>
      </c>
      <c r="AN49" s="31">
        <f t="shared" si="7"/>
        <v>0.10316125421863326</v>
      </c>
      <c r="AO49" s="31">
        <f t="shared" si="8"/>
        <v>3850.3295809937699</v>
      </c>
      <c r="AP49" s="31">
        <f t="shared" si="9"/>
        <v>14825037.88227566</v>
      </c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50"/>
      <c r="BD49" s="58">
        <v>45</v>
      </c>
      <c r="BE49" s="59">
        <v>37323.407999999996</v>
      </c>
      <c r="BF49" s="59">
        <v>10560</v>
      </c>
      <c r="BG49" s="59">
        <v>13280</v>
      </c>
      <c r="BH49" s="31">
        <f t="shared" si="10"/>
        <v>33570.629265659656</v>
      </c>
      <c r="BI49" s="31">
        <f t="shared" si="11"/>
        <v>0.10054759025061002</v>
      </c>
      <c r="BJ49" s="31">
        <f t="shared" si="12"/>
        <v>3752.7787343403397</v>
      </c>
      <c r="BK49" s="31">
        <f t="shared" si="13"/>
        <v>14083348.228917083</v>
      </c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50"/>
      <c r="BY49" s="69">
        <v>37323.407999999996</v>
      </c>
      <c r="BZ49" s="59">
        <v>39032.387999999999</v>
      </c>
      <c r="CA49" s="59">
        <v>23840</v>
      </c>
      <c r="CB49" s="31">
        <f t="shared" si="22"/>
        <v>34130.044660863779</v>
      </c>
      <c r="CC49" s="31">
        <f t="shared" si="23"/>
        <v>8.5559264554196574E-2</v>
      </c>
      <c r="CD49" s="31">
        <f t="shared" si="24"/>
        <v>3193.3633391362164</v>
      </c>
      <c r="CE49" s="31">
        <f t="shared" si="25"/>
        <v>10197569.415739207</v>
      </c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50"/>
      <c r="CS49" s="69">
        <v>37323.407999999996</v>
      </c>
      <c r="CT49" s="31">
        <v>45</v>
      </c>
      <c r="CU49" s="31">
        <f t="shared" si="14"/>
        <v>2025</v>
      </c>
      <c r="CV49" s="31">
        <f t="shared" si="15"/>
        <v>91125</v>
      </c>
      <c r="CW49" s="42">
        <f t="shared" si="16"/>
        <v>35041.860175733396</v>
      </c>
      <c r="CX49" s="42">
        <f t="shared" si="17"/>
        <v>2281.5478242665995</v>
      </c>
      <c r="CY49" s="42">
        <f t="shared" si="26"/>
        <v>4038.8793943013807</v>
      </c>
      <c r="CZ49" s="31">
        <f t="shared" si="27"/>
        <v>1318.5984524950784</v>
      </c>
      <c r="DA49" s="42">
        <f t="shared" si="28"/>
        <v>36360.458628228473</v>
      </c>
      <c r="DB49" s="31"/>
      <c r="DC49" s="31"/>
      <c r="DD49" s="31"/>
      <c r="DE49" s="27" t="s">
        <v>418</v>
      </c>
      <c r="DF49" s="27">
        <v>28351.413373124717</v>
      </c>
      <c r="DG49" s="27">
        <v>1761.7477998596676</v>
      </c>
      <c r="DH49" s="27">
        <v>16.092776375473864</v>
      </c>
      <c r="DI49" s="27">
        <v>1.816109119683981E-33</v>
      </c>
      <c r="DJ49" s="27">
        <v>24867.903208302767</v>
      </c>
      <c r="DK49" s="27">
        <v>31834.923537946666</v>
      </c>
      <c r="DL49" s="27">
        <v>24867.903208302767</v>
      </c>
      <c r="DM49" s="52">
        <v>31834.923537946666</v>
      </c>
      <c r="DO49" s="69">
        <v>37323.407999999996</v>
      </c>
      <c r="DP49" s="16">
        <f t="shared" si="18"/>
        <v>2281.5478242665995</v>
      </c>
      <c r="DQ49">
        <f t="shared" si="31"/>
        <v>1661.6612556471855</v>
      </c>
      <c r="DR49" s="66">
        <f t="shared" si="32"/>
        <v>36603.187066822036</v>
      </c>
      <c r="DS49" s="59">
        <v>23840</v>
      </c>
      <c r="DT49">
        <f t="shared" si="33"/>
        <v>34624.106666747932</v>
      </c>
      <c r="DU49" s="31">
        <f t="shared" si="34"/>
        <v>7.2321941588293984E-2</v>
      </c>
      <c r="DV49" s="31">
        <f t="shared" si="35"/>
        <v>2699.3013332520641</v>
      </c>
      <c r="DW49" s="31">
        <f t="shared" si="36"/>
        <v>7286227.6876963703</v>
      </c>
      <c r="EK49" s="69">
        <v>37323.407999999996</v>
      </c>
      <c r="EL49" s="66">
        <f t="shared" si="37"/>
        <v>11817.218718124675</v>
      </c>
      <c r="EM49" s="59">
        <v>23840</v>
      </c>
      <c r="EN49">
        <f t="shared" si="38"/>
        <v>34291.699149637716</v>
      </c>
      <c r="EO49" s="31">
        <f t="shared" si="39"/>
        <v>8.122808212910998E-2</v>
      </c>
      <c r="EP49" s="31">
        <f t="shared" si="40"/>
        <v>3031.7088503622799</v>
      </c>
      <c r="EQ49" s="31">
        <f t="shared" si="41"/>
        <v>9191258.5533649772</v>
      </c>
    </row>
    <row r="50" spans="1:147" ht="15.75" thickBot="1" x14ac:dyDescent="0.3">
      <c r="A50">
        <v>46</v>
      </c>
      <c r="B50" s="4" t="s">
        <v>56</v>
      </c>
      <c r="C50" s="5">
        <v>18</v>
      </c>
      <c r="D50" s="5">
        <v>49</v>
      </c>
      <c r="E50" s="5">
        <v>22400</v>
      </c>
      <c r="F50" s="5">
        <v>34950.504000000001</v>
      </c>
      <c r="G50">
        <f t="shared" si="19"/>
        <v>37323.407999999996</v>
      </c>
      <c r="H50">
        <f t="shared" si="29"/>
        <v>39032.387999999999</v>
      </c>
      <c r="I50">
        <f t="shared" si="42"/>
        <v>34981.932000000001</v>
      </c>
      <c r="J50">
        <f t="shared" si="44"/>
        <v>37379.364000000001</v>
      </c>
      <c r="K50">
        <f t="shared" si="20"/>
        <v>23840</v>
      </c>
      <c r="L50">
        <f t="shared" si="30"/>
        <v>25120</v>
      </c>
      <c r="M50">
        <f t="shared" si="43"/>
        <v>24080</v>
      </c>
      <c r="N50">
        <f t="shared" si="45"/>
        <v>25120</v>
      </c>
      <c r="O50">
        <f t="shared" si="46"/>
        <v>25120</v>
      </c>
      <c r="P50">
        <f t="shared" si="21"/>
        <v>-1440</v>
      </c>
      <c r="Q50">
        <f t="shared" si="21"/>
        <v>-2372.903999999995</v>
      </c>
      <c r="S50" s="31"/>
      <c r="T50" s="43">
        <f t="shared" si="47"/>
        <v>32374.786408307918</v>
      </c>
      <c r="U50" s="31">
        <f t="shared" si="3"/>
        <v>7.3696150181184292E-2</v>
      </c>
      <c r="V50" s="31">
        <f t="shared" si="4"/>
        <v>2575.7175916920824</v>
      </c>
      <c r="W50" s="31">
        <f t="shared" si="5"/>
        <v>6634321.1121520605</v>
      </c>
      <c r="X50" s="31"/>
      <c r="Y50" s="27"/>
      <c r="Z50" s="27"/>
      <c r="AA50" s="31"/>
      <c r="AB50" s="31"/>
      <c r="AC50" s="31"/>
      <c r="AD50" s="31"/>
      <c r="AE50" s="31"/>
      <c r="AF50" s="31"/>
      <c r="AG50" s="31"/>
      <c r="AH50" s="31"/>
      <c r="AI50" s="50"/>
      <c r="AK50" s="58">
        <v>46</v>
      </c>
      <c r="AL50" s="59">
        <v>34950.504000000001</v>
      </c>
      <c r="AM50" s="31">
        <f t="shared" si="6"/>
        <v>33480.553077656536</v>
      </c>
      <c r="AN50" s="31">
        <f t="shared" si="7"/>
        <v>4.2058075109402293E-2</v>
      </c>
      <c r="AO50" s="31">
        <f t="shared" si="8"/>
        <v>1469.9509223434652</v>
      </c>
      <c r="AP50" s="31">
        <f t="shared" si="9"/>
        <v>2160755.7140984042</v>
      </c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50"/>
      <c r="BD50" s="58">
        <v>46</v>
      </c>
      <c r="BE50" s="59">
        <v>34950.504000000001</v>
      </c>
      <c r="BF50" s="59">
        <v>8800</v>
      </c>
      <c r="BG50" s="59">
        <v>13600</v>
      </c>
      <c r="BH50" s="31">
        <f t="shared" si="10"/>
        <v>32754.846884839288</v>
      </c>
      <c r="BI50" s="31">
        <f t="shared" si="11"/>
        <v>6.2821901371170871E-2</v>
      </c>
      <c r="BJ50" s="31">
        <f t="shared" si="12"/>
        <v>2195.6571151607131</v>
      </c>
      <c r="BK50" s="31">
        <f t="shared" si="13"/>
        <v>4820910.1673558652</v>
      </c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50"/>
      <c r="BY50" s="69">
        <v>34950.504000000001</v>
      </c>
      <c r="BZ50" s="59">
        <v>37323.407999999996</v>
      </c>
      <c r="CA50" s="59">
        <v>22400</v>
      </c>
      <c r="CB50" s="31">
        <f t="shared" si="22"/>
        <v>32998.222367616683</v>
      </c>
      <c r="CC50" s="31">
        <f t="shared" si="23"/>
        <v>5.5858468661376601E-2</v>
      </c>
      <c r="CD50" s="31">
        <f t="shared" si="24"/>
        <v>1952.2816323833176</v>
      </c>
      <c r="CE50" s="31">
        <f t="shared" si="25"/>
        <v>3811403.5721412716</v>
      </c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50"/>
      <c r="CS50" s="69">
        <v>34950.504000000001</v>
      </c>
      <c r="CT50" s="31">
        <v>46</v>
      </c>
      <c r="CU50" s="31">
        <f t="shared" si="14"/>
        <v>2116</v>
      </c>
      <c r="CV50" s="31">
        <f t="shared" si="15"/>
        <v>97336</v>
      </c>
      <c r="CW50" s="42">
        <f t="shared" si="16"/>
        <v>35086.645335507994</v>
      </c>
      <c r="CX50" s="42">
        <f t="shared" si="17"/>
        <v>-136.14133550799306</v>
      </c>
      <c r="CY50" s="42">
        <f t="shared" si="26"/>
        <v>2281.5478242665995</v>
      </c>
      <c r="CZ50" s="31">
        <f t="shared" si="27"/>
        <v>756.28253866958107</v>
      </c>
      <c r="DA50" s="42">
        <f t="shared" si="28"/>
        <v>35842.927874177578</v>
      </c>
      <c r="DB50" s="31"/>
      <c r="DC50" s="31"/>
      <c r="DD50" s="31"/>
      <c r="DE50" s="27" t="s">
        <v>34</v>
      </c>
      <c r="DF50" s="27">
        <v>272.67043092023169</v>
      </c>
      <c r="DG50" s="27">
        <v>106.31980086062249</v>
      </c>
      <c r="DH50" s="27">
        <v>2.5646251094627495</v>
      </c>
      <c r="DI50" s="27">
        <v>1.139777029746838E-2</v>
      </c>
      <c r="DJ50" s="27">
        <v>62.443912090847959</v>
      </c>
      <c r="DK50" s="27">
        <v>482.89694974961543</v>
      </c>
      <c r="DL50" s="27">
        <v>62.443912090847959</v>
      </c>
      <c r="DM50" s="52">
        <v>482.89694974961543</v>
      </c>
      <c r="DO50" s="69">
        <v>34950.504000000001</v>
      </c>
      <c r="DP50" s="16">
        <f t="shared" si="18"/>
        <v>-136.14133550799306</v>
      </c>
      <c r="DQ50">
        <f t="shared" si="31"/>
        <v>446.24740417680437</v>
      </c>
      <c r="DR50" s="66">
        <f t="shared" si="32"/>
        <v>35439.756009875426</v>
      </c>
      <c r="DS50" s="59">
        <v>22400</v>
      </c>
      <c r="DT50">
        <f t="shared" si="33"/>
        <v>33265.783953890365</v>
      </c>
      <c r="DU50" s="31">
        <f t="shared" si="34"/>
        <v>4.8203025802135396E-2</v>
      </c>
      <c r="DV50" s="31">
        <f t="shared" si="35"/>
        <v>1684.7200461096363</v>
      </c>
      <c r="DW50" s="31">
        <f t="shared" si="36"/>
        <v>2838281.6337636551</v>
      </c>
      <c r="EK50" s="69">
        <v>34950.504000000001</v>
      </c>
      <c r="EL50" s="66">
        <f t="shared" si="37"/>
        <v>10615.383061341825</v>
      </c>
      <c r="EM50" s="59">
        <v>22400</v>
      </c>
      <c r="EN50">
        <f t="shared" si="38"/>
        <v>32871.758747732449</v>
      </c>
      <c r="EO50" s="31">
        <f t="shared" si="39"/>
        <v>5.9476831929735609E-2</v>
      </c>
      <c r="EP50" s="31">
        <f t="shared" si="40"/>
        <v>2078.7452522675521</v>
      </c>
      <c r="EQ50" s="31">
        <f t="shared" si="41"/>
        <v>4321181.823824889</v>
      </c>
    </row>
    <row r="51" spans="1:147" ht="15.75" thickBot="1" x14ac:dyDescent="0.3">
      <c r="A51">
        <v>47</v>
      </c>
      <c r="B51" s="4" t="s">
        <v>57</v>
      </c>
      <c r="C51" s="5">
        <v>19</v>
      </c>
      <c r="D51" s="5">
        <v>50</v>
      </c>
      <c r="E51" s="5">
        <v>26800</v>
      </c>
      <c r="F51" s="5">
        <v>39775.608</v>
      </c>
      <c r="G51">
        <f t="shared" si="19"/>
        <v>34950.504000000001</v>
      </c>
      <c r="H51">
        <f t="shared" si="29"/>
        <v>37323.407999999996</v>
      </c>
      <c r="I51">
        <f t="shared" si="42"/>
        <v>39032.387999999999</v>
      </c>
      <c r="J51">
        <f t="shared" si="44"/>
        <v>34981.932000000001</v>
      </c>
      <c r="K51">
        <f t="shared" si="20"/>
        <v>22400</v>
      </c>
      <c r="L51">
        <f t="shared" si="30"/>
        <v>23840</v>
      </c>
      <c r="M51">
        <f t="shared" si="43"/>
        <v>25120</v>
      </c>
      <c r="N51">
        <f t="shared" si="45"/>
        <v>24080</v>
      </c>
      <c r="O51">
        <f t="shared" si="46"/>
        <v>25120</v>
      </c>
      <c r="P51">
        <f t="shared" si="21"/>
        <v>4400</v>
      </c>
      <c r="Q51">
        <f t="shared" si="21"/>
        <v>4825.1039999999994</v>
      </c>
      <c r="S51" s="31"/>
      <c r="T51" s="43">
        <f t="shared" si="47"/>
        <v>35358.417377576239</v>
      </c>
      <c r="U51" s="31">
        <f t="shared" si="3"/>
        <v>0.11105274927346832</v>
      </c>
      <c r="V51" s="31">
        <f t="shared" si="4"/>
        <v>4417.1906224237609</v>
      </c>
      <c r="W51" s="31">
        <f t="shared" si="5"/>
        <v>19511572.994828414</v>
      </c>
      <c r="X51" s="31"/>
      <c r="Y51" s="27"/>
      <c r="Z51" s="27"/>
      <c r="AA51" s="31"/>
      <c r="AB51" s="31"/>
      <c r="AC51" s="31"/>
      <c r="AD51" s="31"/>
      <c r="AE51" s="31"/>
      <c r="AF51" s="31"/>
      <c r="AG51" s="31"/>
      <c r="AH51" s="31"/>
      <c r="AI51" s="50"/>
      <c r="AK51" s="58">
        <v>47</v>
      </c>
      <c r="AL51" s="59">
        <v>39775.608</v>
      </c>
      <c r="AM51" s="31">
        <f t="shared" si="6"/>
        <v>33488.027736306845</v>
      </c>
      <c r="AN51" s="31">
        <f t="shared" si="7"/>
        <v>0.15807628292427747</v>
      </c>
      <c r="AO51" s="31">
        <f t="shared" si="8"/>
        <v>6287.5802636931548</v>
      </c>
      <c r="AP51" s="31">
        <f t="shared" si="9"/>
        <v>39533665.572383679</v>
      </c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50"/>
      <c r="BD51" s="58">
        <v>47</v>
      </c>
      <c r="BE51" s="59">
        <v>39775.608</v>
      </c>
      <c r="BF51" s="59">
        <v>14400</v>
      </c>
      <c r="BG51" s="59">
        <v>12400</v>
      </c>
      <c r="BH51" s="31">
        <f t="shared" si="10"/>
        <v>35207.99047963028</v>
      </c>
      <c r="BI51" s="31">
        <f t="shared" si="11"/>
        <v>0.11483463735789332</v>
      </c>
      <c r="BJ51" s="31">
        <f t="shared" si="12"/>
        <v>4567.6175203697203</v>
      </c>
      <c r="BK51" s="31">
        <f t="shared" si="13"/>
        <v>20863129.812388431</v>
      </c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50"/>
      <c r="BY51" s="69">
        <v>39775.608</v>
      </c>
      <c r="BZ51" s="59">
        <v>34950.504000000001</v>
      </c>
      <c r="CA51" s="59">
        <v>26800</v>
      </c>
      <c r="CB51" s="31">
        <f t="shared" si="22"/>
        <v>35427.272252003357</v>
      </c>
      <c r="CC51" s="31">
        <f t="shared" si="23"/>
        <v>0.10932166638399703</v>
      </c>
      <c r="CD51" s="31">
        <f t="shared" si="24"/>
        <v>4348.3357479966435</v>
      </c>
      <c r="CE51" s="31">
        <f t="shared" si="25"/>
        <v>18908023.777305529</v>
      </c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50"/>
      <c r="CS51" s="69">
        <v>39775.608</v>
      </c>
      <c r="CT51" s="31">
        <v>47</v>
      </c>
      <c r="CU51" s="31">
        <f t="shared" si="14"/>
        <v>2209</v>
      </c>
      <c r="CV51" s="31">
        <f t="shared" si="15"/>
        <v>103823</v>
      </c>
      <c r="CW51" s="42">
        <f t="shared" si="16"/>
        <v>35127.928899251245</v>
      </c>
      <c r="CX51" s="42">
        <f t="shared" si="17"/>
        <v>4647.6791007487554</v>
      </c>
      <c r="CY51" s="42">
        <f t="shared" si="26"/>
        <v>-136.14133550799306</v>
      </c>
      <c r="CZ51" s="31">
        <f t="shared" si="27"/>
        <v>-17.336459820124396</v>
      </c>
      <c r="DA51" s="42">
        <f t="shared" si="28"/>
        <v>35110.592439431122</v>
      </c>
      <c r="DB51" s="31"/>
      <c r="DC51" s="31"/>
      <c r="DD51" s="31"/>
      <c r="DE51" s="27" t="s">
        <v>460</v>
      </c>
      <c r="DF51" s="27">
        <v>-3.2415252785134783</v>
      </c>
      <c r="DG51" s="27">
        <v>1.7243903354396657</v>
      </c>
      <c r="DH51" s="27">
        <v>-1.8798094676673021</v>
      </c>
      <c r="DI51" s="27">
        <v>6.2242255037116445E-2</v>
      </c>
      <c r="DJ51" s="27">
        <v>-6.6511683966165851</v>
      </c>
      <c r="DK51" s="27">
        <v>0.16811783958962812</v>
      </c>
      <c r="DL51" s="27">
        <v>-6.6511683966165851</v>
      </c>
      <c r="DM51" s="52">
        <v>0.16811783958962812</v>
      </c>
      <c r="DO51" s="69">
        <v>39775.608</v>
      </c>
      <c r="DP51" s="16">
        <f t="shared" si="18"/>
        <v>4647.6791007487554</v>
      </c>
      <c r="DQ51">
        <f t="shared" si="31"/>
        <v>-335.9242738138679</v>
      </c>
      <c r="DR51" s="66">
        <f t="shared" si="32"/>
        <v>34705.935901919525</v>
      </c>
      <c r="DS51" s="59">
        <v>26800</v>
      </c>
      <c r="DT51">
        <f t="shared" si="33"/>
        <v>35618.203783695848</v>
      </c>
      <c r="DU51" s="31">
        <f t="shared" si="34"/>
        <v>0.10452144983689884</v>
      </c>
      <c r="DV51" s="31">
        <f t="shared" si="35"/>
        <v>4157.4042163041522</v>
      </c>
      <c r="DW51" s="31">
        <f t="shared" si="36"/>
        <v>17284009.817743544</v>
      </c>
      <c r="EK51" s="69">
        <v>39775.608</v>
      </c>
      <c r="EL51" s="66">
        <f t="shared" si="37"/>
        <v>9845.7631574385305</v>
      </c>
      <c r="EM51" s="59">
        <v>26800</v>
      </c>
      <c r="EN51">
        <f t="shared" si="38"/>
        <v>35248.238651785214</v>
      </c>
      <c r="EO51" s="31">
        <f t="shared" si="39"/>
        <v>0.11382275660537448</v>
      </c>
      <c r="EP51" s="31">
        <f t="shared" si="40"/>
        <v>4527.3693482147864</v>
      </c>
      <c r="EQ51" s="31">
        <f t="shared" si="41"/>
        <v>20497073.215154782</v>
      </c>
    </row>
    <row r="52" spans="1:147" ht="15.75" thickBot="1" x14ac:dyDescent="0.3">
      <c r="A52">
        <v>48</v>
      </c>
      <c r="B52" s="4" t="s">
        <v>58</v>
      </c>
      <c r="C52" s="5">
        <v>20</v>
      </c>
      <c r="D52" s="5">
        <v>51</v>
      </c>
      <c r="E52" s="5">
        <v>16040</v>
      </c>
      <c r="F52" s="5">
        <v>28407.167999999998</v>
      </c>
      <c r="G52">
        <f t="shared" si="19"/>
        <v>39775.608</v>
      </c>
      <c r="H52">
        <f t="shared" si="29"/>
        <v>34950.504000000001</v>
      </c>
      <c r="I52">
        <f t="shared" si="42"/>
        <v>37323.407999999996</v>
      </c>
      <c r="J52">
        <f t="shared" si="44"/>
        <v>39032.387999999999</v>
      </c>
      <c r="K52">
        <f t="shared" si="20"/>
        <v>26800</v>
      </c>
      <c r="L52">
        <f t="shared" si="30"/>
        <v>22400</v>
      </c>
      <c r="M52">
        <f t="shared" si="43"/>
        <v>23840</v>
      </c>
      <c r="N52">
        <f t="shared" si="45"/>
        <v>25120</v>
      </c>
      <c r="O52">
        <f t="shared" si="46"/>
        <v>24080</v>
      </c>
      <c r="P52">
        <f t="shared" si="21"/>
        <v>-10760</v>
      </c>
      <c r="Q52">
        <f t="shared" si="21"/>
        <v>-11368.440000000002</v>
      </c>
      <c r="S52" s="31"/>
      <c r="T52" s="43">
        <f t="shared" si="47"/>
        <v>28062.083461820072</v>
      </c>
      <c r="U52" s="31">
        <f t="shared" si="3"/>
        <v>1.2147797984646914E-2</v>
      </c>
      <c r="V52" s="31">
        <f t="shared" si="4"/>
        <v>345.08453817992631</v>
      </c>
      <c r="W52" s="31">
        <f t="shared" si="5"/>
        <v>119083.33849085303</v>
      </c>
      <c r="X52" s="31"/>
      <c r="Y52" s="27"/>
      <c r="Z52" s="27"/>
      <c r="AA52" s="31"/>
      <c r="AB52" s="31"/>
      <c r="AC52" s="31"/>
      <c r="AD52" s="31"/>
      <c r="AE52" s="31"/>
      <c r="AF52" s="31"/>
      <c r="AG52" s="31"/>
      <c r="AH52" s="31"/>
      <c r="AI52" s="50"/>
      <c r="AK52" s="58">
        <v>48</v>
      </c>
      <c r="AL52" s="59">
        <v>28407.167999999998</v>
      </c>
      <c r="AM52" s="31">
        <f t="shared" si="6"/>
        <v>33495.502394957155</v>
      </c>
      <c r="AN52" s="31">
        <f t="shared" si="7"/>
        <v>0.179121494791637</v>
      </c>
      <c r="AO52" s="31">
        <f t="shared" si="8"/>
        <v>5088.3343949571572</v>
      </c>
      <c r="AP52" s="31">
        <f t="shared" si="9"/>
        <v>25891146.914904021</v>
      </c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50"/>
      <c r="BD52" s="58">
        <v>48</v>
      </c>
      <c r="BE52" s="59">
        <v>28407.167999999998</v>
      </c>
      <c r="BF52" s="59">
        <v>12200</v>
      </c>
      <c r="BG52" s="59">
        <v>3840</v>
      </c>
      <c r="BH52" s="31">
        <f t="shared" si="10"/>
        <v>27164.501542271148</v>
      </c>
      <c r="BI52" s="31">
        <f t="shared" si="11"/>
        <v>4.3744820241456324E-2</v>
      </c>
      <c r="BJ52" s="31">
        <f t="shared" si="12"/>
        <v>1242.6664577288502</v>
      </c>
      <c r="BK52" s="31">
        <f t="shared" si="13"/>
        <v>1544219.9251643682</v>
      </c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50"/>
      <c r="BY52" s="69">
        <v>28407.167999999998</v>
      </c>
      <c r="BZ52" s="59">
        <v>39775.608</v>
      </c>
      <c r="CA52" s="59">
        <v>16040</v>
      </c>
      <c r="CB52" s="31">
        <f t="shared" si="22"/>
        <v>29354.633403882734</v>
      </c>
      <c r="CC52" s="31">
        <f t="shared" si="23"/>
        <v>3.3353039763862974E-2</v>
      </c>
      <c r="CD52" s="31">
        <f t="shared" si="24"/>
        <v>947.4654038827357</v>
      </c>
      <c r="CE52" s="31">
        <f t="shared" si="25"/>
        <v>897690.69155467546</v>
      </c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50"/>
      <c r="CS52" s="69">
        <v>28407.167999999998</v>
      </c>
      <c r="CT52" s="31">
        <v>48</v>
      </c>
      <c r="CU52" s="31">
        <f t="shared" si="14"/>
        <v>2304</v>
      </c>
      <c r="CV52" s="31">
        <f t="shared" si="15"/>
        <v>110592</v>
      </c>
      <c r="CW52" s="42">
        <f t="shared" si="16"/>
        <v>35165.775681191961</v>
      </c>
      <c r="CX52" s="42">
        <f t="shared" si="17"/>
        <v>-6758.6076811919629</v>
      </c>
      <c r="CY52" s="42">
        <f t="shared" si="26"/>
        <v>4647.6791007487554</v>
      </c>
      <c r="CZ52" s="31">
        <f t="shared" si="27"/>
        <v>1513.403900200587</v>
      </c>
      <c r="DA52" s="42">
        <f t="shared" si="28"/>
        <v>36679.179581392549</v>
      </c>
      <c r="DB52" s="31"/>
      <c r="DC52" s="31"/>
      <c r="DD52" s="31"/>
      <c r="DE52" s="28" t="s">
        <v>461</v>
      </c>
      <c r="DF52" s="28">
        <v>1.0802371469827649E-2</v>
      </c>
      <c r="DG52" s="28">
        <v>7.9282583621544979E-3</v>
      </c>
      <c r="DH52" s="28">
        <v>1.3625150665362666</v>
      </c>
      <c r="DI52" s="28">
        <v>0.17525488494007971</v>
      </c>
      <c r="DJ52" s="28">
        <v>-4.8742018717708117E-3</v>
      </c>
      <c r="DK52" s="28">
        <v>2.6478944811426111E-2</v>
      </c>
      <c r="DL52" s="28">
        <v>-4.8742018717708117E-3</v>
      </c>
      <c r="DM52" s="53">
        <v>2.6478944811426111E-2</v>
      </c>
      <c r="DO52" s="69">
        <v>28407.167999999998</v>
      </c>
      <c r="DP52" s="16">
        <f t="shared" si="18"/>
        <v>-6758.6076811919629</v>
      </c>
      <c r="DQ52">
        <f t="shared" si="31"/>
        <v>1934.525180956944</v>
      </c>
      <c r="DR52" s="66">
        <f t="shared" si="32"/>
        <v>37021.170516464939</v>
      </c>
      <c r="DS52" s="59">
        <v>16040</v>
      </c>
      <c r="DT52">
        <f t="shared" si="33"/>
        <v>30083.770347666061</v>
      </c>
      <c r="DU52" s="31">
        <f t="shared" si="34"/>
        <v>5.9020397516079855E-2</v>
      </c>
      <c r="DV52" s="31">
        <f t="shared" si="35"/>
        <v>1676.602347666063</v>
      </c>
      <c r="DW52" s="31">
        <f t="shared" si="36"/>
        <v>2810995.4321993538</v>
      </c>
      <c r="EK52" s="69">
        <v>28407.167999999998</v>
      </c>
      <c r="EL52" s="66">
        <f t="shared" si="37"/>
        <v>12127.756763797766</v>
      </c>
      <c r="EM52" s="59">
        <v>16040</v>
      </c>
      <c r="EN52">
        <f t="shared" si="38"/>
        <v>29613.332862505657</v>
      </c>
      <c r="EO52" s="31">
        <f t="shared" si="39"/>
        <v>4.245987711642564E-2</v>
      </c>
      <c r="EP52" s="31">
        <f t="shared" si="40"/>
        <v>1206.1648625056587</v>
      </c>
      <c r="EQ52" s="31">
        <f t="shared" si="41"/>
        <v>1454833.6755432945</v>
      </c>
    </row>
    <row r="53" spans="1:147" ht="15.75" thickBot="1" x14ac:dyDescent="0.3">
      <c r="A53">
        <v>49</v>
      </c>
      <c r="B53" s="4" t="s">
        <v>59</v>
      </c>
      <c r="C53" s="5">
        <v>21</v>
      </c>
      <c r="D53" s="5">
        <v>52</v>
      </c>
      <c r="E53" s="5">
        <v>20000</v>
      </c>
      <c r="F53" s="5">
        <v>33224.46</v>
      </c>
      <c r="G53">
        <f t="shared" si="19"/>
        <v>28407.167999999998</v>
      </c>
      <c r="H53">
        <f t="shared" si="29"/>
        <v>39775.608</v>
      </c>
      <c r="I53">
        <f t="shared" si="42"/>
        <v>34950.504000000001</v>
      </c>
      <c r="J53">
        <f t="shared" si="44"/>
        <v>37323.407999999996</v>
      </c>
      <c r="K53">
        <f t="shared" si="20"/>
        <v>16040</v>
      </c>
      <c r="L53">
        <f t="shared" si="30"/>
        <v>26800</v>
      </c>
      <c r="M53">
        <f t="shared" si="43"/>
        <v>22400</v>
      </c>
      <c r="N53">
        <f t="shared" si="45"/>
        <v>23840</v>
      </c>
      <c r="O53">
        <f t="shared" si="46"/>
        <v>25120</v>
      </c>
      <c r="P53">
        <f t="shared" si="21"/>
        <v>3960</v>
      </c>
      <c r="Q53">
        <f t="shared" si="21"/>
        <v>4817.2920000000013</v>
      </c>
      <c r="S53" s="31"/>
      <c r="T53" s="43">
        <f t="shared" si="47"/>
        <v>30747.351334161562</v>
      </c>
      <c r="U53" s="31">
        <f t="shared" si="3"/>
        <v>7.4556777321239762E-2</v>
      </c>
      <c r="V53" s="31">
        <f t="shared" si="4"/>
        <v>2477.1086658384374</v>
      </c>
      <c r="W53" s="31">
        <f t="shared" si="5"/>
        <v>6136067.3423718838</v>
      </c>
      <c r="X53" s="31"/>
      <c r="Y53" s="27"/>
      <c r="Z53" s="27"/>
      <c r="AA53" s="31"/>
      <c r="AB53" s="31"/>
      <c r="AC53" s="31"/>
      <c r="AD53" s="31"/>
      <c r="AE53" s="31"/>
      <c r="AF53" s="31"/>
      <c r="AG53" s="31"/>
      <c r="AH53" s="31"/>
      <c r="AI53" s="50"/>
      <c r="AK53" s="58">
        <v>49</v>
      </c>
      <c r="AL53" s="59">
        <v>33224.46</v>
      </c>
      <c r="AM53" s="31">
        <f t="shared" si="6"/>
        <v>33502.977053607465</v>
      </c>
      <c r="AN53" s="31">
        <f t="shared" si="7"/>
        <v>8.3828918094520019E-3</v>
      </c>
      <c r="AO53" s="31">
        <f t="shared" si="8"/>
        <v>278.51705360746564</v>
      </c>
      <c r="AP53" s="31">
        <f t="shared" si="9"/>
        <v>77571.749150183896</v>
      </c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50"/>
      <c r="BD53" s="58">
        <v>49</v>
      </c>
      <c r="BE53" s="59">
        <v>33224.46</v>
      </c>
      <c r="BF53" s="59">
        <v>14000</v>
      </c>
      <c r="BG53" s="59">
        <v>6000</v>
      </c>
      <c r="BH53" s="31">
        <f t="shared" si="10"/>
        <v>29948.602231077784</v>
      </c>
      <c r="BI53" s="31">
        <f t="shared" si="11"/>
        <v>9.8597773114212084E-2</v>
      </c>
      <c r="BJ53" s="31">
        <f t="shared" si="12"/>
        <v>3275.8577689222147</v>
      </c>
      <c r="BK53" s="31">
        <f t="shared" si="13"/>
        <v>10731244.122208031</v>
      </c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50"/>
      <c r="BY53" s="69">
        <v>33224.46</v>
      </c>
      <c r="BZ53" s="59">
        <v>28407.167999999998</v>
      </c>
      <c r="CA53" s="59">
        <v>20000</v>
      </c>
      <c r="CB53" s="31">
        <f t="shared" si="22"/>
        <v>30289.484356676974</v>
      </c>
      <c r="CC53" s="31">
        <f t="shared" si="23"/>
        <v>8.8337798216224589E-2</v>
      </c>
      <c r="CD53" s="31">
        <f t="shared" si="24"/>
        <v>2934.975643323025</v>
      </c>
      <c r="CE53" s="31">
        <f t="shared" si="25"/>
        <v>8614082.0268994048</v>
      </c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50"/>
      <c r="CS53" s="69">
        <v>33224.46</v>
      </c>
      <c r="CT53" s="31">
        <v>49</v>
      </c>
      <c r="CU53" s="31">
        <f t="shared" si="14"/>
        <v>2401</v>
      </c>
      <c r="CV53" s="31">
        <f t="shared" si="15"/>
        <v>117649</v>
      </c>
      <c r="CW53" s="42">
        <f t="shared" si="16"/>
        <v>35200.250495558961</v>
      </c>
      <c r="CX53" s="42">
        <f t="shared" si="17"/>
        <v>-1975.790495558962</v>
      </c>
      <c r="CY53" s="42">
        <f t="shared" si="26"/>
        <v>-6758.6076811919629</v>
      </c>
      <c r="CZ53" s="31">
        <f t="shared" si="27"/>
        <v>-2136.4119254012612</v>
      </c>
      <c r="DA53" s="42">
        <f t="shared" si="28"/>
        <v>33063.838570157699</v>
      </c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50"/>
      <c r="DO53" s="69">
        <v>33224.46</v>
      </c>
      <c r="DP53" s="16">
        <f t="shared" si="18"/>
        <v>-1975.790495558962</v>
      </c>
      <c r="DQ53">
        <f t="shared" si="31"/>
        <v>-3358.7565621332433</v>
      </c>
      <c r="DR53" s="66">
        <f t="shared" si="32"/>
        <v>31769.172337118001</v>
      </c>
      <c r="DS53" s="59">
        <v>20000</v>
      </c>
      <c r="DT53">
        <f t="shared" si="33"/>
        <v>30275.987011471392</v>
      </c>
      <c r="DU53" s="31">
        <f t="shared" si="34"/>
        <v>8.8744045457130286E-2</v>
      </c>
      <c r="DV53" s="31">
        <f t="shared" si="35"/>
        <v>2948.4729885286069</v>
      </c>
      <c r="DW53" s="31">
        <f t="shared" si="36"/>
        <v>8693492.9640828148</v>
      </c>
      <c r="EK53" s="69">
        <v>33224.46</v>
      </c>
      <c r="EL53" s="66">
        <f t="shared" si="37"/>
        <v>6845.0303478982296</v>
      </c>
      <c r="EM53" s="59">
        <v>20000</v>
      </c>
      <c r="EN53">
        <f t="shared" si="38"/>
        <v>29724.481830879733</v>
      </c>
      <c r="EO53" s="31">
        <f t="shared" si="39"/>
        <v>0.10534341774464555</v>
      </c>
      <c r="EP53" s="31">
        <f t="shared" si="40"/>
        <v>3499.9781691202661</v>
      </c>
      <c r="EQ53" s="31">
        <f t="shared" si="41"/>
        <v>12249847.184318449</v>
      </c>
    </row>
    <row r="54" spans="1:147" ht="15.75" thickBot="1" x14ac:dyDescent="0.3">
      <c r="A54">
        <v>50</v>
      </c>
      <c r="B54" s="4" t="s">
        <v>60</v>
      </c>
      <c r="C54" s="5">
        <v>22</v>
      </c>
      <c r="D54" s="5">
        <v>53</v>
      </c>
      <c r="E54" s="5">
        <v>24880</v>
      </c>
      <c r="F54" s="5">
        <v>37162.655999999995</v>
      </c>
      <c r="G54">
        <f t="shared" si="19"/>
        <v>33224.46</v>
      </c>
      <c r="H54">
        <f t="shared" si="29"/>
        <v>28407.167999999998</v>
      </c>
      <c r="I54">
        <f t="shared" si="42"/>
        <v>39775.608</v>
      </c>
      <c r="J54">
        <f t="shared" si="44"/>
        <v>34950.504000000001</v>
      </c>
      <c r="K54">
        <f t="shared" si="20"/>
        <v>20000</v>
      </c>
      <c r="L54">
        <f t="shared" si="30"/>
        <v>16040</v>
      </c>
      <c r="M54">
        <f t="shared" si="43"/>
        <v>26800</v>
      </c>
      <c r="N54">
        <f t="shared" si="45"/>
        <v>22400</v>
      </c>
      <c r="O54">
        <f t="shared" si="46"/>
        <v>23840</v>
      </c>
      <c r="P54">
        <f t="shared" si="21"/>
        <v>4880</v>
      </c>
      <c r="Q54">
        <f t="shared" si="21"/>
        <v>3938.1959999999963</v>
      </c>
      <c r="S54" s="31"/>
      <c r="T54" s="43">
        <f t="shared" si="47"/>
        <v>34056.469318259151</v>
      </c>
      <c r="U54" s="31">
        <f t="shared" si="3"/>
        <v>8.3583549080583602E-2</v>
      </c>
      <c r="V54" s="31">
        <f t="shared" si="4"/>
        <v>3106.1866817408445</v>
      </c>
      <c r="W54" s="31">
        <f t="shared" si="5"/>
        <v>9648395.7018241975</v>
      </c>
      <c r="X54" s="31"/>
      <c r="Y54" s="27"/>
      <c r="Z54" s="27"/>
      <c r="AA54" s="31"/>
      <c r="AB54" s="31"/>
      <c r="AC54" s="31"/>
      <c r="AD54" s="31"/>
      <c r="AE54" s="31"/>
      <c r="AF54" s="31"/>
      <c r="AG54" s="31"/>
      <c r="AH54" s="31"/>
      <c r="AI54" s="50"/>
      <c r="AK54" s="58">
        <v>50</v>
      </c>
      <c r="AL54" s="59">
        <v>37162.655999999995</v>
      </c>
      <c r="AM54" s="31">
        <f t="shared" si="6"/>
        <v>33510.451712257774</v>
      </c>
      <c r="AN54" s="31">
        <f t="shared" si="7"/>
        <v>9.8276191231924367E-2</v>
      </c>
      <c r="AO54" s="31">
        <f t="shared" si="8"/>
        <v>3652.2042877422209</v>
      </c>
      <c r="AP54" s="31">
        <f t="shared" si="9"/>
        <v>13338596.159402663</v>
      </c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50"/>
      <c r="BD54" s="58">
        <v>50</v>
      </c>
      <c r="BE54" s="59">
        <v>37162.655999999995</v>
      </c>
      <c r="BF54" s="59">
        <v>12240</v>
      </c>
      <c r="BG54" s="59">
        <v>12640</v>
      </c>
      <c r="BH54" s="31">
        <f t="shared" si="10"/>
        <v>34087.07981405528</v>
      </c>
      <c r="BI54" s="31">
        <f t="shared" si="11"/>
        <v>8.2759859412220596E-2</v>
      </c>
      <c r="BJ54" s="31">
        <f t="shared" si="12"/>
        <v>3075.5761859447157</v>
      </c>
      <c r="BK54" s="31">
        <f t="shared" si="13"/>
        <v>9459168.875550244</v>
      </c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50"/>
      <c r="BY54" s="69">
        <v>37162.655999999995</v>
      </c>
      <c r="BZ54" s="59">
        <v>33224.46</v>
      </c>
      <c r="CA54" s="59">
        <v>24880</v>
      </c>
      <c r="CB54" s="31">
        <f t="shared" si="22"/>
        <v>33993.067340371665</v>
      </c>
      <c r="CC54" s="31">
        <f t="shared" si="23"/>
        <v>8.5289615995916196E-2</v>
      </c>
      <c r="CD54" s="31">
        <f t="shared" si="24"/>
        <v>3169.5886596283308</v>
      </c>
      <c r="CE54" s="31">
        <f t="shared" si="25"/>
        <v>10046292.271244518</v>
      </c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50"/>
      <c r="CS54" s="69">
        <v>37162.655999999995</v>
      </c>
      <c r="CT54" s="31">
        <v>50</v>
      </c>
      <c r="CU54" s="31">
        <f t="shared" si="14"/>
        <v>2500</v>
      </c>
      <c r="CV54" s="31">
        <f t="shared" si="15"/>
        <v>125000</v>
      </c>
      <c r="CW54" s="42">
        <f t="shared" si="16"/>
        <v>35231.418156581065</v>
      </c>
      <c r="CX54" s="42">
        <f t="shared" si="17"/>
        <v>1931.2378434189304</v>
      </c>
      <c r="CY54" s="42">
        <f t="shared" si="26"/>
        <v>-1975.790495558962</v>
      </c>
      <c r="CZ54" s="31">
        <f t="shared" si="27"/>
        <v>-605.99258834565649</v>
      </c>
      <c r="DA54" s="42">
        <f t="shared" si="28"/>
        <v>34625.425568235405</v>
      </c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50"/>
      <c r="DO54" s="69">
        <v>37162.655999999995</v>
      </c>
      <c r="DP54" s="16">
        <f t="shared" si="18"/>
        <v>1931.2378434189304</v>
      </c>
      <c r="DQ54">
        <f t="shared" si="31"/>
        <v>13.394175547863597</v>
      </c>
      <c r="DR54" s="66">
        <f t="shared" si="32"/>
        <v>35179.169856739827</v>
      </c>
      <c r="DS54" s="59">
        <v>24880</v>
      </c>
      <c r="DT54">
        <f t="shared" si="33"/>
        <v>34655.845915814796</v>
      </c>
      <c r="DU54" s="31">
        <f t="shared" si="34"/>
        <v>6.745508405495021E-2</v>
      </c>
      <c r="DV54" s="31">
        <f t="shared" si="35"/>
        <v>2506.8100841851992</v>
      </c>
      <c r="DW54" s="31">
        <f t="shared" si="36"/>
        <v>6284096.7981726052</v>
      </c>
      <c r="EK54" s="69">
        <v>37162.655999999995</v>
      </c>
      <c r="EL54" s="66">
        <f t="shared" si="37"/>
        <v>10226.76638647341</v>
      </c>
      <c r="EM54" s="59">
        <v>24880</v>
      </c>
      <c r="EN54">
        <f t="shared" si="38"/>
        <v>34231.182882865898</v>
      </c>
      <c r="EO54" s="31">
        <f t="shared" si="39"/>
        <v>7.888222836209817E-2</v>
      </c>
      <c r="EP54" s="31">
        <f t="shared" si="40"/>
        <v>2931.4731171340973</v>
      </c>
      <c r="EQ54" s="31">
        <f t="shared" si="41"/>
        <v>8593534.6364799011</v>
      </c>
    </row>
    <row r="55" spans="1:147" ht="15.75" thickBot="1" x14ac:dyDescent="0.3">
      <c r="A55">
        <v>51</v>
      </c>
      <c r="B55" s="4" t="s">
        <v>61</v>
      </c>
      <c r="C55" s="5">
        <v>23</v>
      </c>
      <c r="D55" s="5">
        <v>54</v>
      </c>
      <c r="E55" s="5">
        <v>26960</v>
      </c>
      <c r="F55" s="5">
        <v>34823.123999999996</v>
      </c>
      <c r="G55">
        <f t="shared" si="19"/>
        <v>37162.655999999995</v>
      </c>
      <c r="H55">
        <f t="shared" si="29"/>
        <v>33224.46</v>
      </c>
      <c r="I55">
        <f t="shared" si="42"/>
        <v>28407.167999999998</v>
      </c>
      <c r="J55">
        <f t="shared" si="44"/>
        <v>39775.608</v>
      </c>
      <c r="K55">
        <f t="shared" si="20"/>
        <v>24880</v>
      </c>
      <c r="L55">
        <f t="shared" si="30"/>
        <v>20000</v>
      </c>
      <c r="M55">
        <f t="shared" si="43"/>
        <v>16040</v>
      </c>
      <c r="N55">
        <f t="shared" si="45"/>
        <v>26800</v>
      </c>
      <c r="O55">
        <f t="shared" si="46"/>
        <v>22400</v>
      </c>
      <c r="P55">
        <f t="shared" si="21"/>
        <v>2080</v>
      </c>
      <c r="Q55">
        <f t="shared" si="21"/>
        <v>-2339.5319999999992</v>
      </c>
      <c r="S55" s="31"/>
      <c r="T55" s="43">
        <f t="shared" si="47"/>
        <v>35466.913049185998</v>
      </c>
      <c r="U55" s="31">
        <f t="shared" si="3"/>
        <v>1.8487400762378519E-2</v>
      </c>
      <c r="V55" s="31">
        <f t="shared" si="4"/>
        <v>643.78904918600165</v>
      </c>
      <c r="W55" s="31">
        <f t="shared" si="5"/>
        <v>414464.33985181607</v>
      </c>
      <c r="X55" s="31"/>
      <c r="Y55" s="27"/>
      <c r="Z55" s="27"/>
      <c r="AA55" s="31"/>
      <c r="AB55" s="31"/>
      <c r="AC55" s="31"/>
      <c r="AD55" s="31"/>
      <c r="AE55" s="31"/>
      <c r="AF55" s="31"/>
      <c r="AG55" s="31"/>
      <c r="AH55" s="31"/>
      <c r="AI55" s="50"/>
      <c r="AK55" s="58">
        <v>51</v>
      </c>
      <c r="AL55" s="59">
        <v>34823.123999999996</v>
      </c>
      <c r="AM55" s="31">
        <f t="shared" si="6"/>
        <v>33517.926370908084</v>
      </c>
      <c r="AN55" s="31">
        <f t="shared" si="7"/>
        <v>3.7480773669011203E-2</v>
      </c>
      <c r="AO55" s="31">
        <f t="shared" si="8"/>
        <v>1305.1976290919119</v>
      </c>
      <c r="AP55" s="31">
        <f t="shared" si="9"/>
        <v>1703540.8509871482</v>
      </c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50"/>
      <c r="BD55" s="58">
        <v>51</v>
      </c>
      <c r="BE55" s="59">
        <v>34823.123999999996</v>
      </c>
      <c r="BF55" s="59">
        <v>15680</v>
      </c>
      <c r="BG55" s="59">
        <v>11280</v>
      </c>
      <c r="BH55" s="31">
        <f t="shared" si="10"/>
        <v>35105.75198606887</v>
      </c>
      <c r="BI55" s="31">
        <f t="shared" si="11"/>
        <v>8.1161008434761268E-3</v>
      </c>
      <c r="BJ55" s="31">
        <f t="shared" si="12"/>
        <v>282.62798606887372</v>
      </c>
      <c r="BK55" s="31">
        <f t="shared" si="13"/>
        <v>79878.578509347484</v>
      </c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50"/>
      <c r="BY55" s="69">
        <v>34823.123999999996</v>
      </c>
      <c r="BZ55" s="59">
        <v>37162.655999999995</v>
      </c>
      <c r="CA55" s="59">
        <v>26960</v>
      </c>
      <c r="CB55" s="31">
        <f t="shared" si="22"/>
        <v>35827.10111115902</v>
      </c>
      <c r="CC55" s="31">
        <f t="shared" si="23"/>
        <v>2.8830759444759282E-2</v>
      </c>
      <c r="CD55" s="31">
        <f t="shared" si="24"/>
        <v>1003.9771111590235</v>
      </c>
      <c r="CE55" s="31">
        <f t="shared" si="25"/>
        <v>1007970.0397312181</v>
      </c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50"/>
      <c r="CS55" s="69">
        <v>34823.123999999996</v>
      </c>
      <c r="CT55" s="31">
        <v>51</v>
      </c>
      <c r="CU55" s="31">
        <f t="shared" si="14"/>
        <v>2601</v>
      </c>
      <c r="CV55" s="31">
        <f t="shared" si="15"/>
        <v>132651</v>
      </c>
      <c r="CW55" s="42">
        <f t="shared" si="16"/>
        <v>35259.343478487084</v>
      </c>
      <c r="CX55" s="42">
        <f t="shared" si="17"/>
        <v>-436.21947848708805</v>
      </c>
      <c r="CY55" s="42">
        <f t="shared" si="26"/>
        <v>1931.2378434189304</v>
      </c>
      <c r="CZ55" s="31">
        <f t="shared" si="27"/>
        <v>644.18936265120976</v>
      </c>
      <c r="DA55" s="42">
        <f t="shared" si="28"/>
        <v>35903.532841138294</v>
      </c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50"/>
      <c r="DO55" s="69">
        <v>34823.123999999996</v>
      </c>
      <c r="DP55" s="16">
        <f t="shared" si="18"/>
        <v>-436.21947848708805</v>
      </c>
      <c r="DQ55">
        <f t="shared" si="31"/>
        <v>1039.1686956455819</v>
      </c>
      <c r="DR55" s="66">
        <f t="shared" si="32"/>
        <v>36239.419191204543</v>
      </c>
      <c r="DS55" s="59">
        <v>26960</v>
      </c>
      <c r="DT55">
        <f t="shared" si="33"/>
        <v>36357.829493970115</v>
      </c>
      <c r="DU55" s="31">
        <f t="shared" si="34"/>
        <v>4.4071447868092459E-2</v>
      </c>
      <c r="DV55" s="31">
        <f t="shared" si="35"/>
        <v>1534.7054939701193</v>
      </c>
      <c r="DW55" s="31">
        <f t="shared" si="36"/>
        <v>2355320.953222068</v>
      </c>
      <c r="EK55" s="69">
        <v>34823.123999999996</v>
      </c>
      <c r="EL55" s="66">
        <f t="shared" si="37"/>
        <v>11261.174979269812</v>
      </c>
      <c r="EM55" s="59">
        <v>26960</v>
      </c>
      <c r="EN55">
        <f t="shared" si="38"/>
        <v>35972.283516601266</v>
      </c>
      <c r="EO55" s="31">
        <f t="shared" si="39"/>
        <v>3.2999897326881716E-2</v>
      </c>
      <c r="EP55" s="31">
        <f t="shared" si="40"/>
        <v>1149.1595166012703</v>
      </c>
      <c r="EQ55" s="31">
        <f t="shared" si="41"/>
        <v>1320567.5945952651</v>
      </c>
    </row>
    <row r="56" spans="1:147" ht="15.75" thickBot="1" x14ac:dyDescent="0.3">
      <c r="A56">
        <v>52</v>
      </c>
      <c r="B56" s="4" t="s">
        <v>62</v>
      </c>
      <c r="C56" s="5">
        <v>24</v>
      </c>
      <c r="D56" s="5">
        <v>55</v>
      </c>
      <c r="E56" s="5">
        <v>25160</v>
      </c>
      <c r="F56" s="5">
        <v>38175.372000000003</v>
      </c>
      <c r="G56">
        <f t="shared" si="19"/>
        <v>34823.123999999996</v>
      </c>
      <c r="H56">
        <f t="shared" si="29"/>
        <v>37162.655999999995</v>
      </c>
      <c r="I56">
        <f t="shared" si="42"/>
        <v>33224.46</v>
      </c>
      <c r="J56">
        <f t="shared" si="44"/>
        <v>28407.167999999998</v>
      </c>
      <c r="K56">
        <f t="shared" si="20"/>
        <v>26960</v>
      </c>
      <c r="L56">
        <f t="shared" si="30"/>
        <v>24880</v>
      </c>
      <c r="M56">
        <f t="shared" si="43"/>
        <v>20000</v>
      </c>
      <c r="N56">
        <f t="shared" si="45"/>
        <v>16040</v>
      </c>
      <c r="O56">
        <f t="shared" si="46"/>
        <v>26800</v>
      </c>
      <c r="P56">
        <f t="shared" si="21"/>
        <v>-1800</v>
      </c>
      <c r="Q56">
        <f t="shared" si="21"/>
        <v>3352.2480000000069</v>
      </c>
      <c r="S56" s="31"/>
      <c r="T56" s="43">
        <f t="shared" si="47"/>
        <v>34246.336743576227</v>
      </c>
      <c r="U56" s="31">
        <f t="shared" si="3"/>
        <v>0.10292068028633163</v>
      </c>
      <c r="V56" s="31">
        <f t="shared" si="4"/>
        <v>3929.0352564237764</v>
      </c>
      <c r="W56" s="31">
        <f t="shared" si="5"/>
        <v>15437318.046221051</v>
      </c>
      <c r="X56" s="31"/>
      <c r="Y56" s="27"/>
      <c r="Z56" s="27"/>
      <c r="AA56" s="31"/>
      <c r="AB56" s="31"/>
      <c r="AC56" s="31"/>
      <c r="AD56" s="31"/>
      <c r="AE56" s="31"/>
      <c r="AF56" s="31"/>
      <c r="AG56" s="31"/>
      <c r="AH56" s="31"/>
      <c r="AI56" s="50"/>
      <c r="AK56" s="58">
        <v>52</v>
      </c>
      <c r="AL56" s="59">
        <v>38175.372000000003</v>
      </c>
      <c r="AM56" s="31">
        <f t="shared" si="6"/>
        <v>33525.401029558394</v>
      </c>
      <c r="AN56" s="31">
        <f t="shared" si="7"/>
        <v>0.1218055182393929</v>
      </c>
      <c r="AO56" s="31">
        <f t="shared" si="8"/>
        <v>4649.9709704416091</v>
      </c>
      <c r="AP56" s="31">
        <f t="shared" si="9"/>
        <v>21622230.025949679</v>
      </c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50"/>
      <c r="BD56" s="58">
        <v>52</v>
      </c>
      <c r="BE56" s="59">
        <v>38175.372000000003</v>
      </c>
      <c r="BF56" s="59">
        <v>13160</v>
      </c>
      <c r="BG56" s="59">
        <v>12000</v>
      </c>
      <c r="BH56" s="31">
        <f t="shared" si="10"/>
        <v>34142.939709154001</v>
      </c>
      <c r="BI56" s="31">
        <f t="shared" si="11"/>
        <v>0.10562915512247009</v>
      </c>
      <c r="BJ56" s="31">
        <f t="shared" si="12"/>
        <v>4032.4322908460017</v>
      </c>
      <c r="BK56" s="31">
        <f t="shared" si="13"/>
        <v>16260510.180257533</v>
      </c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50"/>
      <c r="BY56" s="69">
        <v>38175.372000000003</v>
      </c>
      <c r="BZ56" s="59">
        <v>34823.123999999996</v>
      </c>
      <c r="CA56" s="59">
        <v>25160</v>
      </c>
      <c r="CB56" s="31">
        <f t="shared" si="22"/>
        <v>34384.769729925523</v>
      </c>
      <c r="CC56" s="31">
        <f t="shared" si="23"/>
        <v>9.9294442240784958E-2</v>
      </c>
      <c r="CD56" s="31">
        <f t="shared" si="24"/>
        <v>3790.6022700744797</v>
      </c>
      <c r="CE56" s="31">
        <f t="shared" si="25"/>
        <v>14368665.5698938</v>
      </c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50"/>
      <c r="CS56" s="69">
        <v>38175.372000000003</v>
      </c>
      <c r="CT56" s="31">
        <v>52</v>
      </c>
      <c r="CU56" s="31">
        <f t="shared" si="14"/>
        <v>2704</v>
      </c>
      <c r="CV56" s="31">
        <f t="shared" si="15"/>
        <v>140608</v>
      </c>
      <c r="CW56" s="42">
        <f t="shared" si="16"/>
        <v>35284.091275505845</v>
      </c>
      <c r="CX56" s="42">
        <f t="shared" si="17"/>
        <v>2891.2807244941578</v>
      </c>
      <c r="CY56" s="42">
        <f t="shared" si="26"/>
        <v>-436.21947848708805</v>
      </c>
      <c r="CZ56" s="31">
        <f t="shared" si="27"/>
        <v>-113.35631063576096</v>
      </c>
      <c r="DA56" s="42">
        <f t="shared" si="28"/>
        <v>35170.734964870084</v>
      </c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50"/>
      <c r="DO56" s="69">
        <v>38175.372000000003</v>
      </c>
      <c r="DP56" s="16">
        <f t="shared" si="18"/>
        <v>2891.2807244941578</v>
      </c>
      <c r="DQ56">
        <f t="shared" si="31"/>
        <v>-416.79702247347893</v>
      </c>
      <c r="DR56" s="66">
        <f t="shared" si="32"/>
        <v>34814.621134107583</v>
      </c>
      <c r="DS56" s="59">
        <v>25160</v>
      </c>
      <c r="DT56">
        <f t="shared" si="33"/>
        <v>34672.289782150423</v>
      </c>
      <c r="DU56" s="31">
        <f t="shared" si="34"/>
        <v>9.176288361642107E-2</v>
      </c>
      <c r="DV56" s="31">
        <f t="shared" si="35"/>
        <v>3503.08221784958</v>
      </c>
      <c r="DW56" s="31">
        <f t="shared" si="36"/>
        <v>12271585.025013933</v>
      </c>
      <c r="EK56" s="69">
        <v>38175.372000000003</v>
      </c>
      <c r="EL56" s="66">
        <f t="shared" si="37"/>
        <v>9812.9109037552334</v>
      </c>
      <c r="EM56" s="59">
        <v>25160</v>
      </c>
      <c r="EN56">
        <f t="shared" si="38"/>
        <v>34221.226223184334</v>
      </c>
      <c r="EO56" s="31">
        <f t="shared" si="39"/>
        <v>0.10357844782273945</v>
      </c>
      <c r="EP56" s="31">
        <f t="shared" si="40"/>
        <v>3954.1457768156688</v>
      </c>
      <c r="EQ56" s="31">
        <f t="shared" si="41"/>
        <v>15635268.824309189</v>
      </c>
    </row>
    <row r="57" spans="1:147" ht="15.75" thickBot="1" x14ac:dyDescent="0.3">
      <c r="A57">
        <v>53</v>
      </c>
      <c r="B57" s="4" t="s">
        <v>63</v>
      </c>
      <c r="C57" s="5">
        <v>25</v>
      </c>
      <c r="D57" s="5">
        <v>56</v>
      </c>
      <c r="E57" s="5">
        <v>30960</v>
      </c>
      <c r="F57" s="5">
        <v>38459.807999999997</v>
      </c>
      <c r="G57">
        <f t="shared" si="19"/>
        <v>38175.372000000003</v>
      </c>
      <c r="H57">
        <f t="shared" si="29"/>
        <v>34823.123999999996</v>
      </c>
      <c r="I57">
        <f t="shared" si="42"/>
        <v>37162.655999999995</v>
      </c>
      <c r="J57">
        <f t="shared" si="44"/>
        <v>33224.46</v>
      </c>
      <c r="K57">
        <f t="shared" si="20"/>
        <v>25160</v>
      </c>
      <c r="L57">
        <f t="shared" si="30"/>
        <v>26960</v>
      </c>
      <c r="M57">
        <f t="shared" si="43"/>
        <v>24880</v>
      </c>
      <c r="N57">
        <f t="shared" si="45"/>
        <v>20000</v>
      </c>
      <c r="O57">
        <f t="shared" si="46"/>
        <v>16040</v>
      </c>
      <c r="P57">
        <f t="shared" si="21"/>
        <v>5800</v>
      </c>
      <c r="Q57">
        <f t="shared" si="21"/>
        <v>284.43599999999424</v>
      </c>
      <c r="S57" s="31"/>
      <c r="T57" s="43">
        <f t="shared" si="47"/>
        <v>38179.304839429926</v>
      </c>
      <c r="U57" s="31">
        <f t="shared" si="3"/>
        <v>7.2934103199389739E-3</v>
      </c>
      <c r="V57" s="31">
        <f t="shared" si="4"/>
        <v>280.50316057007149</v>
      </c>
      <c r="W57" s="31">
        <f t="shared" si="5"/>
        <v>78682.023089799302</v>
      </c>
      <c r="X57" s="31"/>
      <c r="Y57" s="27"/>
      <c r="Z57" s="27"/>
      <c r="AA57" s="31"/>
      <c r="AB57" s="31"/>
      <c r="AC57" s="31"/>
      <c r="AD57" s="31"/>
      <c r="AE57" s="31"/>
      <c r="AF57" s="31"/>
      <c r="AG57" s="31"/>
      <c r="AH57" s="31"/>
      <c r="AI57" s="50"/>
      <c r="AK57" s="58">
        <v>53</v>
      </c>
      <c r="AL57" s="59">
        <v>38459.807999999997</v>
      </c>
      <c r="AM57" s="31">
        <f t="shared" si="6"/>
        <v>33532.875688208704</v>
      </c>
      <c r="AN57" s="31">
        <f t="shared" si="7"/>
        <v>0.12810600385189894</v>
      </c>
      <c r="AO57" s="31">
        <f t="shared" si="8"/>
        <v>4926.9323117912936</v>
      </c>
      <c r="AP57" s="31">
        <f t="shared" si="9"/>
        <v>24274662.004973102</v>
      </c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50"/>
      <c r="BD57" s="58">
        <v>53</v>
      </c>
      <c r="BE57" s="59">
        <v>38459.807999999997</v>
      </c>
      <c r="BF57" s="59">
        <v>16480</v>
      </c>
      <c r="BG57" s="59">
        <v>14480</v>
      </c>
      <c r="BH57" s="31">
        <f t="shared" si="10"/>
        <v>38099.070310316354</v>
      </c>
      <c r="BI57" s="31">
        <f t="shared" si="11"/>
        <v>9.3796019388251526E-3</v>
      </c>
      <c r="BJ57" s="31">
        <f t="shared" si="12"/>
        <v>360.73768968364311</v>
      </c>
      <c r="BK57" s="31">
        <f t="shared" si="13"/>
        <v>130131.68075829239</v>
      </c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50"/>
      <c r="BY57" s="69">
        <v>38459.807999999997</v>
      </c>
      <c r="BZ57" s="59">
        <v>38175.372000000003</v>
      </c>
      <c r="CA57" s="59">
        <v>30960</v>
      </c>
      <c r="CB57" s="31">
        <f t="shared" si="22"/>
        <v>38464.93437323632</v>
      </c>
      <c r="CC57" s="31">
        <f t="shared" si="23"/>
        <v>1.3329170120459914E-4</v>
      </c>
      <c r="CD57" s="31">
        <f t="shared" si="24"/>
        <v>5.1263732363222516</v>
      </c>
      <c r="CE57" s="31">
        <f t="shared" si="25"/>
        <v>26.279702558081077</v>
      </c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50"/>
      <c r="CS57" s="69">
        <v>38459.807999999997</v>
      </c>
      <c r="CT57" s="31">
        <v>53</v>
      </c>
      <c r="CU57" s="31">
        <f t="shared" si="14"/>
        <v>2809</v>
      </c>
      <c r="CV57" s="31">
        <f t="shared" si="15"/>
        <v>148877</v>
      </c>
      <c r="CW57" s="42">
        <f t="shared" si="16"/>
        <v>35305.726361866167</v>
      </c>
      <c r="CX57" s="42">
        <f t="shared" si="17"/>
        <v>3154.08163813383</v>
      </c>
      <c r="CY57" s="42">
        <f t="shared" si="26"/>
        <v>2891.2807244941578</v>
      </c>
      <c r="CZ57" s="31">
        <f t="shared" si="27"/>
        <v>951.38659235373825</v>
      </c>
      <c r="DA57" s="42">
        <f t="shared" si="28"/>
        <v>36257.112954219905</v>
      </c>
      <c r="DB57" s="31"/>
      <c r="DC57" s="31"/>
      <c r="DD57" s="31"/>
      <c r="DE57" s="31" t="s">
        <v>407</v>
      </c>
      <c r="DF57" s="31"/>
      <c r="DG57" s="31"/>
      <c r="DH57" s="31"/>
      <c r="DI57" s="31"/>
      <c r="DJ57" s="31"/>
      <c r="DK57" s="31"/>
      <c r="DL57" s="31"/>
      <c r="DM57" s="50"/>
      <c r="DO57" s="69">
        <v>38459.807999999997</v>
      </c>
      <c r="DP57" s="16">
        <f t="shared" si="18"/>
        <v>3154.08163813383</v>
      </c>
      <c r="DQ57">
        <f t="shared" si="31"/>
        <v>1246.5529350020458</v>
      </c>
      <c r="DR57" s="66">
        <f t="shared" si="32"/>
        <v>36505.896413489128</v>
      </c>
      <c r="DS57" s="59">
        <v>30960</v>
      </c>
      <c r="DT57">
        <f t="shared" si="33"/>
        <v>38887.788834676292</v>
      </c>
      <c r="DU57" s="31">
        <f t="shared" si="34"/>
        <v>1.1128002372666415E-2</v>
      </c>
      <c r="DV57" s="31">
        <f t="shared" si="35"/>
        <v>427.98083467629476</v>
      </c>
      <c r="DW57" s="31">
        <f t="shared" si="36"/>
        <v>183167.59485021795</v>
      </c>
      <c r="EK57" s="69">
        <v>38459.807999999997</v>
      </c>
      <c r="EL57" s="66">
        <f t="shared" si="37"/>
        <v>11483.048871842235</v>
      </c>
      <c r="EM57" s="59">
        <v>30960</v>
      </c>
      <c r="EN57">
        <f t="shared" si="38"/>
        <v>38539.80899424386</v>
      </c>
      <c r="EO57" s="31">
        <f t="shared" si="39"/>
        <v>2.0801194390742358E-3</v>
      </c>
      <c r="EP57" s="31">
        <f t="shared" si="40"/>
        <v>80.000994243862806</v>
      </c>
      <c r="EQ57" s="31">
        <f t="shared" si="41"/>
        <v>6400.1590800065696</v>
      </c>
    </row>
    <row r="58" spans="1:147" ht="15.75" thickBot="1" x14ac:dyDescent="0.3">
      <c r="A58">
        <v>54</v>
      </c>
      <c r="B58" s="4" t="s">
        <v>64</v>
      </c>
      <c r="C58" s="5">
        <v>26</v>
      </c>
      <c r="D58" s="5">
        <v>57</v>
      </c>
      <c r="E58" s="5">
        <v>30560</v>
      </c>
      <c r="F58" s="5">
        <v>36940.175999999999</v>
      </c>
      <c r="G58">
        <f t="shared" si="19"/>
        <v>38459.807999999997</v>
      </c>
      <c r="H58">
        <f t="shared" si="29"/>
        <v>38175.372000000003</v>
      </c>
      <c r="I58">
        <f t="shared" si="42"/>
        <v>34823.123999999996</v>
      </c>
      <c r="J58">
        <f t="shared" si="44"/>
        <v>37162.655999999995</v>
      </c>
      <c r="K58">
        <f t="shared" si="20"/>
        <v>30960</v>
      </c>
      <c r="L58">
        <f t="shared" si="30"/>
        <v>25160</v>
      </c>
      <c r="M58">
        <f t="shared" si="43"/>
        <v>26960</v>
      </c>
      <c r="N58">
        <f t="shared" si="45"/>
        <v>24880</v>
      </c>
      <c r="O58">
        <f t="shared" si="46"/>
        <v>20000</v>
      </c>
      <c r="P58">
        <f t="shared" si="21"/>
        <v>-400</v>
      </c>
      <c r="Q58">
        <f t="shared" si="21"/>
        <v>-1519.6319999999978</v>
      </c>
      <c r="S58" s="31"/>
      <c r="T58" s="43">
        <f t="shared" si="47"/>
        <v>37908.065660405526</v>
      </c>
      <c r="U58" s="31">
        <f t="shared" si="3"/>
        <v>2.6201544367453103E-2</v>
      </c>
      <c r="V58" s="31">
        <f t="shared" si="4"/>
        <v>967.88966040552623</v>
      </c>
      <c r="W58" s="31">
        <f t="shared" si="5"/>
        <v>936810.39471992489</v>
      </c>
      <c r="X58" s="31"/>
      <c r="Y58" s="27"/>
      <c r="Z58" s="27"/>
      <c r="AA58" s="31"/>
      <c r="AB58" s="31"/>
      <c r="AC58" s="31"/>
      <c r="AD58" s="31"/>
      <c r="AE58" s="31"/>
      <c r="AF58" s="31"/>
      <c r="AG58" s="31"/>
      <c r="AH58" s="31"/>
      <c r="AI58" s="50"/>
      <c r="AK58" s="58">
        <v>54</v>
      </c>
      <c r="AL58" s="59">
        <v>36940.175999999999</v>
      </c>
      <c r="AM58" s="31">
        <f t="shared" si="6"/>
        <v>33540.350346859013</v>
      </c>
      <c r="AN58" s="31">
        <f t="shared" si="7"/>
        <v>9.2035989572464033E-2</v>
      </c>
      <c r="AO58" s="31">
        <f t="shared" si="8"/>
        <v>3399.8256531409861</v>
      </c>
      <c r="AP58" s="31">
        <f t="shared" si="9"/>
        <v>11558814.471755533</v>
      </c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50"/>
      <c r="BD58" s="58">
        <v>54</v>
      </c>
      <c r="BE58" s="59">
        <v>36940.175999999999</v>
      </c>
      <c r="BF58" s="59">
        <v>16800</v>
      </c>
      <c r="BG58" s="59">
        <v>13760</v>
      </c>
      <c r="BH58" s="31">
        <f t="shared" si="10"/>
        <v>37728.59385400336</v>
      </c>
      <c r="BI58" s="31">
        <f t="shared" si="11"/>
        <v>2.1343099556519734E-2</v>
      </c>
      <c r="BJ58" s="31">
        <f t="shared" si="12"/>
        <v>788.41785400336084</v>
      </c>
      <c r="BK58" s="31">
        <f t="shared" si="13"/>
        <v>621602.71251126484</v>
      </c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50"/>
      <c r="BY58" s="69">
        <v>36940.175999999999</v>
      </c>
      <c r="BZ58" s="59">
        <v>38459.807999999997</v>
      </c>
      <c r="CA58" s="59">
        <v>30560</v>
      </c>
      <c r="CB58" s="31">
        <f t="shared" si="22"/>
        <v>38253.424702223536</v>
      </c>
      <c r="CC58" s="31">
        <f t="shared" si="23"/>
        <v>3.5550688827891246E-2</v>
      </c>
      <c r="CD58" s="31">
        <f t="shared" si="24"/>
        <v>1313.2487022235364</v>
      </c>
      <c r="CE58" s="31">
        <f t="shared" si="25"/>
        <v>1724622.1538918025</v>
      </c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50"/>
      <c r="CS58" s="69">
        <v>36940.175999999999</v>
      </c>
      <c r="CT58" s="31">
        <v>54</v>
      </c>
      <c r="CU58" s="31">
        <f t="shared" si="14"/>
        <v>2916</v>
      </c>
      <c r="CV58" s="31">
        <f t="shared" si="15"/>
        <v>157464</v>
      </c>
      <c r="CW58" s="42">
        <f t="shared" si="16"/>
        <v>35324.313551796862</v>
      </c>
      <c r="CX58" s="42">
        <f t="shared" si="17"/>
        <v>1615.8624482031373</v>
      </c>
      <c r="CY58" s="42">
        <f t="shared" si="26"/>
        <v>3154.08163813383</v>
      </c>
      <c r="CZ58" s="31">
        <f t="shared" si="27"/>
        <v>1035.4783701532704</v>
      </c>
      <c r="DA58" s="42">
        <f t="shared" si="28"/>
        <v>36359.791921950135</v>
      </c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50"/>
      <c r="DO58" s="69">
        <v>36940.175999999999</v>
      </c>
      <c r="DP58" s="16">
        <f t="shared" si="18"/>
        <v>1615.8624482031373</v>
      </c>
      <c r="DQ58">
        <f t="shared" si="31"/>
        <v>947.00247878745972</v>
      </c>
      <c r="DR58" s="66">
        <f t="shared" si="32"/>
        <v>36231.093754293302</v>
      </c>
      <c r="DS58" s="59">
        <v>30560</v>
      </c>
      <c r="DT58">
        <f t="shared" si="33"/>
        <v>38530.756666191563</v>
      </c>
      <c r="DU58" s="31">
        <f t="shared" si="34"/>
        <v>4.3058286083736123E-2</v>
      </c>
      <c r="DV58" s="31">
        <f t="shared" si="35"/>
        <v>1590.5806661915631</v>
      </c>
      <c r="DW58" s="31">
        <f t="shared" si="36"/>
        <v>2529946.8556623966</v>
      </c>
      <c r="EK58" s="69">
        <v>36940.175999999999</v>
      </c>
      <c r="EL58" s="66">
        <f t="shared" si="37"/>
        <v>11189.391592347309</v>
      </c>
      <c r="EM58" s="59">
        <v>30560</v>
      </c>
      <c r="EN58">
        <f t="shared" si="38"/>
        <v>38163.133428706773</v>
      </c>
      <c r="EO58" s="31">
        <f t="shared" si="39"/>
        <v>3.3106432105433757E-2</v>
      </c>
      <c r="EP58" s="31">
        <f t="shared" si="40"/>
        <v>1222.9574287067735</v>
      </c>
      <c r="EQ58" s="31">
        <f t="shared" si="41"/>
        <v>1495624.8724290829</v>
      </c>
    </row>
    <row r="59" spans="1:147" ht="15.75" thickBot="1" x14ac:dyDescent="0.3">
      <c r="A59">
        <v>55</v>
      </c>
      <c r="B59" s="4" t="s">
        <v>65</v>
      </c>
      <c r="C59" s="5">
        <v>27</v>
      </c>
      <c r="D59" s="5">
        <v>58</v>
      </c>
      <c r="E59" s="5">
        <v>32000</v>
      </c>
      <c r="F59" s="5">
        <v>34103.58</v>
      </c>
      <c r="G59">
        <f t="shared" si="19"/>
        <v>36940.175999999999</v>
      </c>
      <c r="H59">
        <f t="shared" si="29"/>
        <v>38459.807999999997</v>
      </c>
      <c r="I59">
        <f t="shared" si="42"/>
        <v>38175.372000000003</v>
      </c>
      <c r="J59">
        <f t="shared" si="44"/>
        <v>34823.123999999996</v>
      </c>
      <c r="K59">
        <f t="shared" si="20"/>
        <v>30560</v>
      </c>
      <c r="L59">
        <f t="shared" si="30"/>
        <v>30960</v>
      </c>
      <c r="M59">
        <f t="shared" si="43"/>
        <v>25160</v>
      </c>
      <c r="N59">
        <f t="shared" si="45"/>
        <v>26960</v>
      </c>
      <c r="O59">
        <f t="shared" si="46"/>
        <v>24880</v>
      </c>
      <c r="P59">
        <f t="shared" si="21"/>
        <v>1440</v>
      </c>
      <c r="Q59">
        <f t="shared" si="21"/>
        <v>-2836.5959999999977</v>
      </c>
      <c r="S59" s="31"/>
      <c r="T59" s="43">
        <f t="shared" si="47"/>
        <v>38884.526704893346</v>
      </c>
      <c r="U59" s="31">
        <f t="shared" si="3"/>
        <v>0.14018899789679978</v>
      </c>
      <c r="V59" s="31">
        <f t="shared" si="4"/>
        <v>4780.9467048933438</v>
      </c>
      <c r="W59" s="31">
        <f t="shared" si="5"/>
        <v>22857451.395030521</v>
      </c>
      <c r="X59" s="31"/>
      <c r="Y59" s="27"/>
      <c r="Z59" s="27"/>
      <c r="AA59" s="31"/>
      <c r="AB59" s="31"/>
      <c r="AC59" s="31"/>
      <c r="AD59" s="31"/>
      <c r="AE59" s="31"/>
      <c r="AF59" s="31"/>
      <c r="AG59" s="31"/>
      <c r="AH59" s="31"/>
      <c r="AI59" s="50"/>
      <c r="AK59" s="58">
        <v>55</v>
      </c>
      <c r="AL59" s="59">
        <v>34103.58</v>
      </c>
      <c r="AM59" s="31">
        <f t="shared" si="6"/>
        <v>33547.825005509323</v>
      </c>
      <c r="AN59" s="31">
        <f t="shared" si="7"/>
        <v>1.6296089574486861E-2</v>
      </c>
      <c r="AO59" s="31">
        <f t="shared" si="8"/>
        <v>555.75499449067865</v>
      </c>
      <c r="AP59" s="31">
        <f t="shared" si="9"/>
        <v>308863.61390133429</v>
      </c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50"/>
      <c r="BD59" s="58">
        <v>55</v>
      </c>
      <c r="BE59" s="59">
        <v>34103.58</v>
      </c>
      <c r="BF59" s="59">
        <v>16000</v>
      </c>
      <c r="BG59" s="59">
        <v>16000</v>
      </c>
      <c r="BH59" s="31">
        <f t="shared" si="10"/>
        <v>38999.701827708464</v>
      </c>
      <c r="BI59" s="31">
        <f t="shared" si="11"/>
        <v>0.14356621292276242</v>
      </c>
      <c r="BJ59" s="31">
        <f t="shared" si="12"/>
        <v>4896.1218277084627</v>
      </c>
      <c r="BK59" s="31">
        <f t="shared" si="13"/>
        <v>23972008.951763257</v>
      </c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50"/>
      <c r="BY59" s="69">
        <v>34103.58</v>
      </c>
      <c r="BZ59" s="59">
        <v>36940.175999999999</v>
      </c>
      <c r="CA59" s="59">
        <v>32000</v>
      </c>
      <c r="CB59" s="31">
        <f t="shared" si="22"/>
        <v>38947.684058037565</v>
      </c>
      <c r="CC59" s="31">
        <f t="shared" si="23"/>
        <v>0.14204092526466613</v>
      </c>
      <c r="CD59" s="31">
        <f t="shared" si="24"/>
        <v>4844.1040580375629</v>
      </c>
      <c r="CE59" s="31">
        <f t="shared" si="25"/>
        <v>23465344.125095986</v>
      </c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50"/>
      <c r="CS59" s="69">
        <v>34103.58</v>
      </c>
      <c r="CT59" s="31">
        <v>55</v>
      </c>
      <c r="CU59" s="31">
        <f t="shared" si="14"/>
        <v>3025</v>
      </c>
      <c r="CV59" s="31">
        <f t="shared" si="15"/>
        <v>166375</v>
      </c>
      <c r="CW59" s="42">
        <f t="shared" si="16"/>
        <v>35339.917659526764</v>
      </c>
      <c r="CX59" s="42">
        <f t="shared" si="17"/>
        <v>-1236.3376595267619</v>
      </c>
      <c r="CY59" s="42">
        <f t="shared" si="26"/>
        <v>1615.8624482031373</v>
      </c>
      <c r="CZ59" s="31">
        <f t="shared" si="27"/>
        <v>543.27465390598638</v>
      </c>
      <c r="DA59" s="42">
        <f t="shared" si="28"/>
        <v>35883.192313432752</v>
      </c>
      <c r="DB59" s="31"/>
      <c r="DC59" s="31"/>
      <c r="DD59" s="31"/>
      <c r="DE59" s="30" t="s">
        <v>408</v>
      </c>
      <c r="DF59" s="30"/>
      <c r="DG59" s="31"/>
      <c r="DH59" s="31"/>
      <c r="DI59" s="31"/>
      <c r="DJ59" s="31"/>
      <c r="DK59" s="31"/>
      <c r="DL59" s="31"/>
      <c r="DM59" s="50"/>
      <c r="DO59" s="69">
        <v>34103.58</v>
      </c>
      <c r="DP59" s="16">
        <f t="shared" si="18"/>
        <v>-1236.3376595267619</v>
      </c>
      <c r="DQ59">
        <f t="shared" si="31"/>
        <v>280.044299483293</v>
      </c>
      <c r="DR59" s="66">
        <f t="shared" si="32"/>
        <v>35585.770661349459</v>
      </c>
      <c r="DS59" s="59">
        <v>32000</v>
      </c>
      <c r="DT59">
        <f t="shared" si="33"/>
        <v>39130.779048476834</v>
      </c>
      <c r="DU59" s="31">
        <f t="shared" si="34"/>
        <v>0.14740971617867776</v>
      </c>
      <c r="DV59" s="31">
        <f t="shared" si="35"/>
        <v>5027.1990484768321</v>
      </c>
      <c r="DW59" s="31">
        <f t="shared" si="36"/>
        <v>25272730.273006365</v>
      </c>
      <c r="EK59" s="69">
        <v>34103.58</v>
      </c>
      <c r="EL59" s="66">
        <f t="shared" si="37"/>
        <v>10527.450553972172</v>
      </c>
      <c r="EM59" s="59">
        <v>32000</v>
      </c>
      <c r="EN59">
        <f t="shared" si="38"/>
        <v>38759.742279763741</v>
      </c>
      <c r="EO59" s="31">
        <f t="shared" si="39"/>
        <v>0.13653001473052798</v>
      </c>
      <c r="EP59" s="31">
        <f t="shared" si="40"/>
        <v>4656.1622797637392</v>
      </c>
      <c r="EQ59" s="31">
        <f t="shared" si="41"/>
        <v>21679847.17549466</v>
      </c>
    </row>
    <row r="60" spans="1:147" ht="15.75" thickBot="1" x14ac:dyDescent="0.3">
      <c r="A60">
        <v>56</v>
      </c>
      <c r="B60" s="4" t="s">
        <v>66</v>
      </c>
      <c r="C60" s="5">
        <v>28</v>
      </c>
      <c r="D60" s="5">
        <v>59</v>
      </c>
      <c r="E60" s="5">
        <v>32000</v>
      </c>
      <c r="F60" s="5">
        <v>38487.372000000003</v>
      </c>
      <c r="G60">
        <f t="shared" si="19"/>
        <v>34103.58</v>
      </c>
      <c r="H60">
        <f t="shared" si="29"/>
        <v>36940.175999999999</v>
      </c>
      <c r="I60">
        <f t="shared" si="42"/>
        <v>38459.807999999997</v>
      </c>
      <c r="J60">
        <f t="shared" si="44"/>
        <v>38175.372000000003</v>
      </c>
      <c r="K60">
        <f t="shared" si="20"/>
        <v>32000</v>
      </c>
      <c r="L60">
        <f t="shared" si="30"/>
        <v>30560</v>
      </c>
      <c r="M60">
        <f t="shared" si="43"/>
        <v>30960</v>
      </c>
      <c r="N60">
        <f t="shared" si="45"/>
        <v>25160</v>
      </c>
      <c r="O60">
        <f t="shared" si="46"/>
        <v>26960</v>
      </c>
      <c r="P60">
        <f t="shared" si="21"/>
        <v>0</v>
      </c>
      <c r="Q60">
        <f t="shared" si="21"/>
        <v>4383.7920000000013</v>
      </c>
      <c r="S60" s="31"/>
      <c r="T60" s="43">
        <f t="shared" si="47"/>
        <v>38884.526704893346</v>
      </c>
      <c r="U60" s="31">
        <f t="shared" si="3"/>
        <v>1.0319091282546974E-2</v>
      </c>
      <c r="V60" s="31">
        <f t="shared" si="4"/>
        <v>397.15470489334257</v>
      </c>
      <c r="W60" s="31">
        <f t="shared" si="5"/>
        <v>157731.85961891801</v>
      </c>
      <c r="X60" s="31"/>
      <c r="Y60" s="27"/>
      <c r="Z60" s="27"/>
      <c r="AA60" s="31"/>
      <c r="AB60" s="31"/>
      <c r="AC60" s="31"/>
      <c r="AD60" s="31"/>
      <c r="AE60" s="31"/>
      <c r="AF60" s="31"/>
      <c r="AG60" s="31"/>
      <c r="AH60" s="31"/>
      <c r="AI60" s="50"/>
      <c r="AK60" s="58">
        <v>56</v>
      </c>
      <c r="AL60" s="59">
        <v>38487.372000000003</v>
      </c>
      <c r="AM60" s="31">
        <f t="shared" si="6"/>
        <v>33555.299664159633</v>
      </c>
      <c r="AN60" s="31">
        <f t="shared" si="7"/>
        <v>0.1281478074377323</v>
      </c>
      <c r="AO60" s="31">
        <f t="shared" si="8"/>
        <v>4932.0723358403702</v>
      </c>
      <c r="AP60" s="31">
        <f t="shared" si="9"/>
        <v>24325337.525961887</v>
      </c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50"/>
      <c r="BD60" s="58">
        <v>56</v>
      </c>
      <c r="BE60" s="59">
        <v>38487.372000000003</v>
      </c>
      <c r="BF60" s="59">
        <v>16000</v>
      </c>
      <c r="BG60" s="59">
        <v>16000</v>
      </c>
      <c r="BH60" s="31">
        <f t="shared" si="10"/>
        <v>38999.701827708464</v>
      </c>
      <c r="BI60" s="31">
        <f t="shared" si="11"/>
        <v>1.3311634468273421E-2</v>
      </c>
      <c r="BJ60" s="31">
        <f t="shared" si="12"/>
        <v>512.32982770846138</v>
      </c>
      <c r="BK60" s="31">
        <f t="shared" si="13"/>
        <v>262481.85235978174</v>
      </c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50"/>
      <c r="BY60" s="69">
        <v>38487.372000000003</v>
      </c>
      <c r="BZ60" s="59">
        <v>34103.58</v>
      </c>
      <c r="CA60" s="59">
        <v>32000</v>
      </c>
      <c r="CB60" s="31">
        <f t="shared" si="22"/>
        <v>38563.249732057579</v>
      </c>
      <c r="CC60" s="31">
        <f t="shared" si="23"/>
        <v>1.9714968342752913E-3</v>
      </c>
      <c r="CD60" s="31">
        <f t="shared" si="24"/>
        <v>75.877732057575486</v>
      </c>
      <c r="CE60" s="31">
        <f t="shared" si="25"/>
        <v>5757.4302222012184</v>
      </c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50"/>
      <c r="CS60" s="69">
        <v>38487.372000000003</v>
      </c>
      <c r="CT60" s="31">
        <v>56</v>
      </c>
      <c r="CU60" s="31">
        <f t="shared" si="14"/>
        <v>3136</v>
      </c>
      <c r="CV60" s="31">
        <f t="shared" si="15"/>
        <v>175616</v>
      </c>
      <c r="CW60" s="42">
        <f t="shared" si="16"/>
        <v>35352.603499284683</v>
      </c>
      <c r="CX60" s="42">
        <f t="shared" si="17"/>
        <v>3134.7685007153195</v>
      </c>
      <c r="CY60" s="42">
        <f t="shared" si="26"/>
        <v>-1236.3376595267619</v>
      </c>
      <c r="CZ60" s="31">
        <f t="shared" si="27"/>
        <v>-369.38038361751143</v>
      </c>
      <c r="DA60" s="42">
        <f t="shared" si="28"/>
        <v>34983.22311566717</v>
      </c>
      <c r="DB60" s="31"/>
      <c r="DC60" s="31"/>
      <c r="DD60" s="31"/>
      <c r="DE60" s="27" t="s">
        <v>409</v>
      </c>
      <c r="DF60" s="27">
        <v>0.31899935935742685</v>
      </c>
      <c r="DG60" s="31"/>
      <c r="DH60" s="31"/>
      <c r="DI60" s="31"/>
      <c r="DJ60" s="31"/>
      <c r="DK60" s="31"/>
      <c r="DL60" s="31"/>
      <c r="DM60" s="50"/>
      <c r="DO60" s="69">
        <v>38487.372000000003</v>
      </c>
      <c r="DP60" s="16">
        <f t="shared" si="18"/>
        <v>3134.7685007153195</v>
      </c>
      <c r="DQ60">
        <f t="shared" si="31"/>
        <v>-708.29124407624636</v>
      </c>
      <c r="DR60" s="66">
        <f t="shared" si="32"/>
        <v>34616.022307720617</v>
      </c>
      <c r="DS60" s="59">
        <v>32000</v>
      </c>
      <c r="DT60">
        <f t="shared" si="33"/>
        <v>38724.22269189667</v>
      </c>
      <c r="DU60" s="31">
        <f t="shared" si="34"/>
        <v>6.1539845302159583E-3</v>
      </c>
      <c r="DV60" s="31">
        <f t="shared" si="35"/>
        <v>236.85069189666683</v>
      </c>
      <c r="DW60" s="31">
        <f t="shared" si="36"/>
        <v>56098.2502519298</v>
      </c>
      <c r="EK60" s="69">
        <v>38487.372000000003</v>
      </c>
      <c r="EL60" s="66">
        <f t="shared" si="37"/>
        <v>9543.2749136522289</v>
      </c>
      <c r="EM60" s="59">
        <v>32000</v>
      </c>
      <c r="EN60">
        <f t="shared" si="38"/>
        <v>38324.978362843394</v>
      </c>
      <c r="EO60" s="31">
        <f t="shared" si="39"/>
        <v>4.2194005128905329E-3</v>
      </c>
      <c r="EP60" s="31">
        <f t="shared" si="40"/>
        <v>162.39363715660875</v>
      </c>
      <c r="EQ60" s="31">
        <f t="shared" si="41"/>
        <v>26371.693388952299</v>
      </c>
    </row>
    <row r="61" spans="1:147" ht="15.75" thickBot="1" x14ac:dyDescent="0.3">
      <c r="A61">
        <v>57</v>
      </c>
      <c r="B61" s="4" t="s">
        <v>68</v>
      </c>
      <c r="C61" s="5">
        <v>1</v>
      </c>
      <c r="D61" s="5">
        <v>60</v>
      </c>
      <c r="E61" s="5">
        <v>26400</v>
      </c>
      <c r="F61" s="5">
        <v>36460.296000000002</v>
      </c>
      <c r="G61">
        <f t="shared" si="19"/>
        <v>38487.372000000003</v>
      </c>
      <c r="H61">
        <f t="shared" si="29"/>
        <v>34103.58</v>
      </c>
      <c r="I61">
        <f t="shared" si="42"/>
        <v>36940.175999999999</v>
      </c>
      <c r="J61">
        <f t="shared" si="44"/>
        <v>38459.807999999997</v>
      </c>
      <c r="K61">
        <f t="shared" si="20"/>
        <v>32000</v>
      </c>
      <c r="L61">
        <f t="shared" si="30"/>
        <v>32000</v>
      </c>
      <c r="M61">
        <f t="shared" si="43"/>
        <v>30560</v>
      </c>
      <c r="N61">
        <f t="shared" si="45"/>
        <v>30960</v>
      </c>
      <c r="O61">
        <f t="shared" si="46"/>
        <v>25160</v>
      </c>
      <c r="P61">
        <f t="shared" si="21"/>
        <v>-5600</v>
      </c>
      <c r="Q61">
        <f t="shared" si="21"/>
        <v>-2027.0760000000009</v>
      </c>
      <c r="S61" s="31"/>
      <c r="T61" s="43">
        <f t="shared" si="47"/>
        <v>35087.178198551846</v>
      </c>
      <c r="U61" s="31">
        <f t="shared" si="3"/>
        <v>3.7660632306664638E-2</v>
      </c>
      <c r="V61" s="31">
        <f t="shared" si="4"/>
        <v>1373.1178014481557</v>
      </c>
      <c r="W61" s="31">
        <f t="shared" si="5"/>
        <v>1885452.4966538167</v>
      </c>
      <c r="X61" s="31"/>
      <c r="Y61" s="27"/>
      <c r="Z61" s="27"/>
      <c r="AA61" s="31"/>
      <c r="AB61" s="31"/>
      <c r="AC61" s="31"/>
      <c r="AD61" s="31"/>
      <c r="AE61" s="31"/>
      <c r="AF61" s="31"/>
      <c r="AG61" s="31"/>
      <c r="AH61" s="31"/>
      <c r="AI61" s="50"/>
      <c r="AK61" s="58">
        <v>57</v>
      </c>
      <c r="AL61" s="59">
        <v>36460.296000000002</v>
      </c>
      <c r="AM61" s="31">
        <f t="shared" si="6"/>
        <v>33562.774322809943</v>
      </c>
      <c r="AN61" s="31">
        <f t="shared" si="7"/>
        <v>7.947060213636388E-2</v>
      </c>
      <c r="AO61" s="31">
        <f t="shared" si="8"/>
        <v>2897.5216771900596</v>
      </c>
      <c r="AP61" s="31">
        <f t="shared" si="9"/>
        <v>8395631.869786296</v>
      </c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50"/>
      <c r="BD61" s="58">
        <v>57</v>
      </c>
      <c r="BE61" s="59">
        <v>36460.296000000002</v>
      </c>
      <c r="BF61" s="59">
        <v>14000</v>
      </c>
      <c r="BG61" s="59">
        <v>12400</v>
      </c>
      <c r="BH61" s="31">
        <f t="shared" si="10"/>
        <v>34965.57434631612</v>
      </c>
      <c r="BI61" s="31">
        <f t="shared" si="11"/>
        <v>4.0995872707228771E-2</v>
      </c>
      <c r="BJ61" s="31">
        <f t="shared" si="12"/>
        <v>1494.7216536838823</v>
      </c>
      <c r="BK61" s="31">
        <f t="shared" si="13"/>
        <v>2234192.82199148</v>
      </c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50"/>
      <c r="BY61" s="69">
        <v>36460.296000000002</v>
      </c>
      <c r="BZ61" s="59">
        <v>38487.372000000003</v>
      </c>
      <c r="CA61" s="59">
        <v>26400</v>
      </c>
      <c r="CB61" s="31">
        <f t="shared" si="22"/>
        <v>35656.553762997362</v>
      </c>
      <c r="CC61" s="31">
        <f t="shared" si="23"/>
        <v>2.2044314643047323E-2</v>
      </c>
      <c r="CD61" s="31">
        <f t="shared" si="24"/>
        <v>803.74223700263974</v>
      </c>
      <c r="CE61" s="31">
        <f t="shared" si="25"/>
        <v>646001.58354200749</v>
      </c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50"/>
      <c r="CS61" s="69">
        <v>36460.296000000002</v>
      </c>
      <c r="CT61" s="31">
        <v>57</v>
      </c>
      <c r="CU61" s="31">
        <f t="shared" si="14"/>
        <v>3249</v>
      </c>
      <c r="CV61" s="31">
        <f t="shared" si="15"/>
        <v>185193</v>
      </c>
      <c r="CW61" s="42">
        <f t="shared" si="16"/>
        <v>35362.435885299426</v>
      </c>
      <c r="CX61" s="42">
        <f t="shared" si="17"/>
        <v>1097.8601147005757</v>
      </c>
      <c r="CY61" s="42">
        <f t="shared" si="26"/>
        <v>3134.7685007153195</v>
      </c>
      <c r="CZ61" s="31">
        <f t="shared" si="27"/>
        <v>1029.2984979529933</v>
      </c>
      <c r="DA61" s="42">
        <f t="shared" si="28"/>
        <v>36391.73438325242</v>
      </c>
      <c r="DB61" s="31"/>
      <c r="DC61" s="31"/>
      <c r="DD61" s="31"/>
      <c r="DE61" s="27" t="s">
        <v>410</v>
      </c>
      <c r="DF61" s="27">
        <v>0.10176059127044874</v>
      </c>
      <c r="DG61" s="31"/>
      <c r="DH61" s="31"/>
      <c r="DI61" s="31"/>
      <c r="DJ61" s="31"/>
      <c r="DK61" s="31"/>
      <c r="DL61" s="31"/>
      <c r="DM61" s="50"/>
      <c r="DO61" s="69">
        <v>36460.296000000002</v>
      </c>
      <c r="DP61" s="16">
        <f t="shared" si="18"/>
        <v>1097.8601147005757</v>
      </c>
      <c r="DQ61">
        <f t="shared" si="31"/>
        <v>1445.1310420862972</v>
      </c>
      <c r="DR61" s="66">
        <f t="shared" si="32"/>
        <v>36785.048701613057</v>
      </c>
      <c r="DS61" s="59">
        <v>26400</v>
      </c>
      <c r="DT61">
        <f t="shared" si="33"/>
        <v>36248.024842734143</v>
      </c>
      <c r="DU61" s="31">
        <f t="shared" si="34"/>
        <v>5.821981183747358E-3</v>
      </c>
      <c r="DV61" s="31">
        <f t="shared" si="35"/>
        <v>212.27115726585907</v>
      </c>
      <c r="DW61" s="31">
        <f t="shared" si="36"/>
        <v>45059.044206987077</v>
      </c>
      <c r="EK61" s="69">
        <v>36460.296000000002</v>
      </c>
      <c r="EL61" s="66">
        <f t="shared" si="37"/>
        <v>11700.018663466119</v>
      </c>
      <c r="EM61" s="59">
        <v>26400</v>
      </c>
      <c r="EN61">
        <f t="shared" si="38"/>
        <v>35820.413004473579</v>
      </c>
      <c r="EO61" s="31">
        <f t="shared" si="39"/>
        <v>1.7550131669979385E-2</v>
      </c>
      <c r="EP61" s="31">
        <f t="shared" si="40"/>
        <v>639.88299552642275</v>
      </c>
      <c r="EQ61" s="31">
        <f t="shared" si="41"/>
        <v>409450.24796386797</v>
      </c>
    </row>
    <row r="62" spans="1:147" ht="15.75" thickBot="1" x14ac:dyDescent="0.3">
      <c r="A62">
        <v>58</v>
      </c>
      <c r="B62" s="4" t="s">
        <v>69</v>
      </c>
      <c r="C62" s="5">
        <v>2</v>
      </c>
      <c r="D62" s="5">
        <v>61</v>
      </c>
      <c r="E62" s="5">
        <v>26480</v>
      </c>
      <c r="F62" s="5">
        <v>35674.127999999997</v>
      </c>
      <c r="G62">
        <f t="shared" si="19"/>
        <v>36460.296000000002</v>
      </c>
      <c r="H62">
        <f t="shared" si="29"/>
        <v>38487.372000000003</v>
      </c>
      <c r="I62">
        <f t="shared" si="42"/>
        <v>34103.58</v>
      </c>
      <c r="J62">
        <f t="shared" si="44"/>
        <v>36940.175999999999</v>
      </c>
      <c r="K62">
        <f t="shared" si="20"/>
        <v>26400</v>
      </c>
      <c r="L62">
        <f t="shared" si="30"/>
        <v>32000</v>
      </c>
      <c r="M62">
        <f t="shared" si="43"/>
        <v>32000</v>
      </c>
      <c r="N62">
        <f t="shared" si="45"/>
        <v>30560</v>
      </c>
      <c r="O62">
        <f t="shared" si="46"/>
        <v>30960</v>
      </c>
      <c r="P62">
        <f t="shared" si="21"/>
        <v>80</v>
      </c>
      <c r="Q62">
        <f t="shared" si="21"/>
        <v>-786.16800000000512</v>
      </c>
      <c r="S62" s="31"/>
      <c r="T62" s="43">
        <f t="shared" si="47"/>
        <v>35141.426034356722</v>
      </c>
      <c r="U62" s="31">
        <f t="shared" si="3"/>
        <v>1.4932445318446884E-2</v>
      </c>
      <c r="V62" s="31">
        <f t="shared" si="4"/>
        <v>532.70196564327489</v>
      </c>
      <c r="W62" s="31">
        <f t="shared" si="5"/>
        <v>283771.38420020882</v>
      </c>
      <c r="X62" s="31"/>
      <c r="Y62" s="27"/>
      <c r="Z62" s="27"/>
      <c r="AA62" s="31"/>
      <c r="AB62" s="31"/>
      <c r="AC62" s="31"/>
      <c r="AD62" s="31"/>
      <c r="AE62" s="31"/>
      <c r="AF62" s="31"/>
      <c r="AG62" s="31"/>
      <c r="AH62" s="31"/>
      <c r="AI62" s="50"/>
      <c r="AK62" s="58">
        <v>58</v>
      </c>
      <c r="AL62" s="59">
        <v>35674.127999999997</v>
      </c>
      <c r="AM62" s="31">
        <f t="shared" si="6"/>
        <v>33570.248981460252</v>
      </c>
      <c r="AN62" s="31">
        <f t="shared" si="7"/>
        <v>5.8974924868233497E-2</v>
      </c>
      <c r="AO62" s="31">
        <f t="shared" si="8"/>
        <v>2103.8790185397447</v>
      </c>
      <c r="AP62" s="31">
        <f t="shared" si="9"/>
        <v>4426306.9246517597</v>
      </c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50"/>
      <c r="BD62" s="58">
        <v>58</v>
      </c>
      <c r="BE62" s="59">
        <v>35674.127999999997</v>
      </c>
      <c r="BF62" s="59">
        <v>14240</v>
      </c>
      <c r="BG62" s="59">
        <v>12240</v>
      </c>
      <c r="BH62" s="31">
        <f t="shared" si="10"/>
        <v>34985.599723423657</v>
      </c>
      <c r="BI62" s="31">
        <f t="shared" si="11"/>
        <v>1.9300493527868164E-2</v>
      </c>
      <c r="BJ62" s="31">
        <f t="shared" si="12"/>
        <v>688.52827657634043</v>
      </c>
      <c r="BK62" s="31">
        <f t="shared" si="13"/>
        <v>474071.18764518556</v>
      </c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50"/>
      <c r="BY62" s="69">
        <v>35674.127999999997</v>
      </c>
      <c r="BZ62" s="59">
        <v>36460.296000000002</v>
      </c>
      <c r="CA62" s="59">
        <v>26480</v>
      </c>
      <c r="CB62" s="31">
        <f t="shared" si="22"/>
        <v>35431.842628232283</v>
      </c>
      <c r="CC62" s="31">
        <f t="shared" si="23"/>
        <v>6.7916270235873332E-3</v>
      </c>
      <c r="CD62" s="31">
        <f t="shared" si="24"/>
        <v>242.28537176771351</v>
      </c>
      <c r="CE62" s="31">
        <f t="shared" si="25"/>
        <v>58702.201372619151</v>
      </c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50"/>
      <c r="CS62" s="69">
        <v>35674.127999999997</v>
      </c>
      <c r="CT62" s="31">
        <v>58</v>
      </c>
      <c r="CU62" s="31">
        <f t="shared" si="14"/>
        <v>3364</v>
      </c>
      <c r="CV62" s="31">
        <f t="shared" si="15"/>
        <v>195112</v>
      </c>
      <c r="CW62" s="42">
        <f t="shared" si="16"/>
        <v>35369.479631799833</v>
      </c>
      <c r="CX62" s="42">
        <f t="shared" si="17"/>
        <v>304.64836820016353</v>
      </c>
      <c r="CY62" s="42">
        <f t="shared" si="26"/>
        <v>1097.8601147005757</v>
      </c>
      <c r="CZ62" s="31">
        <f t="shared" si="27"/>
        <v>377.52280576644142</v>
      </c>
      <c r="DA62" s="42">
        <f t="shared" si="28"/>
        <v>35747.002437566276</v>
      </c>
      <c r="DB62" s="31"/>
      <c r="DC62" s="31"/>
      <c r="DD62" s="31"/>
      <c r="DE62" s="27" t="s">
        <v>411</v>
      </c>
      <c r="DF62" s="27">
        <v>9.5298437250811677E-2</v>
      </c>
      <c r="DG62" s="31"/>
      <c r="DH62" s="31"/>
      <c r="DI62" s="31"/>
      <c r="DJ62" s="31"/>
      <c r="DK62" s="31"/>
      <c r="DL62" s="31"/>
      <c r="DM62" s="50"/>
      <c r="DO62" s="69">
        <v>35674.127999999997</v>
      </c>
      <c r="DP62" s="16">
        <f t="shared" si="18"/>
        <v>304.64836820016353</v>
      </c>
      <c r="DQ62">
        <f t="shared" si="31"/>
        <v>68.662263955659853</v>
      </c>
      <c r="DR62" s="66">
        <f t="shared" si="32"/>
        <v>35421.265763240342</v>
      </c>
      <c r="DS62" s="59">
        <v>26480</v>
      </c>
      <c r="DT62">
        <f t="shared" si="33"/>
        <v>35724.638643875616</v>
      </c>
      <c r="DU62" s="31">
        <f t="shared" si="34"/>
        <v>1.4158900779752566E-3</v>
      </c>
      <c r="DV62" s="31">
        <f t="shared" si="35"/>
        <v>50.51064387561928</v>
      </c>
      <c r="DW62" s="31">
        <f t="shared" si="36"/>
        <v>2551.3251447296357</v>
      </c>
      <c r="EK62" s="69">
        <v>35674.127999999997</v>
      </c>
      <c r="EL62" s="66">
        <f t="shared" si="37"/>
        <v>10326.051707499768</v>
      </c>
      <c r="EM62" s="59">
        <v>26480</v>
      </c>
      <c r="EN62">
        <f t="shared" si="38"/>
        <v>35262.847293998697</v>
      </c>
      <c r="EO62" s="31">
        <f t="shared" si="39"/>
        <v>1.1528822961034959E-2</v>
      </c>
      <c r="EP62" s="31">
        <f t="shared" si="40"/>
        <v>411.28070600130013</v>
      </c>
      <c r="EQ62" s="31">
        <f t="shared" si="41"/>
        <v>169151.81912892786</v>
      </c>
    </row>
    <row r="63" spans="1:147" ht="15.75" thickBot="1" x14ac:dyDescent="0.3">
      <c r="A63">
        <v>59</v>
      </c>
      <c r="B63" s="4" t="s">
        <v>70</v>
      </c>
      <c r="C63" s="5">
        <v>3</v>
      </c>
      <c r="D63" s="5">
        <v>62</v>
      </c>
      <c r="E63" s="5">
        <v>19120</v>
      </c>
      <c r="F63" s="5">
        <v>26501.028000000002</v>
      </c>
      <c r="G63">
        <f t="shared" si="19"/>
        <v>35674.127999999997</v>
      </c>
      <c r="H63">
        <f t="shared" si="29"/>
        <v>36460.296000000002</v>
      </c>
      <c r="I63">
        <f t="shared" si="42"/>
        <v>38487.372000000003</v>
      </c>
      <c r="J63">
        <f t="shared" si="44"/>
        <v>34103.58</v>
      </c>
      <c r="K63">
        <f t="shared" si="20"/>
        <v>26480</v>
      </c>
      <c r="L63">
        <f t="shared" si="30"/>
        <v>26400</v>
      </c>
      <c r="M63">
        <f t="shared" si="43"/>
        <v>32000</v>
      </c>
      <c r="N63">
        <f t="shared" si="45"/>
        <v>32000</v>
      </c>
      <c r="O63">
        <f t="shared" si="46"/>
        <v>30560</v>
      </c>
      <c r="P63">
        <f t="shared" si="21"/>
        <v>-7360</v>
      </c>
      <c r="Q63">
        <f t="shared" si="21"/>
        <v>-9173.0999999999949</v>
      </c>
      <c r="S63" s="31"/>
      <c r="T63" s="43">
        <f t="shared" si="47"/>
        <v>30150.625140307893</v>
      </c>
      <c r="U63" s="31">
        <f t="shared" si="3"/>
        <v>0.13771530448961794</v>
      </c>
      <c r="V63" s="31">
        <f t="shared" si="4"/>
        <v>3649.5971403078911</v>
      </c>
      <c r="W63" s="31">
        <f t="shared" si="5"/>
        <v>13319559.286543537</v>
      </c>
      <c r="X63" s="31"/>
      <c r="Y63" s="27"/>
      <c r="Z63" s="27"/>
      <c r="AA63" s="31"/>
      <c r="AB63" s="31"/>
      <c r="AC63" s="31"/>
      <c r="AD63" s="31"/>
      <c r="AE63" s="31"/>
      <c r="AF63" s="31"/>
      <c r="AG63" s="31"/>
      <c r="AH63" s="31"/>
      <c r="AI63" s="50"/>
      <c r="AK63" s="58">
        <v>59</v>
      </c>
      <c r="AL63" s="59">
        <v>26501.028000000002</v>
      </c>
      <c r="AM63" s="31">
        <f t="shared" si="6"/>
        <v>33577.723640110562</v>
      </c>
      <c r="AN63" s="31">
        <f t="shared" si="7"/>
        <v>0.26703475956142381</v>
      </c>
      <c r="AO63" s="31">
        <f t="shared" si="8"/>
        <v>7076.6956401105599</v>
      </c>
      <c r="AP63" s="31">
        <f t="shared" si="9"/>
        <v>50079621.182759807</v>
      </c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50"/>
      <c r="BD63" s="58">
        <v>59</v>
      </c>
      <c r="BE63" s="59">
        <v>26501.028000000002</v>
      </c>
      <c r="BF63" s="59">
        <v>9920</v>
      </c>
      <c r="BG63" s="59">
        <v>9200</v>
      </c>
      <c r="BH63" s="31">
        <f t="shared" si="10"/>
        <v>29984.443728892569</v>
      </c>
      <c r="BI63" s="31">
        <f t="shared" si="11"/>
        <v>0.13144455109034137</v>
      </c>
      <c r="BJ63" s="31">
        <f t="shared" si="12"/>
        <v>3483.4157288925671</v>
      </c>
      <c r="BK63" s="31">
        <f t="shared" si="13"/>
        <v>12134185.140296135</v>
      </c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50"/>
      <c r="BY63" s="69">
        <v>26501.028000000002</v>
      </c>
      <c r="BZ63" s="59">
        <v>35674.127999999997</v>
      </c>
      <c r="CA63" s="59">
        <v>19120</v>
      </c>
      <c r="CB63" s="31">
        <f t="shared" si="22"/>
        <v>30724.222712925843</v>
      </c>
      <c r="CC63" s="31">
        <f t="shared" si="23"/>
        <v>0.15935965627166765</v>
      </c>
      <c r="CD63" s="31">
        <f t="shared" si="24"/>
        <v>4223.1947129258406</v>
      </c>
      <c r="CE63" s="31">
        <f t="shared" si="25"/>
        <v>17835373.583284773</v>
      </c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50"/>
      <c r="CS63" s="69">
        <v>26501.028000000002</v>
      </c>
      <c r="CT63" s="31">
        <v>59</v>
      </c>
      <c r="CU63" s="31">
        <f t="shared" si="14"/>
        <v>3481</v>
      </c>
      <c r="CV63" s="31">
        <f t="shared" si="15"/>
        <v>205379</v>
      </c>
      <c r="CW63" s="42">
        <f t="shared" si="16"/>
        <v>35373.799553014702</v>
      </c>
      <c r="CX63" s="42">
        <f t="shared" si="17"/>
        <v>-8872.7715530146997</v>
      </c>
      <c r="CY63" s="42">
        <f t="shared" si="26"/>
        <v>304.64836820016353</v>
      </c>
      <c r="CZ63" s="31">
        <f t="shared" si="27"/>
        <v>123.70867319402649</v>
      </c>
      <c r="DA63" s="42">
        <f t="shared" si="28"/>
        <v>35497.508226208731</v>
      </c>
      <c r="DB63" s="31"/>
      <c r="DC63" s="31"/>
      <c r="DD63" s="31"/>
      <c r="DE63" s="27" t="s">
        <v>412</v>
      </c>
      <c r="DF63" s="27">
        <v>4800.2149056652243</v>
      </c>
      <c r="DG63" s="31"/>
      <c r="DH63" s="31"/>
      <c r="DI63" s="31"/>
      <c r="DJ63" s="31"/>
      <c r="DK63" s="31"/>
      <c r="DL63" s="31"/>
      <c r="DM63" s="50"/>
      <c r="DO63" s="69">
        <v>26501.028000000002</v>
      </c>
      <c r="DP63" s="16">
        <f t="shared" si="18"/>
        <v>-8872.7715530146997</v>
      </c>
      <c r="DQ63">
        <f t="shared" si="31"/>
        <v>-8.9004403688473843</v>
      </c>
      <c r="DR63" s="66">
        <f t="shared" si="32"/>
        <v>35353.535444930581</v>
      </c>
      <c r="DS63" s="59">
        <v>19120</v>
      </c>
      <c r="DT63">
        <f t="shared" si="33"/>
        <v>31246.67874294526</v>
      </c>
      <c r="DU63" s="31">
        <f t="shared" si="34"/>
        <v>0.17907421338316601</v>
      </c>
      <c r="DV63" s="31">
        <f t="shared" si="35"/>
        <v>4745.6507429452577</v>
      </c>
      <c r="DW63" s="31">
        <f t="shared" si="36"/>
        <v>22521200.974016875</v>
      </c>
      <c r="EK63" s="69">
        <v>26501.028000000002</v>
      </c>
      <c r="EL63" s="66">
        <f t="shared" si="37"/>
        <v>10250.189981953685</v>
      </c>
      <c r="EM63" s="59">
        <v>19120</v>
      </c>
      <c r="EN63">
        <f t="shared" si="38"/>
        <v>30685.433496870628</v>
      </c>
      <c r="EO63" s="31">
        <f t="shared" si="39"/>
        <v>0.1578959690496016</v>
      </c>
      <c r="EP63" s="31">
        <f t="shared" si="40"/>
        <v>4184.4054968706259</v>
      </c>
      <c r="EQ63" s="31">
        <f t="shared" si="41"/>
        <v>17509249.362241112</v>
      </c>
    </row>
    <row r="64" spans="1:147" ht="15.75" thickBot="1" x14ac:dyDescent="0.3">
      <c r="A64">
        <v>60</v>
      </c>
      <c r="B64" s="4" t="s">
        <v>71</v>
      </c>
      <c r="C64" s="5">
        <v>4</v>
      </c>
      <c r="D64" s="5">
        <v>63</v>
      </c>
      <c r="E64" s="5">
        <v>18160</v>
      </c>
      <c r="F64" s="5">
        <v>23296.127999999997</v>
      </c>
      <c r="G64">
        <f t="shared" si="19"/>
        <v>26501.028000000002</v>
      </c>
      <c r="H64">
        <f t="shared" si="29"/>
        <v>35674.127999999997</v>
      </c>
      <c r="I64">
        <f t="shared" si="42"/>
        <v>36460.296000000002</v>
      </c>
      <c r="J64">
        <f t="shared" si="44"/>
        <v>38487.372000000003</v>
      </c>
      <c r="K64">
        <f t="shared" si="20"/>
        <v>19120</v>
      </c>
      <c r="L64">
        <f t="shared" si="30"/>
        <v>26480</v>
      </c>
      <c r="M64">
        <f t="shared" si="43"/>
        <v>26400</v>
      </c>
      <c r="N64">
        <f t="shared" si="45"/>
        <v>32000</v>
      </c>
      <c r="O64">
        <f t="shared" si="46"/>
        <v>32000</v>
      </c>
      <c r="P64">
        <f t="shared" si="21"/>
        <v>-960</v>
      </c>
      <c r="Q64">
        <f t="shared" si="21"/>
        <v>-3204.9000000000051</v>
      </c>
      <c r="S64" s="31"/>
      <c r="T64" s="43">
        <f t="shared" si="47"/>
        <v>29499.651110649353</v>
      </c>
      <c r="U64" s="31">
        <f t="shared" si="3"/>
        <v>0.26628987918719182</v>
      </c>
      <c r="V64" s="31">
        <f t="shared" si="4"/>
        <v>6203.5231106493557</v>
      </c>
      <c r="W64" s="31">
        <f t="shared" si="5"/>
        <v>38483698.984360658</v>
      </c>
      <c r="X64" s="31"/>
      <c r="Y64" s="27"/>
      <c r="Z64" s="27"/>
      <c r="AA64" s="31"/>
      <c r="AB64" s="31"/>
      <c r="AC64" s="31"/>
      <c r="AD64" s="31"/>
      <c r="AE64" s="31"/>
      <c r="AF64" s="31"/>
      <c r="AG64" s="31"/>
      <c r="AH64" s="31"/>
      <c r="AI64" s="50"/>
      <c r="AK64" s="58">
        <v>60</v>
      </c>
      <c r="AL64" s="59">
        <v>23296.127999999997</v>
      </c>
      <c r="AM64" s="31">
        <f t="shared" si="6"/>
        <v>33585.198298760872</v>
      </c>
      <c r="AN64" s="31">
        <f t="shared" si="7"/>
        <v>0.44166439584985434</v>
      </c>
      <c r="AO64" s="31">
        <f t="shared" si="8"/>
        <v>10289.070298760875</v>
      </c>
      <c r="AP64" s="31">
        <f t="shared" si="9"/>
        <v>105864967.6128432</v>
      </c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50"/>
      <c r="BD64" s="58">
        <v>60</v>
      </c>
      <c r="BE64" s="59">
        <v>23296.127999999997</v>
      </c>
      <c r="BF64" s="59">
        <v>14320</v>
      </c>
      <c r="BG64" s="59">
        <v>3840</v>
      </c>
      <c r="BH64" s="31">
        <f t="shared" si="10"/>
        <v>28449.30704883617</v>
      </c>
      <c r="BI64" s="31">
        <f t="shared" si="11"/>
        <v>0.22120324239445172</v>
      </c>
      <c r="BJ64" s="31">
        <f t="shared" si="12"/>
        <v>5153.179048836173</v>
      </c>
      <c r="BK64" s="31">
        <f t="shared" si="13"/>
        <v>26555254.309364084</v>
      </c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50"/>
      <c r="BY64" s="69">
        <v>23296.127999999997</v>
      </c>
      <c r="BZ64" s="59">
        <v>26501.028000000002</v>
      </c>
      <c r="CA64" s="59">
        <v>18160</v>
      </c>
      <c r="CB64" s="31">
        <f t="shared" si="22"/>
        <v>28880.883304519255</v>
      </c>
      <c r="CC64" s="31">
        <f t="shared" si="23"/>
        <v>0.239728907074998</v>
      </c>
      <c r="CD64" s="31">
        <f t="shared" si="24"/>
        <v>5584.7553045192581</v>
      </c>
      <c r="CE64" s="31">
        <f t="shared" si="25"/>
        <v>31189491.811355989</v>
      </c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50"/>
      <c r="CS64" s="69">
        <v>23296.127999999997</v>
      </c>
      <c r="CT64" s="31">
        <v>60</v>
      </c>
      <c r="CU64" s="31">
        <f t="shared" si="14"/>
        <v>3600</v>
      </c>
      <c r="CV64" s="31">
        <f t="shared" si="15"/>
        <v>216000</v>
      </c>
      <c r="CW64" s="42">
        <f t="shared" si="16"/>
        <v>35375.460463172865</v>
      </c>
      <c r="CX64" s="42">
        <f t="shared" si="17"/>
        <v>-12079.332463172868</v>
      </c>
      <c r="CY64" s="42">
        <f t="shared" si="26"/>
        <v>-8872.7715530146997</v>
      </c>
      <c r="CZ64" s="31">
        <f t="shared" si="27"/>
        <v>-2812.9080459013467</v>
      </c>
      <c r="DA64" s="42">
        <f t="shared" si="28"/>
        <v>32562.55241727152</v>
      </c>
      <c r="DB64" s="31"/>
      <c r="DC64" s="31"/>
      <c r="DD64" s="31"/>
      <c r="DE64" s="28" t="s">
        <v>413</v>
      </c>
      <c r="DF64" s="28">
        <v>141</v>
      </c>
      <c r="DG64" s="31"/>
      <c r="DH64" s="31"/>
      <c r="DI64" s="31"/>
      <c r="DJ64" s="31"/>
      <c r="DK64" s="31"/>
      <c r="DL64" s="31"/>
      <c r="DM64" s="50"/>
      <c r="DO64" s="69">
        <v>23296.127999999997</v>
      </c>
      <c r="DP64" s="16">
        <f t="shared" si="18"/>
        <v>-12079.332463172868</v>
      </c>
      <c r="DQ64">
        <f t="shared" si="31"/>
        <v>-3698.6413550912152</v>
      </c>
      <c r="DR64" s="66">
        <f t="shared" si="32"/>
        <v>31670.838276708619</v>
      </c>
      <c r="DS64" s="59">
        <v>18160</v>
      </c>
      <c r="DT64">
        <f t="shared" si="33"/>
        <v>29122.37035858741</v>
      </c>
      <c r="DU64" s="31">
        <f t="shared" si="34"/>
        <v>0.250094880942765</v>
      </c>
      <c r="DV64" s="31">
        <f t="shared" si="35"/>
        <v>5826.242358587413</v>
      </c>
      <c r="DW64" s="31">
        <f t="shared" si="36"/>
        <v>33945100.020998225</v>
      </c>
      <c r="EK64" s="69">
        <v>23296.127999999997</v>
      </c>
      <c r="EL64" s="66">
        <f t="shared" si="37"/>
        <v>6561.3680007250623</v>
      </c>
      <c r="EM64" s="59">
        <v>18160</v>
      </c>
      <c r="EN64">
        <f t="shared" si="38"/>
        <v>28463.19735507208</v>
      </c>
      <c r="EO64" s="31">
        <f t="shared" si="39"/>
        <v>0.22179949196158619</v>
      </c>
      <c r="EP64" s="31">
        <f t="shared" si="40"/>
        <v>5167.0693550720825</v>
      </c>
      <c r="EQ64" s="31">
        <f t="shared" si="41"/>
        <v>26698605.720125027</v>
      </c>
    </row>
    <row r="65" spans="1:147" ht="15.75" thickBot="1" x14ac:dyDescent="0.3">
      <c r="A65">
        <v>61</v>
      </c>
      <c r="B65" s="4" t="s">
        <v>72</v>
      </c>
      <c r="C65" s="5">
        <v>5</v>
      </c>
      <c r="D65" s="5">
        <v>64</v>
      </c>
      <c r="E65" s="5">
        <v>28320</v>
      </c>
      <c r="F65" s="5">
        <v>38167.236000000004</v>
      </c>
      <c r="G65">
        <f t="shared" si="19"/>
        <v>23296.127999999997</v>
      </c>
      <c r="H65">
        <f t="shared" si="29"/>
        <v>26501.028000000002</v>
      </c>
      <c r="I65">
        <f t="shared" si="42"/>
        <v>35674.127999999997</v>
      </c>
      <c r="J65">
        <f t="shared" si="44"/>
        <v>36460.296000000002</v>
      </c>
      <c r="K65">
        <f t="shared" si="20"/>
        <v>18160</v>
      </c>
      <c r="L65">
        <f t="shared" si="30"/>
        <v>19120</v>
      </c>
      <c r="M65">
        <f t="shared" si="43"/>
        <v>26480</v>
      </c>
      <c r="N65">
        <f t="shared" si="45"/>
        <v>26400</v>
      </c>
      <c r="O65">
        <f t="shared" si="46"/>
        <v>32000</v>
      </c>
      <c r="P65">
        <f t="shared" si="21"/>
        <v>10160</v>
      </c>
      <c r="Q65">
        <f t="shared" si="21"/>
        <v>14871.108000000007</v>
      </c>
      <c r="S65" s="31"/>
      <c r="T65" s="43">
        <f t="shared" si="47"/>
        <v>36389.126257868935</v>
      </c>
      <c r="U65" s="31">
        <f t="shared" si="3"/>
        <v>4.6587333233432712E-2</v>
      </c>
      <c r="V65" s="31">
        <f t="shared" si="4"/>
        <v>1778.1097421310697</v>
      </c>
      <c r="W65" s="31">
        <f t="shared" si="5"/>
        <v>3161674.2550614192</v>
      </c>
      <c r="X65" s="31"/>
      <c r="Y65" s="27"/>
      <c r="Z65" s="27"/>
      <c r="AA65" s="31"/>
      <c r="AB65" s="31"/>
      <c r="AC65" s="31"/>
      <c r="AD65" s="31"/>
      <c r="AE65" s="31"/>
      <c r="AF65" s="31"/>
      <c r="AG65" s="31"/>
      <c r="AH65" s="31"/>
      <c r="AI65" s="50"/>
      <c r="AK65" s="58">
        <v>61</v>
      </c>
      <c r="AL65" s="59">
        <v>38167.236000000004</v>
      </c>
      <c r="AM65" s="31">
        <f t="shared" si="6"/>
        <v>33592.672957411181</v>
      </c>
      <c r="AN65" s="31">
        <f t="shared" si="7"/>
        <v>0.11985575907537088</v>
      </c>
      <c r="AO65" s="31">
        <f t="shared" si="8"/>
        <v>4574.563042588823</v>
      </c>
      <c r="AP65" s="31">
        <f t="shared" si="9"/>
        <v>20926627.03061951</v>
      </c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50"/>
      <c r="BD65" s="58">
        <v>61</v>
      </c>
      <c r="BE65" s="59">
        <v>38167.236000000004</v>
      </c>
      <c r="BF65" s="59">
        <v>14800</v>
      </c>
      <c r="BG65" s="59">
        <v>13520</v>
      </c>
      <c r="BH65" s="31">
        <f t="shared" si="10"/>
        <v>36328.376733111145</v>
      </c>
      <c r="BI65" s="31">
        <f t="shared" si="11"/>
        <v>4.8179000095497075E-2</v>
      </c>
      <c r="BJ65" s="31">
        <f t="shared" si="12"/>
        <v>1838.8592668888596</v>
      </c>
      <c r="BK65" s="31">
        <f t="shared" si="13"/>
        <v>3381403.4034230341</v>
      </c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50"/>
      <c r="BY65" s="69">
        <v>38167.236000000004</v>
      </c>
      <c r="BZ65" s="59">
        <v>23296.127999999997</v>
      </c>
      <c r="CA65" s="59">
        <v>28320</v>
      </c>
      <c r="CB65" s="31">
        <f t="shared" si="22"/>
        <v>34798.01546773978</v>
      </c>
      <c r="CC65" s="31">
        <f t="shared" si="23"/>
        <v>8.8275203691989212E-2</v>
      </c>
      <c r="CD65" s="31">
        <f t="shared" si="24"/>
        <v>3369.220532260224</v>
      </c>
      <c r="CE65" s="31">
        <f t="shared" si="25"/>
        <v>11351646.995003868</v>
      </c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50"/>
      <c r="CS65" s="69">
        <v>38167.236000000004</v>
      </c>
      <c r="CT65" s="31">
        <v>61</v>
      </c>
      <c r="CU65" s="31">
        <f t="shared" si="14"/>
        <v>3721</v>
      </c>
      <c r="CV65" s="31">
        <f t="shared" si="15"/>
        <v>226981</v>
      </c>
      <c r="CW65" s="42">
        <f t="shared" si="16"/>
        <v>35374.52717650315</v>
      </c>
      <c r="CX65" s="42">
        <f t="shared" si="17"/>
        <v>2792.7088234968542</v>
      </c>
      <c r="CY65" s="42">
        <f t="shared" si="26"/>
        <v>-12079.332463172868</v>
      </c>
      <c r="CZ65" s="31">
        <f t="shared" si="27"/>
        <v>-3838.952452761358</v>
      </c>
      <c r="DA65" s="42">
        <f t="shared" si="28"/>
        <v>31535.574723741793</v>
      </c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50"/>
      <c r="DO65" s="69">
        <v>38167.236000000004</v>
      </c>
      <c r="DP65" s="16">
        <f t="shared" si="18"/>
        <v>2792.7088234968542</v>
      </c>
      <c r="DQ65">
        <f t="shared" si="31"/>
        <v>-3896.5392107482076</v>
      </c>
      <c r="DR65" s="66">
        <f t="shared" si="32"/>
        <v>31477.260342266494</v>
      </c>
      <c r="DS65" s="59">
        <v>28320</v>
      </c>
      <c r="DT65">
        <f t="shared" si="33"/>
        <v>35183.5488242387</v>
      </c>
      <c r="DU65" s="31">
        <f t="shared" si="34"/>
        <v>7.817404372067456E-2</v>
      </c>
      <c r="DV65" s="31">
        <f t="shared" si="35"/>
        <v>2983.6871757613044</v>
      </c>
      <c r="DW65" s="31">
        <f t="shared" si="36"/>
        <v>8902389.162802469</v>
      </c>
      <c r="EK65" s="69">
        <v>38167.236000000004</v>
      </c>
      <c r="EL65" s="66">
        <f t="shared" si="37"/>
        <v>6363.6258313783301</v>
      </c>
      <c r="EM65" s="59">
        <v>28320</v>
      </c>
      <c r="EN65">
        <f t="shared" si="38"/>
        <v>34648.403625438965</v>
      </c>
      <c r="EO65" s="31">
        <f t="shared" si="39"/>
        <v>9.2195106152330217E-2</v>
      </c>
      <c r="EP65" s="31">
        <f t="shared" si="40"/>
        <v>3518.8323745610396</v>
      </c>
      <c r="EQ65" s="31">
        <f t="shared" si="41"/>
        <v>12382181.280258885</v>
      </c>
    </row>
    <row r="66" spans="1:147" ht="15.75" thickBot="1" x14ac:dyDescent="0.3">
      <c r="A66">
        <v>62</v>
      </c>
      <c r="B66" s="4" t="s">
        <v>73</v>
      </c>
      <c r="C66" s="5">
        <v>6</v>
      </c>
      <c r="D66" s="5">
        <v>65</v>
      </c>
      <c r="E66" s="5">
        <v>28240</v>
      </c>
      <c r="F66" s="5">
        <v>38160.612000000001</v>
      </c>
      <c r="G66">
        <f t="shared" si="19"/>
        <v>38167.236000000004</v>
      </c>
      <c r="H66">
        <f t="shared" si="29"/>
        <v>23296.127999999997</v>
      </c>
      <c r="I66">
        <f t="shared" si="42"/>
        <v>26501.028000000002</v>
      </c>
      <c r="J66">
        <f t="shared" si="44"/>
        <v>35674.127999999997</v>
      </c>
      <c r="K66">
        <f t="shared" si="20"/>
        <v>28320</v>
      </c>
      <c r="L66">
        <f t="shared" si="30"/>
        <v>18160</v>
      </c>
      <c r="M66">
        <f t="shared" si="43"/>
        <v>19120</v>
      </c>
      <c r="N66">
        <f t="shared" si="45"/>
        <v>26480</v>
      </c>
      <c r="O66">
        <f t="shared" si="46"/>
        <v>26400</v>
      </c>
      <c r="P66">
        <f t="shared" si="21"/>
        <v>-80</v>
      </c>
      <c r="Q66">
        <f t="shared" si="21"/>
        <v>-6.6240000000034343</v>
      </c>
      <c r="S66" s="31"/>
      <c r="T66" s="43">
        <f t="shared" si="47"/>
        <v>36334.878422064052</v>
      </c>
      <c r="U66" s="31">
        <f t="shared" si="3"/>
        <v>4.7843404029682464E-2</v>
      </c>
      <c r="V66" s="31">
        <f t="shared" si="4"/>
        <v>1825.7335779359491</v>
      </c>
      <c r="W66" s="31">
        <f t="shared" si="5"/>
        <v>3333303.0976028023</v>
      </c>
      <c r="X66" s="31"/>
      <c r="Y66" s="27"/>
      <c r="Z66" s="27"/>
      <c r="AA66" s="31"/>
      <c r="AB66" s="31"/>
      <c r="AC66" s="31"/>
      <c r="AD66" s="31"/>
      <c r="AE66" s="31"/>
      <c r="AF66" s="31"/>
      <c r="AG66" s="31"/>
      <c r="AH66" s="31"/>
      <c r="AI66" s="50"/>
      <c r="AK66" s="58">
        <v>62</v>
      </c>
      <c r="AL66" s="59">
        <v>38160.612000000001</v>
      </c>
      <c r="AM66" s="31">
        <f t="shared" si="6"/>
        <v>33600.147616061491</v>
      </c>
      <c r="AN66" s="31">
        <f t="shared" si="7"/>
        <v>0.11950710811290212</v>
      </c>
      <c r="AO66" s="31">
        <f t="shared" si="8"/>
        <v>4560.4643839385099</v>
      </c>
      <c r="AP66" s="31">
        <f t="shared" si="9"/>
        <v>20797835.397171654</v>
      </c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50"/>
      <c r="BD66" s="58">
        <v>62</v>
      </c>
      <c r="BE66" s="59">
        <v>38160.612000000001</v>
      </c>
      <c r="BF66" s="59">
        <v>15440</v>
      </c>
      <c r="BG66" s="59">
        <v>12800</v>
      </c>
      <c r="BH66" s="31">
        <f t="shared" si="10"/>
        <v>36151.833183449475</v>
      </c>
      <c r="BI66" s="31">
        <f t="shared" si="11"/>
        <v>5.2640110083940116E-2</v>
      </c>
      <c r="BJ66" s="31">
        <f t="shared" si="12"/>
        <v>2008.7788165505262</v>
      </c>
      <c r="BK66" s="31">
        <f t="shared" si="13"/>
        <v>4035192.3338221326</v>
      </c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50"/>
      <c r="BY66" s="69">
        <v>38160.612000000001</v>
      </c>
      <c r="BZ66" s="59">
        <v>38167.236000000004</v>
      </c>
      <c r="CA66" s="59">
        <v>28240</v>
      </c>
      <c r="CB66" s="31">
        <f t="shared" si="22"/>
        <v>36763.435108328515</v>
      </c>
      <c r="CC66" s="31">
        <f t="shared" si="23"/>
        <v>3.661306301040157E-2</v>
      </c>
      <c r="CD66" s="31">
        <f t="shared" si="24"/>
        <v>1397.1768916714864</v>
      </c>
      <c r="CE66" s="31">
        <f t="shared" si="25"/>
        <v>1952103.2666207964</v>
      </c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50"/>
      <c r="CS66" s="69">
        <v>38160.612000000001</v>
      </c>
      <c r="CT66" s="31">
        <v>62</v>
      </c>
      <c r="CU66" s="31">
        <f t="shared" si="14"/>
        <v>3844</v>
      </c>
      <c r="CV66" s="31">
        <f t="shared" si="15"/>
        <v>238328</v>
      </c>
      <c r="CW66" s="42">
        <f t="shared" si="16"/>
        <v>35371.064507234354</v>
      </c>
      <c r="CX66" s="42">
        <f t="shared" si="17"/>
        <v>2789.5474927656469</v>
      </c>
      <c r="CY66" s="42">
        <f t="shared" si="26"/>
        <v>2792.7088234968542</v>
      </c>
      <c r="CZ66" s="31">
        <f t="shared" si="27"/>
        <v>919.84527736688119</v>
      </c>
      <c r="DA66" s="42">
        <f t="shared" si="28"/>
        <v>36290.909784601237</v>
      </c>
      <c r="DB66" s="31"/>
      <c r="DC66" s="31"/>
      <c r="DD66" s="31"/>
      <c r="DE66" s="31" t="s">
        <v>414</v>
      </c>
      <c r="DF66" s="31"/>
      <c r="DG66" s="31"/>
      <c r="DH66" s="31"/>
      <c r="DI66" s="31"/>
      <c r="DJ66" s="31"/>
      <c r="DK66" s="31"/>
      <c r="DL66" s="31"/>
      <c r="DM66" s="50"/>
      <c r="DO66" s="69">
        <v>38160.612000000001</v>
      </c>
      <c r="DP66" s="16">
        <f t="shared" si="18"/>
        <v>2789.5474927656469</v>
      </c>
      <c r="DQ66">
        <f t="shared" si="31"/>
        <v>2633.4702045572099</v>
      </c>
      <c r="DR66" s="66">
        <f t="shared" si="32"/>
        <v>38008.930667730077</v>
      </c>
      <c r="DS66" s="59">
        <v>28240</v>
      </c>
      <c r="DT66">
        <f t="shared" si="33"/>
        <v>37873.515104878272</v>
      </c>
      <c r="DU66" s="31">
        <f t="shared" si="34"/>
        <v>7.5233828828984491E-3</v>
      </c>
      <c r="DV66" s="31">
        <f t="shared" si="35"/>
        <v>287.09689512172918</v>
      </c>
      <c r="DW66" s="31">
        <f t="shared" si="36"/>
        <v>82424.627188537168</v>
      </c>
      <c r="EK66" s="69">
        <v>38160.612000000001</v>
      </c>
      <c r="EL66" s="66">
        <f t="shared" si="37"/>
        <v>12893.046483911716</v>
      </c>
      <c r="EM66" s="59">
        <v>28240</v>
      </c>
      <c r="EN66">
        <f t="shared" si="38"/>
        <v>37483.413676938486</v>
      </c>
      <c r="EO66" s="31">
        <f t="shared" si="39"/>
        <v>1.7746002686264965E-2</v>
      </c>
      <c r="EP66" s="31">
        <f t="shared" si="40"/>
        <v>677.19832306151511</v>
      </c>
      <c r="EQ66" s="31">
        <f t="shared" si="41"/>
        <v>458597.5687573282</v>
      </c>
    </row>
    <row r="67" spans="1:147" ht="15.75" thickBot="1" x14ac:dyDescent="0.3">
      <c r="A67">
        <v>63</v>
      </c>
      <c r="B67" s="4" t="s">
        <v>74</v>
      </c>
      <c r="C67" s="5">
        <v>7</v>
      </c>
      <c r="D67" s="5">
        <v>66</v>
      </c>
      <c r="E67" s="5">
        <v>18160</v>
      </c>
      <c r="F67" s="5">
        <v>22060.991999999998</v>
      </c>
      <c r="G67">
        <f t="shared" si="19"/>
        <v>38160.612000000001</v>
      </c>
      <c r="H67">
        <f t="shared" si="29"/>
        <v>38167.236000000004</v>
      </c>
      <c r="I67">
        <f t="shared" si="42"/>
        <v>23296.127999999997</v>
      </c>
      <c r="J67">
        <f t="shared" si="44"/>
        <v>26501.028000000002</v>
      </c>
      <c r="K67">
        <f t="shared" si="20"/>
        <v>28240</v>
      </c>
      <c r="L67">
        <f t="shared" si="30"/>
        <v>28320</v>
      </c>
      <c r="M67">
        <f t="shared" si="43"/>
        <v>18160</v>
      </c>
      <c r="N67">
        <f t="shared" si="45"/>
        <v>19120</v>
      </c>
      <c r="O67">
        <f t="shared" si="46"/>
        <v>26480</v>
      </c>
      <c r="P67">
        <f t="shared" si="21"/>
        <v>-10080</v>
      </c>
      <c r="Q67">
        <f t="shared" si="21"/>
        <v>-16099.620000000003</v>
      </c>
      <c r="S67" s="31"/>
      <c r="T67" s="43">
        <f t="shared" si="47"/>
        <v>29499.651110649353</v>
      </c>
      <c r="U67" s="31">
        <f t="shared" si="3"/>
        <v>0.33718606627704478</v>
      </c>
      <c r="V67" s="31">
        <f t="shared" si="4"/>
        <v>7438.6591106493543</v>
      </c>
      <c r="W67" s="31">
        <f t="shared" si="5"/>
        <v>55333649.36444664</v>
      </c>
      <c r="X67" s="31"/>
      <c r="Y67" s="27"/>
      <c r="Z67" s="27"/>
      <c r="AA67" s="31"/>
      <c r="AB67" s="31"/>
      <c r="AC67" s="31"/>
      <c r="AD67" s="31"/>
      <c r="AE67" s="31"/>
      <c r="AF67" s="31"/>
      <c r="AG67" s="31"/>
      <c r="AH67" s="31"/>
      <c r="AI67" s="50"/>
      <c r="AK67" s="58">
        <v>63</v>
      </c>
      <c r="AL67" s="59">
        <v>22060.991999999998</v>
      </c>
      <c r="AM67" s="31">
        <f t="shared" si="6"/>
        <v>33607.622274711801</v>
      </c>
      <c r="AN67" s="31">
        <f t="shared" si="7"/>
        <v>0.52339578722080149</v>
      </c>
      <c r="AO67" s="31">
        <f t="shared" si="8"/>
        <v>11546.630274711802</v>
      </c>
      <c r="AP67" s="31">
        <f t="shared" si="9"/>
        <v>133324670.70089115</v>
      </c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50"/>
      <c r="BD67" s="58">
        <v>63</v>
      </c>
      <c r="BE67" s="59">
        <v>22060.991999999998</v>
      </c>
      <c r="BF67" s="59">
        <v>17120</v>
      </c>
      <c r="BG67" s="59">
        <v>1040</v>
      </c>
      <c r="BH67" s="31">
        <f t="shared" si="10"/>
        <v>27951.294681618489</v>
      </c>
      <c r="BI67" s="31">
        <f t="shared" si="11"/>
        <v>0.26700080765264278</v>
      </c>
      <c r="BJ67" s="31">
        <f t="shared" si="12"/>
        <v>5890.3026816184902</v>
      </c>
      <c r="BK67" s="31">
        <f t="shared" si="13"/>
        <v>34695665.681081973</v>
      </c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50"/>
      <c r="BY67" s="69">
        <v>22060.991999999998</v>
      </c>
      <c r="BZ67" s="59">
        <v>38160.612000000001</v>
      </c>
      <c r="CA67" s="59">
        <v>18160</v>
      </c>
      <c r="CB67" s="31">
        <f t="shared" si="22"/>
        <v>30461.067552204509</v>
      </c>
      <c r="CC67" s="31">
        <f t="shared" si="23"/>
        <v>0.38076599421297608</v>
      </c>
      <c r="CD67" s="31">
        <f t="shared" si="24"/>
        <v>8400.075552204511</v>
      </c>
      <c r="CE67" s="31">
        <f t="shared" si="25"/>
        <v>70561269.282743916</v>
      </c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50"/>
      <c r="CS67" s="69">
        <v>22060.991999999998</v>
      </c>
      <c r="CT67" s="31">
        <v>63</v>
      </c>
      <c r="CU67" s="31">
        <f t="shared" si="14"/>
        <v>3969</v>
      </c>
      <c r="CV67" s="31">
        <f t="shared" si="15"/>
        <v>250047</v>
      </c>
      <c r="CW67" s="42">
        <f t="shared" si="16"/>
        <v>35365.13726959531</v>
      </c>
      <c r="CX67" s="42">
        <f t="shared" si="17"/>
        <v>-13304.145269595312</v>
      </c>
      <c r="CY67" s="42">
        <f t="shared" si="26"/>
        <v>2789.5474927656469</v>
      </c>
      <c r="CZ67" s="31">
        <f t="shared" si="27"/>
        <v>918.83370584029194</v>
      </c>
      <c r="DA67" s="42">
        <f t="shared" si="28"/>
        <v>36283.970975435601</v>
      </c>
      <c r="DB67" s="31"/>
      <c r="DC67" s="31"/>
      <c r="DD67" s="31"/>
      <c r="DE67" s="29"/>
      <c r="DF67" s="29" t="s">
        <v>419</v>
      </c>
      <c r="DG67" s="29" t="s">
        <v>420</v>
      </c>
      <c r="DH67" s="29" t="s">
        <v>421</v>
      </c>
      <c r="DI67" s="29" t="s">
        <v>422</v>
      </c>
      <c r="DJ67" s="29" t="s">
        <v>423</v>
      </c>
      <c r="DK67" s="31"/>
      <c r="DL67" s="31"/>
      <c r="DM67" s="50"/>
      <c r="DO67" s="69">
        <v>22060.991999999998</v>
      </c>
      <c r="DP67" s="16">
        <f t="shared" si="18"/>
        <v>-13304.145269595312</v>
      </c>
      <c r="DQ67">
        <f t="shared" si="31"/>
        <v>808.66614901131015</v>
      </c>
      <c r="DR67" s="66">
        <f t="shared" si="32"/>
        <v>36183.193325514461</v>
      </c>
      <c r="DS67" s="59">
        <v>18160</v>
      </c>
      <c r="DT67">
        <f t="shared" si="33"/>
        <v>31014.125700448727</v>
      </c>
      <c r="DU67" s="31">
        <f t="shared" si="34"/>
        <v>0.40583549916743222</v>
      </c>
      <c r="DV67" s="31">
        <f t="shared" si="35"/>
        <v>8953.1337004487286</v>
      </c>
      <c r="DW67" s="31">
        <f t="shared" si="36"/>
        <v>80158603.058110744</v>
      </c>
      <c r="EK67" s="69">
        <v>22060.991999999998</v>
      </c>
      <c r="EL67" s="66">
        <f t="shared" si="37"/>
        <v>11066.928014612673</v>
      </c>
      <c r="EM67" s="59">
        <v>18160</v>
      </c>
      <c r="EN67">
        <f t="shared" si="38"/>
        <v>30453.548303933872</v>
      </c>
      <c r="EO67" s="31">
        <f t="shared" si="39"/>
        <v>0.38042515513055236</v>
      </c>
      <c r="EP67" s="31">
        <f t="shared" si="40"/>
        <v>8392.556303933874</v>
      </c>
      <c r="EQ67" s="31">
        <f t="shared" si="41"/>
        <v>70435001.314700201</v>
      </c>
    </row>
    <row r="68" spans="1:147" ht="15.75" thickBot="1" x14ac:dyDescent="0.3">
      <c r="A68">
        <v>64</v>
      </c>
      <c r="B68" s="4" t="s">
        <v>79</v>
      </c>
      <c r="C68" s="5">
        <v>12</v>
      </c>
      <c r="D68" s="5">
        <v>71</v>
      </c>
      <c r="E68" s="5">
        <v>15120</v>
      </c>
      <c r="F68" s="5">
        <v>28610.832000000002</v>
      </c>
      <c r="G68">
        <f t="shared" si="19"/>
        <v>22060.991999999998</v>
      </c>
      <c r="H68">
        <f t="shared" si="29"/>
        <v>38160.612000000001</v>
      </c>
      <c r="I68">
        <f t="shared" si="42"/>
        <v>38167.236000000004</v>
      </c>
      <c r="J68">
        <f t="shared" si="44"/>
        <v>23296.127999999997</v>
      </c>
      <c r="K68">
        <f t="shared" si="20"/>
        <v>18160</v>
      </c>
      <c r="L68">
        <f t="shared" si="30"/>
        <v>28240</v>
      </c>
      <c r="M68">
        <f t="shared" si="43"/>
        <v>28320</v>
      </c>
      <c r="N68">
        <f t="shared" si="45"/>
        <v>18160</v>
      </c>
      <c r="O68">
        <f t="shared" si="46"/>
        <v>19120</v>
      </c>
      <c r="P68">
        <f t="shared" si="21"/>
        <v>-3040</v>
      </c>
      <c r="Q68">
        <f t="shared" si="21"/>
        <v>6549.8400000000038</v>
      </c>
      <c r="S68" s="31"/>
      <c r="T68" s="43">
        <f t="shared" si="47"/>
        <v>27438.233350063965</v>
      </c>
      <c r="U68" s="31">
        <f t="shared" si="3"/>
        <v>4.0984430300245615E-2</v>
      </c>
      <c r="V68" s="31">
        <f t="shared" si="4"/>
        <v>1172.598649936037</v>
      </c>
      <c r="W68" s="31">
        <f t="shared" si="5"/>
        <v>1374987.5938318165</v>
      </c>
      <c r="X68" s="31"/>
      <c r="Y68" s="27"/>
      <c r="Z68" s="27"/>
      <c r="AA68" s="31"/>
      <c r="AB68" s="31"/>
      <c r="AC68" s="31"/>
      <c r="AD68" s="31"/>
      <c r="AE68" s="31"/>
      <c r="AF68" s="31"/>
      <c r="AG68" s="31"/>
      <c r="AH68" s="31"/>
      <c r="AI68" s="50"/>
      <c r="AK68" s="58">
        <v>64</v>
      </c>
      <c r="AL68" s="59">
        <v>28610.832000000002</v>
      </c>
      <c r="AM68" s="31">
        <f t="shared" si="6"/>
        <v>33615.096933362111</v>
      </c>
      <c r="AN68" s="31">
        <f t="shared" si="7"/>
        <v>0.17490805347296814</v>
      </c>
      <c r="AO68" s="31">
        <f t="shared" si="8"/>
        <v>5004.2649333621084</v>
      </c>
      <c r="AP68" s="31">
        <f t="shared" si="9"/>
        <v>25042667.523277666</v>
      </c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50"/>
      <c r="BD68" s="58">
        <v>64</v>
      </c>
      <c r="BE68" s="59">
        <v>28610.832000000002</v>
      </c>
      <c r="BF68" s="59">
        <v>8640</v>
      </c>
      <c r="BG68" s="59">
        <v>6480</v>
      </c>
      <c r="BH68" s="31">
        <f t="shared" si="10"/>
        <v>27076.498953310977</v>
      </c>
      <c r="BI68" s="31">
        <f t="shared" si="11"/>
        <v>5.3627697603796542E-2</v>
      </c>
      <c r="BJ68" s="31">
        <f t="shared" si="12"/>
        <v>1534.3330466890257</v>
      </c>
      <c r="BK68" s="31">
        <f t="shared" si="13"/>
        <v>2354177.8981620278</v>
      </c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50"/>
      <c r="BY68" s="69">
        <v>28610.832000000002</v>
      </c>
      <c r="BZ68" s="59">
        <v>22060.991999999998</v>
      </c>
      <c r="CA68" s="59">
        <v>15120</v>
      </c>
      <c r="CB68" s="31">
        <f t="shared" si="22"/>
        <v>26378.696860939825</v>
      </c>
      <c r="CC68" s="31">
        <f t="shared" si="23"/>
        <v>7.8017134876055938E-2</v>
      </c>
      <c r="CD68" s="31">
        <f t="shared" si="24"/>
        <v>2232.1351390601776</v>
      </c>
      <c r="CE68" s="31">
        <f t="shared" si="25"/>
        <v>4982427.2790271984</v>
      </c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50"/>
      <c r="CS68" s="69">
        <v>28610.832000000002</v>
      </c>
      <c r="CT68" s="31">
        <v>64</v>
      </c>
      <c r="CU68" s="31">
        <f t="shared" si="14"/>
        <v>4096</v>
      </c>
      <c r="CV68" s="31">
        <f t="shared" si="15"/>
        <v>262144</v>
      </c>
      <c r="CW68" s="42">
        <f t="shared" si="16"/>
        <v>35356.810277814839</v>
      </c>
      <c r="CX68" s="42">
        <f t="shared" si="17"/>
        <v>-6745.9782778148365</v>
      </c>
      <c r="CY68" s="42">
        <f t="shared" si="26"/>
        <v>-13304.145269595312</v>
      </c>
      <c r="CZ68" s="31">
        <f t="shared" si="27"/>
        <v>-4230.8715101848675</v>
      </c>
      <c r="DA68" s="42">
        <f t="shared" si="28"/>
        <v>31125.93876762997</v>
      </c>
      <c r="DB68" s="31"/>
      <c r="DC68" s="31"/>
      <c r="DD68" s="31"/>
      <c r="DE68" s="27" t="s">
        <v>415</v>
      </c>
      <c r="DF68" s="27">
        <v>1</v>
      </c>
      <c r="DG68" s="27">
        <v>362847119.11078358</v>
      </c>
      <c r="DH68" s="27">
        <v>362847119.11078358</v>
      </c>
      <c r="DI68" s="27">
        <v>15.747162782134374</v>
      </c>
      <c r="DJ68" s="27">
        <v>1.1553444658792641E-4</v>
      </c>
      <c r="DK68" s="31"/>
      <c r="DL68" s="31"/>
      <c r="DM68" s="50"/>
      <c r="DO68" s="69">
        <v>28610.832000000002</v>
      </c>
      <c r="DP68" s="16">
        <f t="shared" si="18"/>
        <v>-6745.9782778148365</v>
      </c>
      <c r="DQ68">
        <f t="shared" si="31"/>
        <v>-5831.8969041052251</v>
      </c>
      <c r="DR68" s="66">
        <f t="shared" si="32"/>
        <v>29539.167603129128</v>
      </c>
      <c r="DS68" s="59">
        <v>15120</v>
      </c>
      <c r="DT68">
        <f t="shared" si="33"/>
        <v>26390.827134893931</v>
      </c>
      <c r="DU68" s="31">
        <f t="shared" si="34"/>
        <v>7.7593159999893441E-2</v>
      </c>
      <c r="DV68" s="31">
        <f t="shared" si="35"/>
        <v>2220.0048651060715</v>
      </c>
      <c r="DW68" s="31">
        <f t="shared" si="36"/>
        <v>4928421.6010946268</v>
      </c>
      <c r="EK68" s="69">
        <v>28610.832000000002</v>
      </c>
      <c r="EL68" s="66">
        <f t="shared" si="37"/>
        <v>4424.3436948630833</v>
      </c>
      <c r="EM68" s="59">
        <v>15120</v>
      </c>
      <c r="EN68">
        <f t="shared" si="38"/>
        <v>25642.328571069615</v>
      </c>
      <c r="EO68" s="31">
        <f t="shared" si="39"/>
        <v>0.10375453006506023</v>
      </c>
      <c r="EP68" s="31">
        <f t="shared" si="40"/>
        <v>2968.5034289303876</v>
      </c>
      <c r="EQ68" s="31">
        <f t="shared" si="41"/>
        <v>8812012.6075714696</v>
      </c>
    </row>
    <row r="69" spans="1:147" ht="15.75" thickBot="1" x14ac:dyDescent="0.3">
      <c r="A69">
        <v>65</v>
      </c>
      <c r="B69" s="4" t="s">
        <v>80</v>
      </c>
      <c r="C69" s="5">
        <v>13</v>
      </c>
      <c r="D69" s="5">
        <v>72</v>
      </c>
      <c r="E69" s="5">
        <v>29552</v>
      </c>
      <c r="F69" s="5">
        <v>39918.156000000003</v>
      </c>
      <c r="G69">
        <f t="shared" si="19"/>
        <v>28610.832000000002</v>
      </c>
      <c r="H69">
        <f t="shared" si="29"/>
        <v>22060.991999999998</v>
      </c>
      <c r="I69">
        <f t="shared" si="42"/>
        <v>38160.612000000001</v>
      </c>
      <c r="J69">
        <f t="shared" si="44"/>
        <v>38167.236000000004</v>
      </c>
      <c r="K69">
        <f t="shared" si="20"/>
        <v>15120</v>
      </c>
      <c r="L69">
        <f t="shared" si="30"/>
        <v>18160</v>
      </c>
      <c r="M69">
        <f t="shared" si="43"/>
        <v>28240</v>
      </c>
      <c r="N69">
        <f t="shared" si="45"/>
        <v>28320</v>
      </c>
      <c r="O69">
        <f t="shared" si="46"/>
        <v>18160</v>
      </c>
      <c r="P69">
        <f t="shared" si="21"/>
        <v>14432</v>
      </c>
      <c r="Q69">
        <f t="shared" si="21"/>
        <v>11307.324000000001</v>
      </c>
      <c r="S69" s="31"/>
      <c r="T69" s="43">
        <f t="shared" ref="T69:T100" si="48">$AB$21+$AB$22*E69</f>
        <v>37224.542929264062</v>
      </c>
      <c r="U69" s="31">
        <f t="shared" si="3"/>
        <v>6.7478394310998252E-2</v>
      </c>
      <c r="V69" s="31">
        <f t="shared" si="4"/>
        <v>2693.6130707359407</v>
      </c>
      <c r="W69" s="31">
        <f t="shared" si="5"/>
        <v>7255551.3748395042</v>
      </c>
      <c r="X69" s="31"/>
      <c r="Y69" s="27"/>
      <c r="Z69" s="27"/>
      <c r="AA69" s="31"/>
      <c r="AB69" s="31"/>
      <c r="AC69" s="31"/>
      <c r="AD69" s="31"/>
      <c r="AE69" s="31"/>
      <c r="AF69" s="31"/>
      <c r="AG69" s="31"/>
      <c r="AH69" s="31"/>
      <c r="AI69" s="50"/>
      <c r="AK69" s="58">
        <v>65</v>
      </c>
      <c r="AL69" s="59">
        <v>39918.156000000003</v>
      </c>
      <c r="AM69" s="31">
        <f t="shared" si="6"/>
        <v>33622.57159201242</v>
      </c>
      <c r="AN69" s="31">
        <f t="shared" si="7"/>
        <v>0.1577123053476614</v>
      </c>
      <c r="AO69" s="31">
        <f t="shared" si="8"/>
        <v>6295.5844079875824</v>
      </c>
      <c r="AP69" s="31">
        <f t="shared" si="9"/>
        <v>39634383.038096361</v>
      </c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50"/>
      <c r="BD69" s="58">
        <v>65</v>
      </c>
      <c r="BE69" s="59">
        <v>39918.156000000003</v>
      </c>
      <c r="BF69" s="59">
        <v>16640</v>
      </c>
      <c r="BG69" s="59">
        <v>12912</v>
      </c>
      <c r="BH69" s="31">
        <f t="shared" si="10"/>
        <v>36966.87859540862</v>
      </c>
      <c r="BI69" s="31">
        <f t="shared" si="11"/>
        <v>7.3933209855469847E-2</v>
      </c>
      <c r="BJ69" s="31">
        <f t="shared" si="12"/>
        <v>2951.2774045913829</v>
      </c>
      <c r="BK69" s="31">
        <f t="shared" si="13"/>
        <v>8710038.3188516498</v>
      </c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50"/>
      <c r="BY69" s="69">
        <v>39918.156000000003</v>
      </c>
      <c r="BZ69" s="59">
        <v>28610.832000000002</v>
      </c>
      <c r="CA69" s="59">
        <v>29552</v>
      </c>
      <c r="CB69" s="31">
        <f t="shared" si="22"/>
        <v>36288.479091047811</v>
      </c>
      <c r="CC69" s="31">
        <f t="shared" si="23"/>
        <v>9.0927970444130507E-2</v>
      </c>
      <c r="CD69" s="31">
        <f t="shared" si="24"/>
        <v>3629.6769089521913</v>
      </c>
      <c r="CE69" s="31">
        <f t="shared" si="25"/>
        <v>13174554.463380734</v>
      </c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50"/>
      <c r="CS69" s="69">
        <v>39918.156000000003</v>
      </c>
      <c r="CT69" s="31">
        <v>65</v>
      </c>
      <c r="CU69" s="31">
        <f t="shared" si="14"/>
        <v>4225</v>
      </c>
      <c r="CV69" s="31">
        <f t="shared" si="15"/>
        <v>274625</v>
      </c>
      <c r="CW69" s="42">
        <f t="shared" si="16"/>
        <v>35346.14834612175</v>
      </c>
      <c r="CX69" s="42">
        <f t="shared" si="17"/>
        <v>4572.0076538782523</v>
      </c>
      <c r="CY69" s="42">
        <f t="shared" si="26"/>
        <v>-6745.9782778148365</v>
      </c>
      <c r="CZ69" s="31">
        <f t="shared" si="27"/>
        <v>-2132.370733276693</v>
      </c>
      <c r="DA69" s="42">
        <f t="shared" si="28"/>
        <v>33213.777612845057</v>
      </c>
      <c r="DB69" s="31"/>
      <c r="DC69" s="31"/>
      <c r="DD69" s="31"/>
      <c r="DE69" s="27" t="s">
        <v>416</v>
      </c>
      <c r="DF69" s="27">
        <v>139</v>
      </c>
      <c r="DG69" s="27">
        <v>3202846776.5393128</v>
      </c>
      <c r="DH69" s="27">
        <v>23042063.140570596</v>
      </c>
      <c r="DI69" s="27"/>
      <c r="DJ69" s="27"/>
      <c r="DK69" s="31"/>
      <c r="DL69" s="31"/>
      <c r="DM69" s="50"/>
      <c r="DO69" s="69">
        <v>39918.156000000003</v>
      </c>
      <c r="DP69" s="16">
        <f t="shared" ref="DP69:DP132" si="49">CX69</f>
        <v>4572.0076538782523</v>
      </c>
      <c r="DQ69">
        <f t="shared" si="31"/>
        <v>-1152.4253804642453</v>
      </c>
      <c r="DR69" s="66">
        <f t="shared" si="32"/>
        <v>34212.711889131067</v>
      </c>
      <c r="DS69" s="59">
        <v>29552</v>
      </c>
      <c r="DT69">
        <f t="shared" si="33"/>
        <v>37075.175310474006</v>
      </c>
      <c r="DU69" s="31">
        <f t="shared" si="34"/>
        <v>7.1220240973205201E-2</v>
      </c>
      <c r="DV69" s="31">
        <f t="shared" si="35"/>
        <v>2842.9806895259971</v>
      </c>
      <c r="DW69" s="31">
        <f t="shared" si="36"/>
        <v>8082539.2010177141</v>
      </c>
      <c r="EK69" s="69">
        <v>39918.156000000003</v>
      </c>
      <c r="EL69" s="66">
        <f t="shared" si="37"/>
        <v>9101.1058970922859</v>
      </c>
      <c r="EM69" s="59">
        <v>29552</v>
      </c>
      <c r="EN69">
        <f t="shared" si="38"/>
        <v>36618.307088908099</v>
      </c>
      <c r="EO69" s="31">
        <f t="shared" si="39"/>
        <v>8.2665364379354178E-2</v>
      </c>
      <c r="EP69" s="31">
        <f t="shared" si="40"/>
        <v>3299.8489110919036</v>
      </c>
      <c r="EQ69" s="31">
        <f t="shared" si="41"/>
        <v>10889002.836034421</v>
      </c>
    </row>
    <row r="70" spans="1:147" ht="15.75" thickBot="1" x14ac:dyDescent="0.3">
      <c r="A70">
        <v>66</v>
      </c>
      <c r="B70" s="4" t="s">
        <v>81</v>
      </c>
      <c r="C70" s="5">
        <v>14</v>
      </c>
      <c r="D70" s="5">
        <v>73</v>
      </c>
      <c r="E70" s="5">
        <v>30480</v>
      </c>
      <c r="F70" s="5">
        <v>40946.484000000004</v>
      </c>
      <c r="G70">
        <f t="shared" si="19"/>
        <v>39918.156000000003</v>
      </c>
      <c r="H70">
        <f t="shared" si="29"/>
        <v>28610.832000000002</v>
      </c>
      <c r="I70">
        <f t="shared" si="42"/>
        <v>22060.991999999998</v>
      </c>
      <c r="J70">
        <f t="shared" si="44"/>
        <v>38160.612000000001</v>
      </c>
      <c r="K70">
        <f t="shared" si="20"/>
        <v>29552</v>
      </c>
      <c r="L70">
        <f t="shared" si="30"/>
        <v>15120</v>
      </c>
      <c r="M70">
        <f t="shared" si="43"/>
        <v>18160</v>
      </c>
      <c r="N70">
        <f t="shared" si="45"/>
        <v>28240</v>
      </c>
      <c r="O70">
        <f t="shared" si="46"/>
        <v>28320</v>
      </c>
      <c r="P70">
        <f t="shared" si="21"/>
        <v>928</v>
      </c>
      <c r="Q70">
        <f t="shared" si="21"/>
        <v>1028.3280000000013</v>
      </c>
      <c r="S70" s="31"/>
      <c r="T70" s="43">
        <f t="shared" si="48"/>
        <v>37853.81782460065</v>
      </c>
      <c r="U70" s="31">
        <f t="shared" ref="U70:U133" si="50">ABS((T70-F70)/F70)</f>
        <v>7.5529468547271453E-2</v>
      </c>
      <c r="V70" s="31">
        <f t="shared" ref="V70:V133" si="51">ABS(T70-F70)</f>
        <v>3092.666175399354</v>
      </c>
      <c r="W70" s="31">
        <f t="shared" ref="W70:W133" si="52">(T70-F70)^2</f>
        <v>9564584.0724592675</v>
      </c>
      <c r="X70" s="31"/>
      <c r="Y70" s="27"/>
      <c r="Z70" s="27"/>
      <c r="AA70" s="31"/>
      <c r="AB70" s="31"/>
      <c r="AC70" s="31"/>
      <c r="AD70" s="31"/>
      <c r="AE70" s="31"/>
      <c r="AF70" s="31"/>
      <c r="AG70" s="31"/>
      <c r="AH70" s="31"/>
      <c r="AI70" s="50"/>
      <c r="AK70" s="58">
        <v>66</v>
      </c>
      <c r="AL70" s="59">
        <v>40946.484000000004</v>
      </c>
      <c r="AM70" s="31">
        <f t="shared" ref="AM70:AM133" si="53">$AU$20+$AU$21*AK70</f>
        <v>33630.04625066273</v>
      </c>
      <c r="AN70" s="31">
        <f t="shared" ref="AN70:AN133" si="54">ABS((AM70-AL70)/AL70)</f>
        <v>0.17868293036679958</v>
      </c>
      <c r="AO70" s="31">
        <f t="shared" ref="AO70:AO133" si="55">ABS(AM70-AL70)</f>
        <v>7316.437749337274</v>
      </c>
      <c r="AP70" s="31">
        <f t="shared" ref="AP70:AP133" si="56">(AM70-AL70)^2</f>
        <v>53530261.339927472</v>
      </c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50"/>
      <c r="BD70" s="58">
        <v>66</v>
      </c>
      <c r="BE70" s="59">
        <v>40946.484000000004</v>
      </c>
      <c r="BF70" s="59">
        <v>16000</v>
      </c>
      <c r="BG70" s="59">
        <v>14480</v>
      </c>
      <c r="BH70" s="31">
        <f t="shared" ref="BH70:BH133" si="57">$BP$20+$BP$21*BF70+$BP$22*BG70</f>
        <v>37808.170950339365</v>
      </c>
      <c r="BI70" s="31">
        <f t="shared" ref="BI70:BI133" si="58">ABS((BH70-BE70)/BE70)</f>
        <v>7.6644262048498196E-2</v>
      </c>
      <c r="BJ70" s="31">
        <f t="shared" ref="BJ70:BJ133" si="59">ABS(BH70-BE70)</f>
        <v>3138.3130496606391</v>
      </c>
      <c r="BK70" s="31">
        <f t="shared" ref="BK70:BK133" si="60">(BH70-BE70)^2</f>
        <v>9849008.7976702601</v>
      </c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50"/>
      <c r="BY70" s="69">
        <v>40946.484000000004</v>
      </c>
      <c r="BZ70" s="59">
        <v>39918.156000000003</v>
      </c>
      <c r="CA70" s="59">
        <v>30480</v>
      </c>
      <c r="CB70" s="31">
        <f t="shared" si="22"/>
        <v>38401.058041861659</v>
      </c>
      <c r="CC70" s="31">
        <f t="shared" si="23"/>
        <v>6.21647015684752E-2</v>
      </c>
      <c r="CD70" s="31">
        <f t="shared" si="24"/>
        <v>2545.4259581383449</v>
      </c>
      <c r="CE70" s="31">
        <f t="shared" si="25"/>
        <v>6479193.3083645105</v>
      </c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50"/>
      <c r="CS70" s="69">
        <v>40946.484000000004</v>
      </c>
      <c r="CT70" s="31">
        <v>66</v>
      </c>
      <c r="CU70" s="31">
        <f t="shared" ref="CU70:CU133" si="61">CT70^2</f>
        <v>4356</v>
      </c>
      <c r="CV70" s="31">
        <f t="shared" ref="CV70:CV133" si="62">CT70^3</f>
        <v>287496</v>
      </c>
      <c r="CW70" s="42">
        <f t="shared" ref="CW70:CW133" si="63">$DF$49+$DF$50*CT70+$DF$51*CU70+$DF$52*CV70</f>
        <v>35333.216288744865</v>
      </c>
      <c r="CX70" s="42">
        <f t="shared" ref="CX70:CX133" si="64">CS70-CW70</f>
        <v>5613.2677112551391</v>
      </c>
      <c r="CY70" s="42">
        <f t="shared" si="26"/>
        <v>4572.0076538782523</v>
      </c>
      <c r="CZ70" s="31">
        <f t="shared" si="27"/>
        <v>1489.1903371353981</v>
      </c>
      <c r="DA70" s="42">
        <f t="shared" si="28"/>
        <v>36822.406625880263</v>
      </c>
      <c r="DB70" s="31"/>
      <c r="DC70" s="31"/>
      <c r="DD70" s="31"/>
      <c r="DE70" s="28" t="s">
        <v>417</v>
      </c>
      <c r="DF70" s="28">
        <v>140</v>
      </c>
      <c r="DG70" s="28">
        <v>3565693895.6500964</v>
      </c>
      <c r="DH70" s="28"/>
      <c r="DI70" s="28"/>
      <c r="DJ70" s="28"/>
      <c r="DK70" s="31"/>
      <c r="DL70" s="31"/>
      <c r="DM70" s="50"/>
      <c r="DO70" s="69">
        <v>40946.484000000004</v>
      </c>
      <c r="DP70" s="16">
        <f t="shared" si="49"/>
        <v>5613.2677112551391</v>
      </c>
      <c r="DQ70">
        <f t="shared" si="31"/>
        <v>2713.7491341577702</v>
      </c>
      <c r="DR70" s="66">
        <f t="shared" si="32"/>
        <v>38070.559411972608</v>
      </c>
      <c r="DS70" s="59">
        <v>30480</v>
      </c>
      <c r="DT70">
        <f t="shared" si="33"/>
        <v>39253.567625634365</v>
      </c>
      <c r="DU70" s="31">
        <f t="shared" si="34"/>
        <v>4.1344609084522102E-2</v>
      </c>
      <c r="DV70" s="31">
        <f t="shared" si="35"/>
        <v>1692.9163743656391</v>
      </c>
      <c r="DW70" s="31">
        <f t="shared" si="36"/>
        <v>2865965.8505953006</v>
      </c>
      <c r="EK70" s="69">
        <v>40946.484000000004</v>
      </c>
      <c r="EL70" s="66">
        <f t="shared" si="37"/>
        <v>12963.901833624986</v>
      </c>
      <c r="EM70" s="59">
        <v>30480</v>
      </c>
      <c r="EN70">
        <f t="shared" si="38"/>
        <v>38897.640896814963</v>
      </c>
      <c r="EO70" s="31">
        <f t="shared" si="39"/>
        <v>5.0037094837863033E-2</v>
      </c>
      <c r="EP70" s="31">
        <f t="shared" si="40"/>
        <v>2048.8431031850414</v>
      </c>
      <c r="EQ70" s="31">
        <f t="shared" si="41"/>
        <v>4197758.0614689104</v>
      </c>
    </row>
    <row r="71" spans="1:147" ht="15.75" thickBot="1" x14ac:dyDescent="0.3">
      <c r="A71">
        <v>67</v>
      </c>
      <c r="B71" s="4" t="s">
        <v>82</v>
      </c>
      <c r="C71" s="5">
        <v>15</v>
      </c>
      <c r="D71" s="5">
        <v>74</v>
      </c>
      <c r="E71" s="5">
        <v>24080</v>
      </c>
      <c r="F71" s="5">
        <v>33793.656000000003</v>
      </c>
      <c r="G71">
        <f t="shared" ref="G71:G134" si="65">F70</f>
        <v>40946.484000000004</v>
      </c>
      <c r="H71">
        <f t="shared" si="29"/>
        <v>39918.156000000003</v>
      </c>
      <c r="I71">
        <f t="shared" si="42"/>
        <v>28610.832000000002</v>
      </c>
      <c r="J71">
        <f t="shared" si="44"/>
        <v>22060.991999999998</v>
      </c>
      <c r="K71">
        <f t="shared" ref="K71:K134" si="66">E70</f>
        <v>30480</v>
      </c>
      <c r="L71">
        <f t="shared" si="30"/>
        <v>29552</v>
      </c>
      <c r="M71">
        <f t="shared" si="43"/>
        <v>15120</v>
      </c>
      <c r="N71">
        <f t="shared" si="45"/>
        <v>18160</v>
      </c>
      <c r="O71">
        <f t="shared" si="46"/>
        <v>28240</v>
      </c>
      <c r="P71">
        <f t="shared" ref="P71:Q134" si="67">E71-E70</f>
        <v>-6400</v>
      </c>
      <c r="Q71">
        <f t="shared" si="67"/>
        <v>-7152.8280000000013</v>
      </c>
      <c r="S71" s="31"/>
      <c r="T71" s="43">
        <f t="shared" si="48"/>
        <v>33513.990960210365</v>
      </c>
      <c r="U71" s="31">
        <f t="shared" si="50"/>
        <v>8.2756668822585328E-3</v>
      </c>
      <c r="V71" s="31">
        <f t="shared" si="51"/>
        <v>279.66503978963738</v>
      </c>
      <c r="W71" s="31">
        <f t="shared" si="52"/>
        <v>78212.534480539456</v>
      </c>
      <c r="X71" s="31"/>
      <c r="Y71" s="27"/>
      <c r="Z71" s="27"/>
      <c r="AA71" s="31"/>
      <c r="AB71" s="31"/>
      <c r="AC71" s="31"/>
      <c r="AD71" s="31"/>
      <c r="AE71" s="31"/>
      <c r="AF71" s="31"/>
      <c r="AG71" s="31"/>
      <c r="AH71" s="31"/>
      <c r="AI71" s="50"/>
      <c r="AK71" s="58">
        <v>67</v>
      </c>
      <c r="AL71" s="59">
        <v>33793.656000000003</v>
      </c>
      <c r="AM71" s="31">
        <f t="shared" si="53"/>
        <v>33637.52090931304</v>
      </c>
      <c r="AN71" s="31">
        <f t="shared" si="54"/>
        <v>4.6202485663866298E-3</v>
      </c>
      <c r="AO71" s="31">
        <f t="shared" si="55"/>
        <v>156.13509068696294</v>
      </c>
      <c r="AP71" s="31">
        <f t="shared" si="56"/>
        <v>24378.166543826141</v>
      </c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50"/>
      <c r="BD71" s="58">
        <v>67</v>
      </c>
      <c r="BE71" s="59">
        <v>33793.656000000003</v>
      </c>
      <c r="BF71" s="59">
        <v>10880</v>
      </c>
      <c r="BG71" s="59">
        <v>13200</v>
      </c>
      <c r="BH71" s="31">
        <f t="shared" si="57"/>
        <v>33701.850020870501</v>
      </c>
      <c r="BI71" s="31">
        <f t="shared" si="58"/>
        <v>2.7166631254547241E-3</v>
      </c>
      <c r="BJ71" s="31">
        <f t="shared" si="59"/>
        <v>91.805979129501793</v>
      </c>
      <c r="BK71" s="31">
        <f t="shared" si="60"/>
        <v>8428.337803926519</v>
      </c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50"/>
      <c r="BY71" s="69">
        <v>33793.656000000003</v>
      </c>
      <c r="BZ71" s="59">
        <v>40946.484000000004</v>
      </c>
      <c r="CA71" s="59">
        <v>24080</v>
      </c>
      <c r="CB71" s="31">
        <f t="shared" ref="CB71:CB134" si="68">$CJ$20+$CJ$21*BZ71+$CJ$22*CA71</f>
        <v>34539.490656994836</v>
      </c>
      <c r="CC71" s="31">
        <f t="shared" ref="CC71:CC134" si="69">ABS((CB71-BY71)/BY71)</f>
        <v>2.2070256529652589E-2</v>
      </c>
      <c r="CD71" s="31">
        <f t="shared" ref="CD71:CD134" si="70">ABS(CB71-BY71)</f>
        <v>745.83465699483349</v>
      </c>
      <c r="CE71" s="31">
        <f t="shared" ref="CE71:CE134" si="71">(CB71-BY71)^2</f>
        <v>556269.33557460096</v>
      </c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50"/>
      <c r="CS71" s="69">
        <v>33793.656000000003</v>
      </c>
      <c r="CT71" s="31">
        <v>67</v>
      </c>
      <c r="CU71" s="31">
        <f t="shared" si="61"/>
        <v>4489</v>
      </c>
      <c r="CV71" s="31">
        <f t="shared" si="62"/>
        <v>300763</v>
      </c>
      <c r="CW71" s="42">
        <f t="shared" si="63"/>
        <v>35318.078919913001</v>
      </c>
      <c r="CX71" s="42">
        <f t="shared" si="64"/>
        <v>-1524.4229199129986</v>
      </c>
      <c r="CY71" s="42">
        <f t="shared" ref="CY71:CY134" si="72">CX70</f>
        <v>5613.2677112551391</v>
      </c>
      <c r="CZ71" s="31">
        <f t="shared" ref="CZ71:CZ134" si="73">$DF$73+$DF$74*CY71</f>
        <v>1822.3756680529355</v>
      </c>
      <c r="DA71" s="42">
        <f t="shared" ref="DA71:DA134" si="74">CZ71+CW71</f>
        <v>37140.454587965934</v>
      </c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50"/>
      <c r="DO71" s="69">
        <v>33793.656000000003</v>
      </c>
      <c r="DP71" s="16">
        <f t="shared" si="49"/>
        <v>-1524.4229199129986</v>
      </c>
      <c r="DQ71">
        <f t="shared" si="31"/>
        <v>1755.6902638676277</v>
      </c>
      <c r="DR71" s="66">
        <f t="shared" si="32"/>
        <v>37101.838609989376</v>
      </c>
      <c r="DS71" s="59">
        <v>24080</v>
      </c>
      <c r="DT71">
        <f t="shared" si="33"/>
        <v>34978.255356060661</v>
      </c>
      <c r="DU71" s="31">
        <f t="shared" si="34"/>
        <v>3.5053897573575889E-2</v>
      </c>
      <c r="DV71" s="31">
        <f t="shared" si="35"/>
        <v>1184.5993560606585</v>
      </c>
      <c r="DW71" s="31">
        <f t="shared" si="36"/>
        <v>1403275.6343793266</v>
      </c>
      <c r="EK71" s="69">
        <v>33793.656000000003</v>
      </c>
      <c r="EL71" s="66">
        <f t="shared" si="37"/>
        <v>12001.813926669185</v>
      </c>
      <c r="EM71" s="59">
        <v>24080</v>
      </c>
      <c r="EN71">
        <f t="shared" si="38"/>
        <v>34521.415597346189</v>
      </c>
      <c r="EO71" s="31">
        <f t="shared" si="39"/>
        <v>2.1535391061156171E-2</v>
      </c>
      <c r="EP71" s="31">
        <f t="shared" si="40"/>
        <v>727.75959734618664</v>
      </c>
      <c r="EQ71" s="31">
        <f t="shared" si="41"/>
        <v>529634.03152948373</v>
      </c>
    </row>
    <row r="72" spans="1:147" ht="15.75" thickBot="1" x14ac:dyDescent="0.3">
      <c r="A72">
        <v>68</v>
      </c>
      <c r="B72" s="4" t="s">
        <v>83</v>
      </c>
      <c r="C72" s="5">
        <v>16</v>
      </c>
      <c r="D72" s="5">
        <v>75</v>
      </c>
      <c r="E72" s="5">
        <v>16240</v>
      </c>
      <c r="F72" s="5">
        <v>25254.563999999998</v>
      </c>
      <c r="G72">
        <f t="shared" si="65"/>
        <v>33793.656000000003</v>
      </c>
      <c r="H72">
        <f t="shared" ref="H72:H135" si="75">F70</f>
        <v>40946.484000000004</v>
      </c>
      <c r="I72">
        <f t="shared" si="42"/>
        <v>39918.156000000003</v>
      </c>
      <c r="J72">
        <f t="shared" si="44"/>
        <v>28610.832000000002</v>
      </c>
      <c r="K72">
        <f t="shared" si="66"/>
        <v>24080</v>
      </c>
      <c r="L72">
        <f t="shared" ref="L72:L135" si="76">E70</f>
        <v>30480</v>
      </c>
      <c r="M72">
        <f t="shared" si="43"/>
        <v>29552</v>
      </c>
      <c r="N72">
        <f t="shared" si="45"/>
        <v>15120</v>
      </c>
      <c r="O72">
        <f t="shared" si="46"/>
        <v>18160</v>
      </c>
      <c r="P72">
        <f t="shared" si="67"/>
        <v>-7840</v>
      </c>
      <c r="Q72">
        <f t="shared" si="67"/>
        <v>-8539.0920000000042</v>
      </c>
      <c r="S72" s="31"/>
      <c r="T72" s="43">
        <f t="shared" si="48"/>
        <v>28197.703051332268</v>
      </c>
      <c r="U72" s="31">
        <f t="shared" si="50"/>
        <v>0.11653889773477259</v>
      </c>
      <c r="V72" s="31">
        <f t="shared" si="51"/>
        <v>2943.1390513322694</v>
      </c>
      <c r="W72" s="31">
        <f t="shared" si="52"/>
        <v>8662067.4754770119</v>
      </c>
      <c r="X72" s="31"/>
      <c r="Y72" s="27"/>
      <c r="Z72" s="27"/>
      <c r="AA72" s="31"/>
      <c r="AB72" s="31"/>
      <c r="AC72" s="31"/>
      <c r="AD72" s="31"/>
      <c r="AE72" s="31"/>
      <c r="AF72" s="31"/>
      <c r="AG72" s="31"/>
      <c r="AH72" s="31"/>
      <c r="AI72" s="50"/>
      <c r="AK72" s="58">
        <v>68</v>
      </c>
      <c r="AL72" s="59">
        <v>25254.563999999998</v>
      </c>
      <c r="AM72" s="31">
        <f t="shared" si="53"/>
        <v>33644.995567963349</v>
      </c>
      <c r="AN72" s="31">
        <f t="shared" si="54"/>
        <v>0.3322342673571142</v>
      </c>
      <c r="AO72" s="31">
        <f t="shared" si="55"/>
        <v>8390.431567963351</v>
      </c>
      <c r="AP72" s="31">
        <f t="shared" si="56"/>
        <v>70399341.896675929</v>
      </c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50"/>
      <c r="BD72" s="58">
        <v>68</v>
      </c>
      <c r="BE72" s="59">
        <v>25254.563999999998</v>
      </c>
      <c r="BF72" s="59">
        <v>3600</v>
      </c>
      <c r="BG72" s="59">
        <v>12640</v>
      </c>
      <c r="BH72" s="31">
        <f t="shared" si="57"/>
        <v>28850.89133446951</v>
      </c>
      <c r="BI72" s="31">
        <f t="shared" si="58"/>
        <v>0.14240306561893176</v>
      </c>
      <c r="BJ72" s="31">
        <f t="shared" si="59"/>
        <v>3596.3273344695117</v>
      </c>
      <c r="BK72" s="31">
        <f t="shared" si="60"/>
        <v>12933570.296652583</v>
      </c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50"/>
      <c r="BY72" s="69">
        <v>25254.563999999998</v>
      </c>
      <c r="BZ72" s="59">
        <v>33793.656000000003</v>
      </c>
      <c r="CA72" s="59">
        <v>16240</v>
      </c>
      <c r="CB72" s="31">
        <f t="shared" si="68"/>
        <v>28668.948709687895</v>
      </c>
      <c r="CC72" s="31">
        <f t="shared" si="69"/>
        <v>0.13519871931615593</v>
      </c>
      <c r="CD72" s="31">
        <f t="shared" si="70"/>
        <v>3414.3847096878962</v>
      </c>
      <c r="CE72" s="31">
        <f t="shared" si="71"/>
        <v>11658022.945750499</v>
      </c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50"/>
      <c r="CS72" s="69">
        <v>25254.563999999998</v>
      </c>
      <c r="CT72" s="31">
        <v>68</v>
      </c>
      <c r="CU72" s="31">
        <f t="shared" si="61"/>
        <v>4624</v>
      </c>
      <c r="CV72" s="31">
        <f t="shared" si="62"/>
        <v>314432</v>
      </c>
      <c r="CW72" s="42">
        <f t="shared" si="63"/>
        <v>35300.801053854986</v>
      </c>
      <c r="CX72" s="42">
        <f t="shared" si="64"/>
        <v>-10046.237053854988</v>
      </c>
      <c r="CY72" s="42">
        <f t="shared" si="72"/>
        <v>-1524.4229199129986</v>
      </c>
      <c r="CZ72" s="31">
        <f t="shared" si="73"/>
        <v>-461.56271802497724</v>
      </c>
      <c r="DA72" s="42">
        <f t="shared" si="74"/>
        <v>34839.238335830007</v>
      </c>
      <c r="DB72" s="31"/>
      <c r="DC72" s="31"/>
      <c r="DD72" s="31"/>
      <c r="DE72" s="29"/>
      <c r="DF72" s="29" t="s">
        <v>424</v>
      </c>
      <c r="DG72" s="29" t="s">
        <v>412</v>
      </c>
      <c r="DH72" s="29" t="s">
        <v>425</v>
      </c>
      <c r="DI72" s="29" t="s">
        <v>426</v>
      </c>
      <c r="DJ72" s="29" t="s">
        <v>427</v>
      </c>
      <c r="DK72" s="29" t="s">
        <v>428</v>
      </c>
      <c r="DL72" s="29" t="s">
        <v>429</v>
      </c>
      <c r="DM72" s="51" t="s">
        <v>430</v>
      </c>
      <c r="DO72" s="69">
        <v>25254.563999999998</v>
      </c>
      <c r="DP72" s="16">
        <f t="shared" si="49"/>
        <v>-10046.237053854988</v>
      </c>
      <c r="DQ72">
        <f t="shared" ref="DQ72:DQ135" si="77">$DS$1*DP71+$DS$2*DP70</f>
        <v>-1317.2998552398308</v>
      </c>
      <c r="DR72" s="66">
        <f t="shared" ref="DR72:DR135" si="78">DQ72+CW70</f>
        <v>34015.916433505037</v>
      </c>
      <c r="DS72" s="59">
        <v>16240</v>
      </c>
      <c r="DT72">
        <f t="shared" ref="DT72:DT135" si="79">$EB$29+$EB$30*DR72+$EB$31*DS72</f>
        <v>28944.762633352511</v>
      </c>
      <c r="DU72" s="31">
        <f t="shared" ref="DU72:DU135" si="80">ABS((DT72-DO72)/DO72)</f>
        <v>0.1461200689646637</v>
      </c>
      <c r="DV72" s="31">
        <f t="shared" ref="DV72:DV135" si="81">ABS(DT72-DO72)</f>
        <v>3690.1986333525128</v>
      </c>
      <c r="DW72" s="31">
        <f t="shared" ref="DW72:DW135" si="82">(DT72-DO72)^2</f>
        <v>13617565.953596754</v>
      </c>
      <c r="EK72" s="69">
        <v>25254.563999999998</v>
      </c>
      <c r="EL72" s="66">
        <f t="shared" ref="EL72:EL135" si="83">$EO$1*EK71+$EO$2*EK70</f>
        <v>8924.1631104209118</v>
      </c>
      <c r="EM72" s="59">
        <v>16240</v>
      </c>
      <c r="EN72">
        <f t="shared" ref="EN72:EN135" si="84">$EV$23+$EV$24*EL72+$EV$25*EM72</f>
        <v>28321.606864156391</v>
      </c>
      <c r="EO72" s="31">
        <f t="shared" ref="EO72:EO135" si="85">ABS((EN72-EK72)/EK72)</f>
        <v>0.12144509262390721</v>
      </c>
      <c r="EP72" s="31">
        <f t="shared" ref="EP72:EP135" si="86">ABS(EN72-EK72)</f>
        <v>3067.0428641563922</v>
      </c>
      <c r="EQ72" s="31">
        <f t="shared" ref="EQ72:EQ135" si="87">(EN72-EK72)^2</f>
        <v>9406751.9305726457</v>
      </c>
    </row>
    <row r="73" spans="1:147" ht="15.75" thickBot="1" x14ac:dyDescent="0.3">
      <c r="A73">
        <v>69</v>
      </c>
      <c r="B73" s="4" t="s">
        <v>84</v>
      </c>
      <c r="C73" s="5">
        <v>17</v>
      </c>
      <c r="D73" s="5">
        <v>76</v>
      </c>
      <c r="E73" s="5">
        <v>17040</v>
      </c>
      <c r="F73" s="5">
        <v>28029.312000000002</v>
      </c>
      <c r="G73">
        <f t="shared" si="65"/>
        <v>25254.563999999998</v>
      </c>
      <c r="H73">
        <f t="shared" si="75"/>
        <v>33793.656000000003</v>
      </c>
      <c r="I73">
        <f t="shared" ref="I73:I136" si="88">F70</f>
        <v>40946.484000000004</v>
      </c>
      <c r="J73">
        <f t="shared" si="44"/>
        <v>39918.156000000003</v>
      </c>
      <c r="K73">
        <f t="shared" si="66"/>
        <v>16240</v>
      </c>
      <c r="L73">
        <f t="shared" si="76"/>
        <v>24080</v>
      </c>
      <c r="M73">
        <f t="shared" ref="M73:M136" si="89">E70</f>
        <v>30480</v>
      </c>
      <c r="N73">
        <f t="shared" si="45"/>
        <v>29552</v>
      </c>
      <c r="O73">
        <f t="shared" si="46"/>
        <v>15120</v>
      </c>
      <c r="P73">
        <f t="shared" si="67"/>
        <v>800</v>
      </c>
      <c r="Q73">
        <f t="shared" si="67"/>
        <v>2774.7480000000032</v>
      </c>
      <c r="S73" s="31"/>
      <c r="T73" s="43">
        <f t="shared" si="48"/>
        <v>28740.181409381054</v>
      </c>
      <c r="U73" s="31">
        <f t="shared" si="50"/>
        <v>2.5361643174868217E-2</v>
      </c>
      <c r="V73" s="31">
        <f t="shared" si="51"/>
        <v>710.86940938105181</v>
      </c>
      <c r="W73" s="31">
        <f t="shared" si="52"/>
        <v>505335.31719376543</v>
      </c>
      <c r="X73" s="31"/>
      <c r="Y73" s="27"/>
      <c r="Z73" s="27"/>
      <c r="AA73" s="31"/>
      <c r="AB73" s="31"/>
      <c r="AC73" s="31"/>
      <c r="AD73" s="31"/>
      <c r="AE73" s="31"/>
      <c r="AF73" s="31"/>
      <c r="AG73" s="31"/>
      <c r="AH73" s="31"/>
      <c r="AI73" s="50"/>
      <c r="AK73" s="58">
        <v>69</v>
      </c>
      <c r="AL73" s="59">
        <v>28029.312000000002</v>
      </c>
      <c r="AM73" s="31">
        <f t="shared" si="53"/>
        <v>33652.470226613659</v>
      </c>
      <c r="AN73" s="31">
        <f t="shared" si="54"/>
        <v>0.20061706211745964</v>
      </c>
      <c r="AO73" s="31">
        <f t="shared" si="55"/>
        <v>5623.1582266136575</v>
      </c>
      <c r="AP73" s="31">
        <f t="shared" si="56"/>
        <v>31619908.441532854</v>
      </c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50"/>
      <c r="BD73" s="58">
        <v>69</v>
      </c>
      <c r="BE73" s="59">
        <v>28029.312000000002</v>
      </c>
      <c r="BF73" s="59">
        <v>4880</v>
      </c>
      <c r="BG73" s="59">
        <v>12160</v>
      </c>
      <c r="BH73" s="31">
        <f t="shared" si="57"/>
        <v>29250.350052431932</v>
      </c>
      <c r="BI73" s="31">
        <f t="shared" si="58"/>
        <v>4.356289774190425E-2</v>
      </c>
      <c r="BJ73" s="31">
        <f t="shared" si="59"/>
        <v>1221.0380524319298</v>
      </c>
      <c r="BK73" s="31">
        <f t="shared" si="60"/>
        <v>1490933.9254867602</v>
      </c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50"/>
      <c r="BY73" s="69">
        <v>28029.312000000002</v>
      </c>
      <c r="BZ73" s="59">
        <v>25254.563999999998</v>
      </c>
      <c r="CA73" s="59">
        <v>17040</v>
      </c>
      <c r="CB73" s="31">
        <f t="shared" si="68"/>
        <v>28011.790912067147</v>
      </c>
      <c r="CC73" s="31">
        <f t="shared" si="69"/>
        <v>6.2509875136625376E-4</v>
      </c>
      <c r="CD73" s="31">
        <f t="shared" si="70"/>
        <v>17.521087932855153</v>
      </c>
      <c r="CE73" s="31">
        <f t="shared" si="71"/>
        <v>306.98852235084246</v>
      </c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50"/>
      <c r="CS73" s="69">
        <v>28029.312000000002</v>
      </c>
      <c r="CT73" s="31">
        <v>69</v>
      </c>
      <c r="CU73" s="31">
        <f t="shared" si="61"/>
        <v>4761</v>
      </c>
      <c r="CV73" s="31">
        <f t="shared" si="62"/>
        <v>328509</v>
      </c>
      <c r="CW73" s="42">
        <f t="shared" si="63"/>
        <v>35281.447504799638</v>
      </c>
      <c r="CX73" s="42">
        <f t="shared" si="64"/>
        <v>-7252.1355047996367</v>
      </c>
      <c r="CY73" s="42">
        <f t="shared" si="72"/>
        <v>-10046.237053854988</v>
      </c>
      <c r="CZ73" s="31">
        <f t="shared" si="73"/>
        <v>-3188.3968476160062</v>
      </c>
      <c r="DA73" s="42">
        <f t="shared" si="74"/>
        <v>32093.05065718363</v>
      </c>
      <c r="DB73" s="31"/>
      <c r="DC73" s="31"/>
      <c r="DD73" s="31"/>
      <c r="DE73" s="27" t="s">
        <v>418</v>
      </c>
      <c r="DF73" s="27">
        <v>26.226428817951792</v>
      </c>
      <c r="DG73" s="27">
        <v>404.27522504308098</v>
      </c>
      <c r="DH73" s="27">
        <v>6.4872708475165686E-2</v>
      </c>
      <c r="DI73" s="27">
        <v>0.94836855588656277</v>
      </c>
      <c r="DJ73" s="27">
        <v>-773.09754070054373</v>
      </c>
      <c r="DK73" s="27">
        <v>825.55039833644742</v>
      </c>
      <c r="DL73" s="27">
        <v>-773.09754070054373</v>
      </c>
      <c r="DM73" s="52">
        <v>825.55039833644742</v>
      </c>
      <c r="DO73" s="69">
        <v>28029.312000000002</v>
      </c>
      <c r="DP73" s="16">
        <f t="shared" si="49"/>
        <v>-7252.1355047996367</v>
      </c>
      <c r="DQ73">
        <f t="shared" si="77"/>
        <v>-3958.5965788415779</v>
      </c>
      <c r="DR73" s="66">
        <f t="shared" si="78"/>
        <v>31359.482341071423</v>
      </c>
      <c r="DS73" s="59">
        <v>17040</v>
      </c>
      <c r="DT73">
        <f t="shared" si="79"/>
        <v>28314.730125980859</v>
      </c>
      <c r="DU73" s="31">
        <f t="shared" si="80"/>
        <v>1.0182844515800368E-2</v>
      </c>
      <c r="DV73" s="31">
        <f t="shared" si="81"/>
        <v>285.41812598085744</v>
      </c>
      <c r="DW73" s="31">
        <f t="shared" si="82"/>
        <v>81463.506638424602</v>
      </c>
      <c r="EK73" s="69">
        <v>28029.312000000002</v>
      </c>
      <c r="EL73" s="66">
        <f t="shared" si="83"/>
        <v>6277.5928273043883</v>
      </c>
      <c r="EM73" s="59">
        <v>17040</v>
      </c>
      <c r="EN73">
        <f t="shared" si="84"/>
        <v>27646.375145561135</v>
      </c>
      <c r="EO73" s="31">
        <f t="shared" si="85"/>
        <v>1.3662014052962383E-2</v>
      </c>
      <c r="EP73" s="31">
        <f t="shared" si="86"/>
        <v>382.93685443886716</v>
      </c>
      <c r="EQ73" s="31">
        <f t="shared" si="87"/>
        <v>146640.63448753415</v>
      </c>
    </row>
    <row r="74" spans="1:147" ht="15.75" thickBot="1" x14ac:dyDescent="0.3">
      <c r="A74">
        <v>70</v>
      </c>
      <c r="B74" s="4" t="s">
        <v>85</v>
      </c>
      <c r="C74" s="5">
        <v>18</v>
      </c>
      <c r="D74" s="5">
        <v>77</v>
      </c>
      <c r="E74" s="5">
        <v>21840</v>
      </c>
      <c r="F74" s="5">
        <v>31521.432000000001</v>
      </c>
      <c r="G74">
        <f t="shared" si="65"/>
        <v>28029.312000000002</v>
      </c>
      <c r="H74">
        <f t="shared" si="75"/>
        <v>25254.563999999998</v>
      </c>
      <c r="I74">
        <f t="shared" si="88"/>
        <v>33793.656000000003</v>
      </c>
      <c r="J74">
        <f t="shared" ref="J74:J137" si="90">F70</f>
        <v>40946.484000000004</v>
      </c>
      <c r="K74">
        <f t="shared" si="66"/>
        <v>17040</v>
      </c>
      <c r="L74">
        <f t="shared" si="76"/>
        <v>16240</v>
      </c>
      <c r="M74">
        <f t="shared" si="89"/>
        <v>24080</v>
      </c>
      <c r="N74">
        <f t="shared" si="45"/>
        <v>30480</v>
      </c>
      <c r="O74">
        <f t="shared" si="46"/>
        <v>29552</v>
      </c>
      <c r="P74">
        <f t="shared" si="67"/>
        <v>4800</v>
      </c>
      <c r="Q74">
        <f t="shared" si="67"/>
        <v>3492.119999999999</v>
      </c>
      <c r="S74" s="31"/>
      <c r="T74" s="43">
        <f t="shared" si="48"/>
        <v>31995.051557673767</v>
      </c>
      <c r="U74" s="31">
        <f t="shared" si="50"/>
        <v>1.502531857289245E-2</v>
      </c>
      <c r="V74" s="31">
        <f t="shared" si="51"/>
        <v>473.61955767376639</v>
      </c>
      <c r="W74" s="31">
        <f t="shared" si="52"/>
        <v>224315.48541109412</v>
      </c>
      <c r="X74" s="31"/>
      <c r="Y74" s="27"/>
      <c r="Z74" s="27"/>
      <c r="AA74" s="31"/>
      <c r="AB74" s="31"/>
      <c r="AC74" s="31"/>
      <c r="AD74" s="31"/>
      <c r="AE74" s="31"/>
      <c r="AF74" s="31"/>
      <c r="AG74" s="31"/>
      <c r="AH74" s="31"/>
      <c r="AI74" s="50"/>
      <c r="AK74" s="58">
        <v>70</v>
      </c>
      <c r="AL74" s="59">
        <v>31521.432000000001</v>
      </c>
      <c r="AM74" s="31">
        <f t="shared" si="53"/>
        <v>33659.944885263969</v>
      </c>
      <c r="AN74" s="31">
        <f t="shared" si="54"/>
        <v>6.7843138765522074E-2</v>
      </c>
      <c r="AO74" s="31">
        <f t="shared" si="55"/>
        <v>2138.5128852639682</v>
      </c>
      <c r="AP74" s="31">
        <f t="shared" si="56"/>
        <v>4573237.3604400223</v>
      </c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50"/>
      <c r="BD74" s="58">
        <v>70</v>
      </c>
      <c r="BE74" s="59">
        <v>31521.432000000001</v>
      </c>
      <c r="BF74" s="59">
        <v>9600</v>
      </c>
      <c r="BG74" s="59">
        <v>12240</v>
      </c>
      <c r="BH74" s="31">
        <f t="shared" si="57"/>
        <v>32173.572576979452</v>
      </c>
      <c r="BI74" s="31">
        <f t="shared" si="58"/>
        <v>2.0688799194765357E-2</v>
      </c>
      <c r="BJ74" s="31">
        <f t="shared" si="59"/>
        <v>652.140576979451</v>
      </c>
      <c r="BK74" s="31">
        <f t="shared" si="60"/>
        <v>425287.33214309125</v>
      </c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50"/>
      <c r="BY74" s="69">
        <v>31521.432000000001</v>
      </c>
      <c r="BZ74" s="59">
        <v>28029.312000000002</v>
      </c>
      <c r="CA74" s="59">
        <v>21840</v>
      </c>
      <c r="CB74" s="31">
        <f t="shared" si="68"/>
        <v>31388.543104325705</v>
      </c>
      <c r="CC74" s="31">
        <f t="shared" si="69"/>
        <v>4.2158267325639199E-3</v>
      </c>
      <c r="CD74" s="31">
        <f t="shared" si="70"/>
        <v>132.88889567429578</v>
      </c>
      <c r="CE74" s="31">
        <f t="shared" si="71"/>
        <v>17659.458593533869</v>
      </c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50"/>
      <c r="CS74" s="69">
        <v>31521.432000000001</v>
      </c>
      <c r="CT74" s="31">
        <v>70</v>
      </c>
      <c r="CU74" s="31">
        <f t="shared" si="61"/>
        <v>4900</v>
      </c>
      <c r="CV74" s="31">
        <f t="shared" si="62"/>
        <v>343000</v>
      </c>
      <c r="CW74" s="42">
        <f t="shared" si="63"/>
        <v>35260.083086975777</v>
      </c>
      <c r="CX74" s="42">
        <f t="shared" si="64"/>
        <v>-3738.6510869757767</v>
      </c>
      <c r="CY74" s="42">
        <f t="shared" si="72"/>
        <v>-7252.1355047996367</v>
      </c>
      <c r="CZ74" s="31">
        <f t="shared" si="73"/>
        <v>-2294.3323508135045</v>
      </c>
      <c r="DA74" s="42">
        <f t="shared" si="74"/>
        <v>32965.75073616227</v>
      </c>
      <c r="DB74" s="31"/>
      <c r="DC74" s="31"/>
      <c r="DD74" s="31"/>
      <c r="DE74" s="28" t="s">
        <v>459</v>
      </c>
      <c r="DF74" s="28">
        <v>0.31998282134905709</v>
      </c>
      <c r="DG74" s="28">
        <v>8.0635355481984361E-2</v>
      </c>
      <c r="DH74" s="28">
        <v>3.9682694946455341</v>
      </c>
      <c r="DI74" s="28">
        <v>1.1553444658792968E-4</v>
      </c>
      <c r="DJ74" s="28">
        <v>0.16055239268371826</v>
      </c>
      <c r="DK74" s="28">
        <v>0.47941325001439594</v>
      </c>
      <c r="DL74" s="28">
        <v>0.16055239268371826</v>
      </c>
      <c r="DM74" s="53">
        <v>0.47941325001439594</v>
      </c>
      <c r="DO74" s="69">
        <v>31521.432000000001</v>
      </c>
      <c r="DP74" s="16">
        <f t="shared" si="49"/>
        <v>-3738.6510869757767</v>
      </c>
      <c r="DQ74">
        <f t="shared" si="77"/>
        <v>-1760.7482248866511</v>
      </c>
      <c r="DR74" s="66">
        <f t="shared" si="78"/>
        <v>33540.052828968335</v>
      </c>
      <c r="DS74" s="59">
        <v>21840</v>
      </c>
      <c r="DT74">
        <f t="shared" si="79"/>
        <v>32130.80040352307</v>
      </c>
      <c r="DU74" s="31">
        <f t="shared" si="80"/>
        <v>1.9331875643310525E-2</v>
      </c>
      <c r="DV74" s="31">
        <f t="shared" si="81"/>
        <v>609.36840352306899</v>
      </c>
      <c r="DW74" s="31">
        <f t="shared" si="82"/>
        <v>371329.85121225385</v>
      </c>
      <c r="EK74" s="69">
        <v>31521.432000000001</v>
      </c>
      <c r="EL74" s="66">
        <f t="shared" si="83"/>
        <v>8469.5735574717673</v>
      </c>
      <c r="EM74" s="59">
        <v>21840</v>
      </c>
      <c r="EN74">
        <f t="shared" si="84"/>
        <v>31578.106324035507</v>
      </c>
      <c r="EO74" s="31">
        <f t="shared" si="85"/>
        <v>1.7979615911963101E-3</v>
      </c>
      <c r="EP74" s="31">
        <f t="shared" si="86"/>
        <v>56.674324035506288</v>
      </c>
      <c r="EQ74" s="31">
        <f t="shared" si="87"/>
        <v>3211.9790048815657</v>
      </c>
    </row>
    <row r="75" spans="1:147" ht="15.75" thickBot="1" x14ac:dyDescent="0.3">
      <c r="A75">
        <v>71</v>
      </c>
      <c r="B75" s="4" t="s">
        <v>89</v>
      </c>
      <c r="C75" s="5">
        <v>22</v>
      </c>
      <c r="D75" s="5">
        <v>81</v>
      </c>
      <c r="E75" s="5">
        <v>20960</v>
      </c>
      <c r="F75" s="5">
        <v>29866.835999999999</v>
      </c>
      <c r="G75">
        <f t="shared" si="65"/>
        <v>31521.432000000001</v>
      </c>
      <c r="H75">
        <f t="shared" si="75"/>
        <v>28029.312000000002</v>
      </c>
      <c r="I75">
        <f t="shared" si="88"/>
        <v>25254.563999999998</v>
      </c>
      <c r="J75">
        <f t="shared" si="90"/>
        <v>33793.656000000003</v>
      </c>
      <c r="K75">
        <f t="shared" si="66"/>
        <v>21840</v>
      </c>
      <c r="L75">
        <f t="shared" si="76"/>
        <v>17040</v>
      </c>
      <c r="M75">
        <f t="shared" si="89"/>
        <v>16240</v>
      </c>
      <c r="N75">
        <f t="shared" ref="N75:N138" si="91">E71</f>
        <v>24080</v>
      </c>
      <c r="O75">
        <f t="shared" ref="O75:O138" si="92">E70</f>
        <v>30480</v>
      </c>
      <c r="P75">
        <f t="shared" si="67"/>
        <v>-880</v>
      </c>
      <c r="Q75">
        <f t="shared" si="67"/>
        <v>-1654.5960000000014</v>
      </c>
      <c r="S75" s="31"/>
      <c r="T75" s="43">
        <f t="shared" si="48"/>
        <v>31398.325363820102</v>
      </c>
      <c r="U75" s="31">
        <f t="shared" si="50"/>
        <v>5.1277254939897314E-2</v>
      </c>
      <c r="V75" s="31">
        <f t="shared" si="51"/>
        <v>1531.4893638201029</v>
      </c>
      <c r="W75" s="31">
        <f t="shared" si="52"/>
        <v>2345459.6714941035</v>
      </c>
      <c r="X75" s="31"/>
      <c r="Y75" s="27"/>
      <c r="Z75" s="27"/>
      <c r="AA75" s="31"/>
      <c r="AB75" s="31"/>
      <c r="AC75" s="31"/>
      <c r="AD75" s="31"/>
      <c r="AE75" s="31"/>
      <c r="AF75" s="31"/>
      <c r="AG75" s="31"/>
      <c r="AH75" s="31"/>
      <c r="AI75" s="50"/>
      <c r="AK75" s="58">
        <v>71</v>
      </c>
      <c r="AL75" s="59">
        <v>29866.835999999999</v>
      </c>
      <c r="AM75" s="31">
        <f t="shared" si="53"/>
        <v>33667.419543914279</v>
      </c>
      <c r="AN75" s="31">
        <f t="shared" si="54"/>
        <v>0.1272509596903495</v>
      </c>
      <c r="AO75" s="31">
        <f t="shared" si="55"/>
        <v>3800.5835439142793</v>
      </c>
      <c r="AP75" s="31">
        <f t="shared" si="56"/>
        <v>14444435.274272023</v>
      </c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50"/>
      <c r="BD75" s="58">
        <v>71</v>
      </c>
      <c r="BE75" s="59">
        <v>29866.835999999999</v>
      </c>
      <c r="BF75" s="59">
        <v>8000</v>
      </c>
      <c r="BG75" s="59">
        <v>12960</v>
      </c>
      <c r="BH75" s="31">
        <f t="shared" si="57"/>
        <v>31768.317406687143</v>
      </c>
      <c r="BI75" s="31">
        <f t="shared" si="58"/>
        <v>6.3665311139323361E-2</v>
      </c>
      <c r="BJ75" s="31">
        <f t="shared" si="59"/>
        <v>1901.481406687144</v>
      </c>
      <c r="BK75" s="31">
        <f t="shared" si="60"/>
        <v>3615631.53997692</v>
      </c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50"/>
      <c r="BY75" s="69">
        <v>29866.835999999999</v>
      </c>
      <c r="BZ75" s="59">
        <v>31521.432000000001</v>
      </c>
      <c r="CA75" s="59">
        <v>20960</v>
      </c>
      <c r="CB75" s="31">
        <f t="shared" si="68"/>
        <v>31311.69007742298</v>
      </c>
      <c r="CC75" s="31">
        <f t="shared" si="69"/>
        <v>4.8376536350317807E-2</v>
      </c>
      <c r="CD75" s="31">
        <f t="shared" si="70"/>
        <v>1444.8540774229805</v>
      </c>
      <c r="CE75" s="31">
        <f t="shared" si="71"/>
        <v>2087603.3050458122</v>
      </c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50"/>
      <c r="CS75" s="69">
        <v>29866.835999999999</v>
      </c>
      <c r="CT75" s="31">
        <v>71</v>
      </c>
      <c r="CU75" s="31">
        <f t="shared" si="61"/>
        <v>5041</v>
      </c>
      <c r="CV75" s="31">
        <f t="shared" si="62"/>
        <v>357911</v>
      </c>
      <c r="CW75" s="42">
        <f t="shared" si="63"/>
        <v>35236.7726146122</v>
      </c>
      <c r="CX75" s="42">
        <f t="shared" si="64"/>
        <v>-5369.9366146122011</v>
      </c>
      <c r="CY75" s="42">
        <f t="shared" si="72"/>
        <v>-3738.6510869757767</v>
      </c>
      <c r="CZ75" s="31">
        <f t="shared" si="73"/>
        <v>-1170.0776940322764</v>
      </c>
      <c r="DA75" s="42">
        <f t="shared" si="74"/>
        <v>34066.694920579925</v>
      </c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50"/>
      <c r="DO75" s="69">
        <v>29866.835999999999</v>
      </c>
      <c r="DP75" s="16">
        <f t="shared" si="49"/>
        <v>-5369.9366146122011</v>
      </c>
      <c r="DQ75">
        <f t="shared" si="77"/>
        <v>-653.5252915897662</v>
      </c>
      <c r="DR75" s="66">
        <f t="shared" si="78"/>
        <v>34627.922213209873</v>
      </c>
      <c r="DS75" s="59">
        <v>20960</v>
      </c>
      <c r="DT75">
        <f t="shared" si="79"/>
        <v>32054.864534463013</v>
      </c>
      <c r="DU75" s="31">
        <f t="shared" si="80"/>
        <v>7.3259468611372627E-2</v>
      </c>
      <c r="DV75" s="31">
        <f t="shared" si="81"/>
        <v>2188.0285344630138</v>
      </c>
      <c r="DW75" s="31">
        <f t="shared" si="82"/>
        <v>4787468.8676243639</v>
      </c>
      <c r="EK75" s="69">
        <v>29866.835999999999</v>
      </c>
      <c r="EL75" s="66">
        <f t="shared" si="83"/>
        <v>9570.3536008095252</v>
      </c>
      <c r="EM75" s="59">
        <v>20960</v>
      </c>
      <c r="EN75">
        <f t="shared" si="84"/>
        <v>31521.088172559641</v>
      </c>
      <c r="EO75" s="31">
        <f t="shared" si="85"/>
        <v>5.5387593535506797E-2</v>
      </c>
      <c r="EP75" s="31">
        <f t="shared" si="86"/>
        <v>1654.2521725596416</v>
      </c>
      <c r="EQ75" s="31">
        <f t="shared" si="87"/>
        <v>2736550.2504182942</v>
      </c>
    </row>
    <row r="76" spans="1:147" ht="15.75" thickBot="1" x14ac:dyDescent="0.3">
      <c r="A76">
        <v>72</v>
      </c>
      <c r="B76" s="4" t="s">
        <v>90</v>
      </c>
      <c r="C76" s="5">
        <v>23</v>
      </c>
      <c r="D76" s="5">
        <v>82</v>
      </c>
      <c r="E76" s="5">
        <v>12720</v>
      </c>
      <c r="F76" s="5">
        <v>20099.64</v>
      </c>
      <c r="G76">
        <f t="shared" si="65"/>
        <v>29866.835999999999</v>
      </c>
      <c r="H76">
        <f t="shared" si="75"/>
        <v>31521.432000000001</v>
      </c>
      <c r="I76">
        <f t="shared" si="88"/>
        <v>28029.312000000002</v>
      </c>
      <c r="J76">
        <f t="shared" si="90"/>
        <v>25254.563999999998</v>
      </c>
      <c r="K76">
        <f t="shared" si="66"/>
        <v>20960</v>
      </c>
      <c r="L76">
        <f t="shared" si="76"/>
        <v>21840</v>
      </c>
      <c r="M76">
        <f t="shared" si="89"/>
        <v>17040</v>
      </c>
      <c r="N76">
        <f t="shared" si="91"/>
        <v>16240</v>
      </c>
      <c r="O76">
        <f t="shared" si="92"/>
        <v>24080</v>
      </c>
      <c r="P76">
        <f t="shared" si="67"/>
        <v>-8240</v>
      </c>
      <c r="Q76">
        <f t="shared" si="67"/>
        <v>-9767.1959999999999</v>
      </c>
      <c r="S76" s="31"/>
      <c r="T76" s="43">
        <f t="shared" si="48"/>
        <v>25810.798275917608</v>
      </c>
      <c r="U76" s="31">
        <f t="shared" si="50"/>
        <v>0.28414231677371382</v>
      </c>
      <c r="V76" s="31">
        <f t="shared" si="51"/>
        <v>5711.158275917609</v>
      </c>
      <c r="W76" s="31">
        <f t="shared" si="52"/>
        <v>32617328.852582198</v>
      </c>
      <c r="X76" s="31"/>
      <c r="Y76" s="27"/>
      <c r="Z76" s="27"/>
      <c r="AA76" s="31"/>
      <c r="AB76" s="31"/>
      <c r="AC76" s="31"/>
      <c r="AD76" s="31"/>
      <c r="AE76" s="31"/>
      <c r="AF76" s="31"/>
      <c r="AG76" s="31"/>
      <c r="AH76" s="31"/>
      <c r="AI76" s="50"/>
      <c r="AK76" s="58">
        <v>72</v>
      </c>
      <c r="AL76" s="59">
        <v>20099.64</v>
      </c>
      <c r="AM76" s="31">
        <f t="shared" si="53"/>
        <v>33674.894202564588</v>
      </c>
      <c r="AN76" s="31">
        <f t="shared" si="54"/>
        <v>0.67539787790052908</v>
      </c>
      <c r="AO76" s="31">
        <f t="shared" si="55"/>
        <v>13575.254202564589</v>
      </c>
      <c r="AP76" s="31">
        <f t="shared" si="56"/>
        <v>184287526.66424754</v>
      </c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50"/>
      <c r="BD76" s="58">
        <v>72</v>
      </c>
      <c r="BE76" s="59">
        <v>20099.64</v>
      </c>
      <c r="BF76" s="59">
        <v>800</v>
      </c>
      <c r="BG76" s="59">
        <v>11920</v>
      </c>
      <c r="BH76" s="31">
        <f t="shared" si="57"/>
        <v>26589.569038306108</v>
      </c>
      <c r="BI76" s="31">
        <f t="shared" si="58"/>
        <v>0.32288782477228989</v>
      </c>
      <c r="BJ76" s="31">
        <f t="shared" si="59"/>
        <v>6489.9290383061089</v>
      </c>
      <c r="BK76" s="31">
        <f t="shared" si="60"/>
        <v>42119178.922248855</v>
      </c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50"/>
      <c r="BY76" s="69">
        <v>20099.64</v>
      </c>
      <c r="BZ76" s="59">
        <v>29866.835999999999</v>
      </c>
      <c r="CA76" s="59">
        <v>12720</v>
      </c>
      <c r="CB76" s="31">
        <f t="shared" si="68"/>
        <v>25936.246714581703</v>
      </c>
      <c r="CC76" s="31">
        <f t="shared" si="69"/>
        <v>0.29038364441262149</v>
      </c>
      <c r="CD76" s="31">
        <f t="shared" si="70"/>
        <v>5836.6067145817033</v>
      </c>
      <c r="CE76" s="31">
        <f t="shared" si="71"/>
        <v>34065977.940700226</v>
      </c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50"/>
      <c r="CS76" s="69">
        <v>20099.64</v>
      </c>
      <c r="CT76" s="31">
        <v>72</v>
      </c>
      <c r="CU76" s="31">
        <f t="shared" si="61"/>
        <v>5184</v>
      </c>
      <c r="CV76" s="31">
        <f t="shared" si="62"/>
        <v>373248</v>
      </c>
      <c r="CW76" s="42">
        <f t="shared" si="63"/>
        <v>35211.580901937756</v>
      </c>
      <c r="CX76" s="42">
        <f t="shared" si="64"/>
        <v>-15111.940901937756</v>
      </c>
      <c r="CY76" s="42">
        <f t="shared" si="72"/>
        <v>-5369.9366146122011</v>
      </c>
      <c r="CZ76" s="31">
        <f t="shared" si="73"/>
        <v>-1692.0610395912647</v>
      </c>
      <c r="DA76" s="42">
        <f t="shared" si="74"/>
        <v>33519.519862346489</v>
      </c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50"/>
      <c r="DO76" s="69">
        <v>20099.64</v>
      </c>
      <c r="DP76" s="16">
        <f t="shared" si="49"/>
        <v>-15111.940901937756</v>
      </c>
      <c r="DQ76">
        <f t="shared" si="77"/>
        <v>-1757.4613849569246</v>
      </c>
      <c r="DR76" s="66">
        <f t="shared" si="78"/>
        <v>33502.621702018856</v>
      </c>
      <c r="DS76" s="59">
        <v>12720</v>
      </c>
      <c r="DT76">
        <f t="shared" si="79"/>
        <v>26601.51676285388</v>
      </c>
      <c r="DU76" s="31">
        <f t="shared" si="80"/>
        <v>0.32348224957530985</v>
      </c>
      <c r="DV76" s="31">
        <f t="shared" si="81"/>
        <v>6501.8767628538808</v>
      </c>
      <c r="DW76" s="31">
        <f t="shared" si="82"/>
        <v>42274401.439339258</v>
      </c>
      <c r="EK76" s="69">
        <v>20099.64</v>
      </c>
      <c r="EL76" s="66">
        <f t="shared" si="83"/>
        <v>8459.418149412837</v>
      </c>
      <c r="EM76" s="59">
        <v>12720</v>
      </c>
      <c r="EN76">
        <f t="shared" si="84"/>
        <v>25943.13342922413</v>
      </c>
      <c r="EO76" s="31">
        <f t="shared" si="85"/>
        <v>0.29072627316828215</v>
      </c>
      <c r="EP76" s="31">
        <f t="shared" si="86"/>
        <v>5843.4934292241305</v>
      </c>
      <c r="EQ76" s="31">
        <f t="shared" si="87"/>
        <v>34146415.457385592</v>
      </c>
    </row>
    <row r="77" spans="1:147" ht="15.75" thickBot="1" x14ac:dyDescent="0.3">
      <c r="A77">
        <v>73</v>
      </c>
      <c r="B77" s="4" t="s">
        <v>92</v>
      </c>
      <c r="C77" s="5">
        <v>25</v>
      </c>
      <c r="D77" s="5">
        <v>84</v>
      </c>
      <c r="E77" s="5">
        <v>25600</v>
      </c>
      <c r="F77" s="5">
        <v>36565.824000000001</v>
      </c>
      <c r="G77">
        <f t="shared" si="65"/>
        <v>20099.64</v>
      </c>
      <c r="H77">
        <f t="shared" si="75"/>
        <v>29866.835999999999</v>
      </c>
      <c r="I77">
        <f t="shared" si="88"/>
        <v>31521.432000000001</v>
      </c>
      <c r="J77">
        <f t="shared" si="90"/>
        <v>28029.312000000002</v>
      </c>
      <c r="K77">
        <f t="shared" si="66"/>
        <v>12720</v>
      </c>
      <c r="L77">
        <f t="shared" si="76"/>
        <v>20960</v>
      </c>
      <c r="M77">
        <f t="shared" si="89"/>
        <v>21840</v>
      </c>
      <c r="N77">
        <f t="shared" si="91"/>
        <v>17040</v>
      </c>
      <c r="O77">
        <f t="shared" si="92"/>
        <v>16240</v>
      </c>
      <c r="P77">
        <f t="shared" si="67"/>
        <v>12880</v>
      </c>
      <c r="Q77">
        <f t="shared" si="67"/>
        <v>16466.184000000001</v>
      </c>
      <c r="S77" s="31"/>
      <c r="T77" s="43">
        <f t="shared" si="48"/>
        <v>34544.699840503061</v>
      </c>
      <c r="U77" s="31">
        <f t="shared" si="50"/>
        <v>5.5273584413055743E-2</v>
      </c>
      <c r="V77" s="31">
        <f t="shared" si="51"/>
        <v>2021.1241594969397</v>
      </c>
      <c r="W77" s="31">
        <f t="shared" si="52"/>
        <v>4084942.868102211</v>
      </c>
      <c r="X77" s="31"/>
      <c r="Y77" s="27"/>
      <c r="Z77" s="27"/>
      <c r="AA77" s="31"/>
      <c r="AB77" s="31"/>
      <c r="AC77" s="31"/>
      <c r="AD77" s="31"/>
      <c r="AE77" s="31"/>
      <c r="AF77" s="31"/>
      <c r="AG77" s="31"/>
      <c r="AH77" s="31"/>
      <c r="AI77" s="50"/>
      <c r="AK77" s="58">
        <v>73</v>
      </c>
      <c r="AL77" s="59">
        <v>36565.824000000001</v>
      </c>
      <c r="AM77" s="31">
        <f t="shared" si="53"/>
        <v>33682.368861214898</v>
      </c>
      <c r="AN77" s="31">
        <f t="shared" si="54"/>
        <v>7.8856561219161986E-2</v>
      </c>
      <c r="AO77" s="31">
        <f t="shared" si="55"/>
        <v>2883.4551387851025</v>
      </c>
      <c r="AP77" s="31">
        <f t="shared" si="56"/>
        <v>8314313.5373862144</v>
      </c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50"/>
      <c r="BD77" s="58">
        <v>73</v>
      </c>
      <c r="BE77" s="59">
        <v>36565.824000000001</v>
      </c>
      <c r="BF77" s="59">
        <v>10800</v>
      </c>
      <c r="BG77" s="59">
        <v>14800</v>
      </c>
      <c r="BH77" s="31">
        <f t="shared" si="57"/>
        <v>34907.60982301725</v>
      </c>
      <c r="BI77" s="31">
        <f t="shared" si="58"/>
        <v>4.5348743596828292E-2</v>
      </c>
      <c r="BJ77" s="31">
        <f t="shared" si="59"/>
        <v>1658.2141769827504</v>
      </c>
      <c r="BK77" s="31">
        <f t="shared" si="60"/>
        <v>2749674.2567465804</v>
      </c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50"/>
      <c r="BY77" s="69">
        <v>36565.824000000001</v>
      </c>
      <c r="BZ77" s="59">
        <v>20099.64</v>
      </c>
      <c r="CA77" s="59">
        <v>25600</v>
      </c>
      <c r="CB77" s="31">
        <f t="shared" si="68"/>
        <v>32664.409567940384</v>
      </c>
      <c r="CC77" s="31">
        <f t="shared" si="69"/>
        <v>0.1066956519852969</v>
      </c>
      <c r="CD77" s="31">
        <f t="shared" si="70"/>
        <v>3901.414432059617</v>
      </c>
      <c r="CE77" s="31">
        <f t="shared" si="71"/>
        <v>15221034.570683064</v>
      </c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50"/>
      <c r="CS77" s="69">
        <v>36565.824000000001</v>
      </c>
      <c r="CT77" s="31">
        <v>73</v>
      </c>
      <c r="CU77" s="31">
        <f t="shared" si="61"/>
        <v>5329</v>
      </c>
      <c r="CV77" s="31">
        <f t="shared" si="62"/>
        <v>389017</v>
      </c>
      <c r="CW77" s="42">
        <f t="shared" si="63"/>
        <v>35184.572763181248</v>
      </c>
      <c r="CX77" s="42">
        <f t="shared" si="64"/>
        <v>1381.2512368187527</v>
      </c>
      <c r="CY77" s="42">
        <f t="shared" si="72"/>
        <v>-15111.940901937756</v>
      </c>
      <c r="CZ77" s="31">
        <f t="shared" si="73"/>
        <v>-4809.3350570443054</v>
      </c>
      <c r="DA77" s="42">
        <f t="shared" si="74"/>
        <v>30375.237706136941</v>
      </c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50"/>
      <c r="DO77" s="69">
        <v>36565.824000000001</v>
      </c>
      <c r="DP77" s="16">
        <f t="shared" si="49"/>
        <v>1381.2512368187527</v>
      </c>
      <c r="DQ77">
        <f t="shared" si="77"/>
        <v>-5577.4157217430438</v>
      </c>
      <c r="DR77" s="66">
        <f t="shared" si="78"/>
        <v>29659.356892869157</v>
      </c>
      <c r="DS77" s="59">
        <v>25600</v>
      </c>
      <c r="DT77">
        <f t="shared" si="79"/>
        <v>32777.008401572835</v>
      </c>
      <c r="DU77" s="31">
        <f t="shared" si="80"/>
        <v>0.10361630571834414</v>
      </c>
      <c r="DV77" s="31">
        <f t="shared" si="81"/>
        <v>3788.8155984271652</v>
      </c>
      <c r="DW77" s="31">
        <f t="shared" si="82"/>
        <v>14355123.638884999</v>
      </c>
      <c r="EK77" s="69">
        <v>36565.824000000001</v>
      </c>
      <c r="EL77" s="66">
        <f t="shared" si="83"/>
        <v>4631.9267846279945</v>
      </c>
      <c r="EM77" s="59">
        <v>25600</v>
      </c>
      <c r="EN77">
        <f t="shared" si="84"/>
        <v>32204.149993818846</v>
      </c>
      <c r="EO77" s="31">
        <f t="shared" si="85"/>
        <v>0.11928280369618237</v>
      </c>
      <c r="EP77" s="31">
        <f t="shared" si="86"/>
        <v>4361.6740061811543</v>
      </c>
      <c r="EQ77" s="31">
        <f t="shared" si="87"/>
        <v>19024200.13619636</v>
      </c>
    </row>
    <row r="78" spans="1:147" ht="15.75" thickBot="1" x14ac:dyDescent="0.3">
      <c r="A78">
        <v>74</v>
      </c>
      <c r="B78" s="4" t="s">
        <v>93</v>
      </c>
      <c r="C78" s="5">
        <v>26</v>
      </c>
      <c r="D78" s="5">
        <v>85</v>
      </c>
      <c r="E78" s="5">
        <v>28800</v>
      </c>
      <c r="F78" s="5">
        <v>38614.896000000001</v>
      </c>
      <c r="G78">
        <f t="shared" si="65"/>
        <v>36565.824000000001</v>
      </c>
      <c r="H78">
        <f t="shared" si="75"/>
        <v>20099.64</v>
      </c>
      <c r="I78">
        <f t="shared" si="88"/>
        <v>29866.835999999999</v>
      </c>
      <c r="J78">
        <f t="shared" si="90"/>
        <v>31521.432000000001</v>
      </c>
      <c r="K78">
        <f t="shared" si="66"/>
        <v>25600</v>
      </c>
      <c r="L78">
        <f t="shared" si="76"/>
        <v>12720</v>
      </c>
      <c r="M78">
        <f t="shared" si="89"/>
        <v>20960</v>
      </c>
      <c r="N78">
        <f t="shared" si="91"/>
        <v>21840</v>
      </c>
      <c r="O78">
        <f t="shared" si="92"/>
        <v>17040</v>
      </c>
      <c r="P78">
        <f t="shared" si="67"/>
        <v>3200</v>
      </c>
      <c r="Q78">
        <f t="shared" si="67"/>
        <v>2049.0720000000001</v>
      </c>
      <c r="S78" s="31"/>
      <c r="T78" s="43">
        <f t="shared" si="48"/>
        <v>36714.613272698203</v>
      </c>
      <c r="U78" s="31">
        <f t="shared" si="50"/>
        <v>4.9211131561814836E-2</v>
      </c>
      <c r="V78" s="31">
        <f t="shared" si="51"/>
        <v>1900.2827273017974</v>
      </c>
      <c r="W78" s="31">
        <f t="shared" si="52"/>
        <v>3611074.4436815572</v>
      </c>
      <c r="X78" s="31"/>
      <c r="Y78" s="27"/>
      <c r="Z78" s="27"/>
      <c r="AA78" s="31"/>
      <c r="AB78" s="31"/>
      <c r="AC78" s="31"/>
      <c r="AD78" s="31"/>
      <c r="AE78" s="31"/>
      <c r="AF78" s="31"/>
      <c r="AG78" s="31"/>
      <c r="AH78" s="31"/>
      <c r="AI78" s="50"/>
      <c r="AK78" s="58">
        <v>74</v>
      </c>
      <c r="AL78" s="59">
        <v>38614.896000000001</v>
      </c>
      <c r="AM78" s="31">
        <f t="shared" si="53"/>
        <v>33689.843519865208</v>
      </c>
      <c r="AN78" s="31">
        <f t="shared" si="54"/>
        <v>0.12754281353327465</v>
      </c>
      <c r="AO78" s="31">
        <f t="shared" si="55"/>
        <v>4925.0524801347929</v>
      </c>
      <c r="AP78" s="31">
        <f t="shared" si="56"/>
        <v>24256141.932081874</v>
      </c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50"/>
      <c r="BD78" s="58">
        <v>74</v>
      </c>
      <c r="BE78" s="59">
        <v>38614.896000000001</v>
      </c>
      <c r="BF78" s="59">
        <v>15920</v>
      </c>
      <c r="BG78" s="59">
        <v>12880</v>
      </c>
      <c r="BH78" s="31">
        <f t="shared" si="57"/>
        <v>36505.44469486695</v>
      </c>
      <c r="BI78" s="31">
        <f t="shared" si="58"/>
        <v>5.462791626146165E-2</v>
      </c>
      <c r="BJ78" s="31">
        <f t="shared" si="59"/>
        <v>2109.4513051330505</v>
      </c>
      <c r="BK78" s="31">
        <f t="shared" si="60"/>
        <v>4449784.8087275298</v>
      </c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50"/>
      <c r="BY78" s="69">
        <v>38614.896000000001</v>
      </c>
      <c r="BZ78" s="59">
        <v>36565.824000000001</v>
      </c>
      <c r="CA78" s="59">
        <v>28800</v>
      </c>
      <c r="CB78" s="31">
        <f t="shared" si="68"/>
        <v>36896.482777205092</v>
      </c>
      <c r="CC78" s="31">
        <f t="shared" si="69"/>
        <v>4.4501303921546456E-2</v>
      </c>
      <c r="CD78" s="31">
        <f t="shared" si="70"/>
        <v>1718.4132227949085</v>
      </c>
      <c r="CE78" s="31">
        <f t="shared" si="71"/>
        <v>2952944.0042763837</v>
      </c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50"/>
      <c r="CS78" s="69">
        <v>38614.896000000001</v>
      </c>
      <c r="CT78" s="31">
        <v>74</v>
      </c>
      <c r="CU78" s="31">
        <f t="shared" si="61"/>
        <v>5476</v>
      </c>
      <c r="CV78" s="31">
        <f t="shared" si="62"/>
        <v>405224</v>
      </c>
      <c r="CW78" s="42">
        <f t="shared" si="63"/>
        <v>35155.813012571496</v>
      </c>
      <c r="CX78" s="88">
        <f t="shared" si="64"/>
        <v>3459.0829874285046</v>
      </c>
      <c r="CY78" s="42">
        <f t="shared" si="72"/>
        <v>1381.2512368187527</v>
      </c>
      <c r="CZ78" s="31">
        <f t="shared" si="73"/>
        <v>468.20309656709088</v>
      </c>
      <c r="DA78" s="42">
        <f t="shared" si="74"/>
        <v>35624.016109138589</v>
      </c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50"/>
      <c r="DO78" s="69">
        <v>38614.896000000001</v>
      </c>
      <c r="DP78" s="16">
        <f t="shared" si="49"/>
        <v>3459.0829874285046</v>
      </c>
      <c r="DQ78">
        <f t="shared" si="77"/>
        <v>2422.8780091422077</v>
      </c>
      <c r="DR78" s="66">
        <f t="shared" si="78"/>
        <v>37634.458911079964</v>
      </c>
      <c r="DS78" s="59">
        <v>28800</v>
      </c>
      <c r="DT78">
        <f t="shared" si="79"/>
        <v>38055.075766328722</v>
      </c>
      <c r="DU78" s="31">
        <f t="shared" si="80"/>
        <v>1.4497520171264437E-2</v>
      </c>
      <c r="DV78" s="31">
        <f t="shared" si="81"/>
        <v>559.8202336712784</v>
      </c>
      <c r="DW78" s="31">
        <f t="shared" si="82"/>
        <v>313398.69402776478</v>
      </c>
      <c r="EK78" s="69">
        <v>38614.896000000001</v>
      </c>
      <c r="EL78" s="66">
        <f t="shared" si="83"/>
        <v>12624.164615646507</v>
      </c>
      <c r="EM78" s="59">
        <v>28800</v>
      </c>
      <c r="EN78">
        <f t="shared" si="84"/>
        <v>37710.365568642977</v>
      </c>
      <c r="EO78" s="31">
        <f t="shared" si="85"/>
        <v>2.3424391233813582E-2</v>
      </c>
      <c r="EP78" s="31">
        <f t="shared" si="86"/>
        <v>904.53043135702319</v>
      </c>
      <c r="EQ78" s="31">
        <f t="shared" si="87"/>
        <v>818175.30125092249</v>
      </c>
    </row>
    <row r="79" spans="1:147" ht="15.75" thickBot="1" x14ac:dyDescent="0.3">
      <c r="A79">
        <v>75</v>
      </c>
      <c r="B79" s="4" t="s">
        <v>94</v>
      </c>
      <c r="C79" s="5">
        <v>27</v>
      </c>
      <c r="D79" s="5">
        <v>86</v>
      </c>
      <c r="E79" s="5">
        <v>26560</v>
      </c>
      <c r="F79" s="5">
        <v>36490.080000000002</v>
      </c>
      <c r="G79">
        <f t="shared" si="65"/>
        <v>38614.896000000001</v>
      </c>
      <c r="H79">
        <f t="shared" si="75"/>
        <v>36565.824000000001</v>
      </c>
      <c r="I79">
        <f t="shared" si="88"/>
        <v>20099.64</v>
      </c>
      <c r="J79">
        <f t="shared" si="90"/>
        <v>29866.835999999999</v>
      </c>
      <c r="K79">
        <f t="shared" si="66"/>
        <v>28800</v>
      </c>
      <c r="L79">
        <f t="shared" si="76"/>
        <v>25600</v>
      </c>
      <c r="M79">
        <f t="shared" si="89"/>
        <v>12720</v>
      </c>
      <c r="N79">
        <f t="shared" si="91"/>
        <v>20960</v>
      </c>
      <c r="O79">
        <f t="shared" si="92"/>
        <v>21840</v>
      </c>
      <c r="P79">
        <f t="shared" si="67"/>
        <v>-2240</v>
      </c>
      <c r="Q79">
        <f t="shared" si="67"/>
        <v>-2124.8159999999989</v>
      </c>
      <c r="S79" s="31"/>
      <c r="T79" s="43">
        <f t="shared" si="48"/>
        <v>35195.673870161598</v>
      </c>
      <c r="U79" s="31">
        <f t="shared" si="50"/>
        <v>3.5472822472255583E-2</v>
      </c>
      <c r="V79" s="31">
        <f t="shared" si="51"/>
        <v>1294.406129838404</v>
      </c>
      <c r="W79" s="31">
        <f t="shared" si="52"/>
        <v>1675487.2289632352</v>
      </c>
      <c r="X79" s="31"/>
      <c r="Y79" s="27"/>
      <c r="Z79" s="27"/>
      <c r="AA79" s="31"/>
      <c r="AB79" s="31"/>
      <c r="AC79" s="31"/>
      <c r="AD79" s="31"/>
      <c r="AE79" s="31"/>
      <c r="AF79" s="31"/>
      <c r="AG79" s="31"/>
      <c r="AH79" s="31"/>
      <c r="AI79" s="50"/>
      <c r="AK79" s="58">
        <v>75</v>
      </c>
      <c r="AL79" s="59">
        <v>36490.080000000002</v>
      </c>
      <c r="AM79" s="31">
        <f t="shared" si="53"/>
        <v>33697.318178515518</v>
      </c>
      <c r="AN79" s="31">
        <f t="shared" si="54"/>
        <v>7.6534823203579821E-2</v>
      </c>
      <c r="AO79" s="31">
        <f t="shared" si="55"/>
        <v>2792.7618214844842</v>
      </c>
      <c r="AP79" s="31">
        <f t="shared" si="56"/>
        <v>7799518.5915413341</v>
      </c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50"/>
      <c r="BD79" s="58">
        <v>75</v>
      </c>
      <c r="BE79" s="59">
        <v>36490.080000000002</v>
      </c>
      <c r="BF79" s="59">
        <v>12560</v>
      </c>
      <c r="BG79" s="59">
        <v>14000</v>
      </c>
      <c r="BH79" s="31">
        <f t="shared" si="57"/>
        <v>35347.119295194745</v>
      </c>
      <c r="BI79" s="31">
        <f t="shared" si="58"/>
        <v>3.1322504768563311E-2</v>
      </c>
      <c r="BJ79" s="31">
        <f t="shared" si="59"/>
        <v>1142.9607048052567</v>
      </c>
      <c r="BK79" s="31">
        <f t="shared" si="60"/>
        <v>1306359.1727289292</v>
      </c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50"/>
      <c r="BY79" s="69">
        <v>36490.080000000002</v>
      </c>
      <c r="BZ79" s="59">
        <v>38614.896000000001</v>
      </c>
      <c r="CA79" s="59">
        <v>26560</v>
      </c>
      <c r="CB79" s="31">
        <f t="shared" si="68"/>
        <v>35773.859992882237</v>
      </c>
      <c r="CC79" s="31">
        <f t="shared" si="69"/>
        <v>1.9627800408159281E-2</v>
      </c>
      <c r="CD79" s="31">
        <f t="shared" si="70"/>
        <v>716.22000711776491</v>
      </c>
      <c r="CE79" s="31">
        <f t="shared" si="71"/>
        <v>512971.09859577124</v>
      </c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50"/>
      <c r="CS79" s="69">
        <v>36490.080000000002</v>
      </c>
      <c r="CT79" s="31">
        <v>75</v>
      </c>
      <c r="CU79" s="31">
        <f t="shared" si="61"/>
        <v>5625</v>
      </c>
      <c r="CV79" s="31">
        <f t="shared" si="62"/>
        <v>421875</v>
      </c>
      <c r="CW79" s="42">
        <f t="shared" si="63"/>
        <v>35125.366464337319</v>
      </c>
      <c r="CX79" s="88">
        <f t="shared" si="64"/>
        <v>1364.7135356626823</v>
      </c>
      <c r="CY79" s="42">
        <f t="shared" si="72"/>
        <v>3459.0829874285046</v>
      </c>
      <c r="CZ79" s="31">
        <f t="shared" si="73"/>
        <v>1133.0735624158497</v>
      </c>
      <c r="DA79" s="42">
        <f t="shared" si="74"/>
        <v>36258.440026753167</v>
      </c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50"/>
      <c r="DO79" s="69">
        <v>36490.080000000002</v>
      </c>
      <c r="DP79" s="16">
        <f t="shared" si="49"/>
        <v>1364.7135356626823</v>
      </c>
      <c r="DQ79">
        <f t="shared" si="77"/>
        <v>1258.0078015998704</v>
      </c>
      <c r="DR79" s="66">
        <f t="shared" si="78"/>
        <v>36442.580564781121</v>
      </c>
      <c r="DS79" s="59">
        <v>26560</v>
      </c>
      <c r="DT79">
        <f t="shared" si="79"/>
        <v>36201.178501708222</v>
      </c>
      <c r="DU79" s="31">
        <f t="shared" si="80"/>
        <v>7.9172613020245426E-3</v>
      </c>
      <c r="DV79" s="31">
        <f t="shared" si="81"/>
        <v>288.90149829177972</v>
      </c>
      <c r="DW79" s="31">
        <f t="shared" si="82"/>
        <v>83464.075715235202</v>
      </c>
      <c r="EK79" s="69">
        <v>36490.080000000002</v>
      </c>
      <c r="EL79" s="66">
        <f t="shared" si="83"/>
        <v>11450.738434470608</v>
      </c>
      <c r="EM79" s="59">
        <v>26560</v>
      </c>
      <c r="EN79">
        <f t="shared" si="84"/>
        <v>35809.072835528452</v>
      </c>
      <c r="EO79" s="31">
        <f t="shared" si="85"/>
        <v>1.86628027253311E-2</v>
      </c>
      <c r="EP79" s="31">
        <f t="shared" si="86"/>
        <v>681.00716447154991</v>
      </c>
      <c r="EQ79" s="31">
        <f t="shared" si="87"/>
        <v>463770.75806158065</v>
      </c>
    </row>
    <row r="80" spans="1:147" ht="15.75" thickBot="1" x14ac:dyDescent="0.3">
      <c r="A80">
        <v>76</v>
      </c>
      <c r="B80" s="4" t="s">
        <v>95</v>
      </c>
      <c r="C80" s="5">
        <v>28</v>
      </c>
      <c r="D80" s="5">
        <v>87</v>
      </c>
      <c r="E80" s="5">
        <v>28400</v>
      </c>
      <c r="F80" s="5">
        <v>37307.22</v>
      </c>
      <c r="G80">
        <f t="shared" si="65"/>
        <v>36490.080000000002</v>
      </c>
      <c r="H80">
        <f t="shared" si="75"/>
        <v>38614.896000000001</v>
      </c>
      <c r="I80">
        <f t="shared" si="88"/>
        <v>36565.824000000001</v>
      </c>
      <c r="J80">
        <f t="shared" si="90"/>
        <v>20099.64</v>
      </c>
      <c r="K80">
        <f t="shared" si="66"/>
        <v>26560</v>
      </c>
      <c r="L80">
        <f t="shared" si="76"/>
        <v>28800</v>
      </c>
      <c r="M80">
        <f t="shared" si="89"/>
        <v>25600</v>
      </c>
      <c r="N80">
        <f t="shared" si="91"/>
        <v>12720</v>
      </c>
      <c r="O80">
        <f t="shared" si="92"/>
        <v>20960</v>
      </c>
      <c r="P80">
        <f t="shared" si="67"/>
        <v>1840</v>
      </c>
      <c r="Q80">
        <f t="shared" si="67"/>
        <v>817.13999999999942</v>
      </c>
      <c r="S80" s="31"/>
      <c r="T80" s="43">
        <f t="shared" si="48"/>
        <v>36443.37409367381</v>
      </c>
      <c r="U80" s="31">
        <f t="shared" si="50"/>
        <v>2.3154925677286883E-2</v>
      </c>
      <c r="V80" s="31">
        <f t="shared" si="51"/>
        <v>863.84590632619074</v>
      </c>
      <c r="W80" s="31">
        <f t="shared" si="52"/>
        <v>746229.74987651792</v>
      </c>
      <c r="X80" s="31"/>
      <c r="Y80" s="27"/>
      <c r="Z80" s="27"/>
      <c r="AA80" s="31"/>
      <c r="AB80" s="31"/>
      <c r="AC80" s="31"/>
      <c r="AD80" s="31"/>
      <c r="AE80" s="31"/>
      <c r="AF80" s="31"/>
      <c r="AG80" s="31"/>
      <c r="AH80" s="31"/>
      <c r="AI80" s="50"/>
      <c r="AK80" s="58">
        <v>76</v>
      </c>
      <c r="AL80" s="59">
        <v>37307.22</v>
      </c>
      <c r="AM80" s="31">
        <f t="shared" si="53"/>
        <v>33704.792837165827</v>
      </c>
      <c r="AN80" s="31">
        <f t="shared" si="54"/>
        <v>9.6561125777642337E-2</v>
      </c>
      <c r="AO80" s="31">
        <f t="shared" si="55"/>
        <v>3602.4271628341739</v>
      </c>
      <c r="AP80" s="31">
        <f t="shared" si="56"/>
        <v>12977481.463525476</v>
      </c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50"/>
      <c r="BD80" s="58">
        <v>76</v>
      </c>
      <c r="BE80" s="59">
        <v>37307.22</v>
      </c>
      <c r="BF80" s="59">
        <v>14400</v>
      </c>
      <c r="BG80" s="59">
        <v>14000</v>
      </c>
      <c r="BH80" s="31">
        <f t="shared" si="57"/>
        <v>36462.233508439866</v>
      </c>
      <c r="BI80" s="31">
        <f t="shared" si="58"/>
        <v>2.2649409191039579E-2</v>
      </c>
      <c r="BJ80" s="31">
        <f t="shared" si="59"/>
        <v>844.98649156013562</v>
      </c>
      <c r="BK80" s="31">
        <f t="shared" si="60"/>
        <v>714002.17091910716</v>
      </c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50"/>
      <c r="BY80" s="69">
        <v>37307.22</v>
      </c>
      <c r="BZ80" s="59">
        <v>36490.080000000002</v>
      </c>
      <c r="CA80" s="59">
        <v>28400</v>
      </c>
      <c r="CB80" s="31">
        <f t="shared" si="68"/>
        <v>36636.159120862183</v>
      </c>
      <c r="CC80" s="31">
        <f t="shared" si="69"/>
        <v>1.7987426539362035E-2</v>
      </c>
      <c r="CD80" s="31">
        <f t="shared" si="70"/>
        <v>671.06087913781812</v>
      </c>
      <c r="CE80" s="31">
        <f t="shared" si="71"/>
        <v>450322.70350922132</v>
      </c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50"/>
      <c r="CS80" s="69">
        <v>37307.22</v>
      </c>
      <c r="CT80" s="31">
        <v>76</v>
      </c>
      <c r="CU80" s="31">
        <f t="shared" si="61"/>
        <v>5776</v>
      </c>
      <c r="CV80" s="31">
        <f t="shared" si="62"/>
        <v>438976</v>
      </c>
      <c r="CW80" s="42">
        <f t="shared" si="63"/>
        <v>35093.297932707537</v>
      </c>
      <c r="CX80" s="88">
        <f t="shared" si="64"/>
        <v>2213.9220672924639</v>
      </c>
      <c r="CY80" s="42">
        <f t="shared" si="72"/>
        <v>1364.7135356626823</v>
      </c>
      <c r="CZ80" s="31">
        <f t="shared" si="73"/>
        <v>462.91131629254392</v>
      </c>
      <c r="DA80" s="42">
        <f t="shared" si="74"/>
        <v>35556.20924900008</v>
      </c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50"/>
      <c r="DO80" s="69">
        <v>37307.22</v>
      </c>
      <c r="DP80" s="16">
        <f t="shared" si="49"/>
        <v>2213.9220672924639</v>
      </c>
      <c r="DQ80">
        <f t="shared" si="77"/>
        <v>139.01243652172604</v>
      </c>
      <c r="DR80" s="66">
        <f t="shared" si="78"/>
        <v>35294.825449093223</v>
      </c>
      <c r="DS80" s="59">
        <v>28400</v>
      </c>
      <c r="DT80">
        <f t="shared" si="79"/>
        <v>36832.385940374581</v>
      </c>
      <c r="DU80" s="31">
        <f t="shared" si="80"/>
        <v>1.2727672006260991E-2</v>
      </c>
      <c r="DV80" s="31">
        <f t="shared" si="81"/>
        <v>474.8340596254202</v>
      </c>
      <c r="DW80" s="31">
        <f t="shared" si="82"/>
        <v>225467.3841803571</v>
      </c>
      <c r="EK80" s="69">
        <v>37307.22</v>
      </c>
      <c r="EL80" s="66">
        <f t="shared" si="83"/>
        <v>10322.705820093272</v>
      </c>
      <c r="EM80" s="59">
        <v>28400</v>
      </c>
      <c r="EN80">
        <f t="shared" si="84"/>
        <v>36446.734854290844</v>
      </c>
      <c r="EO80" s="31">
        <f t="shared" si="85"/>
        <v>2.3064842293506652E-2</v>
      </c>
      <c r="EP80" s="31">
        <f t="shared" si="86"/>
        <v>860.48514570915722</v>
      </c>
      <c r="EQ80" s="31">
        <f t="shared" si="87"/>
        <v>740434.68598610954</v>
      </c>
    </row>
    <row r="81" spans="1:147" ht="15.75" thickBot="1" x14ac:dyDescent="0.3">
      <c r="A81">
        <v>77</v>
      </c>
      <c r="B81" s="4" t="s">
        <v>96</v>
      </c>
      <c r="C81" s="5">
        <v>29</v>
      </c>
      <c r="D81" s="5">
        <v>88</v>
      </c>
      <c r="E81" s="5">
        <v>26640</v>
      </c>
      <c r="F81" s="5">
        <v>38652.54</v>
      </c>
      <c r="G81">
        <f t="shared" si="65"/>
        <v>37307.22</v>
      </c>
      <c r="H81">
        <f t="shared" si="75"/>
        <v>36490.080000000002</v>
      </c>
      <c r="I81">
        <f t="shared" si="88"/>
        <v>38614.896000000001</v>
      </c>
      <c r="J81">
        <f t="shared" si="90"/>
        <v>36565.824000000001</v>
      </c>
      <c r="K81">
        <f t="shared" si="66"/>
        <v>28400</v>
      </c>
      <c r="L81">
        <f t="shared" si="76"/>
        <v>26560</v>
      </c>
      <c r="M81">
        <f t="shared" si="89"/>
        <v>28800</v>
      </c>
      <c r="N81">
        <f t="shared" si="91"/>
        <v>25600</v>
      </c>
      <c r="O81">
        <f t="shared" si="92"/>
        <v>12720</v>
      </c>
      <c r="P81">
        <f t="shared" si="67"/>
        <v>-1760</v>
      </c>
      <c r="Q81">
        <f t="shared" si="67"/>
        <v>1345.3199999999997</v>
      </c>
      <c r="S81" s="31"/>
      <c r="T81" s="43">
        <f t="shared" si="48"/>
        <v>35249.921705966481</v>
      </c>
      <c r="U81" s="31">
        <f t="shared" si="50"/>
        <v>8.8030910621488781E-2</v>
      </c>
      <c r="V81" s="31">
        <f t="shared" si="51"/>
        <v>3402.6182940335202</v>
      </c>
      <c r="W81" s="31">
        <f t="shared" si="52"/>
        <v>11577811.254891584</v>
      </c>
      <c r="X81" s="31"/>
      <c r="Y81" s="27"/>
      <c r="Z81" s="27"/>
      <c r="AA81" s="31"/>
      <c r="AB81" s="31"/>
      <c r="AC81" s="31"/>
      <c r="AD81" s="31"/>
      <c r="AE81" s="31"/>
      <c r="AF81" s="31"/>
      <c r="AG81" s="31"/>
      <c r="AH81" s="31"/>
      <c r="AI81" s="50"/>
      <c r="AK81" s="58">
        <v>77</v>
      </c>
      <c r="AL81" s="59">
        <v>38652.54</v>
      </c>
      <c r="AM81" s="31">
        <f t="shared" si="53"/>
        <v>33712.267495816137</v>
      </c>
      <c r="AN81" s="31">
        <f t="shared" si="54"/>
        <v>0.12781236379766669</v>
      </c>
      <c r="AO81" s="31">
        <f t="shared" si="55"/>
        <v>4940.2725041838639</v>
      </c>
      <c r="AP81" s="31">
        <f t="shared" si="56"/>
        <v>24406292.415595107</v>
      </c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50"/>
      <c r="BD81" s="58">
        <v>77</v>
      </c>
      <c r="BE81" s="59">
        <v>38652.54</v>
      </c>
      <c r="BF81" s="59">
        <v>13840</v>
      </c>
      <c r="BG81" s="59">
        <v>12800</v>
      </c>
      <c r="BH81" s="31">
        <f t="shared" si="57"/>
        <v>35182.168650192856</v>
      </c>
      <c r="BI81" s="31">
        <f t="shared" si="58"/>
        <v>8.9783785226201035E-2</v>
      </c>
      <c r="BJ81" s="31">
        <f t="shared" si="59"/>
        <v>3470.3713498071447</v>
      </c>
      <c r="BK81" s="31">
        <f t="shared" si="60"/>
        <v>12043477.305562263</v>
      </c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50"/>
      <c r="BY81" s="69">
        <v>38652.54</v>
      </c>
      <c r="BZ81" s="59">
        <v>37307.22</v>
      </c>
      <c r="CA81" s="59">
        <v>26640</v>
      </c>
      <c r="CB81" s="31">
        <f t="shared" si="68"/>
        <v>35646.646723202633</v>
      </c>
      <c r="CC81" s="31">
        <f t="shared" si="69"/>
        <v>7.7767031010054374E-2</v>
      </c>
      <c r="CD81" s="31">
        <f t="shared" si="70"/>
        <v>3005.8932767973674</v>
      </c>
      <c r="CE81" s="31">
        <f t="shared" si="71"/>
        <v>9035394.3914956152</v>
      </c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50"/>
      <c r="CS81" s="69">
        <v>38652.54</v>
      </c>
      <c r="CT81" s="31">
        <v>77</v>
      </c>
      <c r="CU81" s="31">
        <f t="shared" si="61"/>
        <v>5929</v>
      </c>
      <c r="CV81" s="31">
        <f t="shared" si="62"/>
        <v>456533</v>
      </c>
      <c r="CW81" s="42">
        <f t="shared" si="63"/>
        <v>35059.672231910969</v>
      </c>
      <c r="CX81" s="88">
        <f t="shared" si="64"/>
        <v>3592.8677680890323</v>
      </c>
      <c r="CY81" s="42">
        <f t="shared" si="72"/>
        <v>2213.9220672924639</v>
      </c>
      <c r="CZ81" s="31">
        <f t="shared" si="73"/>
        <v>734.64345815713148</v>
      </c>
      <c r="DA81" s="42">
        <f t="shared" si="74"/>
        <v>35794.315690068099</v>
      </c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50"/>
      <c r="DO81" s="69">
        <v>38652.54</v>
      </c>
      <c r="DP81" s="16">
        <f t="shared" si="49"/>
        <v>3592.8677680890323</v>
      </c>
      <c r="DQ81">
        <f t="shared" si="77"/>
        <v>746.22851635574136</v>
      </c>
      <c r="DR81" s="66">
        <f t="shared" si="78"/>
        <v>35871.594980693058</v>
      </c>
      <c r="DS81" s="59">
        <v>26640</v>
      </c>
      <c r="DT81">
        <f t="shared" si="79"/>
        <v>36010.163894570615</v>
      </c>
      <c r="DU81" s="31">
        <f t="shared" si="80"/>
        <v>6.8362288880093935E-2</v>
      </c>
      <c r="DV81" s="31">
        <f t="shared" si="81"/>
        <v>2642.3761054293864</v>
      </c>
      <c r="DW81" s="31">
        <f t="shared" si="82"/>
        <v>6982151.4825441716</v>
      </c>
      <c r="EK81" s="69">
        <v>38652.54</v>
      </c>
      <c r="EL81" s="66">
        <f t="shared" si="83"/>
        <v>10920.422173063653</v>
      </c>
      <c r="EM81" s="59">
        <v>26640</v>
      </c>
      <c r="EN81">
        <f t="shared" si="84"/>
        <v>35624.193529240496</v>
      </c>
      <c r="EO81" s="31">
        <f t="shared" si="85"/>
        <v>7.8347929288980878E-2</v>
      </c>
      <c r="EP81" s="31">
        <f t="shared" si="86"/>
        <v>3028.3464707595049</v>
      </c>
      <c r="EQ81" s="31">
        <f t="shared" si="87"/>
        <v>9170882.3469615486</v>
      </c>
    </row>
    <row r="82" spans="1:147" ht="15.75" thickBot="1" x14ac:dyDescent="0.3">
      <c r="A82">
        <v>78</v>
      </c>
      <c r="B82" s="4" t="s">
        <v>97</v>
      </c>
      <c r="C82" s="5">
        <v>30</v>
      </c>
      <c r="D82" s="5">
        <v>89</v>
      </c>
      <c r="E82" s="5">
        <v>22880</v>
      </c>
      <c r="F82" s="5">
        <v>32973.407999999996</v>
      </c>
      <c r="G82">
        <f t="shared" si="65"/>
        <v>38652.54</v>
      </c>
      <c r="H82">
        <f t="shared" si="75"/>
        <v>37307.22</v>
      </c>
      <c r="I82">
        <f t="shared" si="88"/>
        <v>36490.080000000002</v>
      </c>
      <c r="J82">
        <f t="shared" si="90"/>
        <v>38614.896000000001</v>
      </c>
      <c r="K82">
        <f t="shared" si="66"/>
        <v>26640</v>
      </c>
      <c r="L82">
        <f t="shared" si="76"/>
        <v>28400</v>
      </c>
      <c r="M82">
        <f t="shared" si="89"/>
        <v>26560</v>
      </c>
      <c r="N82">
        <f t="shared" si="91"/>
        <v>28800</v>
      </c>
      <c r="O82">
        <f t="shared" si="92"/>
        <v>25600</v>
      </c>
      <c r="P82">
        <f t="shared" si="67"/>
        <v>-3760</v>
      </c>
      <c r="Q82">
        <f t="shared" si="67"/>
        <v>-5679.1320000000051</v>
      </c>
      <c r="S82" s="31"/>
      <c r="T82" s="43">
        <f t="shared" si="48"/>
        <v>32700.273423137187</v>
      </c>
      <c r="U82" s="31">
        <f t="shared" si="50"/>
        <v>8.283480338544591E-3</v>
      </c>
      <c r="V82" s="31">
        <f t="shared" si="51"/>
        <v>273.1345768628089</v>
      </c>
      <c r="W82" s="31">
        <f t="shared" si="52"/>
        <v>74602.497078025655</v>
      </c>
      <c r="X82" s="31"/>
      <c r="Y82" s="27"/>
      <c r="Z82" s="27"/>
      <c r="AA82" s="31"/>
      <c r="AB82" s="31"/>
      <c r="AC82" s="31"/>
      <c r="AD82" s="31"/>
      <c r="AE82" s="31"/>
      <c r="AF82" s="31"/>
      <c r="AG82" s="31"/>
      <c r="AH82" s="31"/>
      <c r="AI82" s="50"/>
      <c r="AK82" s="58">
        <v>78</v>
      </c>
      <c r="AL82" s="59">
        <v>32973.407999999996</v>
      </c>
      <c r="AM82" s="31">
        <f t="shared" si="53"/>
        <v>33719.742154466447</v>
      </c>
      <c r="AN82" s="31">
        <f t="shared" si="54"/>
        <v>2.2634425730772231E-2</v>
      </c>
      <c r="AO82" s="31">
        <f t="shared" si="55"/>
        <v>746.33415446645085</v>
      </c>
      <c r="AP82" s="31">
        <f t="shared" si="56"/>
        <v>557014.67012315209</v>
      </c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50"/>
      <c r="BD82" s="58">
        <v>78</v>
      </c>
      <c r="BE82" s="59">
        <v>32973.407999999996</v>
      </c>
      <c r="BF82" s="59">
        <v>14080</v>
      </c>
      <c r="BG82" s="59">
        <v>8800</v>
      </c>
      <c r="BH82" s="31">
        <f t="shared" si="57"/>
        <v>32192.01075815739</v>
      </c>
      <c r="BI82" s="31">
        <f t="shared" si="58"/>
        <v>2.3697800416705658E-2</v>
      </c>
      <c r="BJ82" s="31">
        <f t="shared" si="59"/>
        <v>781.39724184260558</v>
      </c>
      <c r="BK82" s="31">
        <f t="shared" si="60"/>
        <v>610581.64955923147</v>
      </c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50"/>
      <c r="BY82" s="69">
        <v>32973.407999999996</v>
      </c>
      <c r="BZ82" s="59">
        <v>38652.54</v>
      </c>
      <c r="CA82" s="59">
        <v>22880</v>
      </c>
      <c r="CB82" s="31">
        <f t="shared" si="68"/>
        <v>33478.425153984281</v>
      </c>
      <c r="CC82" s="31">
        <f t="shared" si="69"/>
        <v>1.5315891944935902E-2</v>
      </c>
      <c r="CD82" s="31">
        <f t="shared" si="70"/>
        <v>505.01715398428496</v>
      </c>
      <c r="CE82" s="31">
        <f t="shared" si="71"/>
        <v>255042.32581838698</v>
      </c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50"/>
      <c r="CS82" s="69">
        <v>32973.407999999996</v>
      </c>
      <c r="CT82" s="31">
        <v>78</v>
      </c>
      <c r="CU82" s="31">
        <f t="shared" si="61"/>
        <v>6084</v>
      </c>
      <c r="CV82" s="31">
        <f t="shared" si="62"/>
        <v>474552</v>
      </c>
      <c r="CW82" s="42">
        <f t="shared" si="63"/>
        <v>35024.55417617644</v>
      </c>
      <c r="CX82" s="88">
        <f t="shared" si="64"/>
        <v>-2051.146176176444</v>
      </c>
      <c r="CY82" s="42">
        <f t="shared" si="72"/>
        <v>3592.8677680890323</v>
      </c>
      <c r="CZ82" s="31">
        <f t="shared" si="73"/>
        <v>1175.88239398517</v>
      </c>
      <c r="DA82" s="42">
        <f t="shared" si="74"/>
        <v>36200.436570161612</v>
      </c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50"/>
      <c r="DO82" s="69">
        <v>32973.407999999996</v>
      </c>
      <c r="DP82" s="16">
        <f t="shared" si="49"/>
        <v>-2051.146176176444</v>
      </c>
      <c r="DQ82">
        <f t="shared" si="77"/>
        <v>1211.1172330949967</v>
      </c>
      <c r="DR82" s="66">
        <f t="shared" si="78"/>
        <v>36304.415165802537</v>
      </c>
      <c r="DS82" s="59">
        <v>22880</v>
      </c>
      <c r="DT82">
        <f t="shared" si="79"/>
        <v>33918.471820143692</v>
      </c>
      <c r="DU82" s="31">
        <f t="shared" si="80"/>
        <v>2.8661393452071925E-2</v>
      </c>
      <c r="DV82" s="31">
        <f t="shared" si="81"/>
        <v>945.06382014369592</v>
      </c>
      <c r="DW82" s="31">
        <f t="shared" si="82"/>
        <v>893145.62414459605</v>
      </c>
      <c r="EK82" s="69">
        <v>32973.407999999996</v>
      </c>
      <c r="EL82" s="66">
        <f t="shared" si="83"/>
        <v>11375.367483476024</v>
      </c>
      <c r="EM82" s="59">
        <v>22880</v>
      </c>
      <c r="EN82">
        <f t="shared" si="84"/>
        <v>33503.826613353696</v>
      </c>
      <c r="EO82" s="31">
        <f t="shared" si="85"/>
        <v>1.6086253909626223E-2</v>
      </c>
      <c r="EP82" s="31">
        <f t="shared" si="86"/>
        <v>530.41861335370049</v>
      </c>
      <c r="EQ82" s="31">
        <f t="shared" si="87"/>
        <v>281343.90539206244</v>
      </c>
    </row>
    <row r="83" spans="1:147" ht="15.75" thickBot="1" x14ac:dyDescent="0.3">
      <c r="A83">
        <v>79</v>
      </c>
      <c r="B83" s="4" t="s">
        <v>98</v>
      </c>
      <c r="C83" s="5">
        <v>31</v>
      </c>
      <c r="D83" s="5">
        <v>90</v>
      </c>
      <c r="E83" s="5">
        <v>27120</v>
      </c>
      <c r="F83" s="5">
        <v>37207.428</v>
      </c>
      <c r="G83">
        <f t="shared" si="65"/>
        <v>32973.407999999996</v>
      </c>
      <c r="H83">
        <f t="shared" si="75"/>
        <v>38652.54</v>
      </c>
      <c r="I83">
        <f t="shared" si="88"/>
        <v>37307.22</v>
      </c>
      <c r="J83">
        <f t="shared" si="90"/>
        <v>36490.080000000002</v>
      </c>
      <c r="K83">
        <f t="shared" si="66"/>
        <v>22880</v>
      </c>
      <c r="L83">
        <f t="shared" si="76"/>
        <v>26640</v>
      </c>
      <c r="M83">
        <f t="shared" si="89"/>
        <v>28400</v>
      </c>
      <c r="N83">
        <f t="shared" si="91"/>
        <v>26560</v>
      </c>
      <c r="O83">
        <f t="shared" si="92"/>
        <v>28800</v>
      </c>
      <c r="P83">
        <f t="shared" si="67"/>
        <v>4240</v>
      </c>
      <c r="Q83">
        <f t="shared" si="67"/>
        <v>4234.0200000000041</v>
      </c>
      <c r="S83" s="31"/>
      <c r="T83" s="43">
        <f t="shared" si="48"/>
        <v>35575.408720795749</v>
      </c>
      <c r="U83" s="31">
        <f t="shared" si="50"/>
        <v>4.3862727603860466E-2</v>
      </c>
      <c r="V83" s="31">
        <f t="shared" si="51"/>
        <v>1632.0192792042508</v>
      </c>
      <c r="W83" s="31">
        <f t="shared" si="52"/>
        <v>2663486.9276943621</v>
      </c>
      <c r="X83" s="31"/>
      <c r="Y83" s="27"/>
      <c r="Z83" s="27"/>
      <c r="AA83" s="31"/>
      <c r="AB83" s="31"/>
      <c r="AC83" s="31"/>
      <c r="AD83" s="31"/>
      <c r="AE83" s="31"/>
      <c r="AF83" s="31"/>
      <c r="AG83" s="31"/>
      <c r="AH83" s="31"/>
      <c r="AI83" s="50"/>
      <c r="AK83" s="58">
        <v>79</v>
      </c>
      <c r="AL83" s="59">
        <v>37207.428</v>
      </c>
      <c r="AM83" s="31">
        <f t="shared" si="53"/>
        <v>33727.216813116756</v>
      </c>
      <c r="AN83" s="31">
        <f t="shared" si="54"/>
        <v>9.3535387258781869E-2</v>
      </c>
      <c r="AO83" s="31">
        <f t="shared" si="55"/>
        <v>3480.2111868832435</v>
      </c>
      <c r="AP83" s="31">
        <f t="shared" si="56"/>
        <v>12111869.905307274</v>
      </c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50"/>
      <c r="BD83" s="58">
        <v>79</v>
      </c>
      <c r="BE83" s="59">
        <v>37207.428</v>
      </c>
      <c r="BF83" s="59">
        <v>13600</v>
      </c>
      <c r="BG83" s="59">
        <v>13520</v>
      </c>
      <c r="BH83" s="31">
        <f t="shared" si="57"/>
        <v>35601.128333168679</v>
      </c>
      <c r="BI83" s="31">
        <f t="shared" si="58"/>
        <v>4.3171478201377449E-2</v>
      </c>
      <c r="BJ83" s="31">
        <f t="shared" si="59"/>
        <v>1606.2996668313208</v>
      </c>
      <c r="BK83" s="31">
        <f t="shared" si="60"/>
        <v>2580198.619662412</v>
      </c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50"/>
      <c r="BY83" s="69">
        <v>37207.428</v>
      </c>
      <c r="BZ83" s="59">
        <v>32973.407999999996</v>
      </c>
      <c r="CA83" s="59">
        <v>27120</v>
      </c>
      <c r="CB83" s="31">
        <f t="shared" si="68"/>
        <v>35359.369734620821</v>
      </c>
      <c r="CC83" s="31">
        <f t="shared" si="69"/>
        <v>4.9669067837185062E-2</v>
      </c>
      <c r="CD83" s="31">
        <f t="shared" si="70"/>
        <v>1848.0582653791789</v>
      </c>
      <c r="CE83" s="31">
        <f t="shared" si="71"/>
        <v>3415319.3522362998</v>
      </c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50"/>
      <c r="CS83" s="69">
        <v>37207.428</v>
      </c>
      <c r="CT83" s="31">
        <v>79</v>
      </c>
      <c r="CU83" s="31">
        <f t="shared" si="61"/>
        <v>6241</v>
      </c>
      <c r="CV83" s="31">
        <f t="shared" si="62"/>
        <v>493039</v>
      </c>
      <c r="CW83" s="42">
        <f t="shared" si="63"/>
        <v>34988.008579732756</v>
      </c>
      <c r="CX83" s="88">
        <f t="shared" si="64"/>
        <v>2219.4194202672443</v>
      </c>
      <c r="CY83" s="42">
        <f t="shared" si="72"/>
        <v>-2051.146176176444</v>
      </c>
      <c r="CZ83" s="31">
        <f t="shared" si="73"/>
        <v>-630.10511163431681</v>
      </c>
      <c r="DA83" s="42">
        <f t="shared" si="74"/>
        <v>34357.90346809844</v>
      </c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50"/>
      <c r="DO83" s="69">
        <v>37207.428</v>
      </c>
      <c r="DP83" s="16">
        <f t="shared" si="49"/>
        <v>2219.4194202672443</v>
      </c>
      <c r="DQ83">
        <f t="shared" si="77"/>
        <v>-1286.9220757650276</v>
      </c>
      <c r="DR83" s="66">
        <f t="shared" si="78"/>
        <v>33772.750156145943</v>
      </c>
      <c r="DS83" s="59">
        <v>27120</v>
      </c>
      <c r="DT83">
        <f t="shared" si="79"/>
        <v>35420.435234408753</v>
      </c>
      <c r="DU83" s="31">
        <f t="shared" si="80"/>
        <v>4.8027849858131744E-2</v>
      </c>
      <c r="DV83" s="31">
        <f t="shared" si="81"/>
        <v>1786.992765591247</v>
      </c>
      <c r="DW83" s="31">
        <f t="shared" si="82"/>
        <v>3193343.1442754534</v>
      </c>
      <c r="EK83" s="69">
        <v>37207.428</v>
      </c>
      <c r="EL83" s="66">
        <f t="shared" si="83"/>
        <v>8866.9598869270558</v>
      </c>
      <c r="EM83" s="59">
        <v>27120</v>
      </c>
      <c r="EN83">
        <f t="shared" si="84"/>
        <v>35013.408939646717</v>
      </c>
      <c r="EO83" s="31">
        <f t="shared" si="85"/>
        <v>5.8967232573917304E-2</v>
      </c>
      <c r="EP83" s="31">
        <f t="shared" si="86"/>
        <v>2194.0190603532828</v>
      </c>
      <c r="EQ83" s="31">
        <f t="shared" si="87"/>
        <v>4813719.6371935019</v>
      </c>
    </row>
    <row r="84" spans="1:147" ht="15.75" thickBot="1" x14ac:dyDescent="0.3">
      <c r="A84">
        <v>80</v>
      </c>
      <c r="B84" s="4" t="s">
        <v>100</v>
      </c>
      <c r="C84" s="5">
        <v>1</v>
      </c>
      <c r="D84" s="5">
        <v>91</v>
      </c>
      <c r="E84" s="5">
        <v>24720</v>
      </c>
      <c r="F84" s="5">
        <v>35567.64</v>
      </c>
      <c r="G84">
        <f t="shared" si="65"/>
        <v>37207.428</v>
      </c>
      <c r="H84">
        <f t="shared" si="75"/>
        <v>32973.407999999996</v>
      </c>
      <c r="I84">
        <f t="shared" si="88"/>
        <v>38652.54</v>
      </c>
      <c r="J84">
        <f t="shared" si="90"/>
        <v>37307.22</v>
      </c>
      <c r="K84">
        <f t="shared" si="66"/>
        <v>27120</v>
      </c>
      <c r="L84">
        <f t="shared" si="76"/>
        <v>22880</v>
      </c>
      <c r="M84">
        <f t="shared" si="89"/>
        <v>26640</v>
      </c>
      <c r="N84">
        <f t="shared" si="91"/>
        <v>28400</v>
      </c>
      <c r="O84">
        <f t="shared" si="92"/>
        <v>26560</v>
      </c>
      <c r="P84">
        <f t="shared" si="67"/>
        <v>-2400</v>
      </c>
      <c r="Q84">
        <f t="shared" si="67"/>
        <v>-1639.7880000000005</v>
      </c>
      <c r="S84" s="31"/>
      <c r="T84" s="43">
        <f t="shared" si="48"/>
        <v>33947.973646649392</v>
      </c>
      <c r="U84" s="31">
        <f t="shared" si="50"/>
        <v>4.5537639082902523E-2</v>
      </c>
      <c r="V84" s="31">
        <f t="shared" si="51"/>
        <v>1619.6663533506071</v>
      </c>
      <c r="W84" s="31">
        <f t="shared" si="52"/>
        <v>2623319.0961760539</v>
      </c>
      <c r="X84" s="31"/>
      <c r="Y84" s="27"/>
      <c r="Z84" s="27"/>
      <c r="AA84" s="31"/>
      <c r="AB84" s="31"/>
      <c r="AC84" s="31"/>
      <c r="AD84" s="31"/>
      <c r="AE84" s="31"/>
      <c r="AF84" s="31"/>
      <c r="AG84" s="31"/>
      <c r="AH84" s="31"/>
      <c r="AI84" s="50"/>
      <c r="AK84" s="58">
        <v>80</v>
      </c>
      <c r="AL84" s="59">
        <v>35567.64</v>
      </c>
      <c r="AM84" s="31">
        <f t="shared" si="53"/>
        <v>33734.691471767066</v>
      </c>
      <c r="AN84" s="31">
        <f t="shared" si="54"/>
        <v>5.1534162183179244E-2</v>
      </c>
      <c r="AO84" s="31">
        <f t="shared" si="55"/>
        <v>1832.9485282329333</v>
      </c>
      <c r="AP84" s="31">
        <f t="shared" si="56"/>
        <v>3359700.3071512762</v>
      </c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50"/>
      <c r="BD84" s="58">
        <v>80</v>
      </c>
      <c r="BE84" s="59">
        <v>35567.64</v>
      </c>
      <c r="BF84" s="59">
        <v>12720</v>
      </c>
      <c r="BG84" s="59">
        <v>12000</v>
      </c>
      <c r="BH84" s="31">
        <f t="shared" si="57"/>
        <v>33876.28196250843</v>
      </c>
      <c r="BI84" s="31">
        <f t="shared" si="58"/>
        <v>4.7553282632515653E-2</v>
      </c>
      <c r="BJ84" s="31">
        <f t="shared" si="59"/>
        <v>1691.3580374915691</v>
      </c>
      <c r="BK84" s="31">
        <f t="shared" si="60"/>
        <v>2860692.0109873321</v>
      </c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50"/>
      <c r="BY84" s="69">
        <v>35567.64</v>
      </c>
      <c r="BZ84" s="59">
        <v>37207.428</v>
      </c>
      <c r="CA84" s="59">
        <v>24720</v>
      </c>
      <c r="CB84" s="31">
        <f t="shared" si="68"/>
        <v>34432.842281533391</v>
      </c>
      <c r="CC84" s="31">
        <f t="shared" si="69"/>
        <v>3.1905342003759843E-2</v>
      </c>
      <c r="CD84" s="31">
        <f t="shared" si="70"/>
        <v>1134.7977184666088</v>
      </c>
      <c r="CE84" s="31">
        <f t="shared" si="71"/>
        <v>1287765.8618370206</v>
      </c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50"/>
      <c r="CS84" s="69">
        <v>35567.64</v>
      </c>
      <c r="CT84" s="31">
        <v>80</v>
      </c>
      <c r="CU84" s="31">
        <f t="shared" si="61"/>
        <v>6400</v>
      </c>
      <c r="CV84" s="31">
        <f t="shared" si="62"/>
        <v>512000</v>
      </c>
      <c r="CW84" s="42">
        <f t="shared" si="63"/>
        <v>34950.10025680875</v>
      </c>
      <c r="CX84" s="88">
        <f t="shared" si="64"/>
        <v>617.53974319124973</v>
      </c>
      <c r="CY84" s="42">
        <f t="shared" si="72"/>
        <v>2219.4194202672443</v>
      </c>
      <c r="CZ84" s="31">
        <f t="shared" si="73"/>
        <v>736.40251667195332</v>
      </c>
      <c r="DA84" s="42">
        <f t="shared" si="74"/>
        <v>35686.502773480701</v>
      </c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50"/>
      <c r="DO84" s="69">
        <v>35567.64</v>
      </c>
      <c r="DP84" s="16">
        <f t="shared" si="49"/>
        <v>617.53974319124973</v>
      </c>
      <c r="DQ84">
        <f t="shared" si="77"/>
        <v>1167.3243795816177</v>
      </c>
      <c r="DR84" s="66">
        <f t="shared" si="78"/>
        <v>36191.878555758056</v>
      </c>
      <c r="DS84" s="59">
        <v>24720</v>
      </c>
      <c r="DT84">
        <f t="shared" si="79"/>
        <v>34983.68325824332</v>
      </c>
      <c r="DU84" s="31">
        <f t="shared" si="80"/>
        <v>1.6418203225085488E-2</v>
      </c>
      <c r="DV84" s="31">
        <f t="shared" si="81"/>
        <v>583.95674175667955</v>
      </c>
      <c r="DW84" s="31">
        <f t="shared" si="82"/>
        <v>341005.47624307731</v>
      </c>
      <c r="EK84" s="69">
        <v>35567.64</v>
      </c>
      <c r="EL84" s="66">
        <f t="shared" si="83"/>
        <v>11310.431971323886</v>
      </c>
      <c r="EM84" s="59">
        <v>24720</v>
      </c>
      <c r="EN84">
        <f t="shared" si="84"/>
        <v>34611.116451881921</v>
      </c>
      <c r="EO84" s="31">
        <f t="shared" si="85"/>
        <v>2.6893084503725267E-2</v>
      </c>
      <c r="EP84" s="31">
        <f t="shared" si="86"/>
        <v>956.52354811807891</v>
      </c>
      <c r="EQ84" s="31">
        <f t="shared" si="87"/>
        <v>914937.29810439877</v>
      </c>
    </row>
    <row r="85" spans="1:147" ht="15.75" thickBot="1" x14ac:dyDescent="0.3">
      <c r="A85">
        <v>81</v>
      </c>
      <c r="B85" s="4" t="s">
        <v>101</v>
      </c>
      <c r="C85" s="5">
        <v>2</v>
      </c>
      <c r="D85" s="5">
        <v>92</v>
      </c>
      <c r="E85" s="5">
        <v>26080</v>
      </c>
      <c r="F85" s="5">
        <v>37419.312000000005</v>
      </c>
      <c r="G85">
        <f t="shared" si="65"/>
        <v>35567.64</v>
      </c>
      <c r="H85">
        <f t="shared" si="75"/>
        <v>37207.428</v>
      </c>
      <c r="I85">
        <f t="shared" si="88"/>
        <v>32973.407999999996</v>
      </c>
      <c r="J85">
        <f t="shared" si="90"/>
        <v>38652.54</v>
      </c>
      <c r="K85">
        <f t="shared" si="66"/>
        <v>24720</v>
      </c>
      <c r="L85">
        <f t="shared" si="76"/>
        <v>27120</v>
      </c>
      <c r="M85">
        <f t="shared" si="89"/>
        <v>22880</v>
      </c>
      <c r="N85">
        <f t="shared" si="91"/>
        <v>26640</v>
      </c>
      <c r="O85">
        <f t="shared" si="92"/>
        <v>28400</v>
      </c>
      <c r="P85">
        <f t="shared" si="67"/>
        <v>1360</v>
      </c>
      <c r="Q85">
        <f t="shared" si="67"/>
        <v>1851.6720000000059</v>
      </c>
      <c r="S85" s="31"/>
      <c r="T85" s="43">
        <f t="shared" si="48"/>
        <v>34870.186855332329</v>
      </c>
      <c r="U85" s="31">
        <f t="shared" si="50"/>
        <v>6.8123249958943005E-2</v>
      </c>
      <c r="V85" s="31">
        <f t="shared" si="51"/>
        <v>2549.1251446676761</v>
      </c>
      <c r="W85" s="31">
        <f t="shared" si="52"/>
        <v>6498039.0031770002</v>
      </c>
      <c r="X85" s="31"/>
      <c r="Y85" s="27"/>
      <c r="Z85" s="27"/>
      <c r="AA85" s="31"/>
      <c r="AB85" s="31"/>
      <c r="AC85" s="31"/>
      <c r="AD85" s="31"/>
      <c r="AE85" s="31"/>
      <c r="AF85" s="31"/>
      <c r="AG85" s="31"/>
      <c r="AH85" s="31"/>
      <c r="AI85" s="50"/>
      <c r="AK85" s="58">
        <v>81</v>
      </c>
      <c r="AL85" s="59">
        <v>37419.312000000005</v>
      </c>
      <c r="AM85" s="31">
        <f t="shared" si="53"/>
        <v>33742.166130417376</v>
      </c>
      <c r="AN85" s="31">
        <f t="shared" si="54"/>
        <v>9.8268665911939515E-2</v>
      </c>
      <c r="AO85" s="31">
        <f t="shared" si="55"/>
        <v>3677.1458695826295</v>
      </c>
      <c r="AP85" s="31">
        <f t="shared" si="56"/>
        <v>13521401.746188592</v>
      </c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50"/>
      <c r="BD85" s="58">
        <v>81</v>
      </c>
      <c r="BE85" s="59">
        <v>37419.312000000005</v>
      </c>
      <c r="BF85" s="59">
        <v>13520</v>
      </c>
      <c r="BG85" s="59">
        <v>12560</v>
      </c>
      <c r="BH85" s="31">
        <f t="shared" si="57"/>
        <v>34800.099289220096</v>
      </c>
      <c r="BI85" s="31">
        <f t="shared" si="58"/>
        <v>6.9996281887275455E-2</v>
      </c>
      <c r="BJ85" s="31">
        <f t="shared" si="59"/>
        <v>2619.2127107799097</v>
      </c>
      <c r="BK85" s="31">
        <f t="shared" si="60"/>
        <v>6860275.2243110426</v>
      </c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50"/>
      <c r="BY85" s="69">
        <v>37419.312000000005</v>
      </c>
      <c r="BZ85" s="59">
        <v>35567.64</v>
      </c>
      <c r="CA85" s="59">
        <v>26080</v>
      </c>
      <c r="CB85" s="31">
        <f t="shared" si="68"/>
        <v>35060.805633047697</v>
      </c>
      <c r="CC85" s="31">
        <f t="shared" si="69"/>
        <v>6.3029121619133655E-2</v>
      </c>
      <c r="CD85" s="31">
        <f t="shared" si="70"/>
        <v>2358.5063669523079</v>
      </c>
      <c r="CE85" s="31">
        <f t="shared" si="71"/>
        <v>5562552.2829545746</v>
      </c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50"/>
      <c r="CS85" s="69">
        <v>37419.312000000005</v>
      </c>
      <c r="CT85" s="31">
        <v>81</v>
      </c>
      <c r="CU85" s="31">
        <f t="shared" si="61"/>
        <v>6561</v>
      </c>
      <c r="CV85" s="31">
        <f t="shared" si="62"/>
        <v>531441</v>
      </c>
      <c r="CW85" s="42">
        <f t="shared" si="63"/>
        <v>34910.894021633234</v>
      </c>
      <c r="CX85" s="88">
        <f t="shared" si="64"/>
        <v>2508.4179783667714</v>
      </c>
      <c r="CY85" s="42">
        <f t="shared" si="72"/>
        <v>617.53974319124973</v>
      </c>
      <c r="CZ85" s="31">
        <f t="shared" si="73"/>
        <v>223.82853813946005</v>
      </c>
      <c r="DA85" s="42">
        <f t="shared" si="74"/>
        <v>35134.722559772694</v>
      </c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50"/>
      <c r="DO85" s="69">
        <v>37419.312000000005</v>
      </c>
      <c r="DP85" s="16">
        <f t="shared" si="49"/>
        <v>2508.4179783667714</v>
      </c>
      <c r="DQ85">
        <f t="shared" si="77"/>
        <v>-17.305280427812249</v>
      </c>
      <c r="DR85" s="66">
        <f t="shared" si="78"/>
        <v>34970.703299304943</v>
      </c>
      <c r="DS85" s="59">
        <v>26080</v>
      </c>
      <c r="DT85">
        <f t="shared" si="79"/>
        <v>35293.921105799105</v>
      </c>
      <c r="DU85" s="31">
        <f t="shared" si="80"/>
        <v>5.6799304439400164E-2</v>
      </c>
      <c r="DV85" s="31">
        <f t="shared" si="81"/>
        <v>2125.3908942009002</v>
      </c>
      <c r="DW85" s="31">
        <f t="shared" si="82"/>
        <v>4517286.4531521024</v>
      </c>
      <c r="EK85" s="69">
        <v>37419.312000000005</v>
      </c>
      <c r="EL85" s="66">
        <f t="shared" si="83"/>
        <v>10114.640655204963</v>
      </c>
      <c r="EM85" s="59">
        <v>26080</v>
      </c>
      <c r="EN85">
        <f t="shared" si="84"/>
        <v>34922.504360996405</v>
      </c>
      <c r="EO85" s="31">
        <f t="shared" si="85"/>
        <v>6.6725108120737231E-2</v>
      </c>
      <c r="EP85" s="31">
        <f t="shared" si="86"/>
        <v>2496.8076390036003</v>
      </c>
      <c r="EQ85" s="31">
        <f t="shared" si="87"/>
        <v>6234048.3861867329</v>
      </c>
    </row>
    <row r="86" spans="1:147" ht="15.75" thickBot="1" x14ac:dyDescent="0.3">
      <c r="A86">
        <v>82</v>
      </c>
      <c r="B86" s="4" t="s">
        <v>102</v>
      </c>
      <c r="C86" s="5">
        <v>3</v>
      </c>
      <c r="D86" s="5">
        <v>93</v>
      </c>
      <c r="E86" s="5">
        <v>32400</v>
      </c>
      <c r="F86" s="5">
        <v>43133.495999999999</v>
      </c>
      <c r="G86">
        <f t="shared" si="65"/>
        <v>37419.312000000005</v>
      </c>
      <c r="H86">
        <f t="shared" si="75"/>
        <v>35567.64</v>
      </c>
      <c r="I86">
        <f t="shared" si="88"/>
        <v>37207.428</v>
      </c>
      <c r="J86">
        <f t="shared" si="90"/>
        <v>32973.407999999996</v>
      </c>
      <c r="K86">
        <f t="shared" si="66"/>
        <v>26080</v>
      </c>
      <c r="L86">
        <f t="shared" si="76"/>
        <v>24720</v>
      </c>
      <c r="M86">
        <f t="shared" si="89"/>
        <v>27120</v>
      </c>
      <c r="N86">
        <f t="shared" si="91"/>
        <v>22880</v>
      </c>
      <c r="O86">
        <f t="shared" si="92"/>
        <v>26640</v>
      </c>
      <c r="P86">
        <f t="shared" si="67"/>
        <v>6320</v>
      </c>
      <c r="Q86">
        <f t="shared" si="67"/>
        <v>5714.1839999999938</v>
      </c>
      <c r="S86" s="31"/>
      <c r="T86" s="43">
        <f t="shared" si="48"/>
        <v>39155.765883917738</v>
      </c>
      <c r="U86" s="31">
        <f t="shared" si="50"/>
        <v>9.2219052127892928E-2</v>
      </c>
      <c r="V86" s="31">
        <f t="shared" si="51"/>
        <v>3977.7301160822608</v>
      </c>
      <c r="W86" s="31">
        <f t="shared" si="52"/>
        <v>15822336.876387795</v>
      </c>
      <c r="X86" s="31"/>
      <c r="Y86" s="27"/>
      <c r="Z86" s="27"/>
      <c r="AA86" s="31"/>
      <c r="AB86" s="31"/>
      <c r="AC86" s="31"/>
      <c r="AD86" s="31"/>
      <c r="AE86" s="31"/>
      <c r="AF86" s="31"/>
      <c r="AG86" s="31"/>
      <c r="AH86" s="31"/>
      <c r="AI86" s="50"/>
      <c r="AK86" s="58">
        <v>82</v>
      </c>
      <c r="AL86" s="59">
        <v>43133.495999999999</v>
      </c>
      <c r="AM86" s="31">
        <f t="shared" si="53"/>
        <v>33749.640789067686</v>
      </c>
      <c r="AN86" s="31">
        <f t="shared" si="54"/>
        <v>0.21755378258540217</v>
      </c>
      <c r="AO86" s="31">
        <f t="shared" si="55"/>
        <v>9383.8552109323136</v>
      </c>
      <c r="AP86" s="31">
        <f t="shared" si="56"/>
        <v>88056738.619741529</v>
      </c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50"/>
      <c r="BD86" s="58">
        <v>82</v>
      </c>
      <c r="BE86" s="59">
        <v>43133.495999999999</v>
      </c>
      <c r="BF86" s="59">
        <v>16400</v>
      </c>
      <c r="BG86" s="59">
        <v>16000</v>
      </c>
      <c r="BH86" s="31">
        <f t="shared" si="57"/>
        <v>39242.117961022625</v>
      </c>
      <c r="BI86" s="31">
        <f t="shared" si="58"/>
        <v>9.0217079528572747E-2</v>
      </c>
      <c r="BJ86" s="31">
        <f t="shared" si="59"/>
        <v>3891.3780389773747</v>
      </c>
      <c r="BK86" s="31">
        <f t="shared" si="60"/>
        <v>15142823.042235399</v>
      </c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50"/>
      <c r="BY86" s="69">
        <v>43133.495999999999</v>
      </c>
      <c r="BZ86" s="59">
        <v>37419.312000000005</v>
      </c>
      <c r="CA86" s="59">
        <v>32400</v>
      </c>
      <c r="CB86" s="31">
        <f t="shared" si="68"/>
        <v>39262.678076894452</v>
      </c>
      <c r="CC86" s="31">
        <f t="shared" si="69"/>
        <v>8.9740417125139763E-2</v>
      </c>
      <c r="CD86" s="31">
        <f t="shared" si="70"/>
        <v>3870.8179231055474</v>
      </c>
      <c r="CE86" s="31">
        <f t="shared" si="71"/>
        <v>14983231.393835144</v>
      </c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50"/>
      <c r="CS86" s="69">
        <v>43133.495999999999</v>
      </c>
      <c r="CT86" s="31">
        <v>82</v>
      </c>
      <c r="CU86" s="31">
        <f t="shared" si="61"/>
        <v>6724</v>
      </c>
      <c r="CV86" s="31">
        <f t="shared" si="62"/>
        <v>551368</v>
      </c>
      <c r="CW86" s="42">
        <f t="shared" si="63"/>
        <v>34870.45468843502</v>
      </c>
      <c r="CX86" s="88">
        <f t="shared" si="64"/>
        <v>8263.041311564979</v>
      </c>
      <c r="CY86" s="42">
        <f t="shared" si="72"/>
        <v>2508.4179783667714</v>
      </c>
      <c r="CZ86" s="31">
        <f t="shared" si="73"/>
        <v>828.87709065844945</v>
      </c>
      <c r="DA86" s="42">
        <f t="shared" si="74"/>
        <v>35699.331779093467</v>
      </c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50"/>
      <c r="DO86" s="69">
        <v>43133.495999999999</v>
      </c>
      <c r="DP86" s="16">
        <f t="shared" si="49"/>
        <v>8263.041311564979</v>
      </c>
      <c r="DQ86">
        <f t="shared" si="77"/>
        <v>959.36312763072533</v>
      </c>
      <c r="DR86" s="66">
        <f t="shared" si="78"/>
        <v>35909.463384439478</v>
      </c>
      <c r="DS86" s="59">
        <v>32400</v>
      </c>
      <c r="DT86">
        <f t="shared" si="79"/>
        <v>39508.307839797184</v>
      </c>
      <c r="DU86" s="31">
        <f t="shared" si="80"/>
        <v>8.4045776400846692E-2</v>
      </c>
      <c r="DV86" s="31">
        <f t="shared" si="81"/>
        <v>3625.1881602028152</v>
      </c>
      <c r="DW86" s="31">
        <f t="shared" si="82"/>
        <v>13141989.196874673</v>
      </c>
      <c r="EK86" s="69">
        <v>43133.495999999999</v>
      </c>
      <c r="EL86" s="66">
        <f t="shared" si="83"/>
        <v>11079.778920095518</v>
      </c>
      <c r="EM86" s="59">
        <v>32400</v>
      </c>
      <c r="EN86">
        <f t="shared" si="84"/>
        <v>39250.686935297861</v>
      </c>
      <c r="EO86" s="31">
        <f t="shared" si="85"/>
        <v>9.0018417813898924E-2</v>
      </c>
      <c r="EP86" s="31">
        <f t="shared" si="86"/>
        <v>3882.8090647021381</v>
      </c>
      <c r="EQ86" s="31">
        <f t="shared" si="87"/>
        <v>15076206.232933093</v>
      </c>
    </row>
    <row r="87" spans="1:147" ht="15.75" thickBot="1" x14ac:dyDescent="0.3">
      <c r="A87">
        <v>83</v>
      </c>
      <c r="B87" s="4" t="s">
        <v>103</v>
      </c>
      <c r="C87" s="5">
        <v>4</v>
      </c>
      <c r="D87" s="5">
        <v>94</v>
      </c>
      <c r="E87" s="5">
        <v>32000</v>
      </c>
      <c r="F87" s="5">
        <v>40942.403999999995</v>
      </c>
      <c r="G87">
        <f t="shared" si="65"/>
        <v>43133.495999999999</v>
      </c>
      <c r="H87">
        <f t="shared" si="75"/>
        <v>37419.312000000005</v>
      </c>
      <c r="I87">
        <f t="shared" si="88"/>
        <v>35567.64</v>
      </c>
      <c r="J87">
        <f t="shared" si="90"/>
        <v>37207.428</v>
      </c>
      <c r="K87">
        <f t="shared" si="66"/>
        <v>32400</v>
      </c>
      <c r="L87">
        <f t="shared" si="76"/>
        <v>26080</v>
      </c>
      <c r="M87">
        <f t="shared" si="89"/>
        <v>24720</v>
      </c>
      <c r="N87">
        <f t="shared" si="91"/>
        <v>27120</v>
      </c>
      <c r="O87">
        <f t="shared" si="92"/>
        <v>22880</v>
      </c>
      <c r="P87">
        <f t="shared" si="67"/>
        <v>-400</v>
      </c>
      <c r="Q87">
        <f t="shared" si="67"/>
        <v>-2191.0920000000042</v>
      </c>
      <c r="S87" s="31"/>
      <c r="T87" s="43">
        <f t="shared" si="48"/>
        <v>38884.526704893346</v>
      </c>
      <c r="U87" s="31">
        <f t="shared" si="50"/>
        <v>5.0262737261511307E-2</v>
      </c>
      <c r="V87" s="31">
        <f t="shared" si="51"/>
        <v>2057.8772951066494</v>
      </c>
      <c r="W87" s="31">
        <f t="shared" si="52"/>
        <v>4234858.9617154598</v>
      </c>
      <c r="X87" s="31"/>
      <c r="Y87" s="27"/>
      <c r="Z87" s="27"/>
      <c r="AA87" s="31"/>
      <c r="AB87" s="31"/>
      <c r="AC87" s="31"/>
      <c r="AD87" s="31"/>
      <c r="AE87" s="31"/>
      <c r="AF87" s="31"/>
      <c r="AG87" s="31"/>
      <c r="AH87" s="31"/>
      <c r="AI87" s="50"/>
      <c r="AK87" s="58">
        <v>83</v>
      </c>
      <c r="AL87" s="59">
        <v>40942.403999999995</v>
      </c>
      <c r="AM87" s="31">
        <f t="shared" si="53"/>
        <v>33757.115447717995</v>
      </c>
      <c r="AN87" s="31">
        <f t="shared" si="54"/>
        <v>0.17549747572912427</v>
      </c>
      <c r="AO87" s="31">
        <f t="shared" si="55"/>
        <v>7185.2885522819997</v>
      </c>
      <c r="AP87" s="31">
        <f t="shared" si="56"/>
        <v>51628371.579554759</v>
      </c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50"/>
      <c r="BD87" s="58">
        <v>83</v>
      </c>
      <c r="BE87" s="59">
        <v>40942.403999999995</v>
      </c>
      <c r="BF87" s="59">
        <v>16000</v>
      </c>
      <c r="BG87" s="59">
        <v>16000</v>
      </c>
      <c r="BH87" s="31">
        <f t="shared" si="57"/>
        <v>38999.701827708464</v>
      </c>
      <c r="BI87" s="31">
        <f t="shared" si="58"/>
        <v>4.7449636134984423E-2</v>
      </c>
      <c r="BJ87" s="31">
        <f t="shared" si="59"/>
        <v>1942.7021722915306</v>
      </c>
      <c r="BK87" s="31">
        <f t="shared" si="60"/>
        <v>3774091.7302262317</v>
      </c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50"/>
      <c r="BY87" s="69">
        <v>40942.403999999995</v>
      </c>
      <c r="BZ87" s="59">
        <v>43133.495999999999</v>
      </c>
      <c r="CA87" s="59">
        <v>32000</v>
      </c>
      <c r="CB87" s="31">
        <f t="shared" si="68"/>
        <v>39787.043910402281</v>
      </c>
      <c r="CC87" s="31">
        <f t="shared" si="69"/>
        <v>2.8219156100304087E-2</v>
      </c>
      <c r="CD87" s="31">
        <f t="shared" si="70"/>
        <v>1155.3600895977142</v>
      </c>
      <c r="CE87" s="31">
        <f t="shared" si="71"/>
        <v>1334856.9366352384</v>
      </c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50"/>
      <c r="CS87" s="69">
        <v>40942.403999999995</v>
      </c>
      <c r="CT87" s="31">
        <v>83</v>
      </c>
      <c r="CU87" s="31">
        <f t="shared" si="61"/>
        <v>6889</v>
      </c>
      <c r="CV87" s="31">
        <f t="shared" si="62"/>
        <v>571787</v>
      </c>
      <c r="CW87" s="42">
        <f t="shared" si="63"/>
        <v>34828.847071442942</v>
      </c>
      <c r="CX87" s="88">
        <f t="shared" si="64"/>
        <v>6113.5569285570527</v>
      </c>
      <c r="CY87" s="42">
        <f t="shared" si="72"/>
        <v>8263.041311564979</v>
      </c>
      <c r="CZ87" s="31">
        <f t="shared" si="73"/>
        <v>2670.2577006163269</v>
      </c>
      <c r="DA87" s="42">
        <f t="shared" si="74"/>
        <v>37499.104772059269</v>
      </c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50"/>
      <c r="DO87" s="69">
        <v>40942.403999999995</v>
      </c>
      <c r="DP87" s="16">
        <f t="shared" si="49"/>
        <v>6113.5569285570527</v>
      </c>
      <c r="DQ87">
        <f t="shared" si="77"/>
        <v>3102.1230400871414</v>
      </c>
      <c r="DR87" s="66">
        <f t="shared" si="78"/>
        <v>38013.017061720377</v>
      </c>
      <c r="DS87" s="59">
        <v>32000</v>
      </c>
      <c r="DT87">
        <f t="shared" si="79"/>
        <v>40148.375468583559</v>
      </c>
      <c r="DU87" s="31">
        <f t="shared" si="80"/>
        <v>1.9393793569533333E-2</v>
      </c>
      <c r="DV87" s="31">
        <f t="shared" si="81"/>
        <v>794.02853141643573</v>
      </c>
      <c r="DW87" s="31">
        <f t="shared" si="82"/>
        <v>630481.30870334164</v>
      </c>
      <c r="EK87" s="69">
        <v>40942.403999999995</v>
      </c>
      <c r="EL87" s="66">
        <f t="shared" si="83"/>
        <v>13210.659000426647</v>
      </c>
      <c r="EM87" s="59">
        <v>32000</v>
      </c>
      <c r="EN87">
        <f t="shared" si="84"/>
        <v>39945.061410112328</v>
      </c>
      <c r="EO87" s="31">
        <f t="shared" si="85"/>
        <v>2.4359648981229016E-2</v>
      </c>
      <c r="EP87" s="31">
        <f t="shared" si="86"/>
        <v>997.34258988766669</v>
      </c>
      <c r="EQ87" s="31">
        <f t="shared" si="87"/>
        <v>994692.24160383851</v>
      </c>
    </row>
    <row r="88" spans="1:147" ht="15.75" thickBot="1" x14ac:dyDescent="0.3">
      <c r="A88">
        <v>84</v>
      </c>
      <c r="B88" s="4" t="s">
        <v>104</v>
      </c>
      <c r="C88" s="5">
        <v>5</v>
      </c>
      <c r="D88" s="5">
        <v>95</v>
      </c>
      <c r="E88" s="5">
        <v>20880</v>
      </c>
      <c r="F88" s="5">
        <v>29820.144</v>
      </c>
      <c r="G88">
        <f t="shared" si="65"/>
        <v>40942.403999999995</v>
      </c>
      <c r="H88">
        <f t="shared" si="75"/>
        <v>43133.495999999999</v>
      </c>
      <c r="I88">
        <f t="shared" si="88"/>
        <v>37419.312000000005</v>
      </c>
      <c r="J88">
        <f t="shared" si="90"/>
        <v>35567.64</v>
      </c>
      <c r="K88">
        <f t="shared" si="66"/>
        <v>32000</v>
      </c>
      <c r="L88">
        <f t="shared" si="76"/>
        <v>32400</v>
      </c>
      <c r="M88">
        <f t="shared" si="89"/>
        <v>26080</v>
      </c>
      <c r="N88">
        <f t="shared" si="91"/>
        <v>24720</v>
      </c>
      <c r="O88">
        <f t="shared" si="92"/>
        <v>27120</v>
      </c>
      <c r="P88">
        <f t="shared" si="67"/>
        <v>-11120</v>
      </c>
      <c r="Q88">
        <f t="shared" si="67"/>
        <v>-11122.259999999995</v>
      </c>
      <c r="S88" s="31"/>
      <c r="T88" s="43">
        <f t="shared" si="48"/>
        <v>31344.077528015223</v>
      </c>
      <c r="U88" s="31">
        <f t="shared" si="50"/>
        <v>5.1104163950892477E-2</v>
      </c>
      <c r="V88" s="31">
        <f t="shared" si="51"/>
        <v>1523.9335280152227</v>
      </c>
      <c r="W88" s="31">
        <f t="shared" si="52"/>
        <v>2322373.3978089234</v>
      </c>
      <c r="X88" s="31"/>
      <c r="Y88" s="27"/>
      <c r="Z88" s="27"/>
      <c r="AA88" s="31"/>
      <c r="AB88" s="31"/>
      <c r="AC88" s="31"/>
      <c r="AD88" s="31"/>
      <c r="AE88" s="31"/>
      <c r="AF88" s="31"/>
      <c r="AG88" s="31"/>
      <c r="AH88" s="31"/>
      <c r="AI88" s="50"/>
      <c r="AK88" s="58">
        <v>84</v>
      </c>
      <c r="AL88" s="59">
        <v>29820.144</v>
      </c>
      <c r="AM88" s="31">
        <f t="shared" si="53"/>
        <v>33764.590106368305</v>
      </c>
      <c r="AN88" s="31">
        <f t="shared" si="54"/>
        <v>0.13227454925664694</v>
      </c>
      <c r="AO88" s="31">
        <f t="shared" si="55"/>
        <v>3944.4461063683048</v>
      </c>
      <c r="AP88" s="31">
        <f t="shared" si="56"/>
        <v>15558655.086044081</v>
      </c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50"/>
      <c r="BD88" s="58">
        <v>84</v>
      </c>
      <c r="BE88" s="59">
        <v>29820.144</v>
      </c>
      <c r="BF88" s="59">
        <v>7600</v>
      </c>
      <c r="BG88" s="59">
        <v>13280</v>
      </c>
      <c r="BH88" s="31">
        <f t="shared" si="57"/>
        <v>31776.749879134899</v>
      </c>
      <c r="BI88" s="31">
        <f t="shared" si="58"/>
        <v>6.5613562400466563E-2</v>
      </c>
      <c r="BJ88" s="31">
        <f t="shared" si="59"/>
        <v>1956.6058791348987</v>
      </c>
      <c r="BK88" s="31">
        <f t="shared" si="60"/>
        <v>3828306.5662652501</v>
      </c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50"/>
      <c r="BY88" s="69">
        <v>29820.144</v>
      </c>
      <c r="BZ88" s="59">
        <v>40942.403999999995</v>
      </c>
      <c r="CA88" s="59">
        <v>20880</v>
      </c>
      <c r="CB88" s="31">
        <f t="shared" si="68"/>
        <v>32538.47109634713</v>
      </c>
      <c r="CC88" s="31">
        <f t="shared" si="69"/>
        <v>9.1157410116702642E-2</v>
      </c>
      <c r="CD88" s="31">
        <f t="shared" si="70"/>
        <v>2718.3270963471296</v>
      </c>
      <c r="CE88" s="31">
        <f t="shared" si="71"/>
        <v>7389302.2027350161</v>
      </c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50"/>
      <c r="CS88" s="69">
        <v>29820.144</v>
      </c>
      <c r="CT88" s="31">
        <v>84</v>
      </c>
      <c r="CU88" s="31">
        <f t="shared" si="61"/>
        <v>7056</v>
      </c>
      <c r="CV88" s="31">
        <f t="shared" si="62"/>
        <v>592704</v>
      </c>
      <c r="CW88" s="42">
        <f t="shared" si="63"/>
        <v>34786.135984885805</v>
      </c>
      <c r="CX88" s="88">
        <f t="shared" si="64"/>
        <v>-4965.9919848858044</v>
      </c>
      <c r="CY88" s="42">
        <f t="shared" si="72"/>
        <v>6113.5569285570527</v>
      </c>
      <c r="CZ88" s="31">
        <f t="shared" si="73"/>
        <v>1982.4596232957133</v>
      </c>
      <c r="DA88" s="42">
        <f t="shared" si="74"/>
        <v>36768.595608181517</v>
      </c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50"/>
      <c r="DO88" s="69">
        <v>29820.144</v>
      </c>
      <c r="DP88" s="16">
        <f t="shared" si="49"/>
        <v>-4965.9919848858044</v>
      </c>
      <c r="DQ88">
        <f t="shared" si="77"/>
        <v>1509.563928895077</v>
      </c>
      <c r="DR88" s="66">
        <f t="shared" si="78"/>
        <v>36380.018617330097</v>
      </c>
      <c r="DS88" s="59">
        <v>20880</v>
      </c>
      <c r="DT88">
        <f t="shared" si="79"/>
        <v>32741.046893020655</v>
      </c>
      <c r="DU88" s="31">
        <f t="shared" si="80"/>
        <v>9.7950663585684064E-2</v>
      </c>
      <c r="DV88" s="31">
        <f t="shared" si="81"/>
        <v>2920.902893020655</v>
      </c>
      <c r="DW88" s="31">
        <f t="shared" si="82"/>
        <v>8531673.7104564328</v>
      </c>
      <c r="EK88" s="69">
        <v>29820.144</v>
      </c>
      <c r="EL88" s="66">
        <f t="shared" si="83"/>
        <v>11605.889166253191</v>
      </c>
      <c r="EM88" s="59">
        <v>20880</v>
      </c>
      <c r="EN88">
        <f t="shared" si="84"/>
        <v>32370.904725449604</v>
      </c>
      <c r="EO88" s="31">
        <f t="shared" si="85"/>
        <v>8.5538175987668039E-2</v>
      </c>
      <c r="EP88" s="31">
        <f t="shared" si="86"/>
        <v>2550.7607254496033</v>
      </c>
      <c r="EQ88" s="31">
        <f t="shared" si="87"/>
        <v>6506380.2784961872</v>
      </c>
    </row>
    <row r="89" spans="1:147" ht="15.75" thickBot="1" x14ac:dyDescent="0.3">
      <c r="A89">
        <v>85</v>
      </c>
      <c r="B89" s="4" t="s">
        <v>105</v>
      </c>
      <c r="C89" s="5">
        <v>6</v>
      </c>
      <c r="D89" s="5">
        <v>96</v>
      </c>
      <c r="E89" s="5">
        <v>28480</v>
      </c>
      <c r="F89" s="5">
        <v>39027.455999999998</v>
      </c>
      <c r="G89">
        <f t="shared" si="65"/>
        <v>29820.144</v>
      </c>
      <c r="H89">
        <f t="shared" si="75"/>
        <v>40942.403999999995</v>
      </c>
      <c r="I89">
        <f t="shared" si="88"/>
        <v>43133.495999999999</v>
      </c>
      <c r="J89">
        <f t="shared" si="90"/>
        <v>37419.312000000005</v>
      </c>
      <c r="K89">
        <f t="shared" si="66"/>
        <v>20880</v>
      </c>
      <c r="L89">
        <f t="shared" si="76"/>
        <v>32000</v>
      </c>
      <c r="M89">
        <f t="shared" si="89"/>
        <v>32400</v>
      </c>
      <c r="N89">
        <f t="shared" si="91"/>
        <v>26080</v>
      </c>
      <c r="O89">
        <f t="shared" si="92"/>
        <v>24720</v>
      </c>
      <c r="P89">
        <f t="shared" si="67"/>
        <v>7600</v>
      </c>
      <c r="Q89">
        <f t="shared" si="67"/>
        <v>9207.3119999999981</v>
      </c>
      <c r="S89" s="31"/>
      <c r="T89" s="43">
        <f t="shared" si="48"/>
        <v>36497.621929478686</v>
      </c>
      <c r="U89" s="31">
        <f t="shared" si="50"/>
        <v>6.4821905648200909E-2</v>
      </c>
      <c r="V89" s="31">
        <f t="shared" si="51"/>
        <v>2529.8340705213122</v>
      </c>
      <c r="W89" s="31">
        <f t="shared" si="52"/>
        <v>6400060.4243704323</v>
      </c>
      <c r="X89" s="31"/>
      <c r="Y89" s="27"/>
      <c r="Z89" s="27"/>
      <c r="AA89" s="31"/>
      <c r="AB89" s="31"/>
      <c r="AC89" s="31"/>
      <c r="AD89" s="31"/>
      <c r="AE89" s="31"/>
      <c r="AF89" s="31"/>
      <c r="AG89" s="31"/>
      <c r="AH89" s="31"/>
      <c r="AI89" s="50"/>
      <c r="AK89" s="58">
        <v>85</v>
      </c>
      <c r="AL89" s="59">
        <v>39027.455999999998</v>
      </c>
      <c r="AM89" s="31">
        <f t="shared" si="53"/>
        <v>33772.064765018615</v>
      </c>
      <c r="AN89" s="31">
        <f t="shared" si="54"/>
        <v>0.13465882159937312</v>
      </c>
      <c r="AO89" s="31">
        <f t="shared" si="55"/>
        <v>5255.3912349813836</v>
      </c>
      <c r="AP89" s="31">
        <f t="shared" si="56"/>
        <v>27619137.032719154</v>
      </c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50"/>
      <c r="BD89" s="58">
        <v>85</v>
      </c>
      <c r="BE89" s="59">
        <v>39027.455999999998</v>
      </c>
      <c r="BF89" s="59">
        <v>15120</v>
      </c>
      <c r="BG89" s="59">
        <v>13360</v>
      </c>
      <c r="BH89" s="31">
        <f t="shared" si="57"/>
        <v>36396.885336881511</v>
      </c>
      <c r="BI89" s="31">
        <f t="shared" si="58"/>
        <v>6.7403078056599119E-2</v>
      </c>
      <c r="BJ89" s="31">
        <f t="shared" si="59"/>
        <v>2630.5706631184876</v>
      </c>
      <c r="BK89" s="31">
        <f t="shared" si="60"/>
        <v>6919902.0136596393</v>
      </c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50"/>
      <c r="BY89" s="69">
        <v>39027.455999999998</v>
      </c>
      <c r="BZ89" s="59">
        <v>29820.144</v>
      </c>
      <c r="CA89" s="59">
        <v>28480</v>
      </c>
      <c r="CB89" s="31">
        <f t="shared" si="68"/>
        <v>35782.216768567567</v>
      </c>
      <c r="CC89" s="31">
        <f t="shared" si="69"/>
        <v>8.3152722827550735E-2</v>
      </c>
      <c r="CD89" s="31">
        <f t="shared" si="70"/>
        <v>3245.2392314324316</v>
      </c>
      <c r="CE89" s="31">
        <f t="shared" si="71"/>
        <v>10531577.669228159</v>
      </c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50"/>
      <c r="CS89" s="69">
        <v>39027.455999999998</v>
      </c>
      <c r="CT89" s="31">
        <v>85</v>
      </c>
      <c r="CU89" s="31">
        <f t="shared" si="61"/>
        <v>7225</v>
      </c>
      <c r="CV89" s="31">
        <f t="shared" si="62"/>
        <v>614125</v>
      </c>
      <c r="CW89" s="42">
        <f t="shared" si="63"/>
        <v>34742.386242992434</v>
      </c>
      <c r="CX89" s="88">
        <f t="shared" si="64"/>
        <v>4285.0697570075645</v>
      </c>
      <c r="CY89" s="42">
        <f t="shared" si="72"/>
        <v>-4965.9919848858044</v>
      </c>
      <c r="CZ89" s="31">
        <f t="shared" si="73"/>
        <v>-1562.8056973026121</v>
      </c>
      <c r="DA89" s="42">
        <f t="shared" si="74"/>
        <v>33179.580545689823</v>
      </c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50"/>
      <c r="DO89" s="69">
        <v>39027.455999999998</v>
      </c>
      <c r="DP89" s="16">
        <f t="shared" si="49"/>
        <v>4285.0697570075645</v>
      </c>
      <c r="DQ89">
        <f t="shared" si="77"/>
        <v>-2798.7812132885711</v>
      </c>
      <c r="DR89" s="66">
        <f t="shared" si="78"/>
        <v>32030.065858154372</v>
      </c>
      <c r="DS89" s="59">
        <v>28480</v>
      </c>
      <c r="DT89">
        <f t="shared" si="79"/>
        <v>35512.036138619311</v>
      </c>
      <c r="DU89" s="31">
        <f t="shared" si="80"/>
        <v>9.0075557612074114E-2</v>
      </c>
      <c r="DV89" s="31">
        <f t="shared" si="81"/>
        <v>3515.4198613806875</v>
      </c>
      <c r="DW89" s="31">
        <f t="shared" si="82"/>
        <v>12358176.801789813</v>
      </c>
      <c r="EK89" s="69">
        <v>39027.455999999998</v>
      </c>
      <c r="EL89" s="66">
        <f t="shared" si="83"/>
        <v>7285.0212083332317</v>
      </c>
      <c r="EM89" s="59">
        <v>28480</v>
      </c>
      <c r="EN89">
        <f t="shared" si="84"/>
        <v>35154.214553345446</v>
      </c>
      <c r="EO89" s="31">
        <f t="shared" si="85"/>
        <v>9.9244015460668314E-2</v>
      </c>
      <c r="EP89" s="31">
        <f t="shared" si="86"/>
        <v>3873.2414466545524</v>
      </c>
      <c r="EQ89" s="31">
        <f t="shared" si="87"/>
        <v>15001999.304082651</v>
      </c>
    </row>
    <row r="90" spans="1:147" ht="15.75" thickBot="1" x14ac:dyDescent="0.3">
      <c r="A90">
        <v>86</v>
      </c>
      <c r="B90" s="4" t="s">
        <v>106</v>
      </c>
      <c r="C90" s="5">
        <v>7</v>
      </c>
      <c r="D90" s="5">
        <v>97</v>
      </c>
      <c r="E90" s="5">
        <v>23680</v>
      </c>
      <c r="F90" s="5">
        <v>31405.608</v>
      </c>
      <c r="G90">
        <f t="shared" si="65"/>
        <v>39027.455999999998</v>
      </c>
      <c r="H90">
        <f t="shared" si="75"/>
        <v>29820.144</v>
      </c>
      <c r="I90">
        <f t="shared" si="88"/>
        <v>40942.403999999995</v>
      </c>
      <c r="J90">
        <f t="shared" si="90"/>
        <v>43133.495999999999</v>
      </c>
      <c r="K90">
        <f t="shared" si="66"/>
        <v>28480</v>
      </c>
      <c r="L90">
        <f t="shared" si="76"/>
        <v>20880</v>
      </c>
      <c r="M90">
        <f t="shared" si="89"/>
        <v>32000</v>
      </c>
      <c r="N90">
        <f t="shared" si="91"/>
        <v>32400</v>
      </c>
      <c r="O90">
        <f t="shared" si="92"/>
        <v>26080</v>
      </c>
      <c r="P90">
        <f t="shared" si="67"/>
        <v>-4800</v>
      </c>
      <c r="Q90">
        <f t="shared" si="67"/>
        <v>-7621.8479999999981</v>
      </c>
      <c r="S90" s="31"/>
      <c r="T90" s="43">
        <f t="shared" si="48"/>
        <v>33242.751781185973</v>
      </c>
      <c r="U90" s="31">
        <f t="shared" si="50"/>
        <v>5.8497316185885412E-2</v>
      </c>
      <c r="V90" s="31">
        <f t="shared" si="51"/>
        <v>1837.1437811859723</v>
      </c>
      <c r="W90" s="31">
        <f t="shared" si="52"/>
        <v>3375097.272750292</v>
      </c>
      <c r="X90" s="31"/>
      <c r="Y90" s="27"/>
      <c r="Z90" s="27"/>
      <c r="AA90" s="31"/>
      <c r="AB90" s="31"/>
      <c r="AC90" s="31"/>
      <c r="AD90" s="31"/>
      <c r="AE90" s="31"/>
      <c r="AF90" s="31"/>
      <c r="AG90" s="31"/>
      <c r="AH90" s="31"/>
      <c r="AI90" s="50"/>
      <c r="AK90" s="58">
        <v>86</v>
      </c>
      <c r="AL90" s="59">
        <v>31405.608</v>
      </c>
      <c r="AM90" s="31">
        <f t="shared" si="53"/>
        <v>33779.539423668924</v>
      </c>
      <c r="AN90" s="31">
        <f t="shared" si="54"/>
        <v>7.5589411409227425E-2</v>
      </c>
      <c r="AO90" s="31">
        <f t="shared" si="55"/>
        <v>2373.9314236689243</v>
      </c>
      <c r="AP90" s="31">
        <f t="shared" si="56"/>
        <v>5635550.4042827655</v>
      </c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50"/>
      <c r="BD90" s="58">
        <v>86</v>
      </c>
      <c r="BE90" s="59">
        <v>31405.608</v>
      </c>
      <c r="BF90" s="59">
        <v>14080</v>
      </c>
      <c r="BG90" s="59">
        <v>9600</v>
      </c>
      <c r="BH90" s="31">
        <f t="shared" si="57"/>
        <v>32819.132272562179</v>
      </c>
      <c r="BI90" s="31">
        <f t="shared" si="58"/>
        <v>4.5008658089414455E-2</v>
      </c>
      <c r="BJ90" s="31">
        <f t="shared" si="59"/>
        <v>1413.5242725621792</v>
      </c>
      <c r="BK90" s="31">
        <f t="shared" si="60"/>
        <v>1998050.8691224379</v>
      </c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50"/>
      <c r="BY90" s="69">
        <v>31405.608</v>
      </c>
      <c r="BZ90" s="59">
        <v>39027.455999999998</v>
      </c>
      <c r="CA90" s="59">
        <v>23680</v>
      </c>
      <c r="CB90" s="31">
        <f t="shared" si="68"/>
        <v>34029.352912875707</v>
      </c>
      <c r="CC90" s="31">
        <f t="shared" si="69"/>
        <v>8.3543834364732159E-2</v>
      </c>
      <c r="CD90" s="31">
        <f t="shared" si="70"/>
        <v>2623.7449128757071</v>
      </c>
      <c r="CE90" s="31">
        <f t="shared" si="71"/>
        <v>6884037.3678411515</v>
      </c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50"/>
      <c r="CS90" s="69">
        <v>31405.608</v>
      </c>
      <c r="CT90" s="31">
        <v>86</v>
      </c>
      <c r="CU90" s="31">
        <f t="shared" si="61"/>
        <v>7396</v>
      </c>
      <c r="CV90" s="31">
        <f t="shared" si="62"/>
        <v>636056</v>
      </c>
      <c r="CW90" s="42">
        <f t="shared" si="63"/>
        <v>34697.662659991649</v>
      </c>
      <c r="CX90" s="88">
        <f t="shared" si="64"/>
        <v>-3292.0546599916488</v>
      </c>
      <c r="CY90" s="42">
        <f t="shared" si="72"/>
        <v>4285.0697570075645</v>
      </c>
      <c r="CZ90" s="31">
        <f t="shared" si="73"/>
        <v>1397.3751393427508</v>
      </c>
      <c r="DA90" s="42">
        <f t="shared" si="74"/>
        <v>36095.037799334401</v>
      </c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50"/>
      <c r="DO90" s="69">
        <v>31405.608</v>
      </c>
      <c r="DP90" s="16">
        <f t="shared" si="49"/>
        <v>-3292.0546599916488</v>
      </c>
      <c r="DQ90">
        <f t="shared" si="77"/>
        <v>2377.0974656237368</v>
      </c>
      <c r="DR90" s="66">
        <f t="shared" si="78"/>
        <v>37163.233450509542</v>
      </c>
      <c r="DS90" s="59">
        <v>23680</v>
      </c>
      <c r="DT90">
        <f t="shared" si="79"/>
        <v>34762.170300364953</v>
      </c>
      <c r="DU90" s="31">
        <f t="shared" si="80"/>
        <v>0.10687780030766965</v>
      </c>
      <c r="DV90" s="31">
        <f t="shared" si="81"/>
        <v>3356.5623003649525</v>
      </c>
      <c r="DW90" s="31">
        <f t="shared" si="82"/>
        <v>11266510.476231262</v>
      </c>
      <c r="EK90" s="69">
        <v>31405.608</v>
      </c>
      <c r="EL90" s="66">
        <f t="shared" si="83"/>
        <v>12448.083776855497</v>
      </c>
      <c r="EM90" s="59">
        <v>23680</v>
      </c>
      <c r="EN90">
        <f t="shared" si="84"/>
        <v>34471.606095097624</v>
      </c>
      <c r="EO90" s="31">
        <f t="shared" si="85"/>
        <v>9.7625815589929804E-2</v>
      </c>
      <c r="EP90" s="31">
        <f t="shared" si="86"/>
        <v>3065.9980950976242</v>
      </c>
      <c r="EQ90" s="31">
        <f t="shared" si="87"/>
        <v>9400344.3191422597</v>
      </c>
    </row>
    <row r="91" spans="1:147" ht="15.75" thickBot="1" x14ac:dyDescent="0.3">
      <c r="A91">
        <v>87</v>
      </c>
      <c r="B91" s="4" t="s">
        <v>107</v>
      </c>
      <c r="C91" s="5">
        <v>8</v>
      </c>
      <c r="D91" s="5">
        <v>98</v>
      </c>
      <c r="E91" s="5">
        <v>22720</v>
      </c>
      <c r="F91" s="5">
        <v>29916.432000000001</v>
      </c>
      <c r="G91">
        <f t="shared" si="65"/>
        <v>31405.608</v>
      </c>
      <c r="H91">
        <f t="shared" si="75"/>
        <v>39027.455999999998</v>
      </c>
      <c r="I91">
        <f t="shared" si="88"/>
        <v>29820.144</v>
      </c>
      <c r="J91">
        <f t="shared" si="90"/>
        <v>40942.403999999995</v>
      </c>
      <c r="K91">
        <f t="shared" si="66"/>
        <v>23680</v>
      </c>
      <c r="L91">
        <f t="shared" si="76"/>
        <v>28480</v>
      </c>
      <c r="M91">
        <f t="shared" si="89"/>
        <v>20880</v>
      </c>
      <c r="N91">
        <f t="shared" si="91"/>
        <v>32000</v>
      </c>
      <c r="O91">
        <f t="shared" si="92"/>
        <v>32400</v>
      </c>
      <c r="P91">
        <f t="shared" si="67"/>
        <v>-960</v>
      </c>
      <c r="Q91">
        <f t="shared" si="67"/>
        <v>-1489.1759999999995</v>
      </c>
      <c r="S91" s="31"/>
      <c r="T91" s="43">
        <f t="shared" si="48"/>
        <v>32591.777751527428</v>
      </c>
      <c r="U91" s="31">
        <f t="shared" si="50"/>
        <v>8.9427300405590729E-2</v>
      </c>
      <c r="V91" s="31">
        <f t="shared" si="51"/>
        <v>2675.3457515274276</v>
      </c>
      <c r="W91" s="31">
        <f t="shared" si="52"/>
        <v>7157474.890215857</v>
      </c>
      <c r="X91" s="31"/>
      <c r="Y91" s="27"/>
      <c r="Z91" s="27"/>
      <c r="AA91" s="31"/>
      <c r="AB91" s="31"/>
      <c r="AC91" s="31"/>
      <c r="AD91" s="31"/>
      <c r="AE91" s="31"/>
      <c r="AF91" s="31"/>
      <c r="AG91" s="31"/>
      <c r="AH91" s="31"/>
      <c r="AI91" s="50"/>
      <c r="AK91" s="58">
        <v>87</v>
      </c>
      <c r="AL91" s="59">
        <v>29916.432000000001</v>
      </c>
      <c r="AM91" s="31">
        <f t="shared" si="53"/>
        <v>33787.014082319234</v>
      </c>
      <c r="AN91" s="31">
        <f t="shared" si="54"/>
        <v>0.12937980312355543</v>
      </c>
      <c r="AO91" s="31">
        <f t="shared" si="55"/>
        <v>3870.5820823192335</v>
      </c>
      <c r="AP91" s="31">
        <f t="shared" si="56"/>
        <v>14981405.655970693</v>
      </c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50"/>
      <c r="BD91" s="58">
        <v>87</v>
      </c>
      <c r="BE91" s="59">
        <v>29916.432000000001</v>
      </c>
      <c r="BF91" s="59">
        <v>9600</v>
      </c>
      <c r="BG91" s="59">
        <v>13120</v>
      </c>
      <c r="BH91" s="31">
        <f t="shared" si="57"/>
        <v>32863.406242824727</v>
      </c>
      <c r="BI91" s="31">
        <f t="shared" si="58"/>
        <v>9.8506875513253933E-2</v>
      </c>
      <c r="BJ91" s="31">
        <f t="shared" si="59"/>
        <v>2946.9742428247264</v>
      </c>
      <c r="BK91" s="31">
        <f t="shared" si="60"/>
        <v>8684657.1878723688</v>
      </c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50"/>
      <c r="BY91" s="69">
        <v>29916.432000000001</v>
      </c>
      <c r="BZ91" s="59">
        <v>31405.608</v>
      </c>
      <c r="CA91" s="59">
        <v>22720</v>
      </c>
      <c r="CB91" s="31">
        <f t="shared" si="68"/>
        <v>32396.249476403464</v>
      </c>
      <c r="CC91" s="31">
        <f t="shared" si="69"/>
        <v>8.2891485067586368E-2</v>
      </c>
      <c r="CD91" s="31">
        <f t="shared" si="70"/>
        <v>2479.8174764034629</v>
      </c>
      <c r="CE91" s="31">
        <f t="shared" si="71"/>
        <v>6149494.7162760394</v>
      </c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50"/>
      <c r="CS91" s="69">
        <v>29916.432000000001</v>
      </c>
      <c r="CT91" s="31">
        <v>87</v>
      </c>
      <c r="CU91" s="31">
        <f t="shared" si="61"/>
        <v>7569</v>
      </c>
      <c r="CV91" s="31">
        <f t="shared" si="62"/>
        <v>658503</v>
      </c>
      <c r="CW91" s="42">
        <f t="shared" si="63"/>
        <v>34652.030050112277</v>
      </c>
      <c r="CX91" s="88">
        <f t="shared" si="64"/>
        <v>-4735.5980501122758</v>
      </c>
      <c r="CY91" s="42">
        <f t="shared" si="72"/>
        <v>-3292.0546599916488</v>
      </c>
      <c r="CZ91" s="31">
        <f t="shared" si="73"/>
        <v>-1027.174509321487</v>
      </c>
      <c r="DA91" s="42">
        <f t="shared" si="74"/>
        <v>33624.855540790792</v>
      </c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50"/>
      <c r="DO91" s="69">
        <v>29916.432000000001</v>
      </c>
      <c r="DP91" s="16">
        <f t="shared" si="49"/>
        <v>-4735.5980501122758</v>
      </c>
      <c r="DQ91">
        <f t="shared" si="77"/>
        <v>-1883.8470342521118</v>
      </c>
      <c r="DR91" s="66">
        <f t="shared" si="78"/>
        <v>32858.539208740323</v>
      </c>
      <c r="DS91" s="59">
        <v>22720</v>
      </c>
      <c r="DT91">
        <f t="shared" si="79"/>
        <v>32377.096467859017</v>
      </c>
      <c r="DU91" s="31">
        <f t="shared" si="80"/>
        <v>8.2251268060944446E-2</v>
      </c>
      <c r="DV91" s="31">
        <f t="shared" si="81"/>
        <v>2460.6644678590164</v>
      </c>
      <c r="DW91" s="31">
        <f t="shared" si="82"/>
        <v>6054869.6233838964</v>
      </c>
      <c r="EK91" s="69">
        <v>29916.432000000001</v>
      </c>
      <c r="EL91" s="66">
        <f t="shared" si="83"/>
        <v>8174.0486700370711</v>
      </c>
      <c r="EM91" s="59">
        <v>22720</v>
      </c>
      <c r="EN91">
        <f t="shared" si="84"/>
        <v>31990.849481656529</v>
      </c>
      <c r="EO91" s="31">
        <f t="shared" si="85"/>
        <v>6.9340404017983429E-2</v>
      </c>
      <c r="EP91" s="31">
        <f t="shared" si="86"/>
        <v>2074.4174816565283</v>
      </c>
      <c r="EQ91" s="31">
        <f t="shared" si="87"/>
        <v>4303207.8882022128</v>
      </c>
    </row>
    <row r="92" spans="1:147" ht="15.75" thickBot="1" x14ac:dyDescent="0.3">
      <c r="A92">
        <v>88</v>
      </c>
      <c r="B92" s="4" t="s">
        <v>108</v>
      </c>
      <c r="C92" s="5">
        <v>9</v>
      </c>
      <c r="D92" s="5">
        <v>99</v>
      </c>
      <c r="E92" s="5">
        <v>29920</v>
      </c>
      <c r="F92" s="5">
        <v>38368.572</v>
      </c>
      <c r="G92">
        <f t="shared" si="65"/>
        <v>29916.432000000001</v>
      </c>
      <c r="H92">
        <f t="shared" si="75"/>
        <v>31405.608</v>
      </c>
      <c r="I92">
        <f t="shared" si="88"/>
        <v>39027.455999999998</v>
      </c>
      <c r="J92">
        <f t="shared" si="90"/>
        <v>29820.144</v>
      </c>
      <c r="K92">
        <f t="shared" si="66"/>
        <v>22720</v>
      </c>
      <c r="L92">
        <f t="shared" si="76"/>
        <v>23680</v>
      </c>
      <c r="M92">
        <f t="shared" si="89"/>
        <v>28480</v>
      </c>
      <c r="N92">
        <f t="shared" si="91"/>
        <v>20880</v>
      </c>
      <c r="O92">
        <f t="shared" si="92"/>
        <v>32000</v>
      </c>
      <c r="P92">
        <f t="shared" si="67"/>
        <v>7200</v>
      </c>
      <c r="Q92">
        <f t="shared" si="67"/>
        <v>8452.14</v>
      </c>
      <c r="S92" s="31"/>
      <c r="T92" s="43">
        <f t="shared" si="48"/>
        <v>37474.082973966506</v>
      </c>
      <c r="U92" s="31">
        <f t="shared" si="50"/>
        <v>2.3313065339869675E-2</v>
      </c>
      <c r="V92" s="31">
        <f t="shared" si="51"/>
        <v>894.48902603349416</v>
      </c>
      <c r="W92" s="31">
        <f t="shared" si="52"/>
        <v>800110.61769434903</v>
      </c>
      <c r="X92" s="31"/>
      <c r="Y92" s="27"/>
      <c r="Z92" s="27"/>
      <c r="AA92" s="31"/>
      <c r="AB92" s="31"/>
      <c r="AC92" s="31"/>
      <c r="AD92" s="31"/>
      <c r="AE92" s="31"/>
      <c r="AF92" s="31"/>
      <c r="AG92" s="31"/>
      <c r="AH92" s="31"/>
      <c r="AI92" s="50"/>
      <c r="AK92" s="58">
        <v>88</v>
      </c>
      <c r="AL92" s="59">
        <v>38368.572</v>
      </c>
      <c r="AM92" s="31">
        <f t="shared" si="53"/>
        <v>33794.488740969544</v>
      </c>
      <c r="AN92" s="31">
        <f t="shared" si="54"/>
        <v>0.11921432100810153</v>
      </c>
      <c r="AO92" s="31">
        <f t="shared" si="55"/>
        <v>4574.0832590304562</v>
      </c>
      <c r="AP92" s="31">
        <f t="shared" si="56"/>
        <v>20922237.660542678</v>
      </c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50"/>
      <c r="BD92" s="58">
        <v>88</v>
      </c>
      <c r="BE92" s="59">
        <v>38368.572</v>
      </c>
      <c r="BF92" s="59">
        <v>15040</v>
      </c>
      <c r="BG92" s="59">
        <v>14880</v>
      </c>
      <c r="BH92" s="31">
        <f t="shared" si="57"/>
        <v>37539.932987587788</v>
      </c>
      <c r="BI92" s="31">
        <f t="shared" si="58"/>
        <v>2.1596816592814861E-2</v>
      </c>
      <c r="BJ92" s="31">
        <f t="shared" si="59"/>
        <v>828.63901241221174</v>
      </c>
      <c r="BK92" s="31">
        <f t="shared" si="60"/>
        <v>686642.61289148557</v>
      </c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50"/>
      <c r="BY92" s="69">
        <v>38368.572</v>
      </c>
      <c r="BZ92" s="59">
        <v>29916.432000000001</v>
      </c>
      <c r="CA92" s="59">
        <v>29920</v>
      </c>
      <c r="CB92" s="31">
        <f t="shared" si="68"/>
        <v>36695.476333095692</v>
      </c>
      <c r="CC92" s="31">
        <f t="shared" si="69"/>
        <v>4.3605888353215438E-2</v>
      </c>
      <c r="CD92" s="31">
        <f t="shared" si="70"/>
        <v>1673.095666904308</v>
      </c>
      <c r="CE92" s="31">
        <f t="shared" si="71"/>
        <v>2799249.110613971</v>
      </c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50"/>
      <c r="CS92" s="69">
        <v>38368.572</v>
      </c>
      <c r="CT92" s="31">
        <v>88</v>
      </c>
      <c r="CU92" s="31">
        <f t="shared" si="61"/>
        <v>7744</v>
      </c>
      <c r="CV92" s="31">
        <f t="shared" si="62"/>
        <v>681472</v>
      </c>
      <c r="CW92" s="42">
        <f t="shared" si="63"/>
        <v>34605.553227583121</v>
      </c>
      <c r="CX92" s="88">
        <f t="shared" si="64"/>
        <v>3763.0187724168791</v>
      </c>
      <c r="CY92" s="42">
        <f t="shared" si="72"/>
        <v>-4735.5980501122758</v>
      </c>
      <c r="CZ92" s="31">
        <f t="shared" si="73"/>
        <v>-1489.0835960320678</v>
      </c>
      <c r="DA92" s="42">
        <f t="shared" si="74"/>
        <v>33116.469631551052</v>
      </c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50"/>
      <c r="DO92" s="69">
        <v>38368.572</v>
      </c>
      <c r="DP92" s="16">
        <f t="shared" si="49"/>
        <v>3763.0187724168791</v>
      </c>
      <c r="DQ92">
        <f t="shared" si="77"/>
        <v>-1550.4643231016867</v>
      </c>
      <c r="DR92" s="66">
        <f t="shared" si="78"/>
        <v>33147.19833688996</v>
      </c>
      <c r="DS92" s="59">
        <v>29920</v>
      </c>
      <c r="DT92">
        <f t="shared" si="79"/>
        <v>36850.948680578542</v>
      </c>
      <c r="DU92" s="31">
        <f t="shared" si="80"/>
        <v>3.9553812933706738E-2</v>
      </c>
      <c r="DV92" s="31">
        <f t="shared" si="81"/>
        <v>1517.6233194214583</v>
      </c>
      <c r="DW92" s="31">
        <f t="shared" si="82"/>
        <v>2303180.5396518055</v>
      </c>
      <c r="EK92" s="69">
        <v>38368.572</v>
      </c>
      <c r="EL92" s="66">
        <f t="shared" si="83"/>
        <v>8494.0850757935732</v>
      </c>
      <c r="EM92" s="59">
        <v>29920</v>
      </c>
      <c r="EN92">
        <f t="shared" si="84"/>
        <v>36577.348049102788</v>
      </c>
      <c r="EO92" s="31">
        <f t="shared" si="85"/>
        <v>4.668466553556417E-2</v>
      </c>
      <c r="EP92" s="31">
        <f t="shared" si="86"/>
        <v>1791.2239508972125</v>
      </c>
      <c r="EQ92" s="31">
        <f t="shared" si="87"/>
        <v>3208483.2422678196</v>
      </c>
    </row>
    <row r="93" spans="1:147" ht="15.75" thickBot="1" x14ac:dyDescent="0.3">
      <c r="A93">
        <v>89</v>
      </c>
      <c r="B93" s="4" t="s">
        <v>109</v>
      </c>
      <c r="C93" s="5">
        <v>10</v>
      </c>
      <c r="D93" s="5">
        <v>100</v>
      </c>
      <c r="E93" s="5">
        <v>31440</v>
      </c>
      <c r="F93" s="5">
        <v>40734.912000000004</v>
      </c>
      <c r="G93">
        <f t="shared" si="65"/>
        <v>38368.572</v>
      </c>
      <c r="H93">
        <f t="shared" si="75"/>
        <v>29916.432000000001</v>
      </c>
      <c r="I93">
        <f t="shared" si="88"/>
        <v>31405.608</v>
      </c>
      <c r="J93">
        <f t="shared" si="90"/>
        <v>39027.455999999998</v>
      </c>
      <c r="K93">
        <f t="shared" si="66"/>
        <v>29920</v>
      </c>
      <c r="L93">
        <f t="shared" si="76"/>
        <v>22720</v>
      </c>
      <c r="M93">
        <f t="shared" si="89"/>
        <v>23680</v>
      </c>
      <c r="N93">
        <f t="shared" si="91"/>
        <v>28480</v>
      </c>
      <c r="O93">
        <f t="shared" si="92"/>
        <v>20880</v>
      </c>
      <c r="P93">
        <f t="shared" si="67"/>
        <v>1520</v>
      </c>
      <c r="Q93">
        <f t="shared" si="67"/>
        <v>2366.3400000000038</v>
      </c>
      <c r="S93" s="31"/>
      <c r="T93" s="43">
        <f t="shared" si="48"/>
        <v>38504.791854259194</v>
      </c>
      <c r="U93" s="31">
        <f t="shared" si="50"/>
        <v>5.4747145292490369E-2</v>
      </c>
      <c r="V93" s="31">
        <f t="shared" si="51"/>
        <v>2230.1201457408097</v>
      </c>
      <c r="W93" s="31">
        <f t="shared" si="52"/>
        <v>4973435.8644390106</v>
      </c>
      <c r="X93" s="31"/>
      <c r="Y93" s="27"/>
      <c r="Z93" s="27"/>
      <c r="AA93" s="31"/>
      <c r="AB93" s="31"/>
      <c r="AC93" s="31"/>
      <c r="AD93" s="31"/>
      <c r="AE93" s="31"/>
      <c r="AF93" s="31"/>
      <c r="AG93" s="31"/>
      <c r="AH93" s="31"/>
      <c r="AI93" s="50"/>
      <c r="AK93" s="58">
        <v>89</v>
      </c>
      <c r="AL93" s="59">
        <v>40734.912000000004</v>
      </c>
      <c r="AM93" s="31">
        <f t="shared" si="53"/>
        <v>33801.963399619854</v>
      </c>
      <c r="AN93" s="31">
        <f t="shared" si="54"/>
        <v>0.17019672462727181</v>
      </c>
      <c r="AO93" s="31">
        <f t="shared" si="55"/>
        <v>6932.9486003801503</v>
      </c>
      <c r="AP93" s="31">
        <f t="shared" si="56"/>
        <v>48065776.295513086</v>
      </c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50"/>
      <c r="BD93" s="58">
        <v>89</v>
      </c>
      <c r="BE93" s="59">
        <v>40734.912000000004</v>
      </c>
      <c r="BF93" s="59">
        <v>16960</v>
      </c>
      <c r="BG93" s="59">
        <v>14480</v>
      </c>
      <c r="BH93" s="31">
        <f t="shared" si="57"/>
        <v>38389.969670293336</v>
      </c>
      <c r="BI93" s="31">
        <f t="shared" si="58"/>
        <v>5.7565911268119781E-2</v>
      </c>
      <c r="BJ93" s="31">
        <f t="shared" si="59"/>
        <v>2344.9423297066678</v>
      </c>
      <c r="BK93" s="31">
        <f t="shared" si="60"/>
        <v>5498754.529650135</v>
      </c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50"/>
      <c r="BY93" s="69">
        <v>40734.912000000004</v>
      </c>
      <c r="BZ93" s="59">
        <v>38368.572</v>
      </c>
      <c r="CA93" s="59">
        <v>31440</v>
      </c>
      <c r="CB93" s="31">
        <f t="shared" si="68"/>
        <v>38791.188111949938</v>
      </c>
      <c r="CC93" s="31">
        <f t="shared" si="69"/>
        <v>4.7716413086888863E-2</v>
      </c>
      <c r="CD93" s="31">
        <f t="shared" si="70"/>
        <v>1943.7238880500663</v>
      </c>
      <c r="CE93" s="31">
        <f t="shared" si="71"/>
        <v>3778062.5529764667</v>
      </c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50"/>
      <c r="CS93" s="69">
        <v>40734.912000000004</v>
      </c>
      <c r="CT93" s="31">
        <v>89</v>
      </c>
      <c r="CU93" s="31">
        <f t="shared" si="61"/>
        <v>7921</v>
      </c>
      <c r="CV93" s="31">
        <f t="shared" si="62"/>
        <v>704969</v>
      </c>
      <c r="CW93" s="42">
        <f t="shared" si="63"/>
        <v>34558.297006633002</v>
      </c>
      <c r="CX93" s="88">
        <f t="shared" si="64"/>
        <v>6176.6149933670022</v>
      </c>
      <c r="CY93" s="42">
        <f t="shared" si="72"/>
        <v>3763.0187724168791</v>
      </c>
      <c r="CZ93" s="31">
        <f t="shared" si="73"/>
        <v>1230.32779240537</v>
      </c>
      <c r="DA93" s="42">
        <f t="shared" si="74"/>
        <v>35788.624799038371</v>
      </c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50"/>
      <c r="DO93" s="69">
        <v>40734.912000000004</v>
      </c>
      <c r="DP93" s="16">
        <f t="shared" si="49"/>
        <v>6176.6149933670022</v>
      </c>
      <c r="DQ93">
        <f t="shared" si="77"/>
        <v>2133.427550548347</v>
      </c>
      <c r="DR93" s="66">
        <f t="shared" si="78"/>
        <v>36785.457600660622</v>
      </c>
      <c r="DS93" s="59">
        <v>31440</v>
      </c>
      <c r="DT93">
        <f t="shared" si="79"/>
        <v>39295.180797585635</v>
      </c>
      <c r="DU93" s="31">
        <f t="shared" si="80"/>
        <v>3.5343913408094958E-2</v>
      </c>
      <c r="DV93" s="31">
        <f t="shared" si="81"/>
        <v>1439.7312024143685</v>
      </c>
      <c r="DW93" s="31">
        <f t="shared" si="82"/>
        <v>2072825.9352055232</v>
      </c>
      <c r="EK93" s="69">
        <v>40734.912000000004</v>
      </c>
      <c r="EL93" s="66">
        <f t="shared" si="83"/>
        <v>12164.393743699522</v>
      </c>
      <c r="EM93" s="59">
        <v>31440</v>
      </c>
      <c r="EN93">
        <f t="shared" si="84"/>
        <v>39137.137492721115</v>
      </c>
      <c r="EO93" s="31">
        <f t="shared" si="85"/>
        <v>3.9223713243295807E-2</v>
      </c>
      <c r="EP93" s="31">
        <f t="shared" si="86"/>
        <v>1597.7745072788894</v>
      </c>
      <c r="EQ93" s="31">
        <f t="shared" si="87"/>
        <v>2552883.3761102976</v>
      </c>
    </row>
    <row r="94" spans="1:147" ht="15.75" thickBot="1" x14ac:dyDescent="0.3">
      <c r="A94">
        <v>90</v>
      </c>
      <c r="B94" s="4" t="s">
        <v>110</v>
      </c>
      <c r="C94" s="5">
        <v>11</v>
      </c>
      <c r="D94" s="5">
        <v>101</v>
      </c>
      <c r="E94" s="5">
        <v>33520</v>
      </c>
      <c r="F94" s="5">
        <v>43091.892</v>
      </c>
      <c r="G94">
        <f t="shared" si="65"/>
        <v>40734.912000000004</v>
      </c>
      <c r="H94">
        <f t="shared" si="75"/>
        <v>38368.572</v>
      </c>
      <c r="I94">
        <f t="shared" si="88"/>
        <v>29916.432000000001</v>
      </c>
      <c r="J94">
        <f t="shared" si="90"/>
        <v>31405.608</v>
      </c>
      <c r="K94">
        <f t="shared" si="66"/>
        <v>31440</v>
      </c>
      <c r="L94">
        <f t="shared" si="76"/>
        <v>29920</v>
      </c>
      <c r="M94">
        <f t="shared" si="89"/>
        <v>22720</v>
      </c>
      <c r="N94">
        <f t="shared" si="91"/>
        <v>23680</v>
      </c>
      <c r="O94">
        <f t="shared" si="92"/>
        <v>28480</v>
      </c>
      <c r="P94">
        <f t="shared" si="67"/>
        <v>2080</v>
      </c>
      <c r="Q94">
        <f t="shared" si="67"/>
        <v>2356.9799999999959</v>
      </c>
      <c r="S94" s="31"/>
      <c r="T94" s="43">
        <f t="shared" si="48"/>
        <v>39915.235585186034</v>
      </c>
      <c r="U94" s="31">
        <f t="shared" si="50"/>
        <v>7.3718193084071737E-2</v>
      </c>
      <c r="V94" s="31">
        <f t="shared" si="51"/>
        <v>3176.656414813966</v>
      </c>
      <c r="W94" s="31">
        <f t="shared" si="52"/>
        <v>10091145.97777872</v>
      </c>
      <c r="X94" s="31"/>
      <c r="Y94" s="27"/>
      <c r="Z94" s="27"/>
      <c r="AA94" s="31"/>
      <c r="AB94" s="31"/>
      <c r="AC94" s="31"/>
      <c r="AD94" s="31"/>
      <c r="AE94" s="31"/>
      <c r="AF94" s="31"/>
      <c r="AG94" s="31"/>
      <c r="AH94" s="31"/>
      <c r="AI94" s="50"/>
      <c r="AK94" s="58">
        <v>90</v>
      </c>
      <c r="AL94" s="59">
        <v>43091.892</v>
      </c>
      <c r="AM94" s="31">
        <f t="shared" si="53"/>
        <v>33809.438058270163</v>
      </c>
      <c r="AN94" s="31">
        <f t="shared" si="54"/>
        <v>0.21541068425888185</v>
      </c>
      <c r="AO94" s="31">
        <f t="shared" si="55"/>
        <v>9282.4539417298365</v>
      </c>
      <c r="AP94" s="31">
        <f t="shared" si="56"/>
        <v>86163951.180335775</v>
      </c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50"/>
      <c r="BD94" s="58">
        <v>90</v>
      </c>
      <c r="BE94" s="59">
        <v>43091.892</v>
      </c>
      <c r="BF94" s="59">
        <v>17120</v>
      </c>
      <c r="BG94" s="59">
        <v>16400</v>
      </c>
      <c r="BH94" s="31">
        <f t="shared" si="57"/>
        <v>39992.027758190496</v>
      </c>
      <c r="BI94" s="31">
        <f t="shared" si="58"/>
        <v>7.1936136891123367E-2</v>
      </c>
      <c r="BJ94" s="31">
        <f t="shared" si="59"/>
        <v>3099.8642418095042</v>
      </c>
      <c r="BK94" s="31">
        <f t="shared" si="60"/>
        <v>9609158.3176492117</v>
      </c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50"/>
      <c r="BY94" s="69">
        <v>43091.892</v>
      </c>
      <c r="BZ94" s="59">
        <v>40734.912000000004</v>
      </c>
      <c r="CA94" s="59">
        <v>33520</v>
      </c>
      <c r="CB94" s="31">
        <f t="shared" si="68"/>
        <v>40412.193519904657</v>
      </c>
      <c r="CC94" s="31">
        <f t="shared" si="69"/>
        <v>6.218567706647328E-2</v>
      </c>
      <c r="CD94" s="31">
        <f t="shared" si="70"/>
        <v>2679.6984800953433</v>
      </c>
      <c r="CE94" s="31">
        <f t="shared" si="71"/>
        <v>7180783.9442252927</v>
      </c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50"/>
      <c r="CS94" s="69">
        <v>43091.892</v>
      </c>
      <c r="CT94" s="31">
        <v>90</v>
      </c>
      <c r="CU94" s="31">
        <f t="shared" si="61"/>
        <v>8100</v>
      </c>
      <c r="CV94" s="31">
        <f t="shared" si="62"/>
        <v>729000</v>
      </c>
      <c r="CW94" s="42">
        <f t="shared" si="63"/>
        <v>34510.326201490752</v>
      </c>
      <c r="CX94" s="88">
        <f t="shared" si="64"/>
        <v>8581.5657985092475</v>
      </c>
      <c r="CY94" s="42">
        <f t="shared" si="72"/>
        <v>6176.6149933670022</v>
      </c>
      <c r="CZ94" s="31">
        <f t="shared" si="73"/>
        <v>2002.6371207824127</v>
      </c>
      <c r="DA94" s="42">
        <f t="shared" si="74"/>
        <v>36512.963322273165</v>
      </c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50"/>
      <c r="DO94" s="69">
        <v>43091.892</v>
      </c>
      <c r="DP94" s="16">
        <f t="shared" si="49"/>
        <v>8581.5657985092475</v>
      </c>
      <c r="DQ94">
        <f t="shared" si="77"/>
        <v>2087.3438366913269</v>
      </c>
      <c r="DR94" s="66">
        <f t="shared" si="78"/>
        <v>36692.897064274446</v>
      </c>
      <c r="DS94" s="59">
        <v>33520</v>
      </c>
      <c r="DT94">
        <f t="shared" si="79"/>
        <v>40513.861486729649</v>
      </c>
      <c r="DU94" s="31">
        <f t="shared" si="80"/>
        <v>5.9826347686714493E-2</v>
      </c>
      <c r="DV94" s="31">
        <f t="shared" si="81"/>
        <v>2578.0305132703506</v>
      </c>
      <c r="DW94" s="31">
        <f t="shared" si="82"/>
        <v>6646241.3273529876</v>
      </c>
      <c r="EK94" s="69">
        <v>43091.892</v>
      </c>
      <c r="EL94" s="66">
        <f t="shared" si="83"/>
        <v>12104.508721849452</v>
      </c>
      <c r="EM94" s="59">
        <v>33520</v>
      </c>
      <c r="EN94">
        <f t="shared" si="84"/>
        <v>40394.829110145176</v>
      </c>
      <c r="EO94" s="31">
        <f t="shared" si="85"/>
        <v>6.2588639409353941E-2</v>
      </c>
      <c r="EP94" s="31">
        <f t="shared" si="86"/>
        <v>2697.0628898548239</v>
      </c>
      <c r="EQ94" s="31">
        <f t="shared" si="87"/>
        <v>7274148.2318320535</v>
      </c>
    </row>
    <row r="95" spans="1:147" ht="15.75" thickBot="1" x14ac:dyDescent="0.3">
      <c r="A95">
        <v>91</v>
      </c>
      <c r="B95" s="4" t="s">
        <v>111</v>
      </c>
      <c r="C95" s="5">
        <v>12</v>
      </c>
      <c r="D95" s="5">
        <v>102</v>
      </c>
      <c r="E95" s="5">
        <v>26800</v>
      </c>
      <c r="F95" s="5">
        <v>33422.436000000002</v>
      </c>
      <c r="G95">
        <f t="shared" si="65"/>
        <v>43091.892</v>
      </c>
      <c r="H95">
        <f t="shared" si="75"/>
        <v>40734.912000000004</v>
      </c>
      <c r="I95">
        <f t="shared" si="88"/>
        <v>38368.572</v>
      </c>
      <c r="J95">
        <f t="shared" si="90"/>
        <v>29916.432000000001</v>
      </c>
      <c r="K95">
        <f t="shared" si="66"/>
        <v>33520</v>
      </c>
      <c r="L95">
        <f t="shared" si="76"/>
        <v>31440</v>
      </c>
      <c r="M95">
        <f t="shared" si="89"/>
        <v>29920</v>
      </c>
      <c r="N95">
        <f t="shared" si="91"/>
        <v>22720</v>
      </c>
      <c r="O95">
        <f t="shared" si="92"/>
        <v>23680</v>
      </c>
      <c r="P95">
        <f t="shared" si="67"/>
        <v>-6720</v>
      </c>
      <c r="Q95">
        <f t="shared" si="67"/>
        <v>-9669.4559999999983</v>
      </c>
      <c r="S95" s="31"/>
      <c r="T95" s="43">
        <f t="shared" si="48"/>
        <v>35358.417377576239</v>
      </c>
      <c r="U95" s="31">
        <f t="shared" si="50"/>
        <v>5.7924604226222101E-2</v>
      </c>
      <c r="V95" s="31">
        <f t="shared" si="51"/>
        <v>1935.9813775762377</v>
      </c>
      <c r="W95" s="31">
        <f t="shared" si="52"/>
        <v>3748023.8943219869</v>
      </c>
      <c r="X95" s="31"/>
      <c r="Y95" s="27"/>
      <c r="Z95" s="27"/>
      <c r="AA95" s="31"/>
      <c r="AB95" s="31"/>
      <c r="AC95" s="31"/>
      <c r="AD95" s="31"/>
      <c r="AE95" s="31"/>
      <c r="AF95" s="31"/>
      <c r="AG95" s="31"/>
      <c r="AH95" s="31"/>
      <c r="AI95" s="50"/>
      <c r="AK95" s="58">
        <v>91</v>
      </c>
      <c r="AL95" s="59">
        <v>33422.436000000002</v>
      </c>
      <c r="AM95" s="31">
        <f t="shared" si="53"/>
        <v>33816.912716920473</v>
      </c>
      <c r="AN95" s="31">
        <f t="shared" si="54"/>
        <v>1.1802751807811719E-2</v>
      </c>
      <c r="AO95" s="31">
        <f t="shared" si="55"/>
        <v>394.47671692047152</v>
      </c>
      <c r="AP95" s="31">
        <f t="shared" si="56"/>
        <v>155611.88019235383</v>
      </c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50"/>
      <c r="BD95" s="58">
        <v>91</v>
      </c>
      <c r="BE95" s="59">
        <v>33422.436000000002</v>
      </c>
      <c r="BF95" s="59">
        <v>14240</v>
      </c>
      <c r="BG95" s="59">
        <v>12560</v>
      </c>
      <c r="BH95" s="31">
        <f t="shared" si="57"/>
        <v>35236.448329185572</v>
      </c>
      <c r="BI95" s="31">
        <f t="shared" si="58"/>
        <v>5.4275287689549936E-2</v>
      </c>
      <c r="BJ95" s="31">
        <f t="shared" si="59"/>
        <v>1814.0123291855707</v>
      </c>
      <c r="BK95" s="31">
        <f t="shared" si="60"/>
        <v>3290640.7304372592</v>
      </c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50"/>
      <c r="BY95" s="69">
        <v>33422.436000000002</v>
      </c>
      <c r="BZ95" s="59">
        <v>43091.892</v>
      </c>
      <c r="CA95" s="59">
        <v>26800</v>
      </c>
      <c r="CB95" s="31">
        <f t="shared" si="68"/>
        <v>36530.647215629309</v>
      </c>
      <c r="CC95" s="31">
        <f t="shared" si="69"/>
        <v>9.2997746053857591E-2</v>
      </c>
      <c r="CD95" s="31">
        <f t="shared" si="70"/>
        <v>3108.2112156293078</v>
      </c>
      <c r="CE95" s="31">
        <f t="shared" si="71"/>
        <v>9660976.9609638192</v>
      </c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50"/>
      <c r="CS95" s="69">
        <v>33422.436000000002</v>
      </c>
      <c r="CT95" s="31">
        <v>91</v>
      </c>
      <c r="CU95" s="31">
        <f t="shared" si="61"/>
        <v>8281</v>
      </c>
      <c r="CV95" s="31">
        <f t="shared" si="62"/>
        <v>753571</v>
      </c>
      <c r="CW95" s="42">
        <f t="shared" si="63"/>
        <v>34461.70562638517</v>
      </c>
      <c r="CX95" s="88">
        <f t="shared" si="64"/>
        <v>-1039.2696263851685</v>
      </c>
      <c r="CY95" s="42">
        <f t="shared" si="72"/>
        <v>8581.5657985092475</v>
      </c>
      <c r="CZ95" s="31">
        <f t="shared" si="73"/>
        <v>2772.1800646175147</v>
      </c>
      <c r="DA95" s="42">
        <f t="shared" si="74"/>
        <v>37233.885691002688</v>
      </c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50"/>
      <c r="DO95" s="69">
        <v>33422.436000000002</v>
      </c>
      <c r="DP95" s="16">
        <f t="shared" si="49"/>
        <v>-1039.2696263851685</v>
      </c>
      <c r="DQ95">
        <f t="shared" si="77"/>
        <v>2783.792810072749</v>
      </c>
      <c r="DR95" s="66">
        <f t="shared" si="78"/>
        <v>37342.089816705753</v>
      </c>
      <c r="DS95" s="59">
        <v>26800</v>
      </c>
      <c r="DT95">
        <f t="shared" si="79"/>
        <v>36723.382386958736</v>
      </c>
      <c r="DU95" s="31">
        <f t="shared" si="80"/>
        <v>9.8764386502489948E-2</v>
      </c>
      <c r="DV95" s="31">
        <f t="shared" si="81"/>
        <v>3300.9463869587344</v>
      </c>
      <c r="DW95" s="31">
        <f t="shared" si="82"/>
        <v>10896247.049575923</v>
      </c>
      <c r="EK95" s="69">
        <v>33422.436000000002</v>
      </c>
      <c r="EL95" s="66">
        <f t="shared" si="83"/>
        <v>12786.957083090047</v>
      </c>
      <c r="EM95" s="59">
        <v>26800</v>
      </c>
      <c r="EN95">
        <f t="shared" si="84"/>
        <v>36547.524002033148</v>
      </c>
      <c r="EO95" s="31">
        <f t="shared" si="85"/>
        <v>9.3502699864041805E-2</v>
      </c>
      <c r="EP95" s="31">
        <f t="shared" si="86"/>
        <v>3125.088002033146</v>
      </c>
      <c r="EQ95" s="31">
        <f t="shared" si="87"/>
        <v>9766175.0204515215</v>
      </c>
    </row>
    <row r="96" spans="1:147" ht="15.75" thickBot="1" x14ac:dyDescent="0.3">
      <c r="A96">
        <v>92</v>
      </c>
      <c r="B96" s="4" t="s">
        <v>112</v>
      </c>
      <c r="C96" s="5">
        <v>13</v>
      </c>
      <c r="D96" s="5">
        <v>103</v>
      </c>
      <c r="E96" s="5">
        <v>29360</v>
      </c>
      <c r="F96" s="5">
        <v>36796.307999999997</v>
      </c>
      <c r="G96">
        <f t="shared" si="65"/>
        <v>33422.436000000002</v>
      </c>
      <c r="H96">
        <f t="shared" si="75"/>
        <v>43091.892</v>
      </c>
      <c r="I96">
        <f t="shared" si="88"/>
        <v>40734.912000000004</v>
      </c>
      <c r="J96">
        <f t="shared" si="90"/>
        <v>38368.572</v>
      </c>
      <c r="K96">
        <f t="shared" si="66"/>
        <v>26800</v>
      </c>
      <c r="L96">
        <f t="shared" si="76"/>
        <v>33520</v>
      </c>
      <c r="M96">
        <f t="shared" si="89"/>
        <v>31440</v>
      </c>
      <c r="N96">
        <f t="shared" si="91"/>
        <v>29920</v>
      </c>
      <c r="O96">
        <f t="shared" si="92"/>
        <v>22720</v>
      </c>
      <c r="P96">
        <f t="shared" si="67"/>
        <v>2560</v>
      </c>
      <c r="Q96">
        <f t="shared" si="67"/>
        <v>3373.8719999999958</v>
      </c>
      <c r="S96" s="31"/>
      <c r="T96" s="43">
        <f t="shared" si="48"/>
        <v>37094.348123332355</v>
      </c>
      <c r="U96" s="31">
        <f t="shared" si="50"/>
        <v>8.0997290090178975E-3</v>
      </c>
      <c r="V96" s="31">
        <f t="shared" si="51"/>
        <v>298.04012333235733</v>
      </c>
      <c r="W96" s="31">
        <f t="shared" si="52"/>
        <v>88827.915115966767</v>
      </c>
      <c r="X96" s="31"/>
      <c r="Y96" s="27"/>
      <c r="Z96" s="27"/>
      <c r="AA96" s="31"/>
      <c r="AB96" s="31"/>
      <c r="AC96" s="31"/>
      <c r="AD96" s="31"/>
      <c r="AE96" s="31"/>
      <c r="AF96" s="31"/>
      <c r="AG96" s="31"/>
      <c r="AH96" s="31"/>
      <c r="AI96" s="50"/>
      <c r="AK96" s="58">
        <v>92</v>
      </c>
      <c r="AL96" s="59">
        <v>36796.307999999997</v>
      </c>
      <c r="AM96" s="31">
        <f t="shared" si="53"/>
        <v>33824.387375570783</v>
      </c>
      <c r="AN96" s="31">
        <f t="shared" si="54"/>
        <v>8.0766815638928083E-2</v>
      </c>
      <c r="AO96" s="31">
        <f t="shared" si="55"/>
        <v>2971.9206244292145</v>
      </c>
      <c r="AP96" s="31">
        <f t="shared" si="56"/>
        <v>8832312.1979077328</v>
      </c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50"/>
      <c r="BD96" s="58">
        <v>92</v>
      </c>
      <c r="BE96" s="59">
        <v>36796.307999999997</v>
      </c>
      <c r="BF96" s="59">
        <v>14880</v>
      </c>
      <c r="BG96" s="59">
        <v>14480</v>
      </c>
      <c r="BH96" s="31">
        <f t="shared" si="57"/>
        <v>37129.405777059728</v>
      </c>
      <c r="BI96" s="31">
        <f t="shared" si="58"/>
        <v>9.0524782285149649E-3</v>
      </c>
      <c r="BJ96" s="31">
        <f t="shared" si="59"/>
        <v>333.09777705973102</v>
      </c>
      <c r="BK96" s="31">
        <f t="shared" si="60"/>
        <v>110954.12908213427</v>
      </c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50"/>
      <c r="BY96" s="69">
        <v>36796.307999999997</v>
      </c>
      <c r="BZ96" s="59">
        <v>33422.436000000002</v>
      </c>
      <c r="CA96" s="59">
        <v>29360</v>
      </c>
      <c r="CB96" s="31">
        <f t="shared" si="68"/>
        <v>36820.551619263424</v>
      </c>
      <c r="CC96" s="31">
        <f t="shared" si="69"/>
        <v>6.5886010257949822E-4</v>
      </c>
      <c r="CD96" s="31">
        <f t="shared" si="70"/>
        <v>24.243619263426808</v>
      </c>
      <c r="CE96" s="31">
        <f t="shared" si="71"/>
        <v>587.75307498999939</v>
      </c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50"/>
      <c r="CS96" s="69">
        <v>36796.307999999997</v>
      </c>
      <c r="CT96" s="31">
        <v>92</v>
      </c>
      <c r="CU96" s="31">
        <f t="shared" si="61"/>
        <v>8464</v>
      </c>
      <c r="CV96" s="31">
        <f t="shared" si="62"/>
        <v>778688</v>
      </c>
      <c r="CW96" s="42">
        <f t="shared" si="63"/>
        <v>34412.500095545096</v>
      </c>
      <c r="CX96" s="88">
        <f t="shared" si="64"/>
        <v>2383.8079044549013</v>
      </c>
      <c r="CY96" s="42">
        <f t="shared" si="72"/>
        <v>-1039.2696263851685</v>
      </c>
      <c r="CZ96" s="31">
        <f t="shared" si="73"/>
        <v>-306.32199837515492</v>
      </c>
      <c r="DA96" s="42">
        <f t="shared" si="74"/>
        <v>34106.178097169941</v>
      </c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50"/>
      <c r="DO96" s="69">
        <v>36796.307999999997</v>
      </c>
      <c r="DP96" s="16">
        <f t="shared" si="49"/>
        <v>2383.8079044549013</v>
      </c>
      <c r="DQ96">
        <f t="shared" si="77"/>
        <v>-1481.0554413748314</v>
      </c>
      <c r="DR96" s="66">
        <f t="shared" si="78"/>
        <v>33029.27076011592</v>
      </c>
      <c r="DS96" s="59">
        <v>29360</v>
      </c>
      <c r="DT96">
        <f t="shared" si="79"/>
        <v>36462.955001500057</v>
      </c>
      <c r="DU96" s="31">
        <f t="shared" si="80"/>
        <v>9.0594142896059156E-3</v>
      </c>
      <c r="DV96" s="31">
        <f t="shared" si="81"/>
        <v>333.35299849994044</v>
      </c>
      <c r="DW96" s="31">
        <f t="shared" si="82"/>
        <v>111124.22160890129</v>
      </c>
      <c r="EK96" s="69">
        <v>36796.307999999997</v>
      </c>
      <c r="EL96" s="66">
        <f t="shared" si="83"/>
        <v>8507.9277134550466</v>
      </c>
      <c r="EM96" s="59">
        <v>29360</v>
      </c>
      <c r="EN96">
        <f t="shared" si="84"/>
        <v>36237.731455770874</v>
      </c>
      <c r="EO96" s="31">
        <f t="shared" si="85"/>
        <v>1.5180233414426337E-2</v>
      </c>
      <c r="EP96" s="31">
        <f t="shared" si="86"/>
        <v>558.5765442291231</v>
      </c>
      <c r="EQ96" s="31">
        <f t="shared" si="87"/>
        <v>312007.75576294953</v>
      </c>
    </row>
    <row r="97" spans="1:147" ht="15.75" thickBot="1" x14ac:dyDescent="0.3">
      <c r="A97">
        <v>93</v>
      </c>
      <c r="B97" s="4" t="s">
        <v>113</v>
      </c>
      <c r="C97" s="5">
        <v>14</v>
      </c>
      <c r="D97" s="5">
        <v>104</v>
      </c>
      <c r="E97" s="5">
        <v>28560</v>
      </c>
      <c r="F97" s="5">
        <v>36747.119999999995</v>
      </c>
      <c r="G97">
        <f t="shared" si="65"/>
        <v>36796.307999999997</v>
      </c>
      <c r="H97">
        <f t="shared" si="75"/>
        <v>33422.436000000002</v>
      </c>
      <c r="I97">
        <f t="shared" si="88"/>
        <v>43091.892</v>
      </c>
      <c r="J97">
        <f t="shared" si="90"/>
        <v>40734.912000000004</v>
      </c>
      <c r="K97">
        <f t="shared" si="66"/>
        <v>29360</v>
      </c>
      <c r="L97">
        <f t="shared" si="76"/>
        <v>26800</v>
      </c>
      <c r="M97">
        <f t="shared" si="89"/>
        <v>33520</v>
      </c>
      <c r="N97">
        <f t="shared" si="91"/>
        <v>31440</v>
      </c>
      <c r="O97">
        <f t="shared" si="92"/>
        <v>29920</v>
      </c>
      <c r="P97">
        <f t="shared" si="67"/>
        <v>-800</v>
      </c>
      <c r="Q97">
        <f t="shared" si="67"/>
        <v>-49.188000000001921</v>
      </c>
      <c r="S97" s="31"/>
      <c r="T97" s="43">
        <f t="shared" si="48"/>
        <v>36551.869765283569</v>
      </c>
      <c r="U97" s="31">
        <f t="shared" si="50"/>
        <v>5.3133479498917568E-3</v>
      </c>
      <c r="V97" s="31">
        <f t="shared" si="51"/>
        <v>195.25023471642635</v>
      </c>
      <c r="W97" s="31">
        <f t="shared" si="52"/>
        <v>38122.654156819583</v>
      </c>
      <c r="X97" s="31"/>
      <c r="Y97" s="27"/>
      <c r="Z97" s="27"/>
      <c r="AA97" s="31"/>
      <c r="AB97" s="31"/>
      <c r="AC97" s="31"/>
      <c r="AD97" s="31"/>
      <c r="AE97" s="31"/>
      <c r="AF97" s="31"/>
      <c r="AG97" s="31"/>
      <c r="AH97" s="31"/>
      <c r="AI97" s="50"/>
      <c r="AK97" s="58">
        <v>93</v>
      </c>
      <c r="AL97" s="59">
        <v>36747.119999999995</v>
      </c>
      <c r="AM97" s="31">
        <f t="shared" si="53"/>
        <v>33831.862034221092</v>
      </c>
      <c r="AN97" s="31">
        <f t="shared" si="54"/>
        <v>7.933296448208467E-2</v>
      </c>
      <c r="AO97" s="31">
        <f t="shared" si="55"/>
        <v>2915.2579657789029</v>
      </c>
      <c r="AP97" s="31">
        <f t="shared" si="56"/>
        <v>8498729.0070373472</v>
      </c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50"/>
      <c r="BD97" s="58">
        <v>93</v>
      </c>
      <c r="BE97" s="59">
        <v>36747.119999999995</v>
      </c>
      <c r="BF97" s="59">
        <v>14560</v>
      </c>
      <c r="BG97" s="59">
        <v>14000</v>
      </c>
      <c r="BH97" s="31">
        <f t="shared" si="57"/>
        <v>36559.199961765524</v>
      </c>
      <c r="BI97" s="31">
        <f t="shared" si="58"/>
        <v>5.1138711886665293E-3</v>
      </c>
      <c r="BJ97" s="31">
        <f t="shared" si="59"/>
        <v>187.92003823447158</v>
      </c>
      <c r="BK97" s="31">
        <f t="shared" si="60"/>
        <v>35313.940770045258</v>
      </c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50"/>
      <c r="BY97" s="69">
        <v>36747.119999999995</v>
      </c>
      <c r="BZ97" s="59">
        <v>36796.307999999997</v>
      </c>
      <c r="CA97" s="59">
        <v>28560</v>
      </c>
      <c r="CB97" s="31">
        <f t="shared" si="68"/>
        <v>36777.684503488563</v>
      </c>
      <c r="CC97" s="31">
        <f t="shared" si="69"/>
        <v>8.317523519820718E-4</v>
      </c>
      <c r="CD97" s="31">
        <f t="shared" si="70"/>
        <v>30.564503488567425</v>
      </c>
      <c r="CE97" s="31">
        <f t="shared" si="71"/>
        <v>934.18887350265027</v>
      </c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50"/>
      <c r="CS97" s="69">
        <v>36747.119999999995</v>
      </c>
      <c r="CT97" s="31">
        <v>93</v>
      </c>
      <c r="CU97" s="31">
        <f t="shared" si="61"/>
        <v>8649</v>
      </c>
      <c r="CV97" s="31">
        <f t="shared" si="62"/>
        <v>804357</v>
      </c>
      <c r="CW97" s="42">
        <f t="shared" si="63"/>
        <v>34362.774423199342</v>
      </c>
      <c r="CX97" s="88">
        <f t="shared" si="64"/>
        <v>2384.3455768006534</v>
      </c>
      <c r="CY97" s="42">
        <f t="shared" si="72"/>
        <v>2383.8079044549013</v>
      </c>
      <c r="CZ97" s="31">
        <f t="shared" si="73"/>
        <v>789.00400763961466</v>
      </c>
      <c r="DA97" s="42">
        <f t="shared" si="74"/>
        <v>35151.77843083896</v>
      </c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50"/>
      <c r="DO97" s="69">
        <v>36747.119999999995</v>
      </c>
      <c r="DP97" s="16">
        <f t="shared" si="49"/>
        <v>2384.3455768006534</v>
      </c>
      <c r="DQ97">
        <f t="shared" si="77"/>
        <v>1111.0893389967489</v>
      </c>
      <c r="DR97" s="66">
        <f t="shared" si="78"/>
        <v>35572.794965381916</v>
      </c>
      <c r="DS97" s="59">
        <v>28560</v>
      </c>
      <c r="DT97">
        <f t="shared" si="79"/>
        <v>37045.651277593803</v>
      </c>
      <c r="DU97" s="31">
        <f t="shared" si="80"/>
        <v>8.123936721947389E-3</v>
      </c>
      <c r="DV97" s="31">
        <f t="shared" si="81"/>
        <v>298.53127759380732</v>
      </c>
      <c r="DW97" s="31">
        <f t="shared" si="82"/>
        <v>89120.923701790845</v>
      </c>
      <c r="EK97" s="69">
        <v>36747.119999999995</v>
      </c>
      <c r="EL97" s="66">
        <f t="shared" si="83"/>
        <v>11085.729667693817</v>
      </c>
      <c r="EM97" s="59">
        <v>28560</v>
      </c>
      <c r="EN97">
        <f t="shared" si="84"/>
        <v>36882.584462682877</v>
      </c>
      <c r="EO97" s="31">
        <f t="shared" si="85"/>
        <v>3.6863967212364206E-3</v>
      </c>
      <c r="EP97" s="31">
        <f t="shared" si="86"/>
        <v>135.46446268288128</v>
      </c>
      <c r="EQ97" s="31">
        <f t="shared" si="87"/>
        <v>18350.620649961733</v>
      </c>
    </row>
    <row r="98" spans="1:147" ht="15.75" thickBot="1" x14ac:dyDescent="0.3">
      <c r="A98">
        <v>94</v>
      </c>
      <c r="B98" s="4" t="s">
        <v>114</v>
      </c>
      <c r="C98" s="5">
        <v>15</v>
      </c>
      <c r="D98" s="5">
        <v>105</v>
      </c>
      <c r="E98" s="5">
        <v>26320</v>
      </c>
      <c r="F98" s="5">
        <v>31827.671999999999</v>
      </c>
      <c r="G98">
        <f t="shared" si="65"/>
        <v>36747.119999999995</v>
      </c>
      <c r="H98">
        <f t="shared" si="75"/>
        <v>36796.307999999997</v>
      </c>
      <c r="I98">
        <f t="shared" si="88"/>
        <v>33422.436000000002</v>
      </c>
      <c r="J98">
        <f t="shared" si="90"/>
        <v>43091.892</v>
      </c>
      <c r="K98">
        <f t="shared" si="66"/>
        <v>28560</v>
      </c>
      <c r="L98">
        <f t="shared" si="76"/>
        <v>29360</v>
      </c>
      <c r="M98">
        <f t="shared" si="89"/>
        <v>26800</v>
      </c>
      <c r="N98">
        <f t="shared" si="91"/>
        <v>33520</v>
      </c>
      <c r="O98">
        <f t="shared" si="92"/>
        <v>31440</v>
      </c>
      <c r="P98">
        <f t="shared" si="67"/>
        <v>-2240</v>
      </c>
      <c r="Q98">
        <f t="shared" si="67"/>
        <v>-4919.4479999999967</v>
      </c>
      <c r="S98" s="31"/>
      <c r="T98" s="43">
        <f t="shared" si="48"/>
        <v>35032.930362746964</v>
      </c>
      <c r="U98" s="31">
        <f t="shared" si="50"/>
        <v>0.10070665434616032</v>
      </c>
      <c r="V98" s="31">
        <f t="shared" si="51"/>
        <v>3205.2583627469648</v>
      </c>
      <c r="W98" s="31">
        <f t="shared" si="52"/>
        <v>10273681.171959354</v>
      </c>
      <c r="X98" s="31"/>
      <c r="Y98" s="27"/>
      <c r="Z98" s="27"/>
      <c r="AA98" s="31"/>
      <c r="AB98" s="31"/>
      <c r="AC98" s="31"/>
      <c r="AD98" s="31"/>
      <c r="AE98" s="31"/>
      <c r="AF98" s="31"/>
      <c r="AG98" s="31"/>
      <c r="AH98" s="31"/>
      <c r="AI98" s="50"/>
      <c r="AK98" s="58">
        <v>94</v>
      </c>
      <c r="AL98" s="59">
        <v>31827.671999999999</v>
      </c>
      <c r="AM98" s="31">
        <f t="shared" si="53"/>
        <v>33839.336692871402</v>
      </c>
      <c r="AN98" s="31">
        <f t="shared" si="54"/>
        <v>6.3204895817432188E-2</v>
      </c>
      <c r="AO98" s="31">
        <f t="shared" si="55"/>
        <v>2011.6646928714035</v>
      </c>
      <c r="AP98" s="31">
        <f t="shared" si="56"/>
        <v>4046794.8365453985</v>
      </c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50"/>
      <c r="BD98" s="58">
        <v>94</v>
      </c>
      <c r="BE98" s="59">
        <v>31827.671999999999</v>
      </c>
      <c r="BF98" s="59">
        <v>12880</v>
      </c>
      <c r="BG98" s="59">
        <v>13440</v>
      </c>
      <c r="BH98" s="31">
        <f t="shared" si="57"/>
        <v>35102.067141762716</v>
      </c>
      <c r="BI98" s="31">
        <f t="shared" si="58"/>
        <v>0.1028788766505674</v>
      </c>
      <c r="BJ98" s="31">
        <f t="shared" si="59"/>
        <v>3274.3951417627177</v>
      </c>
      <c r="BK98" s="31">
        <f t="shared" si="60"/>
        <v>10721663.544399288</v>
      </c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50"/>
      <c r="BY98" s="69">
        <v>31827.671999999999</v>
      </c>
      <c r="BZ98" s="59">
        <v>36747.119999999995</v>
      </c>
      <c r="CA98" s="59">
        <v>26320</v>
      </c>
      <c r="CB98" s="31">
        <f t="shared" si="68"/>
        <v>35370.691590733331</v>
      </c>
      <c r="CC98" s="31">
        <f t="shared" si="69"/>
        <v>0.11131884200432042</v>
      </c>
      <c r="CD98" s="31">
        <f t="shared" si="70"/>
        <v>3543.0195907333327</v>
      </c>
      <c r="CE98" s="31">
        <f t="shared" si="71"/>
        <v>12552987.820320193</v>
      </c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50"/>
      <c r="CS98" s="69">
        <v>31827.671999999999</v>
      </c>
      <c r="CT98" s="31">
        <v>94</v>
      </c>
      <c r="CU98" s="31">
        <f t="shared" si="61"/>
        <v>8836</v>
      </c>
      <c r="CV98" s="31">
        <f t="shared" si="62"/>
        <v>830584</v>
      </c>
      <c r="CW98" s="42">
        <f t="shared" si="63"/>
        <v>34312.593423576727</v>
      </c>
      <c r="CX98" s="88">
        <f t="shared" si="64"/>
        <v>-2484.9214235767286</v>
      </c>
      <c r="CY98" s="42">
        <f t="shared" si="72"/>
        <v>2384.3455768006534</v>
      </c>
      <c r="CZ98" s="31">
        <f t="shared" si="73"/>
        <v>789.17605355376975</v>
      </c>
      <c r="DA98" s="42">
        <f t="shared" si="74"/>
        <v>35101.769477130496</v>
      </c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50"/>
      <c r="DO98" s="69">
        <v>31827.671999999999</v>
      </c>
      <c r="DP98" s="16">
        <f t="shared" si="49"/>
        <v>-2484.9214235767286</v>
      </c>
      <c r="DQ98">
        <f t="shared" si="77"/>
        <v>691.59879159490993</v>
      </c>
      <c r="DR98" s="66">
        <f t="shared" si="78"/>
        <v>35104.098887140004</v>
      </c>
      <c r="DS98" s="59">
        <v>26320</v>
      </c>
      <c r="DT98">
        <f t="shared" si="79"/>
        <v>35494.940243653036</v>
      </c>
      <c r="DU98" s="31">
        <f t="shared" si="80"/>
        <v>0.11522263531096581</v>
      </c>
      <c r="DV98" s="31">
        <f t="shared" si="81"/>
        <v>3667.2682436530376</v>
      </c>
      <c r="DW98" s="31">
        <f t="shared" si="82"/>
        <v>13448856.370906036</v>
      </c>
      <c r="EK98" s="69">
        <v>31827.671999999999</v>
      </c>
      <c r="EL98" s="66">
        <f t="shared" si="83"/>
        <v>10651.753384314963</v>
      </c>
      <c r="EM98" s="59">
        <v>26320</v>
      </c>
      <c r="EN98">
        <f t="shared" si="84"/>
        <v>35307.94697357346</v>
      </c>
      <c r="EO98" s="31">
        <f t="shared" si="85"/>
        <v>0.10934745631328177</v>
      </c>
      <c r="EP98" s="31">
        <f t="shared" si="86"/>
        <v>3480.2749735734615</v>
      </c>
      <c r="EQ98" s="31">
        <f t="shared" si="87"/>
        <v>12112313.891681759</v>
      </c>
    </row>
    <row r="99" spans="1:147" ht="15.75" thickBot="1" x14ac:dyDescent="0.3">
      <c r="A99">
        <v>95</v>
      </c>
      <c r="B99" s="4" t="s">
        <v>115</v>
      </c>
      <c r="C99" s="5">
        <v>16</v>
      </c>
      <c r="D99" s="5">
        <v>106</v>
      </c>
      <c r="E99" s="5">
        <v>28880</v>
      </c>
      <c r="F99" s="5">
        <v>30901.98</v>
      </c>
      <c r="G99">
        <f t="shared" si="65"/>
        <v>31827.671999999999</v>
      </c>
      <c r="H99">
        <f t="shared" si="75"/>
        <v>36747.119999999995</v>
      </c>
      <c r="I99">
        <f t="shared" si="88"/>
        <v>36796.307999999997</v>
      </c>
      <c r="J99">
        <f t="shared" si="90"/>
        <v>33422.436000000002</v>
      </c>
      <c r="K99">
        <f t="shared" si="66"/>
        <v>26320</v>
      </c>
      <c r="L99">
        <f t="shared" si="76"/>
        <v>28560</v>
      </c>
      <c r="M99">
        <f t="shared" si="89"/>
        <v>29360</v>
      </c>
      <c r="N99">
        <f t="shared" si="91"/>
        <v>26800</v>
      </c>
      <c r="O99">
        <f t="shared" si="92"/>
        <v>33520</v>
      </c>
      <c r="P99">
        <f t="shared" si="67"/>
        <v>2560</v>
      </c>
      <c r="Q99">
        <f t="shared" si="67"/>
        <v>-925.6919999999991</v>
      </c>
      <c r="S99" s="31"/>
      <c r="T99" s="43">
        <f t="shared" si="48"/>
        <v>36768.861108503079</v>
      </c>
      <c r="U99" s="31">
        <f t="shared" si="50"/>
        <v>0.18985453710419459</v>
      </c>
      <c r="V99" s="31">
        <f t="shared" si="51"/>
        <v>5866.8811085030793</v>
      </c>
      <c r="W99" s="31">
        <f t="shared" si="52"/>
        <v>34420293.941310324</v>
      </c>
      <c r="X99" s="31"/>
      <c r="Y99" s="27"/>
      <c r="Z99" s="27"/>
      <c r="AA99" s="31"/>
      <c r="AB99" s="31"/>
      <c r="AC99" s="31"/>
      <c r="AD99" s="31"/>
      <c r="AE99" s="31"/>
      <c r="AF99" s="31"/>
      <c r="AG99" s="31"/>
      <c r="AH99" s="31"/>
      <c r="AI99" s="50"/>
      <c r="AK99" s="58">
        <v>95</v>
      </c>
      <c r="AL99" s="59">
        <v>30901.98</v>
      </c>
      <c r="AM99" s="31">
        <f t="shared" si="53"/>
        <v>33846.811351521712</v>
      </c>
      <c r="AN99" s="31">
        <f t="shared" si="54"/>
        <v>9.5295879148252396E-2</v>
      </c>
      <c r="AO99" s="31">
        <f t="shared" si="55"/>
        <v>2944.8313515217123</v>
      </c>
      <c r="AP99" s="31">
        <f t="shared" si="56"/>
        <v>8672031.6889051944</v>
      </c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50"/>
      <c r="BD99" s="58">
        <v>95</v>
      </c>
      <c r="BE99" s="59">
        <v>30901.98</v>
      </c>
      <c r="BF99" s="59">
        <v>14480</v>
      </c>
      <c r="BG99" s="59">
        <v>14400</v>
      </c>
      <c r="BH99" s="31">
        <f t="shared" si="57"/>
        <v>36824.277492305089</v>
      </c>
      <c r="BI99" s="31">
        <f t="shared" si="58"/>
        <v>0.19164783267302257</v>
      </c>
      <c r="BJ99" s="31">
        <f t="shared" si="59"/>
        <v>5922.2974923050897</v>
      </c>
      <c r="BK99" s="31">
        <f t="shared" si="60"/>
        <v>35073607.587363154</v>
      </c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50"/>
      <c r="BY99" s="69">
        <v>30901.98</v>
      </c>
      <c r="BZ99" s="59">
        <v>31827.671999999999</v>
      </c>
      <c r="CA99" s="59">
        <v>28880</v>
      </c>
      <c r="CB99" s="31">
        <f t="shared" si="68"/>
        <v>36304.348620359844</v>
      </c>
      <c r="CC99" s="31">
        <f t="shared" si="69"/>
        <v>0.17482273370055396</v>
      </c>
      <c r="CD99" s="31">
        <f t="shared" si="70"/>
        <v>5402.3686203598445</v>
      </c>
      <c r="CE99" s="31">
        <f t="shared" si="71"/>
        <v>29185586.710248731</v>
      </c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50"/>
      <c r="CS99" s="69">
        <v>30901.98</v>
      </c>
      <c r="CT99" s="31">
        <v>95</v>
      </c>
      <c r="CU99" s="31">
        <f t="shared" si="61"/>
        <v>9025</v>
      </c>
      <c r="CV99" s="31">
        <f t="shared" si="62"/>
        <v>857375</v>
      </c>
      <c r="CW99" s="42">
        <f t="shared" si="63"/>
        <v>34262.021910906064</v>
      </c>
      <c r="CX99" s="88">
        <f t="shared" si="64"/>
        <v>-3360.041910906064</v>
      </c>
      <c r="CY99" s="42">
        <f t="shared" si="72"/>
        <v>-2484.9214235767286</v>
      </c>
      <c r="CZ99" s="31">
        <f t="shared" si="73"/>
        <v>-768.90573912884508</v>
      </c>
      <c r="DA99" s="42">
        <f t="shared" si="74"/>
        <v>33493.116171777219</v>
      </c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50"/>
      <c r="DO99" s="69">
        <v>30901.98</v>
      </c>
      <c r="DP99" s="16">
        <f t="shared" si="49"/>
        <v>-3360.041910906064</v>
      </c>
      <c r="DQ99">
        <f t="shared" si="77"/>
        <v>-1317.7363820858459</v>
      </c>
      <c r="DR99" s="66">
        <f t="shared" si="78"/>
        <v>33045.038041113497</v>
      </c>
      <c r="DS99" s="59">
        <v>28880</v>
      </c>
      <c r="DT99">
        <f t="shared" si="79"/>
        <v>36179.376258343982</v>
      </c>
      <c r="DU99" s="31">
        <f t="shared" si="80"/>
        <v>0.17077857983028863</v>
      </c>
      <c r="DV99" s="31">
        <f t="shared" si="81"/>
        <v>5277.3962583439825</v>
      </c>
      <c r="DW99" s="31">
        <f t="shared" si="82"/>
        <v>27850911.267583065</v>
      </c>
      <c r="EK99" s="69">
        <v>30901.98</v>
      </c>
      <c r="EL99" s="66">
        <f t="shared" si="83"/>
        <v>8627.8083629141765</v>
      </c>
      <c r="EM99" s="59">
        <v>28880</v>
      </c>
      <c r="EN99">
        <f t="shared" si="84"/>
        <v>35994.347854640218</v>
      </c>
      <c r="EO99" s="31">
        <f t="shared" si="85"/>
        <v>0.16479098927124472</v>
      </c>
      <c r="EP99" s="31">
        <f t="shared" si="86"/>
        <v>5092.3678546402189</v>
      </c>
      <c r="EQ99" s="31">
        <f t="shared" si="87"/>
        <v>25932210.366973024</v>
      </c>
    </row>
    <row r="100" spans="1:147" ht="15.75" thickBot="1" x14ac:dyDescent="0.3">
      <c r="A100">
        <v>96</v>
      </c>
      <c r="B100" s="4" t="s">
        <v>116</v>
      </c>
      <c r="C100" s="5">
        <v>17</v>
      </c>
      <c r="D100" s="5">
        <v>107</v>
      </c>
      <c r="E100" s="5">
        <v>33520</v>
      </c>
      <c r="F100" s="5">
        <v>38655.372000000003</v>
      </c>
      <c r="G100">
        <f t="shared" si="65"/>
        <v>30901.98</v>
      </c>
      <c r="H100">
        <f t="shared" si="75"/>
        <v>31827.671999999999</v>
      </c>
      <c r="I100">
        <f t="shared" si="88"/>
        <v>36747.119999999995</v>
      </c>
      <c r="J100">
        <f t="shared" si="90"/>
        <v>36796.307999999997</v>
      </c>
      <c r="K100">
        <f t="shared" si="66"/>
        <v>28880</v>
      </c>
      <c r="L100">
        <f t="shared" si="76"/>
        <v>26320</v>
      </c>
      <c r="M100">
        <f t="shared" si="89"/>
        <v>28560</v>
      </c>
      <c r="N100">
        <f t="shared" si="91"/>
        <v>29360</v>
      </c>
      <c r="O100">
        <f t="shared" si="92"/>
        <v>26800</v>
      </c>
      <c r="P100">
        <f t="shared" si="67"/>
        <v>4640</v>
      </c>
      <c r="Q100">
        <f t="shared" si="67"/>
        <v>7753.3920000000035</v>
      </c>
      <c r="S100" s="31"/>
      <c r="T100" s="43">
        <f t="shared" si="48"/>
        <v>39915.235585186034</v>
      </c>
      <c r="U100" s="31">
        <f t="shared" si="50"/>
        <v>3.259219922100428E-2</v>
      </c>
      <c r="V100" s="31">
        <f t="shared" si="51"/>
        <v>1259.8635851860308</v>
      </c>
      <c r="W100" s="31">
        <f t="shared" si="52"/>
        <v>1587256.2532777991</v>
      </c>
      <c r="X100" s="31"/>
      <c r="Y100" s="27"/>
      <c r="Z100" s="27"/>
      <c r="AA100" s="31"/>
      <c r="AB100" s="31"/>
      <c r="AC100" s="31"/>
      <c r="AD100" s="31"/>
      <c r="AE100" s="31"/>
      <c r="AF100" s="31"/>
      <c r="AG100" s="31"/>
      <c r="AH100" s="31"/>
      <c r="AI100" s="50"/>
      <c r="AK100" s="58">
        <v>96</v>
      </c>
      <c r="AL100" s="59">
        <v>38655.372000000003</v>
      </c>
      <c r="AM100" s="31">
        <f t="shared" si="53"/>
        <v>33854.286010172022</v>
      </c>
      <c r="AN100" s="31">
        <f t="shared" si="54"/>
        <v>0.1242022968975174</v>
      </c>
      <c r="AO100" s="31">
        <f t="shared" si="55"/>
        <v>4801.0859898279814</v>
      </c>
      <c r="AP100" s="31">
        <f t="shared" si="56"/>
        <v>23050426.681722529</v>
      </c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50"/>
      <c r="BD100" s="58">
        <v>96</v>
      </c>
      <c r="BE100" s="59">
        <v>38655.372000000003</v>
      </c>
      <c r="BF100" s="59">
        <v>18240</v>
      </c>
      <c r="BG100" s="59">
        <v>15280</v>
      </c>
      <c r="BH100" s="31">
        <f t="shared" si="57"/>
        <v>39792.822811303427</v>
      </c>
      <c r="BI100" s="31">
        <f t="shared" si="58"/>
        <v>2.9425426595388198E-2</v>
      </c>
      <c r="BJ100" s="31">
        <f t="shared" si="59"/>
        <v>1137.4508113034244</v>
      </c>
      <c r="BK100" s="31">
        <f t="shared" si="60"/>
        <v>1293794.3481348185</v>
      </c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50"/>
      <c r="BY100" s="69">
        <v>38655.372000000003</v>
      </c>
      <c r="BZ100" s="59">
        <v>30901.98</v>
      </c>
      <c r="CA100" s="59">
        <v>33520</v>
      </c>
      <c r="CB100" s="31">
        <f t="shared" si="68"/>
        <v>39079.569280912925</v>
      </c>
      <c r="CC100" s="31">
        <f t="shared" si="69"/>
        <v>1.0973824826027337E-2</v>
      </c>
      <c r="CD100" s="31">
        <f t="shared" si="70"/>
        <v>424.197280912922</v>
      </c>
      <c r="CE100" s="31">
        <f t="shared" si="71"/>
        <v>179943.33313391646</v>
      </c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50"/>
      <c r="CS100" s="69">
        <v>38655.372000000003</v>
      </c>
      <c r="CT100" s="31">
        <v>96</v>
      </c>
      <c r="CU100" s="31">
        <f t="shared" si="61"/>
        <v>9216</v>
      </c>
      <c r="CV100" s="31">
        <f t="shared" si="62"/>
        <v>884736</v>
      </c>
      <c r="CW100" s="42">
        <f t="shared" si="63"/>
        <v>34211.124699416177</v>
      </c>
      <c r="CX100" s="88">
        <f t="shared" si="64"/>
        <v>4444.2473005838256</v>
      </c>
      <c r="CY100" s="42">
        <f t="shared" si="72"/>
        <v>-3360.041910906064</v>
      </c>
      <c r="CZ100" s="31">
        <f t="shared" si="73"/>
        <v>-1048.9292616848477</v>
      </c>
      <c r="DA100" s="42">
        <f t="shared" si="74"/>
        <v>33162.19543773133</v>
      </c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50"/>
      <c r="DO100" s="69">
        <v>38655.372000000003</v>
      </c>
      <c r="DP100" s="16">
        <f t="shared" si="49"/>
        <v>4444.2473005838256</v>
      </c>
      <c r="DQ100">
        <f t="shared" si="77"/>
        <v>-1081.8153243654178</v>
      </c>
      <c r="DR100" s="66">
        <f t="shared" si="78"/>
        <v>33230.778099211311</v>
      </c>
      <c r="DS100" s="59">
        <v>33520</v>
      </c>
      <c r="DT100">
        <f t="shared" si="79"/>
        <v>39062.406099137566</v>
      </c>
      <c r="DU100" s="31">
        <f t="shared" si="80"/>
        <v>1.0529819739868582E-2</v>
      </c>
      <c r="DV100" s="31">
        <f t="shared" si="81"/>
        <v>407.03409913756332</v>
      </c>
      <c r="DW100" s="31">
        <f t="shared" si="82"/>
        <v>165676.75786072772</v>
      </c>
      <c r="EK100" s="69">
        <v>38655.372000000003</v>
      </c>
      <c r="EL100" s="66">
        <f t="shared" si="83"/>
        <v>8849.0142592727443</v>
      </c>
      <c r="EM100" s="59">
        <v>33520</v>
      </c>
      <c r="EN100">
        <f t="shared" si="84"/>
        <v>38956.700115606945</v>
      </c>
      <c r="EO100" s="31">
        <f t="shared" si="85"/>
        <v>7.7952455251741578E-3</v>
      </c>
      <c r="EP100" s="31">
        <f t="shared" si="86"/>
        <v>301.32811560694245</v>
      </c>
      <c r="EQ100" s="31">
        <f t="shared" si="87"/>
        <v>90798.633255230874</v>
      </c>
    </row>
    <row r="101" spans="1:147" ht="15.75" thickBot="1" x14ac:dyDescent="0.3">
      <c r="A101">
        <v>97</v>
      </c>
      <c r="B101" s="4" t="s">
        <v>117</v>
      </c>
      <c r="C101" s="5">
        <v>18</v>
      </c>
      <c r="D101" s="5">
        <v>108</v>
      </c>
      <c r="E101" s="5">
        <v>29520</v>
      </c>
      <c r="F101" s="5">
        <v>35070.288</v>
      </c>
      <c r="G101">
        <f t="shared" si="65"/>
        <v>38655.372000000003</v>
      </c>
      <c r="H101">
        <f t="shared" si="75"/>
        <v>30901.98</v>
      </c>
      <c r="I101">
        <f t="shared" si="88"/>
        <v>31827.671999999999</v>
      </c>
      <c r="J101">
        <f t="shared" si="90"/>
        <v>36747.119999999995</v>
      </c>
      <c r="K101">
        <f t="shared" si="66"/>
        <v>33520</v>
      </c>
      <c r="L101">
        <f t="shared" si="76"/>
        <v>28880</v>
      </c>
      <c r="M101">
        <f t="shared" si="89"/>
        <v>26320</v>
      </c>
      <c r="N101">
        <f t="shared" si="91"/>
        <v>28560</v>
      </c>
      <c r="O101">
        <f t="shared" si="92"/>
        <v>29360</v>
      </c>
      <c r="P101">
        <f t="shared" si="67"/>
        <v>-4000</v>
      </c>
      <c r="Q101">
        <f t="shared" si="67"/>
        <v>-3585.0840000000026</v>
      </c>
      <c r="S101" s="31"/>
      <c r="T101" s="43">
        <f t="shared" ref="T101:T132" si="93">$AB$21+$AB$22*E101</f>
        <v>37202.843794942106</v>
      </c>
      <c r="U101" s="31">
        <f t="shared" si="50"/>
        <v>6.0808049108182556E-2</v>
      </c>
      <c r="V101" s="31">
        <f t="shared" si="51"/>
        <v>2132.5557949421054</v>
      </c>
      <c r="W101" s="31">
        <f t="shared" si="52"/>
        <v>4547794.2185411556</v>
      </c>
      <c r="X101" s="31"/>
      <c r="Y101" s="27"/>
      <c r="Z101" s="27"/>
      <c r="AA101" s="31"/>
      <c r="AB101" s="31"/>
      <c r="AC101" s="31"/>
      <c r="AD101" s="31"/>
      <c r="AE101" s="31"/>
      <c r="AF101" s="31"/>
      <c r="AG101" s="31"/>
      <c r="AH101" s="31"/>
      <c r="AI101" s="50"/>
      <c r="AK101" s="58">
        <v>97</v>
      </c>
      <c r="AL101" s="59">
        <v>35070.288</v>
      </c>
      <c r="AM101" s="31">
        <f t="shared" si="53"/>
        <v>33861.760668822331</v>
      </c>
      <c r="AN101" s="31">
        <f t="shared" si="54"/>
        <v>3.4460148464639614E-2</v>
      </c>
      <c r="AO101" s="31">
        <f t="shared" si="55"/>
        <v>1208.5273311776691</v>
      </c>
      <c r="AP101" s="31">
        <f t="shared" si="56"/>
        <v>1460538.3102034195</v>
      </c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50"/>
      <c r="BD101" s="58">
        <v>97</v>
      </c>
      <c r="BE101" s="59">
        <v>35070.288</v>
      </c>
      <c r="BF101" s="59">
        <v>16800</v>
      </c>
      <c r="BG101" s="59">
        <v>12720</v>
      </c>
      <c r="BH101" s="31">
        <f t="shared" si="57"/>
        <v>36913.335885277134</v>
      </c>
      <c r="BI101" s="31">
        <f t="shared" si="58"/>
        <v>5.2552972626775517E-2</v>
      </c>
      <c r="BJ101" s="31">
        <f t="shared" si="59"/>
        <v>1843.0478852771339</v>
      </c>
      <c r="BK101" s="31">
        <f t="shared" si="60"/>
        <v>3396825.5074245152</v>
      </c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50"/>
      <c r="BY101" s="69">
        <v>35070.288</v>
      </c>
      <c r="BZ101" s="59">
        <v>38655.372000000003</v>
      </c>
      <c r="CA101" s="59">
        <v>29520</v>
      </c>
      <c r="CB101" s="31">
        <f t="shared" si="68"/>
        <v>37629.777185236388</v>
      </c>
      <c r="CC101" s="31">
        <f t="shared" si="69"/>
        <v>7.2981698503199841E-2</v>
      </c>
      <c r="CD101" s="31">
        <f t="shared" si="70"/>
        <v>2559.4891852363871</v>
      </c>
      <c r="CE101" s="31">
        <f t="shared" si="71"/>
        <v>6550984.8893420249</v>
      </c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50"/>
      <c r="CS101" s="69">
        <v>35070.288</v>
      </c>
      <c r="CT101" s="31">
        <v>97</v>
      </c>
      <c r="CU101" s="31">
        <f t="shared" si="61"/>
        <v>9409</v>
      </c>
      <c r="CV101" s="31">
        <f t="shared" si="62"/>
        <v>912673</v>
      </c>
      <c r="CW101" s="42">
        <f t="shared" si="63"/>
        <v>34159.966603335881</v>
      </c>
      <c r="CX101" s="88">
        <f t="shared" si="64"/>
        <v>910.32139666411967</v>
      </c>
      <c r="CY101" s="42">
        <f t="shared" si="72"/>
        <v>4444.2473005838256</v>
      </c>
      <c r="CZ101" s="31">
        <f t="shared" si="73"/>
        <v>1448.3092188316953</v>
      </c>
      <c r="DA101" s="42">
        <f t="shared" si="74"/>
        <v>35608.275822167576</v>
      </c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50"/>
      <c r="DO101" s="69">
        <v>35070.288</v>
      </c>
      <c r="DP101" s="16">
        <f t="shared" si="49"/>
        <v>910.32139666411967</v>
      </c>
      <c r="DQ101">
        <f t="shared" si="77"/>
        <v>2245.8712709528149</v>
      </c>
      <c r="DR101" s="66">
        <f t="shared" si="78"/>
        <v>36507.893181858875</v>
      </c>
      <c r="DS101" s="59">
        <v>29520</v>
      </c>
      <c r="DT101">
        <f t="shared" si="79"/>
        <v>38018.058949787679</v>
      </c>
      <c r="DU101" s="31">
        <f t="shared" si="80"/>
        <v>8.4053229040710428E-2</v>
      </c>
      <c r="DV101" s="31">
        <f t="shared" si="81"/>
        <v>2947.7709497876785</v>
      </c>
      <c r="DW101" s="31">
        <f t="shared" si="82"/>
        <v>8689353.5724121518</v>
      </c>
      <c r="EK101" s="69">
        <v>35070.288</v>
      </c>
      <c r="EL101" s="66">
        <f t="shared" si="83"/>
        <v>12161.899177688487</v>
      </c>
      <c r="EM101" s="59">
        <v>29520</v>
      </c>
      <c r="EN101">
        <f t="shared" si="84"/>
        <v>37950.669886448988</v>
      </c>
      <c r="EO101" s="31">
        <f t="shared" si="85"/>
        <v>8.2131686128411249E-2</v>
      </c>
      <c r="EP101" s="31">
        <f t="shared" si="86"/>
        <v>2880.3818864489876</v>
      </c>
      <c r="EQ101" s="31">
        <f t="shared" si="87"/>
        <v>8296599.8117834283</v>
      </c>
    </row>
    <row r="102" spans="1:147" ht="15.75" thickBot="1" x14ac:dyDescent="0.3">
      <c r="A102">
        <v>98</v>
      </c>
      <c r="B102" s="4" t="s">
        <v>118</v>
      </c>
      <c r="C102" s="5">
        <v>19</v>
      </c>
      <c r="D102" s="5">
        <v>109</v>
      </c>
      <c r="E102" s="5">
        <v>20160</v>
      </c>
      <c r="F102" s="5">
        <v>24490.656000000003</v>
      </c>
      <c r="G102">
        <f t="shared" si="65"/>
        <v>35070.288</v>
      </c>
      <c r="H102">
        <f t="shared" si="75"/>
        <v>38655.372000000003</v>
      </c>
      <c r="I102">
        <f t="shared" si="88"/>
        <v>30901.98</v>
      </c>
      <c r="J102">
        <f t="shared" si="90"/>
        <v>31827.671999999999</v>
      </c>
      <c r="K102">
        <f t="shared" si="66"/>
        <v>29520</v>
      </c>
      <c r="L102">
        <f t="shared" si="76"/>
        <v>33520</v>
      </c>
      <c r="M102">
        <f t="shared" si="89"/>
        <v>28880</v>
      </c>
      <c r="N102">
        <f t="shared" si="91"/>
        <v>26320</v>
      </c>
      <c r="O102">
        <f t="shared" si="92"/>
        <v>28560</v>
      </c>
      <c r="P102">
        <f t="shared" si="67"/>
        <v>-9360</v>
      </c>
      <c r="Q102">
        <f t="shared" si="67"/>
        <v>-10579.631999999998</v>
      </c>
      <c r="S102" s="31"/>
      <c r="T102" s="43">
        <f t="shared" si="93"/>
        <v>30855.847005771317</v>
      </c>
      <c r="U102" s="31">
        <f t="shared" si="50"/>
        <v>0.25990283828131483</v>
      </c>
      <c r="V102" s="31">
        <f t="shared" si="51"/>
        <v>6365.1910057713139</v>
      </c>
      <c r="W102" s="31">
        <f t="shared" si="52"/>
        <v>40515656.539952032</v>
      </c>
      <c r="X102" s="31"/>
      <c r="Y102" s="27"/>
      <c r="Z102" s="27"/>
      <c r="AA102" s="31"/>
      <c r="AB102" s="31"/>
      <c r="AC102" s="31"/>
      <c r="AD102" s="31"/>
      <c r="AE102" s="31"/>
      <c r="AF102" s="31"/>
      <c r="AG102" s="31"/>
      <c r="AH102" s="31"/>
      <c r="AI102" s="50"/>
      <c r="AK102" s="58">
        <v>98</v>
      </c>
      <c r="AL102" s="59">
        <v>24490.656000000003</v>
      </c>
      <c r="AM102" s="31">
        <f t="shared" si="53"/>
        <v>33869.235327472641</v>
      </c>
      <c r="AN102" s="31">
        <f t="shared" si="54"/>
        <v>0.38294520683613525</v>
      </c>
      <c r="AO102" s="31">
        <f t="shared" si="55"/>
        <v>9378.5793274726384</v>
      </c>
      <c r="AP102" s="31">
        <f t="shared" si="56"/>
        <v>87957750.201697126</v>
      </c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50"/>
      <c r="BD102" s="58">
        <v>98</v>
      </c>
      <c r="BE102" s="59">
        <v>24490.656000000003</v>
      </c>
      <c r="BF102" s="59">
        <v>13920</v>
      </c>
      <c r="BG102" s="59">
        <v>6240</v>
      </c>
      <c r="BH102" s="31">
        <f t="shared" si="57"/>
        <v>30088.255458736392</v>
      </c>
      <c r="BI102" s="31">
        <f t="shared" si="58"/>
        <v>0.22856061751618204</v>
      </c>
      <c r="BJ102" s="31">
        <f t="shared" si="59"/>
        <v>5597.5994587363894</v>
      </c>
      <c r="BK102" s="31">
        <f t="shared" si="60"/>
        <v>31333119.70044592</v>
      </c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50"/>
      <c r="BY102" s="69">
        <v>24490.656000000003</v>
      </c>
      <c r="BZ102" s="59">
        <v>35070.288</v>
      </c>
      <c r="CA102" s="59">
        <v>20160</v>
      </c>
      <c r="CB102" s="31">
        <f t="shared" si="68"/>
        <v>31292.537955287422</v>
      </c>
      <c r="CC102" s="31">
        <f t="shared" si="69"/>
        <v>0.2777337591646144</v>
      </c>
      <c r="CD102" s="31">
        <f t="shared" si="70"/>
        <v>6801.8819552874193</v>
      </c>
      <c r="CE102" s="31">
        <f t="shared" si="71"/>
        <v>46265598.133664608</v>
      </c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50"/>
      <c r="CS102" s="69">
        <v>24490.656000000003</v>
      </c>
      <c r="CT102" s="31">
        <v>98</v>
      </c>
      <c r="CU102" s="31">
        <f t="shared" si="61"/>
        <v>9604</v>
      </c>
      <c r="CV102" s="31">
        <f t="shared" si="62"/>
        <v>941192</v>
      </c>
      <c r="CW102" s="42">
        <f t="shared" si="63"/>
        <v>34108.612436894007</v>
      </c>
      <c r="CX102" s="88">
        <f t="shared" si="64"/>
        <v>-9617.9564368940046</v>
      </c>
      <c r="CY102" s="42">
        <f t="shared" si="72"/>
        <v>910.32139666411967</v>
      </c>
      <c r="CZ102" s="31">
        <f t="shared" si="73"/>
        <v>317.51363765695095</v>
      </c>
      <c r="DA102" s="42">
        <f t="shared" si="74"/>
        <v>34426.126074550957</v>
      </c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50"/>
      <c r="DO102" s="69">
        <v>24490.656000000003</v>
      </c>
      <c r="DP102" s="16">
        <f t="shared" si="49"/>
        <v>-9617.9564368940046</v>
      </c>
      <c r="DQ102">
        <f t="shared" si="77"/>
        <v>-169.28287895702198</v>
      </c>
      <c r="DR102" s="66">
        <f t="shared" si="78"/>
        <v>34041.841820459158</v>
      </c>
      <c r="DS102" s="59">
        <v>20160</v>
      </c>
      <c r="DT102">
        <f t="shared" si="79"/>
        <v>31325.508422795589</v>
      </c>
      <c r="DU102" s="31">
        <f t="shared" si="80"/>
        <v>0.27908000597434324</v>
      </c>
      <c r="DV102" s="31">
        <f t="shared" si="81"/>
        <v>6834.8524227955859</v>
      </c>
      <c r="DW102" s="31">
        <f t="shared" si="82"/>
        <v>46715207.64139469</v>
      </c>
      <c r="EK102" s="69">
        <v>24490.656000000003</v>
      </c>
      <c r="EL102" s="66">
        <f t="shared" si="83"/>
        <v>9731.8756334367099</v>
      </c>
      <c r="EM102" s="59">
        <v>20160</v>
      </c>
      <c r="EN102">
        <f t="shared" si="84"/>
        <v>31098.538898762559</v>
      </c>
      <c r="EO102" s="31">
        <f t="shared" si="85"/>
        <v>0.26981240922099253</v>
      </c>
      <c r="EP102" s="31">
        <f t="shared" si="86"/>
        <v>6607.8828987625566</v>
      </c>
      <c r="EQ102" s="31">
        <f t="shared" si="87"/>
        <v>43664116.403758645</v>
      </c>
    </row>
    <row r="103" spans="1:147" ht="15.75" thickBot="1" x14ac:dyDescent="0.3">
      <c r="A103">
        <v>99</v>
      </c>
      <c r="B103" s="4" t="s">
        <v>119</v>
      </c>
      <c r="C103" s="5">
        <v>20</v>
      </c>
      <c r="D103" s="5">
        <v>110</v>
      </c>
      <c r="E103" s="5">
        <v>13360</v>
      </c>
      <c r="F103" s="5">
        <v>33855.455999999998</v>
      </c>
      <c r="G103">
        <f t="shared" si="65"/>
        <v>24490.656000000003</v>
      </c>
      <c r="H103">
        <f t="shared" si="75"/>
        <v>35070.288</v>
      </c>
      <c r="I103">
        <f t="shared" si="88"/>
        <v>38655.372000000003</v>
      </c>
      <c r="J103">
        <f t="shared" si="90"/>
        <v>30901.98</v>
      </c>
      <c r="K103">
        <f t="shared" si="66"/>
        <v>20160</v>
      </c>
      <c r="L103">
        <f t="shared" si="76"/>
        <v>29520</v>
      </c>
      <c r="M103">
        <f t="shared" si="89"/>
        <v>33520</v>
      </c>
      <c r="N103">
        <f t="shared" si="91"/>
        <v>28880</v>
      </c>
      <c r="O103">
        <f t="shared" si="92"/>
        <v>26320</v>
      </c>
      <c r="P103">
        <f t="shared" si="67"/>
        <v>-6800</v>
      </c>
      <c r="Q103">
        <f t="shared" si="67"/>
        <v>9364.7999999999956</v>
      </c>
      <c r="S103" s="31"/>
      <c r="T103" s="43">
        <f t="shared" si="93"/>
        <v>26244.780962356639</v>
      </c>
      <c r="U103" s="31">
        <f t="shared" si="50"/>
        <v>0.22479907042585276</v>
      </c>
      <c r="V103" s="31">
        <f t="shared" si="51"/>
        <v>7610.6750376433592</v>
      </c>
      <c r="W103" s="31">
        <f t="shared" si="52"/>
        <v>57922374.528607748</v>
      </c>
      <c r="X103" s="31"/>
      <c r="Y103" s="27"/>
      <c r="Z103" s="27"/>
      <c r="AA103" s="31"/>
      <c r="AB103" s="31"/>
      <c r="AC103" s="31"/>
      <c r="AD103" s="31"/>
      <c r="AE103" s="31"/>
      <c r="AF103" s="31"/>
      <c r="AG103" s="31"/>
      <c r="AH103" s="31"/>
      <c r="AI103" s="50"/>
      <c r="AK103" s="58">
        <v>99</v>
      </c>
      <c r="AL103" s="59">
        <v>33855.455999999998</v>
      </c>
      <c r="AM103" s="31">
        <f t="shared" si="53"/>
        <v>33876.709986122951</v>
      </c>
      <c r="AN103" s="31">
        <f t="shared" si="54"/>
        <v>6.2778614244488344E-4</v>
      </c>
      <c r="AO103" s="31">
        <f t="shared" si="55"/>
        <v>21.253986122952483</v>
      </c>
      <c r="AP103" s="31">
        <f t="shared" si="56"/>
        <v>451.73192611465674</v>
      </c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50"/>
      <c r="BD103" s="58">
        <v>99</v>
      </c>
      <c r="BE103" s="59">
        <v>33855.455999999998</v>
      </c>
      <c r="BF103" s="59">
        <v>6080</v>
      </c>
      <c r="BG103" s="59">
        <v>7280</v>
      </c>
      <c r="BH103" s="31">
        <f t="shared" si="57"/>
        <v>26152.157214505169</v>
      </c>
      <c r="BI103" s="31">
        <f t="shared" si="58"/>
        <v>0.22753492924433893</v>
      </c>
      <c r="BJ103" s="31">
        <f t="shared" si="59"/>
        <v>7703.2987854948296</v>
      </c>
      <c r="BK103" s="31">
        <f t="shared" si="60"/>
        <v>59340812.178606115</v>
      </c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50"/>
      <c r="BY103" s="69">
        <v>33855.455999999998</v>
      </c>
      <c r="BZ103" s="59">
        <v>24490.656000000003</v>
      </c>
      <c r="CA103" s="59">
        <v>13360</v>
      </c>
      <c r="CB103" s="31">
        <f t="shared" si="68"/>
        <v>25607.724423523665</v>
      </c>
      <c r="CC103" s="31">
        <f t="shared" si="69"/>
        <v>0.24361602385377215</v>
      </c>
      <c r="CD103" s="31">
        <f t="shared" si="70"/>
        <v>8247.7315764763334</v>
      </c>
      <c r="CE103" s="31">
        <f t="shared" si="71"/>
        <v>68025076.157604784</v>
      </c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50"/>
      <c r="CS103" s="69">
        <v>33855.455999999998</v>
      </c>
      <c r="CT103" s="31">
        <v>99</v>
      </c>
      <c r="CU103" s="31">
        <f t="shared" si="61"/>
        <v>9801</v>
      </c>
      <c r="CV103" s="31">
        <f t="shared" si="62"/>
        <v>970299</v>
      </c>
      <c r="CW103" s="42">
        <f t="shared" si="63"/>
        <v>34057.127014319354</v>
      </c>
      <c r="CX103" s="88">
        <f t="shared" si="64"/>
        <v>-201.67101431935589</v>
      </c>
      <c r="CY103" s="42">
        <f t="shared" si="72"/>
        <v>-9617.9564368940046</v>
      </c>
      <c r="CZ103" s="31">
        <f t="shared" si="73"/>
        <v>-3051.3544074717161</v>
      </c>
      <c r="DA103" s="42">
        <f t="shared" si="74"/>
        <v>31005.772606847637</v>
      </c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50"/>
      <c r="DO103" s="69">
        <v>33855.455999999998</v>
      </c>
      <c r="DP103" s="16">
        <f t="shared" si="49"/>
        <v>-201.67101431935589</v>
      </c>
      <c r="DQ103">
        <f t="shared" si="77"/>
        <v>-4080.3998687705794</v>
      </c>
      <c r="DR103" s="66">
        <f t="shared" si="78"/>
        <v>30079.566734565302</v>
      </c>
      <c r="DS103" s="59">
        <v>13360</v>
      </c>
      <c r="DT103">
        <f t="shared" si="79"/>
        <v>25553.357197899877</v>
      </c>
      <c r="DU103" s="31">
        <f t="shared" si="80"/>
        <v>0.24522188689764279</v>
      </c>
      <c r="DV103" s="31">
        <f t="shared" si="81"/>
        <v>8302.0988021001212</v>
      </c>
      <c r="DW103" s="31">
        <f t="shared" si="82"/>
        <v>68924844.519832268</v>
      </c>
      <c r="EK103" s="69">
        <v>33855.455999999998</v>
      </c>
      <c r="EL103" s="66">
        <f t="shared" si="83"/>
        <v>5805.8403299429619</v>
      </c>
      <c r="EM103" s="59">
        <v>13360</v>
      </c>
      <c r="EN103">
        <f t="shared" si="84"/>
        <v>25166.025632232609</v>
      </c>
      <c r="EO103" s="31">
        <f t="shared" si="85"/>
        <v>0.25666262973292664</v>
      </c>
      <c r="EP103" s="31">
        <f t="shared" si="86"/>
        <v>8689.4303677673888</v>
      </c>
      <c r="EQ103" s="31">
        <f t="shared" si="87"/>
        <v>75506200.116278097</v>
      </c>
    </row>
    <row r="104" spans="1:147" ht="15.75" thickBot="1" x14ac:dyDescent="0.3">
      <c r="A104">
        <v>100</v>
      </c>
      <c r="B104" s="4" t="s">
        <v>120</v>
      </c>
      <c r="C104" s="5">
        <v>21</v>
      </c>
      <c r="D104" s="5">
        <v>111</v>
      </c>
      <c r="E104" s="5">
        <v>23520</v>
      </c>
      <c r="F104" s="5">
        <v>29903.627999999997</v>
      </c>
      <c r="G104">
        <f t="shared" si="65"/>
        <v>33855.455999999998</v>
      </c>
      <c r="H104">
        <f t="shared" si="75"/>
        <v>24490.656000000003</v>
      </c>
      <c r="I104">
        <f t="shared" si="88"/>
        <v>35070.288</v>
      </c>
      <c r="J104">
        <f t="shared" si="90"/>
        <v>38655.372000000003</v>
      </c>
      <c r="K104">
        <f t="shared" si="66"/>
        <v>13360</v>
      </c>
      <c r="L104">
        <f t="shared" si="76"/>
        <v>20160</v>
      </c>
      <c r="M104">
        <f t="shared" si="89"/>
        <v>29520</v>
      </c>
      <c r="N104">
        <f t="shared" si="91"/>
        <v>33520</v>
      </c>
      <c r="O104">
        <f t="shared" si="92"/>
        <v>28880</v>
      </c>
      <c r="P104">
        <f t="shared" si="67"/>
        <v>10160</v>
      </c>
      <c r="Q104">
        <f t="shared" si="67"/>
        <v>-3951.8280000000013</v>
      </c>
      <c r="S104" s="31"/>
      <c r="T104" s="43">
        <f t="shared" si="93"/>
        <v>33134.256109576214</v>
      </c>
      <c r="U104" s="31">
        <f t="shared" si="50"/>
        <v>0.10803465417561432</v>
      </c>
      <c r="V104" s="31">
        <f t="shared" si="51"/>
        <v>3230.628109576217</v>
      </c>
      <c r="W104" s="31">
        <f t="shared" si="52"/>
        <v>10436957.982384002</v>
      </c>
      <c r="X104" s="31"/>
      <c r="Y104" s="27"/>
      <c r="Z104" s="27"/>
      <c r="AA104" s="31"/>
      <c r="AB104" s="31"/>
      <c r="AC104" s="31"/>
      <c r="AD104" s="31"/>
      <c r="AE104" s="31"/>
      <c r="AF104" s="31"/>
      <c r="AG104" s="31"/>
      <c r="AH104" s="31"/>
      <c r="AI104" s="50"/>
      <c r="AK104" s="58">
        <v>100</v>
      </c>
      <c r="AL104" s="59">
        <v>29903.627999999997</v>
      </c>
      <c r="AM104" s="31">
        <f t="shared" si="53"/>
        <v>33884.184644773261</v>
      </c>
      <c r="AN104" s="31">
        <f t="shared" si="54"/>
        <v>0.13311283315767786</v>
      </c>
      <c r="AO104" s="31">
        <f t="shared" si="55"/>
        <v>3980.5566447732635</v>
      </c>
      <c r="AP104" s="31">
        <f t="shared" si="56"/>
        <v>15844831.202248581</v>
      </c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50"/>
      <c r="BD104" s="58">
        <v>100</v>
      </c>
      <c r="BE104" s="59">
        <v>29903.627999999997</v>
      </c>
      <c r="BF104" s="59">
        <v>10240</v>
      </c>
      <c r="BG104" s="59">
        <v>13280</v>
      </c>
      <c r="BH104" s="31">
        <f t="shared" si="57"/>
        <v>33376.696359008332</v>
      </c>
      <c r="BI104" s="31">
        <f t="shared" si="58"/>
        <v>0.11614203998954026</v>
      </c>
      <c r="BJ104" s="31">
        <f t="shared" si="59"/>
        <v>3473.0683590083354</v>
      </c>
      <c r="BK104" s="31">
        <f t="shared" si="60"/>
        <v>12062203.826344851</v>
      </c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50"/>
      <c r="BY104" s="69">
        <v>29903.627999999997</v>
      </c>
      <c r="BZ104" s="59">
        <v>33855.455999999998</v>
      </c>
      <c r="CA104" s="59">
        <v>23520</v>
      </c>
      <c r="CB104" s="31">
        <f t="shared" si="68"/>
        <v>33228.385798260599</v>
      </c>
      <c r="CC104" s="31">
        <f t="shared" si="69"/>
        <v>0.11118242235559518</v>
      </c>
      <c r="CD104" s="31">
        <f t="shared" si="70"/>
        <v>3324.7577982606017</v>
      </c>
      <c r="CE104" s="31">
        <f t="shared" si="71"/>
        <v>11054014.417094683</v>
      </c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50"/>
      <c r="CS104" s="69">
        <v>29903.627999999997</v>
      </c>
      <c r="CT104" s="31">
        <v>100</v>
      </c>
      <c r="CU104" s="31">
        <f t="shared" si="61"/>
        <v>10000</v>
      </c>
      <c r="CV104" s="31">
        <f t="shared" si="62"/>
        <v>1000000</v>
      </c>
      <c r="CW104" s="42">
        <f t="shared" si="63"/>
        <v>34005.575149840748</v>
      </c>
      <c r="CX104" s="88">
        <f t="shared" si="64"/>
        <v>-4101.9471498407511</v>
      </c>
      <c r="CY104" s="42">
        <f t="shared" si="72"/>
        <v>-201.67101431935589</v>
      </c>
      <c r="CZ104" s="31">
        <f t="shared" si="73"/>
        <v>-38.3048313282818</v>
      </c>
      <c r="DA104" s="42">
        <f t="shared" si="74"/>
        <v>33967.270318512463</v>
      </c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50"/>
      <c r="DO104" s="69">
        <v>29903.627999999997</v>
      </c>
      <c r="DP104" s="16">
        <f t="shared" si="49"/>
        <v>-4101.9471498407511</v>
      </c>
      <c r="DQ104">
        <f t="shared" si="77"/>
        <v>1096.0644388895953</v>
      </c>
      <c r="DR104" s="66">
        <f t="shared" si="78"/>
        <v>35204.676875783603</v>
      </c>
      <c r="DS104" s="59">
        <v>23520</v>
      </c>
      <c r="DT104">
        <f t="shared" si="79"/>
        <v>33844.337279336578</v>
      </c>
      <c r="DU104" s="31">
        <f t="shared" si="80"/>
        <v>0.13178030703620916</v>
      </c>
      <c r="DV104" s="31">
        <f t="shared" si="81"/>
        <v>3940.7092793365809</v>
      </c>
      <c r="DW104" s="31">
        <f t="shared" si="82"/>
        <v>15529189.624249436</v>
      </c>
      <c r="EK104" s="69">
        <v>29903.627999999997</v>
      </c>
      <c r="EL104" s="66">
        <f t="shared" si="83"/>
        <v>10967.356202685878</v>
      </c>
      <c r="EM104" s="59">
        <v>23520</v>
      </c>
      <c r="EN104">
        <f t="shared" si="84"/>
        <v>33718.707709466951</v>
      </c>
      <c r="EO104" s="31">
        <f t="shared" si="85"/>
        <v>0.12757915893907437</v>
      </c>
      <c r="EP104" s="31">
        <f t="shared" si="86"/>
        <v>3815.0797094669542</v>
      </c>
      <c r="EQ104" s="31">
        <f t="shared" si="87"/>
        <v>14554833.189586461</v>
      </c>
    </row>
    <row r="105" spans="1:147" ht="15.75" thickBot="1" x14ac:dyDescent="0.3">
      <c r="A105">
        <v>101</v>
      </c>
      <c r="B105" s="4" t="s">
        <v>121</v>
      </c>
      <c r="C105" s="5">
        <v>22</v>
      </c>
      <c r="D105" s="5">
        <v>112</v>
      </c>
      <c r="E105" s="5">
        <v>29600</v>
      </c>
      <c r="F105" s="5">
        <v>38230.847999999998</v>
      </c>
      <c r="G105">
        <f t="shared" si="65"/>
        <v>29903.627999999997</v>
      </c>
      <c r="H105">
        <f t="shared" si="75"/>
        <v>33855.455999999998</v>
      </c>
      <c r="I105">
        <f t="shared" si="88"/>
        <v>24490.656000000003</v>
      </c>
      <c r="J105">
        <f t="shared" si="90"/>
        <v>35070.288</v>
      </c>
      <c r="K105">
        <f t="shared" si="66"/>
        <v>23520</v>
      </c>
      <c r="L105">
        <f t="shared" si="76"/>
        <v>13360</v>
      </c>
      <c r="M105">
        <f t="shared" si="89"/>
        <v>20160</v>
      </c>
      <c r="N105">
        <f t="shared" si="91"/>
        <v>29520</v>
      </c>
      <c r="O105">
        <f t="shared" si="92"/>
        <v>33520</v>
      </c>
      <c r="P105">
        <f t="shared" si="67"/>
        <v>6080</v>
      </c>
      <c r="Q105">
        <f t="shared" si="67"/>
        <v>8327.2200000000012</v>
      </c>
      <c r="S105" s="31"/>
      <c r="T105" s="43">
        <f t="shared" si="93"/>
        <v>37257.091630746989</v>
      </c>
      <c r="U105" s="31">
        <f t="shared" si="50"/>
        <v>2.5470436053445882E-2</v>
      </c>
      <c r="V105" s="31">
        <f t="shared" si="51"/>
        <v>973.75636925300932</v>
      </c>
      <c r="W105" s="31">
        <f t="shared" si="52"/>
        <v>948201.46666080307</v>
      </c>
      <c r="X105" s="31"/>
      <c r="Y105" s="27"/>
      <c r="Z105" s="27"/>
      <c r="AA105" s="31"/>
      <c r="AB105" s="31"/>
      <c r="AC105" s="31"/>
      <c r="AD105" s="31"/>
      <c r="AE105" s="31"/>
      <c r="AF105" s="31"/>
      <c r="AG105" s="31"/>
      <c r="AH105" s="31"/>
      <c r="AI105" s="50"/>
      <c r="AK105" s="58">
        <v>101</v>
      </c>
      <c r="AL105" s="59">
        <v>38230.847999999998</v>
      </c>
      <c r="AM105" s="31">
        <f t="shared" si="53"/>
        <v>33891.65930342357</v>
      </c>
      <c r="AN105" s="31">
        <f t="shared" si="54"/>
        <v>0.11349967169382244</v>
      </c>
      <c r="AO105" s="31">
        <f t="shared" si="55"/>
        <v>4339.1886965764279</v>
      </c>
      <c r="AP105" s="31">
        <f t="shared" si="56"/>
        <v>18828558.544496641</v>
      </c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50"/>
      <c r="BD105" s="58">
        <v>101</v>
      </c>
      <c r="BE105" s="59">
        <v>38230.847999999998</v>
      </c>
      <c r="BF105" s="59">
        <v>15600</v>
      </c>
      <c r="BG105" s="59">
        <v>14000</v>
      </c>
      <c r="BH105" s="31">
        <f t="shared" si="57"/>
        <v>37189.481908382331</v>
      </c>
      <c r="BI105" s="31">
        <f t="shared" si="58"/>
        <v>2.7238895972636203E-2</v>
      </c>
      <c r="BJ105" s="31">
        <f t="shared" si="59"/>
        <v>1041.3660916176668</v>
      </c>
      <c r="BK105" s="31">
        <f t="shared" si="60"/>
        <v>1084443.3367710549</v>
      </c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50"/>
      <c r="BY105" s="69">
        <v>38230.847999999998</v>
      </c>
      <c r="BZ105" s="59">
        <v>29903.627999999997</v>
      </c>
      <c r="CA105" s="59">
        <v>29600</v>
      </c>
      <c r="CB105" s="31">
        <f t="shared" si="68"/>
        <v>36493.694388796837</v>
      </c>
      <c r="CC105" s="31">
        <f t="shared" si="69"/>
        <v>4.543853202532052E-2</v>
      </c>
      <c r="CD105" s="31">
        <f t="shared" si="70"/>
        <v>1737.1536112031608</v>
      </c>
      <c r="CE105" s="31">
        <f t="shared" si="71"/>
        <v>3017702.6689161826</v>
      </c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50"/>
      <c r="CS105" s="69">
        <v>38230.847999999998</v>
      </c>
      <c r="CT105" s="31">
        <v>101</v>
      </c>
      <c r="CU105" s="31">
        <f t="shared" si="61"/>
        <v>10201</v>
      </c>
      <c r="CV105" s="31">
        <f t="shared" si="62"/>
        <v>1030301</v>
      </c>
      <c r="CW105" s="42">
        <f t="shared" si="63"/>
        <v>33954.021657687023</v>
      </c>
      <c r="CX105" s="88">
        <f t="shared" si="64"/>
        <v>4276.8263423129756</v>
      </c>
      <c r="CY105" s="42">
        <f t="shared" si="72"/>
        <v>-4101.9471498407511</v>
      </c>
      <c r="CZ105" s="31">
        <f t="shared" si="73"/>
        <v>-1286.3261932128153</v>
      </c>
      <c r="DA105" s="42">
        <f t="shared" si="74"/>
        <v>32667.695464474207</v>
      </c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50"/>
      <c r="DO105" s="69">
        <v>38230.847999999998</v>
      </c>
      <c r="DP105" s="16">
        <f t="shared" si="49"/>
        <v>4276.8263423129756</v>
      </c>
      <c r="DQ105">
        <f t="shared" si="77"/>
        <v>-1667.9126289413725</v>
      </c>
      <c r="DR105" s="66">
        <f t="shared" si="78"/>
        <v>32389.214385377982</v>
      </c>
      <c r="DS105" s="59">
        <v>29600</v>
      </c>
      <c r="DT105">
        <f t="shared" si="79"/>
        <v>36339.712890838578</v>
      </c>
      <c r="DU105" s="31">
        <f t="shared" si="80"/>
        <v>4.9466208784105958E-2</v>
      </c>
      <c r="DV105" s="31">
        <f t="shared" si="81"/>
        <v>1891.1351091614197</v>
      </c>
      <c r="DW105" s="31">
        <f t="shared" si="82"/>
        <v>3576392.0011029746</v>
      </c>
      <c r="EK105" s="69">
        <v>38230.847999999998</v>
      </c>
      <c r="EL105" s="66">
        <f t="shared" si="83"/>
        <v>8188.4193768017785</v>
      </c>
      <c r="EM105" s="59">
        <v>29600</v>
      </c>
      <c r="EN105">
        <f t="shared" si="84"/>
        <v>36244.757945645833</v>
      </c>
      <c r="EO105" s="31">
        <f t="shared" si="85"/>
        <v>5.1949934627507209E-2</v>
      </c>
      <c r="EP105" s="31">
        <f t="shared" si="86"/>
        <v>1986.0900543541647</v>
      </c>
      <c r="EQ105" s="31">
        <f t="shared" si="87"/>
        <v>3944553.7040045289</v>
      </c>
    </row>
    <row r="106" spans="1:147" ht="15.75" thickBot="1" x14ac:dyDescent="0.3">
      <c r="A106">
        <v>102</v>
      </c>
      <c r="B106" s="4" t="s">
        <v>122</v>
      </c>
      <c r="C106" s="5">
        <v>23</v>
      </c>
      <c r="D106" s="5">
        <v>113</v>
      </c>
      <c r="E106" s="5">
        <v>27520</v>
      </c>
      <c r="F106" s="5">
        <v>34286.111999999994</v>
      </c>
      <c r="G106">
        <f t="shared" si="65"/>
        <v>38230.847999999998</v>
      </c>
      <c r="H106">
        <f t="shared" si="75"/>
        <v>29903.627999999997</v>
      </c>
      <c r="I106">
        <f t="shared" si="88"/>
        <v>33855.455999999998</v>
      </c>
      <c r="J106">
        <f t="shared" si="90"/>
        <v>24490.656000000003</v>
      </c>
      <c r="K106">
        <f t="shared" si="66"/>
        <v>29600</v>
      </c>
      <c r="L106">
        <f t="shared" si="76"/>
        <v>23520</v>
      </c>
      <c r="M106">
        <f t="shared" si="89"/>
        <v>13360</v>
      </c>
      <c r="N106">
        <f t="shared" si="91"/>
        <v>20160</v>
      </c>
      <c r="O106">
        <f t="shared" si="92"/>
        <v>29520</v>
      </c>
      <c r="P106">
        <f t="shared" si="67"/>
        <v>-2080</v>
      </c>
      <c r="Q106">
        <f t="shared" si="67"/>
        <v>-3944.7360000000044</v>
      </c>
      <c r="S106" s="31"/>
      <c r="T106" s="43">
        <f t="shared" si="93"/>
        <v>35846.647899820149</v>
      </c>
      <c r="U106" s="31">
        <f t="shared" si="50"/>
        <v>4.5515102436232947E-2</v>
      </c>
      <c r="V106" s="31">
        <f t="shared" si="51"/>
        <v>1560.5358998201555</v>
      </c>
      <c r="W106" s="31">
        <f t="shared" si="52"/>
        <v>2435272.2946275021</v>
      </c>
      <c r="X106" s="31"/>
      <c r="Y106" s="27"/>
      <c r="Z106" s="27"/>
      <c r="AA106" s="31"/>
      <c r="AB106" s="31"/>
      <c r="AC106" s="31"/>
      <c r="AD106" s="31"/>
      <c r="AE106" s="31"/>
      <c r="AF106" s="31"/>
      <c r="AG106" s="31"/>
      <c r="AH106" s="31"/>
      <c r="AI106" s="50"/>
      <c r="AK106" s="58">
        <v>102</v>
      </c>
      <c r="AL106" s="59">
        <v>34286.111999999994</v>
      </c>
      <c r="AM106" s="31">
        <f t="shared" si="53"/>
        <v>33899.13396207388</v>
      </c>
      <c r="AN106" s="31">
        <f t="shared" si="54"/>
        <v>1.1286728513460896E-2</v>
      </c>
      <c r="AO106" s="31">
        <f t="shared" si="55"/>
        <v>386.97803792611376</v>
      </c>
      <c r="AP106" s="31">
        <f t="shared" si="56"/>
        <v>149752.00183714475</v>
      </c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50"/>
      <c r="BD106" s="58">
        <v>102</v>
      </c>
      <c r="BE106" s="59">
        <v>34286.111999999994</v>
      </c>
      <c r="BF106" s="59">
        <v>13200</v>
      </c>
      <c r="BG106" s="59">
        <v>14320</v>
      </c>
      <c r="BH106" s="31">
        <f t="shared" si="57"/>
        <v>35985.833714259315</v>
      </c>
      <c r="BI106" s="31">
        <f t="shared" si="58"/>
        <v>4.9574641600054335E-2</v>
      </c>
      <c r="BJ106" s="31">
        <f t="shared" si="59"/>
        <v>1699.7217142593217</v>
      </c>
      <c r="BK106" s="31">
        <f t="shared" si="60"/>
        <v>2889053.9059246476</v>
      </c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50"/>
      <c r="BY106" s="69">
        <v>34286.111999999994</v>
      </c>
      <c r="BZ106" s="59">
        <v>38230.847999999998</v>
      </c>
      <c r="CA106" s="59">
        <v>27520</v>
      </c>
      <c r="CB106" s="31">
        <f t="shared" si="68"/>
        <v>36321.951241286151</v>
      </c>
      <c r="CC106" s="31">
        <f t="shared" si="69"/>
        <v>5.9377955753226207E-2</v>
      </c>
      <c r="CD106" s="31">
        <f t="shared" si="70"/>
        <v>2035.8392412861576</v>
      </c>
      <c r="CE106" s="31">
        <f t="shared" si="71"/>
        <v>4144641.4163605981</v>
      </c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50"/>
      <c r="CS106" s="69">
        <v>34286.111999999994</v>
      </c>
      <c r="CT106" s="31">
        <v>102</v>
      </c>
      <c r="CU106" s="31">
        <f t="shared" si="61"/>
        <v>10404</v>
      </c>
      <c r="CV106" s="31">
        <f t="shared" si="62"/>
        <v>1061208</v>
      </c>
      <c r="CW106" s="42">
        <f t="shared" si="63"/>
        <v>33902.531352086982</v>
      </c>
      <c r="CX106" s="88">
        <f t="shared" si="64"/>
        <v>383.58064791301149</v>
      </c>
      <c r="CY106" s="42">
        <f t="shared" si="72"/>
        <v>4276.8263423129756</v>
      </c>
      <c r="CZ106" s="31">
        <f t="shared" si="73"/>
        <v>1394.7373882512259</v>
      </c>
      <c r="DA106" s="42">
        <f t="shared" si="74"/>
        <v>35297.268740338208</v>
      </c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50"/>
      <c r="DO106" s="69">
        <v>34286.111999999994</v>
      </c>
      <c r="DP106" s="16">
        <f t="shared" si="49"/>
        <v>383.58064791301149</v>
      </c>
      <c r="DQ106">
        <f t="shared" si="77"/>
        <v>2267.7530995214361</v>
      </c>
      <c r="DR106" s="66">
        <f t="shared" si="78"/>
        <v>36273.328249362181</v>
      </c>
      <c r="DS106" s="59">
        <v>27520</v>
      </c>
      <c r="DT106">
        <f t="shared" si="79"/>
        <v>36710.599331021825</v>
      </c>
      <c r="DU106" s="31">
        <f t="shared" si="80"/>
        <v>7.0713393546104966E-2</v>
      </c>
      <c r="DV106" s="31">
        <f t="shared" si="81"/>
        <v>2424.4873310218318</v>
      </c>
      <c r="DW106" s="31">
        <f t="shared" si="82"/>
        <v>5878138.8182853656</v>
      </c>
      <c r="EK106" s="69">
        <v>34286.111999999994</v>
      </c>
      <c r="EL106" s="66">
        <f t="shared" si="83"/>
        <v>12109.132822176773</v>
      </c>
      <c r="EM106" s="59">
        <v>27520</v>
      </c>
      <c r="EN106">
        <f t="shared" si="84"/>
        <v>36692.604261901397</v>
      </c>
      <c r="EO106" s="31">
        <f t="shared" si="85"/>
        <v>7.0188543451686902E-2</v>
      </c>
      <c r="EP106" s="31">
        <f t="shared" si="86"/>
        <v>2406.4922619014033</v>
      </c>
      <c r="EQ106" s="31">
        <f t="shared" si="87"/>
        <v>5791205.0065913321</v>
      </c>
    </row>
    <row r="107" spans="1:147" ht="15.75" thickBot="1" x14ac:dyDescent="0.3">
      <c r="A107">
        <v>103</v>
      </c>
      <c r="B107" s="4" t="s">
        <v>123</v>
      </c>
      <c r="C107" s="5">
        <v>24</v>
      </c>
      <c r="D107" s="5">
        <v>114</v>
      </c>
      <c r="E107" s="5">
        <v>31712</v>
      </c>
      <c r="F107" s="5">
        <v>36965.292000000001</v>
      </c>
      <c r="G107">
        <f t="shared" si="65"/>
        <v>34286.111999999994</v>
      </c>
      <c r="H107">
        <f t="shared" si="75"/>
        <v>38230.847999999998</v>
      </c>
      <c r="I107">
        <f t="shared" si="88"/>
        <v>29903.627999999997</v>
      </c>
      <c r="J107">
        <f t="shared" si="90"/>
        <v>33855.455999999998</v>
      </c>
      <c r="K107">
        <f t="shared" si="66"/>
        <v>27520</v>
      </c>
      <c r="L107">
        <f t="shared" si="76"/>
        <v>29600</v>
      </c>
      <c r="M107">
        <f t="shared" si="89"/>
        <v>23520</v>
      </c>
      <c r="N107">
        <f t="shared" si="91"/>
        <v>13360</v>
      </c>
      <c r="O107">
        <f t="shared" si="92"/>
        <v>20160</v>
      </c>
      <c r="P107">
        <f t="shared" si="67"/>
        <v>4192</v>
      </c>
      <c r="Q107">
        <f t="shared" si="67"/>
        <v>2679.1800000000076</v>
      </c>
      <c r="S107" s="31"/>
      <c r="T107" s="43">
        <f t="shared" si="93"/>
        <v>38689.234495995785</v>
      </c>
      <c r="U107" s="31">
        <f t="shared" si="50"/>
        <v>4.6636788260614397E-2</v>
      </c>
      <c r="V107" s="31">
        <f t="shared" si="51"/>
        <v>1723.9424959957832</v>
      </c>
      <c r="W107" s="31">
        <f t="shared" si="52"/>
        <v>2971977.7295001713</v>
      </c>
      <c r="X107" s="31"/>
      <c r="Y107" s="27"/>
      <c r="Z107" s="27"/>
      <c r="AA107" s="31"/>
      <c r="AB107" s="31"/>
      <c r="AC107" s="31"/>
      <c r="AD107" s="31"/>
      <c r="AE107" s="31"/>
      <c r="AF107" s="31"/>
      <c r="AG107" s="31"/>
      <c r="AH107" s="31"/>
      <c r="AI107" s="50"/>
      <c r="AK107" s="58">
        <v>103</v>
      </c>
      <c r="AL107" s="59">
        <v>36965.292000000001</v>
      </c>
      <c r="AM107" s="31">
        <f t="shared" si="53"/>
        <v>33906.60862072419</v>
      </c>
      <c r="AN107" s="31">
        <f t="shared" si="54"/>
        <v>8.2744737395170895E-2</v>
      </c>
      <c r="AO107" s="31">
        <f t="shared" si="55"/>
        <v>3058.6833792758116</v>
      </c>
      <c r="AP107" s="31">
        <f t="shared" si="56"/>
        <v>9355544.014658099</v>
      </c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50"/>
      <c r="BD107" s="58">
        <v>103</v>
      </c>
      <c r="BE107" s="59">
        <v>36965.292000000001</v>
      </c>
      <c r="BF107" s="59">
        <v>16512</v>
      </c>
      <c r="BG107" s="59">
        <v>15200</v>
      </c>
      <c r="BH107" s="31">
        <f t="shared" si="57"/>
        <v>38682.872963945796</v>
      </c>
      <c r="BI107" s="31">
        <f t="shared" si="58"/>
        <v>4.6464693527804267E-2</v>
      </c>
      <c r="BJ107" s="31">
        <f t="shared" si="59"/>
        <v>1717.5809639457948</v>
      </c>
      <c r="BK107" s="31">
        <f t="shared" si="60"/>
        <v>2950084.3677089657</v>
      </c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50"/>
      <c r="BY107" s="69">
        <v>36965.292000000001</v>
      </c>
      <c r="BZ107" s="59">
        <v>34286.111999999994</v>
      </c>
      <c r="CA107" s="59">
        <v>31712</v>
      </c>
      <c r="CB107" s="31">
        <f t="shared" si="68"/>
        <v>38407.945685702485</v>
      </c>
      <c r="CC107" s="31">
        <f t="shared" si="69"/>
        <v>3.9027249824037206E-2</v>
      </c>
      <c r="CD107" s="31">
        <f t="shared" si="70"/>
        <v>1442.6536857024839</v>
      </c>
      <c r="CE107" s="31">
        <f t="shared" si="71"/>
        <v>2081249.6568709612</v>
      </c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50"/>
      <c r="CS107" s="69">
        <v>36965.292000000001</v>
      </c>
      <c r="CT107" s="31">
        <v>103</v>
      </c>
      <c r="CU107" s="31">
        <f t="shared" si="61"/>
        <v>10609</v>
      </c>
      <c r="CV107" s="31">
        <f t="shared" si="62"/>
        <v>1092727</v>
      </c>
      <c r="CW107" s="42">
        <f t="shared" si="63"/>
        <v>33851.169047269446</v>
      </c>
      <c r="CX107" s="88">
        <f t="shared" si="64"/>
        <v>3114.122952730555</v>
      </c>
      <c r="CY107" s="42">
        <f t="shared" si="72"/>
        <v>383.58064791301149</v>
      </c>
      <c r="CZ107" s="31">
        <f t="shared" si="73"/>
        <v>148.96564675205653</v>
      </c>
      <c r="DA107" s="42">
        <f t="shared" si="74"/>
        <v>34000.134694021501</v>
      </c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50"/>
      <c r="DO107" s="69">
        <v>36965.292000000001</v>
      </c>
      <c r="DP107" s="16">
        <f t="shared" si="49"/>
        <v>3114.122952730555</v>
      </c>
      <c r="DQ107">
        <f t="shared" si="77"/>
        <v>-366.11087686840619</v>
      </c>
      <c r="DR107" s="66">
        <f t="shared" si="78"/>
        <v>33587.910780818616</v>
      </c>
      <c r="DS107" s="59">
        <v>31712</v>
      </c>
      <c r="DT107">
        <f t="shared" si="79"/>
        <v>38119.084813695008</v>
      </c>
      <c r="DU107" s="31">
        <f t="shared" si="80"/>
        <v>3.1212868917551272E-2</v>
      </c>
      <c r="DV107" s="31">
        <f t="shared" si="81"/>
        <v>1153.7928136950068</v>
      </c>
      <c r="DW107" s="31">
        <f t="shared" si="82"/>
        <v>1331237.8569342406</v>
      </c>
      <c r="EK107" s="69">
        <v>36965.292000000001</v>
      </c>
      <c r="EL107" s="66">
        <f t="shared" si="83"/>
        <v>9460.342835765623</v>
      </c>
      <c r="EM107" s="59">
        <v>31712</v>
      </c>
      <c r="EN107">
        <f t="shared" si="84"/>
        <v>38110.537909636805</v>
      </c>
      <c r="EO107" s="31">
        <f t="shared" si="85"/>
        <v>3.0981654619062764E-2</v>
      </c>
      <c r="EP107" s="31">
        <f t="shared" si="86"/>
        <v>1145.2459096368038</v>
      </c>
      <c r="EQ107" s="31">
        <f t="shared" si="87"/>
        <v>1311588.1935398304</v>
      </c>
    </row>
    <row r="108" spans="1:147" ht="15.75" thickBot="1" x14ac:dyDescent="0.3">
      <c r="A108">
        <v>104</v>
      </c>
      <c r="B108" s="4" t="s">
        <v>124</v>
      </c>
      <c r="C108" s="5">
        <v>25</v>
      </c>
      <c r="D108" s="5">
        <v>115</v>
      </c>
      <c r="E108" s="5">
        <v>32160</v>
      </c>
      <c r="F108" s="5">
        <v>41465.520000000004</v>
      </c>
      <c r="G108">
        <f t="shared" si="65"/>
        <v>36965.292000000001</v>
      </c>
      <c r="H108">
        <f t="shared" si="75"/>
        <v>34286.111999999994</v>
      </c>
      <c r="I108">
        <f t="shared" si="88"/>
        <v>38230.847999999998</v>
      </c>
      <c r="J108">
        <f t="shared" si="90"/>
        <v>29903.627999999997</v>
      </c>
      <c r="K108">
        <f t="shared" si="66"/>
        <v>31712</v>
      </c>
      <c r="L108">
        <f t="shared" si="76"/>
        <v>27520</v>
      </c>
      <c r="M108">
        <f t="shared" si="89"/>
        <v>29600</v>
      </c>
      <c r="N108">
        <f t="shared" si="91"/>
        <v>23520</v>
      </c>
      <c r="O108">
        <f t="shared" si="92"/>
        <v>13360</v>
      </c>
      <c r="P108">
        <f t="shared" si="67"/>
        <v>448</v>
      </c>
      <c r="Q108">
        <f t="shared" si="67"/>
        <v>4500.2280000000028</v>
      </c>
      <c r="S108" s="31"/>
      <c r="T108" s="43">
        <f t="shared" si="93"/>
        <v>38993.022376503097</v>
      </c>
      <c r="U108" s="31">
        <f t="shared" si="50"/>
        <v>5.9627797348180051E-2</v>
      </c>
      <c r="V108" s="31">
        <f t="shared" si="51"/>
        <v>2472.4976234969072</v>
      </c>
      <c r="W108" s="31">
        <f t="shared" si="52"/>
        <v>6113244.4981978536</v>
      </c>
      <c r="X108" s="31"/>
      <c r="Y108" s="27"/>
      <c r="Z108" s="27"/>
      <c r="AA108" s="31"/>
      <c r="AB108" s="31"/>
      <c r="AC108" s="31"/>
      <c r="AD108" s="31"/>
      <c r="AE108" s="31"/>
      <c r="AF108" s="31"/>
      <c r="AG108" s="31"/>
      <c r="AH108" s="31"/>
      <c r="AI108" s="50"/>
      <c r="AK108" s="58">
        <v>104</v>
      </c>
      <c r="AL108" s="59">
        <v>41465.520000000004</v>
      </c>
      <c r="AM108" s="31">
        <f t="shared" si="53"/>
        <v>33914.083279374499</v>
      </c>
      <c r="AN108" s="31">
        <f t="shared" si="54"/>
        <v>0.18211363852727527</v>
      </c>
      <c r="AO108" s="31">
        <f t="shared" si="55"/>
        <v>7551.4367206255047</v>
      </c>
      <c r="AP108" s="31">
        <f t="shared" si="56"/>
        <v>57024196.545611277</v>
      </c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50"/>
      <c r="BD108" s="58">
        <v>104</v>
      </c>
      <c r="BE108" s="59">
        <v>41465.520000000004</v>
      </c>
      <c r="BF108" s="59">
        <v>16800</v>
      </c>
      <c r="BG108" s="59">
        <v>15360</v>
      </c>
      <c r="BH108" s="31">
        <f t="shared" si="57"/>
        <v>38982.836882812946</v>
      </c>
      <c r="BI108" s="31">
        <f t="shared" si="58"/>
        <v>5.9873435017505097E-2</v>
      </c>
      <c r="BJ108" s="31">
        <f t="shared" si="59"/>
        <v>2482.6831171870581</v>
      </c>
      <c r="BK108" s="31">
        <f t="shared" si="60"/>
        <v>6163715.4603656475</v>
      </c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50"/>
      <c r="BY108" s="69">
        <v>41465.520000000004</v>
      </c>
      <c r="BZ108" s="59">
        <v>36965.292000000001</v>
      </c>
      <c r="CA108" s="59">
        <v>32160</v>
      </c>
      <c r="CB108" s="31">
        <f t="shared" si="68"/>
        <v>39051.111275734962</v>
      </c>
      <c r="CC108" s="31">
        <f t="shared" si="69"/>
        <v>5.8226900911047104E-2</v>
      </c>
      <c r="CD108" s="31">
        <f t="shared" si="70"/>
        <v>2414.4087242650421</v>
      </c>
      <c r="CE108" s="31">
        <f t="shared" si="71"/>
        <v>5829369.4878071481</v>
      </c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50"/>
      <c r="CS108" s="69">
        <v>41465.520000000004</v>
      </c>
      <c r="CT108" s="31">
        <v>104</v>
      </c>
      <c r="CU108" s="31">
        <f t="shared" si="61"/>
        <v>10816</v>
      </c>
      <c r="CV108" s="31">
        <f t="shared" si="62"/>
        <v>1124864</v>
      </c>
      <c r="CW108" s="42">
        <f t="shared" si="63"/>
        <v>33799.999557463248</v>
      </c>
      <c r="CX108" s="88">
        <f t="shared" si="64"/>
        <v>7665.5204425367556</v>
      </c>
      <c r="CY108" s="42">
        <f t="shared" si="72"/>
        <v>3114.122952730555</v>
      </c>
      <c r="CZ108" s="31">
        <f t="shared" si="73"/>
        <v>1022.6922772605311</v>
      </c>
      <c r="DA108" s="42">
        <f t="shared" si="74"/>
        <v>34822.691834723781</v>
      </c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50"/>
      <c r="DO108" s="69">
        <v>41465.520000000004</v>
      </c>
      <c r="DP108" s="16">
        <f t="shared" si="49"/>
        <v>7665.5204425367556</v>
      </c>
      <c r="DQ108">
        <f t="shared" si="77"/>
        <v>1237.9894148316678</v>
      </c>
      <c r="DR108" s="66">
        <f t="shared" si="78"/>
        <v>35140.520766918649</v>
      </c>
      <c r="DS108" s="59">
        <v>32160</v>
      </c>
      <c r="DT108">
        <f t="shared" si="79"/>
        <v>39040.842583362595</v>
      </c>
      <c r="DU108" s="31">
        <f t="shared" si="80"/>
        <v>5.8474545034944904E-2</v>
      </c>
      <c r="DV108" s="31">
        <f t="shared" si="81"/>
        <v>2424.6774166374089</v>
      </c>
      <c r="DW108" s="31">
        <f t="shared" si="82"/>
        <v>5879060.5747514591</v>
      </c>
      <c r="EK108" s="69">
        <v>41465.520000000004</v>
      </c>
      <c r="EL108" s="66">
        <f t="shared" si="83"/>
        <v>11049.562188612086</v>
      </c>
      <c r="EM108" s="59">
        <v>32160</v>
      </c>
      <c r="EN108">
        <f t="shared" si="84"/>
        <v>39089.167858694258</v>
      </c>
      <c r="EO108" s="31">
        <f t="shared" si="85"/>
        <v>5.7309112277037541E-2</v>
      </c>
      <c r="EP108" s="31">
        <f t="shared" si="86"/>
        <v>2376.352141305746</v>
      </c>
      <c r="EQ108" s="31">
        <f t="shared" si="87"/>
        <v>5647049.499488404</v>
      </c>
    </row>
    <row r="109" spans="1:147" ht="15.75" thickBot="1" x14ac:dyDescent="0.3">
      <c r="A109">
        <v>105</v>
      </c>
      <c r="B109" s="4" t="s">
        <v>125</v>
      </c>
      <c r="C109" s="5">
        <v>26</v>
      </c>
      <c r="D109" s="5">
        <v>116</v>
      </c>
      <c r="E109" s="5">
        <v>28240</v>
      </c>
      <c r="F109" s="5">
        <v>36002.387999999999</v>
      </c>
      <c r="G109">
        <f t="shared" si="65"/>
        <v>41465.520000000004</v>
      </c>
      <c r="H109">
        <f t="shared" si="75"/>
        <v>36965.292000000001</v>
      </c>
      <c r="I109">
        <f t="shared" si="88"/>
        <v>34286.111999999994</v>
      </c>
      <c r="J109">
        <f t="shared" si="90"/>
        <v>38230.847999999998</v>
      </c>
      <c r="K109">
        <f t="shared" si="66"/>
        <v>32160</v>
      </c>
      <c r="L109">
        <f t="shared" si="76"/>
        <v>31712</v>
      </c>
      <c r="M109">
        <f t="shared" si="89"/>
        <v>27520</v>
      </c>
      <c r="N109">
        <f t="shared" si="91"/>
        <v>29600</v>
      </c>
      <c r="O109">
        <f t="shared" si="92"/>
        <v>23520</v>
      </c>
      <c r="P109">
        <f t="shared" si="67"/>
        <v>-3920</v>
      </c>
      <c r="Q109">
        <f t="shared" si="67"/>
        <v>-5463.1320000000051</v>
      </c>
      <c r="S109" s="31"/>
      <c r="T109" s="43">
        <f t="shared" si="93"/>
        <v>36334.878422064052</v>
      </c>
      <c r="U109" s="31">
        <f t="shared" si="50"/>
        <v>9.2352324535820464E-3</v>
      </c>
      <c r="V109" s="31">
        <f t="shared" si="51"/>
        <v>332.49042206405284</v>
      </c>
      <c r="W109" s="31">
        <f t="shared" si="52"/>
        <v>110549.88076433199</v>
      </c>
      <c r="X109" s="31"/>
      <c r="Y109" s="27"/>
      <c r="Z109" s="27"/>
      <c r="AA109" s="31"/>
      <c r="AB109" s="31"/>
      <c r="AC109" s="31"/>
      <c r="AD109" s="31"/>
      <c r="AE109" s="31"/>
      <c r="AF109" s="31"/>
      <c r="AG109" s="31"/>
      <c r="AH109" s="31"/>
      <c r="AI109" s="50"/>
      <c r="AK109" s="58">
        <v>105</v>
      </c>
      <c r="AL109" s="59">
        <v>36002.387999999999</v>
      </c>
      <c r="AM109" s="31">
        <f t="shared" si="53"/>
        <v>33921.557938024809</v>
      </c>
      <c r="AN109" s="31">
        <f t="shared" si="54"/>
        <v>5.7797001187120972E-2</v>
      </c>
      <c r="AO109" s="31">
        <f t="shared" si="55"/>
        <v>2080.8300619751899</v>
      </c>
      <c r="AP109" s="31">
        <f t="shared" si="56"/>
        <v>4329853.7468196722</v>
      </c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50"/>
      <c r="BD109" s="58">
        <v>105</v>
      </c>
      <c r="BE109" s="59">
        <v>36002.387999999999</v>
      </c>
      <c r="BF109" s="59">
        <v>13840</v>
      </c>
      <c r="BG109" s="59">
        <v>14400</v>
      </c>
      <c r="BH109" s="31">
        <f t="shared" si="57"/>
        <v>36436.411679002442</v>
      </c>
      <c r="BI109" s="31">
        <f t="shared" si="58"/>
        <v>1.2055413629852631E-2</v>
      </c>
      <c r="BJ109" s="31">
        <f t="shared" si="59"/>
        <v>434.0236790024428</v>
      </c>
      <c r="BK109" s="31">
        <f t="shared" si="60"/>
        <v>188376.55393481551</v>
      </c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50"/>
      <c r="BY109" s="69">
        <v>36002.387999999999</v>
      </c>
      <c r="BZ109" s="59">
        <v>41465.520000000004</v>
      </c>
      <c r="CA109" s="59">
        <v>28240</v>
      </c>
      <c r="CB109" s="31">
        <f t="shared" si="68"/>
        <v>37210.440457849756</v>
      </c>
      <c r="CC109" s="31">
        <f t="shared" si="69"/>
        <v>3.3554786917183305E-2</v>
      </c>
      <c r="CD109" s="31">
        <f t="shared" si="70"/>
        <v>1208.052457849757</v>
      </c>
      <c r="CE109" s="31">
        <f t="shared" si="71"/>
        <v>1459390.7409168391</v>
      </c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50"/>
      <c r="CS109" s="69">
        <v>36002.387999999999</v>
      </c>
      <c r="CT109" s="31">
        <v>105</v>
      </c>
      <c r="CU109" s="31">
        <f t="shared" si="61"/>
        <v>11025</v>
      </c>
      <c r="CV109" s="31">
        <f t="shared" si="62"/>
        <v>1157625</v>
      </c>
      <c r="CW109" s="42">
        <f t="shared" si="63"/>
        <v>33749.087696897179</v>
      </c>
      <c r="CX109" s="88">
        <f t="shared" si="64"/>
        <v>2253.3003031028202</v>
      </c>
      <c r="CY109" s="42">
        <f t="shared" si="72"/>
        <v>7665.5204425367556</v>
      </c>
      <c r="CZ109" s="31">
        <f t="shared" si="73"/>
        <v>2479.0612871297353</v>
      </c>
      <c r="DA109" s="42">
        <f t="shared" si="74"/>
        <v>36228.148984026913</v>
      </c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50"/>
      <c r="DO109" s="69">
        <v>36002.387999999999</v>
      </c>
      <c r="DP109" s="16">
        <f t="shared" si="49"/>
        <v>2253.3003031028202</v>
      </c>
      <c r="DQ109">
        <f t="shared" si="77"/>
        <v>2781.2931407811238</v>
      </c>
      <c r="DR109" s="66">
        <f t="shared" si="78"/>
        <v>36632.462188050573</v>
      </c>
      <c r="DS109" s="59">
        <v>28240</v>
      </c>
      <c r="DT109">
        <f t="shared" si="79"/>
        <v>37296.445798236156</v>
      </c>
      <c r="DU109" s="31">
        <f t="shared" si="80"/>
        <v>3.5943665687847078E-2</v>
      </c>
      <c r="DV109" s="31">
        <f t="shared" si="81"/>
        <v>1294.0577982361574</v>
      </c>
      <c r="DW109" s="31">
        <f t="shared" si="82"/>
        <v>1674585.5851758115</v>
      </c>
      <c r="EK109" s="69">
        <v>36002.387999999999</v>
      </c>
      <c r="EL109" s="66">
        <f t="shared" si="83"/>
        <v>12578.04884497682</v>
      </c>
      <c r="EM109" s="59">
        <v>28240</v>
      </c>
      <c r="EN109">
        <f t="shared" si="84"/>
        <v>37344.262084769965</v>
      </c>
      <c r="EO109" s="31">
        <f t="shared" si="85"/>
        <v>3.7271807769250376E-2</v>
      </c>
      <c r="EP109" s="31">
        <f t="shared" si="86"/>
        <v>1341.8740847699664</v>
      </c>
      <c r="EQ109" s="31">
        <f t="shared" si="87"/>
        <v>1800626.0593772351</v>
      </c>
    </row>
    <row r="110" spans="1:147" ht="15.75" thickBot="1" x14ac:dyDescent="0.3">
      <c r="A110">
        <v>106</v>
      </c>
      <c r="B110" s="4" t="s">
        <v>126</v>
      </c>
      <c r="C110" s="5">
        <v>27</v>
      </c>
      <c r="D110" s="5">
        <v>117</v>
      </c>
      <c r="E110" s="5">
        <v>28000</v>
      </c>
      <c r="F110" s="5">
        <v>32684.136000000002</v>
      </c>
      <c r="G110">
        <f t="shared" si="65"/>
        <v>36002.387999999999</v>
      </c>
      <c r="H110">
        <f t="shared" si="75"/>
        <v>41465.520000000004</v>
      </c>
      <c r="I110">
        <f t="shared" si="88"/>
        <v>36965.292000000001</v>
      </c>
      <c r="J110">
        <f t="shared" si="90"/>
        <v>34286.111999999994</v>
      </c>
      <c r="K110">
        <f t="shared" si="66"/>
        <v>28240</v>
      </c>
      <c r="L110">
        <f t="shared" si="76"/>
        <v>32160</v>
      </c>
      <c r="M110">
        <f t="shared" si="89"/>
        <v>31712</v>
      </c>
      <c r="N110">
        <f t="shared" si="91"/>
        <v>27520</v>
      </c>
      <c r="O110">
        <f t="shared" si="92"/>
        <v>29600</v>
      </c>
      <c r="P110">
        <f t="shared" si="67"/>
        <v>-240</v>
      </c>
      <c r="Q110">
        <f t="shared" si="67"/>
        <v>-3318.2519999999968</v>
      </c>
      <c r="S110" s="31"/>
      <c r="T110" s="43">
        <f t="shared" si="93"/>
        <v>36172.134914649418</v>
      </c>
      <c r="U110" s="31">
        <f t="shared" si="50"/>
        <v>0.10671840658873208</v>
      </c>
      <c r="V110" s="31">
        <f t="shared" si="51"/>
        <v>3487.9989146494154</v>
      </c>
      <c r="W110" s="31">
        <f t="shared" si="52"/>
        <v>12166136.4285955</v>
      </c>
      <c r="X110" s="31"/>
      <c r="Y110" s="27"/>
      <c r="Z110" s="27"/>
      <c r="AA110" s="31"/>
      <c r="AB110" s="31"/>
      <c r="AC110" s="31"/>
      <c r="AD110" s="31"/>
      <c r="AE110" s="31"/>
      <c r="AF110" s="31"/>
      <c r="AG110" s="31"/>
      <c r="AH110" s="31"/>
      <c r="AI110" s="50"/>
      <c r="AK110" s="58">
        <v>106</v>
      </c>
      <c r="AL110" s="59">
        <v>32684.136000000002</v>
      </c>
      <c r="AM110" s="31">
        <f t="shared" si="53"/>
        <v>33929.032596675119</v>
      </c>
      <c r="AN110" s="31">
        <f t="shared" si="54"/>
        <v>3.8088710580420924E-2</v>
      </c>
      <c r="AO110" s="31">
        <f t="shared" si="55"/>
        <v>1244.8965966751166</v>
      </c>
      <c r="AP110" s="31">
        <f t="shared" si="56"/>
        <v>1549767.536413288</v>
      </c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50"/>
      <c r="BD110" s="58">
        <v>106</v>
      </c>
      <c r="BE110" s="59">
        <v>32684.136000000002</v>
      </c>
      <c r="BF110" s="59">
        <v>13760</v>
      </c>
      <c r="BG110" s="59">
        <v>14240</v>
      </c>
      <c r="BH110" s="31">
        <f t="shared" si="57"/>
        <v>36262.504149458648</v>
      </c>
      <c r="BI110" s="31">
        <f t="shared" si="58"/>
        <v>0.10948333312095646</v>
      </c>
      <c r="BJ110" s="31">
        <f t="shared" si="59"/>
        <v>3578.3681494586453</v>
      </c>
      <c r="BK110" s="31">
        <f t="shared" si="60"/>
        <v>12804718.613060091</v>
      </c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50"/>
      <c r="BY110" s="69">
        <v>32684.136000000002</v>
      </c>
      <c r="BZ110" s="59">
        <v>36002.387999999999</v>
      </c>
      <c r="CA110" s="59">
        <v>28000</v>
      </c>
      <c r="CB110" s="31">
        <f t="shared" si="68"/>
        <v>36320.005536070246</v>
      </c>
      <c r="CC110" s="31">
        <f t="shared" si="69"/>
        <v>0.11124263881628212</v>
      </c>
      <c r="CD110" s="31">
        <f t="shared" si="70"/>
        <v>3635.8695360702441</v>
      </c>
      <c r="CE110" s="31">
        <f t="shared" si="71"/>
        <v>13219547.283323651</v>
      </c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50"/>
      <c r="CS110" s="69">
        <v>32684.136000000002</v>
      </c>
      <c r="CT110" s="31">
        <v>106</v>
      </c>
      <c r="CU110" s="31">
        <f t="shared" si="61"/>
        <v>11236</v>
      </c>
      <c r="CV110" s="31">
        <f t="shared" si="62"/>
        <v>1191016</v>
      </c>
      <c r="CW110" s="42">
        <f t="shared" si="63"/>
        <v>33698.498279800086</v>
      </c>
      <c r="CX110" s="88">
        <f t="shared" si="64"/>
        <v>-1014.3622798000833</v>
      </c>
      <c r="CY110" s="42">
        <f t="shared" si="72"/>
        <v>2253.3003031028202</v>
      </c>
      <c r="CZ110" s="31">
        <f t="shared" si="73"/>
        <v>747.24381715147774</v>
      </c>
      <c r="DA110" s="42">
        <f t="shared" si="74"/>
        <v>34445.742096951566</v>
      </c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50"/>
      <c r="DO110" s="69">
        <v>32684.136000000002</v>
      </c>
      <c r="DP110" s="16">
        <f t="shared" si="49"/>
        <v>-1014.3622798000833</v>
      </c>
      <c r="DQ110">
        <f t="shared" si="77"/>
        <v>-10.080604467126477</v>
      </c>
      <c r="DR110" s="66">
        <f t="shared" si="78"/>
        <v>33789.918952996122</v>
      </c>
      <c r="DS110" s="59">
        <v>28000</v>
      </c>
      <c r="DT110">
        <f t="shared" si="79"/>
        <v>35959.646235729117</v>
      </c>
      <c r="DU110" s="31">
        <f t="shared" si="80"/>
        <v>0.10021712783624184</v>
      </c>
      <c r="DV110" s="31">
        <f t="shared" si="81"/>
        <v>3275.5102357291144</v>
      </c>
      <c r="DW110" s="31">
        <f t="shared" si="82"/>
        <v>10728967.304366197</v>
      </c>
      <c r="EK110" s="69">
        <v>32684.136000000002</v>
      </c>
      <c r="EL110" s="66">
        <f t="shared" si="83"/>
        <v>9771.9406975139209</v>
      </c>
      <c r="EM110" s="59">
        <v>28000</v>
      </c>
      <c r="EN110">
        <f t="shared" si="84"/>
        <v>35956.480768466477</v>
      </c>
      <c r="EO110" s="31">
        <f t="shared" si="85"/>
        <v>0.10012027757033183</v>
      </c>
      <c r="EP110" s="31">
        <f t="shared" si="86"/>
        <v>3272.3447684664752</v>
      </c>
      <c r="EQ110" s="31">
        <f t="shared" si="87"/>
        <v>10708240.28370991</v>
      </c>
    </row>
    <row r="111" spans="1:147" ht="15.75" thickBot="1" x14ac:dyDescent="0.3">
      <c r="A111">
        <v>107</v>
      </c>
      <c r="B111" s="4" t="s">
        <v>127</v>
      </c>
      <c r="C111" s="5">
        <v>28</v>
      </c>
      <c r="D111" s="5">
        <v>118</v>
      </c>
      <c r="E111" s="5">
        <v>31200</v>
      </c>
      <c r="F111" s="5">
        <v>33692.268000000004</v>
      </c>
      <c r="G111">
        <f t="shared" si="65"/>
        <v>32684.136000000002</v>
      </c>
      <c r="H111">
        <f t="shared" si="75"/>
        <v>36002.387999999999</v>
      </c>
      <c r="I111">
        <f t="shared" si="88"/>
        <v>41465.520000000004</v>
      </c>
      <c r="J111">
        <f t="shared" si="90"/>
        <v>36965.292000000001</v>
      </c>
      <c r="K111">
        <f t="shared" si="66"/>
        <v>28000</v>
      </c>
      <c r="L111">
        <f t="shared" si="76"/>
        <v>28240</v>
      </c>
      <c r="M111">
        <f t="shared" si="89"/>
        <v>32160</v>
      </c>
      <c r="N111">
        <f t="shared" si="91"/>
        <v>31712</v>
      </c>
      <c r="O111">
        <f t="shared" si="92"/>
        <v>27520</v>
      </c>
      <c r="P111">
        <f t="shared" si="67"/>
        <v>3200</v>
      </c>
      <c r="Q111">
        <f t="shared" si="67"/>
        <v>1008.1320000000014</v>
      </c>
      <c r="S111" s="31"/>
      <c r="T111" s="43">
        <f t="shared" si="93"/>
        <v>38342.04834684456</v>
      </c>
      <c r="U111" s="31">
        <f t="shared" si="50"/>
        <v>0.13800734182823654</v>
      </c>
      <c r="V111" s="31">
        <f t="shared" si="51"/>
        <v>4649.7803468445563</v>
      </c>
      <c r="W111" s="31">
        <f t="shared" si="52"/>
        <v>21620457.273901884</v>
      </c>
      <c r="X111" s="31"/>
      <c r="Y111" s="27"/>
      <c r="Z111" s="27"/>
      <c r="AA111" s="31"/>
      <c r="AB111" s="31"/>
      <c r="AC111" s="31"/>
      <c r="AD111" s="31"/>
      <c r="AE111" s="31"/>
      <c r="AF111" s="31"/>
      <c r="AG111" s="31"/>
      <c r="AH111" s="31"/>
      <c r="AI111" s="50"/>
      <c r="AK111" s="58">
        <v>107</v>
      </c>
      <c r="AL111" s="59">
        <v>33692.268000000004</v>
      </c>
      <c r="AM111" s="31">
        <f t="shared" si="53"/>
        <v>33936.507255325429</v>
      </c>
      <c r="AN111" s="31">
        <f t="shared" si="54"/>
        <v>7.2491188579357395E-3</v>
      </c>
      <c r="AO111" s="31">
        <f t="shared" si="55"/>
        <v>244.23925532542489</v>
      </c>
      <c r="AP111" s="31">
        <f t="shared" si="56"/>
        <v>59652.81384191809</v>
      </c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50"/>
      <c r="BD111" s="58">
        <v>107</v>
      </c>
      <c r="BE111" s="59">
        <v>33692.268000000004</v>
      </c>
      <c r="BF111" s="59">
        <v>16320</v>
      </c>
      <c r="BG111" s="59">
        <v>14880</v>
      </c>
      <c r="BH111" s="31">
        <f t="shared" si="57"/>
        <v>38315.664614193083</v>
      </c>
      <c r="BI111" s="31">
        <f t="shared" si="58"/>
        <v>0.13722426208271521</v>
      </c>
      <c r="BJ111" s="31">
        <f t="shared" si="59"/>
        <v>4623.3966141930796</v>
      </c>
      <c r="BK111" s="31">
        <f t="shared" si="60"/>
        <v>21375796.252132032</v>
      </c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50"/>
      <c r="BY111" s="69">
        <v>33692.268000000004</v>
      </c>
      <c r="BZ111" s="59">
        <v>32684.136000000002</v>
      </c>
      <c r="CA111" s="59">
        <v>31200</v>
      </c>
      <c r="CB111" s="31">
        <f t="shared" si="68"/>
        <v>37870.76060254898</v>
      </c>
      <c r="CC111" s="31">
        <f t="shared" si="69"/>
        <v>0.12401933293861299</v>
      </c>
      <c r="CD111" s="31">
        <f t="shared" si="70"/>
        <v>4178.4926025489767</v>
      </c>
      <c r="CE111" s="31">
        <f t="shared" si="71"/>
        <v>17459800.429556523</v>
      </c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50"/>
      <c r="CS111" s="69">
        <v>33692.268000000004</v>
      </c>
      <c r="CT111" s="31">
        <v>107</v>
      </c>
      <c r="CU111" s="31">
        <f t="shared" si="61"/>
        <v>11449</v>
      </c>
      <c r="CV111" s="31">
        <f t="shared" si="62"/>
        <v>1225043</v>
      </c>
      <c r="CW111" s="42">
        <f t="shared" si="63"/>
        <v>33648.296120400773</v>
      </c>
      <c r="CX111" s="88">
        <f t="shared" si="64"/>
        <v>43.971879599230306</v>
      </c>
      <c r="CY111" s="42">
        <f t="shared" si="72"/>
        <v>-1014.3622798000833</v>
      </c>
      <c r="CZ111" s="31">
        <f t="shared" si="73"/>
        <v>-298.35207534254056</v>
      </c>
      <c r="DA111" s="42">
        <f t="shared" si="74"/>
        <v>33349.944045058233</v>
      </c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50"/>
      <c r="DO111" s="69">
        <v>33692.268000000004</v>
      </c>
      <c r="DP111" s="16">
        <f t="shared" si="49"/>
        <v>43.971879599230306</v>
      </c>
      <c r="DQ111">
        <f t="shared" si="77"/>
        <v>-694.8525521863362</v>
      </c>
      <c r="DR111" s="66">
        <f t="shared" si="78"/>
        <v>33054.235144710845</v>
      </c>
      <c r="DS111" s="59">
        <v>31200</v>
      </c>
      <c r="DT111">
        <f t="shared" si="79"/>
        <v>37585.812222856301</v>
      </c>
      <c r="DU111" s="31">
        <f t="shared" si="80"/>
        <v>0.11556195097511086</v>
      </c>
      <c r="DV111" s="31">
        <f t="shared" si="81"/>
        <v>3893.544222856297</v>
      </c>
      <c r="DW111" s="31">
        <f t="shared" si="82"/>
        <v>15159686.615337646</v>
      </c>
      <c r="EK111" s="69">
        <v>33692.268000000004</v>
      </c>
      <c r="EL111" s="66">
        <f t="shared" si="83"/>
        <v>9072.5358130513341</v>
      </c>
      <c r="EM111" s="59">
        <v>31200</v>
      </c>
      <c r="EN111">
        <f t="shared" si="84"/>
        <v>37623.124953140883</v>
      </c>
      <c r="EO111" s="31">
        <f t="shared" si="85"/>
        <v>0.11666940774485347</v>
      </c>
      <c r="EP111" s="31">
        <f t="shared" si="86"/>
        <v>3930.8569531408793</v>
      </c>
      <c r="EQ111" s="31">
        <f t="shared" si="87"/>
        <v>15451636.386055997</v>
      </c>
    </row>
    <row r="112" spans="1:147" ht="15.75" thickBot="1" x14ac:dyDescent="0.3">
      <c r="A112">
        <v>108</v>
      </c>
      <c r="B112" s="4" t="s">
        <v>128</v>
      </c>
      <c r="C112" s="5">
        <v>29</v>
      </c>
      <c r="D112" s="5">
        <v>119</v>
      </c>
      <c r="E112" s="5">
        <v>35680</v>
      </c>
      <c r="F112" s="5">
        <v>35465.712</v>
      </c>
      <c r="G112">
        <f t="shared" si="65"/>
        <v>33692.268000000004</v>
      </c>
      <c r="H112">
        <f t="shared" si="75"/>
        <v>32684.136000000002</v>
      </c>
      <c r="I112">
        <f t="shared" si="88"/>
        <v>36002.387999999999</v>
      </c>
      <c r="J112">
        <f t="shared" si="90"/>
        <v>41465.520000000004</v>
      </c>
      <c r="K112">
        <f t="shared" si="66"/>
        <v>31200</v>
      </c>
      <c r="L112">
        <f t="shared" si="76"/>
        <v>28000</v>
      </c>
      <c r="M112">
        <f t="shared" si="89"/>
        <v>28240</v>
      </c>
      <c r="N112">
        <f t="shared" si="91"/>
        <v>32160</v>
      </c>
      <c r="O112">
        <f t="shared" si="92"/>
        <v>31712</v>
      </c>
      <c r="P112">
        <f t="shared" si="67"/>
        <v>4480</v>
      </c>
      <c r="Q112">
        <f t="shared" si="67"/>
        <v>1773.4439999999959</v>
      </c>
      <c r="S112" s="31"/>
      <c r="T112" s="43">
        <f t="shared" si="93"/>
        <v>41379.927151917756</v>
      </c>
      <c r="U112" s="31">
        <f t="shared" si="50"/>
        <v>0.16675867530638486</v>
      </c>
      <c r="V112" s="31">
        <f t="shared" si="51"/>
        <v>5914.2151519177569</v>
      </c>
      <c r="W112" s="31">
        <f t="shared" si="52"/>
        <v>34977940.863173574</v>
      </c>
      <c r="X112" s="31"/>
      <c r="Y112" s="27"/>
      <c r="Z112" s="27"/>
      <c r="AA112" s="31"/>
      <c r="AB112" s="31"/>
      <c r="AC112" s="31"/>
      <c r="AD112" s="31"/>
      <c r="AE112" s="31"/>
      <c r="AF112" s="31"/>
      <c r="AG112" s="31"/>
      <c r="AH112" s="31"/>
      <c r="AI112" s="50"/>
      <c r="AK112" s="58">
        <v>108</v>
      </c>
      <c r="AL112" s="59">
        <v>35465.712</v>
      </c>
      <c r="AM112" s="31">
        <f t="shared" si="53"/>
        <v>33943.981913975746</v>
      </c>
      <c r="AN112" s="31">
        <f t="shared" si="54"/>
        <v>4.2907078420539084E-2</v>
      </c>
      <c r="AO112" s="31">
        <f t="shared" si="55"/>
        <v>1521.730086024254</v>
      </c>
      <c r="AP112" s="31">
        <f t="shared" si="56"/>
        <v>2315662.4547113832</v>
      </c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50"/>
      <c r="BD112" s="58">
        <v>108</v>
      </c>
      <c r="BE112" s="59">
        <v>35465.712</v>
      </c>
      <c r="BF112" s="59">
        <v>21200</v>
      </c>
      <c r="BG112" s="59">
        <v>14480</v>
      </c>
      <c r="BH112" s="31">
        <f t="shared" si="57"/>
        <v>40959.580683423388</v>
      </c>
      <c r="BI112" s="31">
        <f t="shared" si="58"/>
        <v>0.15490648216574332</v>
      </c>
      <c r="BJ112" s="31">
        <f t="shared" si="59"/>
        <v>5493.8686834233886</v>
      </c>
      <c r="BK112" s="31">
        <f t="shared" si="60"/>
        <v>30182593.110700238</v>
      </c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50"/>
      <c r="BY112" s="69">
        <v>35465.712</v>
      </c>
      <c r="BZ112" s="59">
        <v>33692.268000000004</v>
      </c>
      <c r="CA112" s="59">
        <v>35680</v>
      </c>
      <c r="CB112" s="31">
        <f t="shared" si="68"/>
        <v>40808.042602300047</v>
      </c>
      <c r="CC112" s="31">
        <f t="shared" si="69"/>
        <v>0.1506336768961539</v>
      </c>
      <c r="CD112" s="31">
        <f t="shared" si="70"/>
        <v>5342.3306023000478</v>
      </c>
      <c r="CE112" s="31">
        <f t="shared" si="71"/>
        <v>28540496.264271591</v>
      </c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50"/>
      <c r="CS112" s="69">
        <v>35465.712</v>
      </c>
      <c r="CT112" s="31">
        <v>108</v>
      </c>
      <c r="CU112" s="31">
        <f t="shared" si="61"/>
        <v>11664</v>
      </c>
      <c r="CV112" s="31">
        <f t="shared" si="62"/>
        <v>1259712</v>
      </c>
      <c r="CW112" s="42">
        <f t="shared" si="63"/>
        <v>33598.546032928061</v>
      </c>
      <c r="CX112" s="88">
        <f t="shared" si="64"/>
        <v>1867.1659670719382</v>
      </c>
      <c r="CY112" s="42">
        <f t="shared" si="72"/>
        <v>43.971879599230306</v>
      </c>
      <c r="CZ112" s="31">
        <f t="shared" si="73"/>
        <v>40.296674912134549</v>
      </c>
      <c r="DA112" s="42">
        <f t="shared" si="74"/>
        <v>33638.842707840195</v>
      </c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50"/>
      <c r="DO112" s="69">
        <v>35465.712</v>
      </c>
      <c r="DP112" s="16">
        <f t="shared" si="49"/>
        <v>1867.1659670719382</v>
      </c>
      <c r="DQ112">
        <f t="shared" si="77"/>
        <v>142.51828105255424</v>
      </c>
      <c r="DR112" s="66">
        <f t="shared" si="78"/>
        <v>33841.016560852637</v>
      </c>
      <c r="DS112" s="59">
        <v>35680</v>
      </c>
      <c r="DT112">
        <f t="shared" si="79"/>
        <v>40624.092390443642</v>
      </c>
      <c r="DU112" s="31">
        <f t="shared" si="80"/>
        <v>0.14544697116030386</v>
      </c>
      <c r="DV112" s="31">
        <f t="shared" si="81"/>
        <v>5158.3803904436427</v>
      </c>
      <c r="DW112" s="31">
        <f t="shared" si="82"/>
        <v>26608888.252513509</v>
      </c>
      <c r="EK112" s="69">
        <v>35465.712</v>
      </c>
      <c r="EL112" s="66">
        <f t="shared" si="83"/>
        <v>9895.3939731193059</v>
      </c>
      <c r="EM112" s="59">
        <v>35680</v>
      </c>
      <c r="EN112">
        <f t="shared" si="84"/>
        <v>40752.479278906612</v>
      </c>
      <c r="EO112" s="31">
        <f t="shared" si="85"/>
        <v>0.14906699966735795</v>
      </c>
      <c r="EP112" s="31">
        <f t="shared" si="86"/>
        <v>5286.7672789066128</v>
      </c>
      <c r="EQ112" s="31">
        <f t="shared" si="87"/>
        <v>27949908.261317629</v>
      </c>
    </row>
    <row r="113" spans="1:147" ht="15.75" thickBot="1" x14ac:dyDescent="0.3">
      <c r="A113">
        <v>109</v>
      </c>
      <c r="B113" s="4" t="s">
        <v>129</v>
      </c>
      <c r="C113" s="5">
        <v>30</v>
      </c>
      <c r="D113" s="5">
        <v>120</v>
      </c>
      <c r="E113" s="5">
        <v>30640</v>
      </c>
      <c r="F113" s="5">
        <v>38380.259999999995</v>
      </c>
      <c r="G113">
        <f t="shared" si="65"/>
        <v>35465.712</v>
      </c>
      <c r="H113">
        <f t="shared" si="75"/>
        <v>33692.268000000004</v>
      </c>
      <c r="I113">
        <f t="shared" si="88"/>
        <v>32684.136000000002</v>
      </c>
      <c r="J113">
        <f t="shared" si="90"/>
        <v>36002.387999999999</v>
      </c>
      <c r="K113">
        <f t="shared" si="66"/>
        <v>35680</v>
      </c>
      <c r="L113">
        <f t="shared" si="76"/>
        <v>31200</v>
      </c>
      <c r="M113">
        <f t="shared" si="89"/>
        <v>28000</v>
      </c>
      <c r="N113">
        <f t="shared" si="91"/>
        <v>28240</v>
      </c>
      <c r="O113">
        <f t="shared" si="92"/>
        <v>32160</v>
      </c>
      <c r="P113">
        <f t="shared" si="67"/>
        <v>-5040</v>
      </c>
      <c r="Q113">
        <f t="shared" si="67"/>
        <v>2914.5479999999952</v>
      </c>
      <c r="S113" s="31"/>
      <c r="T113" s="43">
        <f t="shared" si="93"/>
        <v>37962.313496210409</v>
      </c>
      <c r="U113" s="31">
        <f t="shared" si="50"/>
        <v>1.088962148223035E-2</v>
      </c>
      <c r="V113" s="31">
        <f t="shared" si="51"/>
        <v>417.94650378958613</v>
      </c>
      <c r="W113" s="31">
        <f t="shared" si="52"/>
        <v>174679.28002993853</v>
      </c>
      <c r="X113" s="31"/>
      <c r="Y113" s="27"/>
      <c r="Z113" s="27"/>
      <c r="AA113" s="31"/>
      <c r="AB113" s="31"/>
      <c r="AC113" s="31"/>
      <c r="AD113" s="31"/>
      <c r="AE113" s="31"/>
      <c r="AF113" s="31"/>
      <c r="AG113" s="31"/>
      <c r="AH113" s="31"/>
      <c r="AI113" s="50"/>
      <c r="AK113" s="58">
        <v>109</v>
      </c>
      <c r="AL113" s="59">
        <v>38380.259999999995</v>
      </c>
      <c r="AM113" s="31">
        <f t="shared" si="53"/>
        <v>33951.456572626055</v>
      </c>
      <c r="AN113" s="31">
        <f t="shared" si="54"/>
        <v>0.1153927416691273</v>
      </c>
      <c r="AO113" s="31">
        <f t="shared" si="55"/>
        <v>4428.8034273739395</v>
      </c>
      <c r="AP113" s="31">
        <f t="shared" si="56"/>
        <v>19614299.798319153</v>
      </c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50"/>
      <c r="BD113" s="58">
        <v>109</v>
      </c>
      <c r="BE113" s="59">
        <v>38380.259999999995</v>
      </c>
      <c r="BF113" s="59">
        <v>15760</v>
      </c>
      <c r="BG113" s="59">
        <v>14880</v>
      </c>
      <c r="BH113" s="31">
        <f t="shared" si="57"/>
        <v>37976.282027553265</v>
      </c>
      <c r="BI113" s="31">
        <f t="shared" si="58"/>
        <v>1.052567055165155E-2</v>
      </c>
      <c r="BJ113" s="31">
        <f t="shared" si="59"/>
        <v>403.97797244672984</v>
      </c>
      <c r="BK113" s="31">
        <f t="shared" si="60"/>
        <v>163198.2022221708</v>
      </c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50"/>
      <c r="BY113" s="69">
        <v>38380.259999999995</v>
      </c>
      <c r="BZ113" s="59">
        <v>35465.712</v>
      </c>
      <c r="CA113" s="59">
        <v>30640</v>
      </c>
      <c r="CB113" s="31">
        <f t="shared" si="68"/>
        <v>37897.656595683431</v>
      </c>
      <c r="CC113" s="31">
        <f t="shared" si="69"/>
        <v>1.2574260943426745E-2</v>
      </c>
      <c r="CD113" s="31">
        <f t="shared" si="70"/>
        <v>482.60340431656368</v>
      </c>
      <c r="CE113" s="31">
        <f t="shared" si="71"/>
        <v>232906.04585793664</v>
      </c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50"/>
      <c r="CS113" s="69">
        <v>38380.259999999995</v>
      </c>
      <c r="CT113" s="31">
        <v>109</v>
      </c>
      <c r="CU113" s="31">
        <f t="shared" si="61"/>
        <v>11881</v>
      </c>
      <c r="CV113" s="31">
        <f t="shared" si="62"/>
        <v>1295029</v>
      </c>
      <c r="CW113" s="42">
        <f t="shared" si="63"/>
        <v>33549.312831610769</v>
      </c>
      <c r="CX113" s="88">
        <f t="shared" si="64"/>
        <v>4830.9471683892261</v>
      </c>
      <c r="CY113" s="42">
        <f t="shared" si="72"/>
        <v>1867.1659670719382</v>
      </c>
      <c r="CZ113" s="31">
        <f t="shared" si="73"/>
        <v>623.6874628885713</v>
      </c>
      <c r="DA113" s="42">
        <f t="shared" si="74"/>
        <v>34173.000294499339</v>
      </c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50"/>
      <c r="DO113" s="69">
        <v>38380.259999999995</v>
      </c>
      <c r="DP113" s="16">
        <f t="shared" si="49"/>
        <v>4830.9471683892261</v>
      </c>
      <c r="DQ113">
        <f t="shared" si="77"/>
        <v>765.08157707219789</v>
      </c>
      <c r="DR113" s="66">
        <f t="shared" si="78"/>
        <v>34413.37769747297</v>
      </c>
      <c r="DS113" s="59">
        <v>30640</v>
      </c>
      <c r="DT113">
        <f t="shared" si="79"/>
        <v>37817.063988258815</v>
      </c>
      <c r="DU113" s="31">
        <f t="shared" si="80"/>
        <v>1.4674106213485267E-2</v>
      </c>
      <c r="DV113" s="31">
        <f t="shared" si="81"/>
        <v>563.19601174117997</v>
      </c>
      <c r="DW113" s="31">
        <f t="shared" si="82"/>
        <v>317189.74764117133</v>
      </c>
      <c r="EK113" s="69">
        <v>38380.259999999995</v>
      </c>
      <c r="EL113" s="66">
        <f t="shared" si="83"/>
        <v>10503.583657641677</v>
      </c>
      <c r="EM113" s="59">
        <v>30640</v>
      </c>
      <c r="EN113">
        <f t="shared" si="84"/>
        <v>37909.564991980835</v>
      </c>
      <c r="EO113" s="31">
        <f t="shared" si="85"/>
        <v>1.2263986956293681E-2</v>
      </c>
      <c r="EP113" s="31">
        <f t="shared" si="86"/>
        <v>470.69500801916001</v>
      </c>
      <c r="EQ113" s="31">
        <f t="shared" si="87"/>
        <v>221553.79057415712</v>
      </c>
    </row>
    <row r="114" spans="1:147" ht="15.75" thickBot="1" x14ac:dyDescent="0.3">
      <c r="A114">
        <v>110</v>
      </c>
      <c r="B114" s="4" t="s">
        <v>131</v>
      </c>
      <c r="C114" s="5">
        <v>1</v>
      </c>
      <c r="D114" s="5">
        <v>121</v>
      </c>
      <c r="E114" s="5">
        <v>31120</v>
      </c>
      <c r="F114" s="5">
        <v>38176.536</v>
      </c>
      <c r="G114">
        <f t="shared" si="65"/>
        <v>38380.259999999995</v>
      </c>
      <c r="H114">
        <f t="shared" si="75"/>
        <v>35465.712</v>
      </c>
      <c r="I114">
        <f t="shared" si="88"/>
        <v>33692.268000000004</v>
      </c>
      <c r="J114">
        <f t="shared" si="90"/>
        <v>32684.136000000002</v>
      </c>
      <c r="K114">
        <f t="shared" si="66"/>
        <v>30640</v>
      </c>
      <c r="L114">
        <f t="shared" si="76"/>
        <v>35680</v>
      </c>
      <c r="M114">
        <f t="shared" si="89"/>
        <v>31200</v>
      </c>
      <c r="N114">
        <f t="shared" si="91"/>
        <v>28000</v>
      </c>
      <c r="O114">
        <f t="shared" si="92"/>
        <v>28240</v>
      </c>
      <c r="P114">
        <f t="shared" si="67"/>
        <v>480</v>
      </c>
      <c r="Q114">
        <f t="shared" si="67"/>
        <v>-203.7239999999947</v>
      </c>
      <c r="S114" s="31"/>
      <c r="T114" s="43">
        <f t="shared" si="93"/>
        <v>38287.800511039677</v>
      </c>
      <c r="U114" s="31">
        <f t="shared" si="50"/>
        <v>2.9144737238516617E-3</v>
      </c>
      <c r="V114" s="31">
        <f t="shared" si="51"/>
        <v>111.26451103967702</v>
      </c>
      <c r="W114" s="31">
        <f t="shared" si="52"/>
        <v>12379.79141689841</v>
      </c>
      <c r="X114" s="31"/>
      <c r="Y114" s="27"/>
      <c r="Z114" s="27"/>
      <c r="AA114" s="31"/>
      <c r="AB114" s="31"/>
      <c r="AC114" s="31"/>
      <c r="AD114" s="31"/>
      <c r="AE114" s="31"/>
      <c r="AF114" s="31"/>
      <c r="AG114" s="31"/>
      <c r="AH114" s="31"/>
      <c r="AI114" s="50"/>
      <c r="AK114" s="58">
        <v>110</v>
      </c>
      <c r="AL114" s="59">
        <v>38176.536</v>
      </c>
      <c r="AM114" s="31">
        <f t="shared" si="53"/>
        <v>33958.931231276365</v>
      </c>
      <c r="AN114" s="31">
        <f t="shared" si="54"/>
        <v>0.11047636089150768</v>
      </c>
      <c r="AO114" s="31">
        <f t="shared" si="55"/>
        <v>4217.6047687236351</v>
      </c>
      <c r="AP114" s="31">
        <f t="shared" si="56"/>
        <v>17788189.985160347</v>
      </c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50"/>
      <c r="BD114" s="58">
        <v>110</v>
      </c>
      <c r="BE114" s="59">
        <v>38176.536</v>
      </c>
      <c r="BF114" s="59">
        <v>16240</v>
      </c>
      <c r="BG114" s="59">
        <v>14880</v>
      </c>
      <c r="BH114" s="31">
        <f t="shared" si="57"/>
        <v>38267.181387530254</v>
      </c>
      <c r="BI114" s="31">
        <f t="shared" si="58"/>
        <v>2.374374341617953E-3</v>
      </c>
      <c r="BJ114" s="31">
        <f t="shared" si="59"/>
        <v>90.645387530254084</v>
      </c>
      <c r="BK114" s="31">
        <f t="shared" si="60"/>
        <v>8216.5862805099423</v>
      </c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50"/>
      <c r="BY114" s="69">
        <v>38176.536</v>
      </c>
      <c r="BZ114" s="59">
        <v>38380.259999999995</v>
      </c>
      <c r="CA114" s="59">
        <v>31120</v>
      </c>
      <c r="CB114" s="31">
        <f t="shared" si="68"/>
        <v>38592.725486127136</v>
      </c>
      <c r="CC114" s="31">
        <f t="shared" si="69"/>
        <v>1.0901709000710167E-2</v>
      </c>
      <c r="CD114" s="31">
        <f t="shared" si="70"/>
        <v>416.18948612713575</v>
      </c>
      <c r="CE114" s="31">
        <f t="shared" si="71"/>
        <v>173213.68836276932</v>
      </c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50"/>
      <c r="CS114" s="69">
        <v>38176.536</v>
      </c>
      <c r="CT114" s="31">
        <v>110</v>
      </c>
      <c r="CU114" s="31">
        <f t="shared" si="61"/>
        <v>12100</v>
      </c>
      <c r="CV114" s="31">
        <f t="shared" si="62"/>
        <v>1331000</v>
      </c>
      <c r="CW114" s="42">
        <f t="shared" si="63"/>
        <v>33500.661330677714</v>
      </c>
      <c r="CX114" s="88">
        <f t="shared" si="64"/>
        <v>4675.8746693222856</v>
      </c>
      <c r="CY114" s="42">
        <f t="shared" si="72"/>
        <v>4830.9471683892261</v>
      </c>
      <c r="CZ114" s="31">
        <f t="shared" si="73"/>
        <v>1572.0465335473748</v>
      </c>
      <c r="DA114" s="42">
        <f t="shared" si="74"/>
        <v>35072.707864225093</v>
      </c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50"/>
      <c r="DO114" s="69">
        <v>38176.536</v>
      </c>
      <c r="DP114" s="16">
        <f t="shared" si="49"/>
        <v>4675.8746693222856</v>
      </c>
      <c r="DQ114">
        <f t="shared" si="77"/>
        <v>1764.5187735324828</v>
      </c>
      <c r="DR114" s="66">
        <f t="shared" si="78"/>
        <v>35363.064806460541</v>
      </c>
      <c r="DS114" s="59">
        <v>31120</v>
      </c>
      <c r="DT114">
        <f t="shared" si="79"/>
        <v>38505.398890853459</v>
      </c>
      <c r="DU114" s="31">
        <f t="shared" si="80"/>
        <v>8.6142674351978726E-3</v>
      </c>
      <c r="DV114" s="31">
        <f t="shared" si="81"/>
        <v>328.86289085345925</v>
      </c>
      <c r="DW114" s="31">
        <f t="shared" si="82"/>
        <v>108150.80098049426</v>
      </c>
      <c r="EK114" s="69">
        <v>38176.536</v>
      </c>
      <c r="EL114" s="66">
        <f t="shared" si="83"/>
        <v>11488.805102379527</v>
      </c>
      <c r="EM114" s="59">
        <v>31120</v>
      </c>
      <c r="EN114">
        <f t="shared" si="84"/>
        <v>38641.132302793398</v>
      </c>
      <c r="EO114" s="31">
        <f t="shared" si="85"/>
        <v>1.2169681995071466E-2</v>
      </c>
      <c r="EP114" s="31">
        <f t="shared" si="86"/>
        <v>464.59630279339763</v>
      </c>
      <c r="EQ114" s="31">
        <f t="shared" si="87"/>
        <v>215849.7245692944</v>
      </c>
    </row>
    <row r="115" spans="1:147" ht="15.75" thickBot="1" x14ac:dyDescent="0.3">
      <c r="A115">
        <v>111</v>
      </c>
      <c r="B115" s="4" t="s">
        <v>132</v>
      </c>
      <c r="C115" s="5">
        <v>2</v>
      </c>
      <c r="D115" s="5">
        <v>122</v>
      </c>
      <c r="E115" s="5">
        <v>31280</v>
      </c>
      <c r="F115" s="5">
        <v>38066.520000000004</v>
      </c>
      <c r="G115">
        <f t="shared" si="65"/>
        <v>38176.536</v>
      </c>
      <c r="H115">
        <f t="shared" si="75"/>
        <v>38380.259999999995</v>
      </c>
      <c r="I115">
        <f t="shared" si="88"/>
        <v>35465.712</v>
      </c>
      <c r="J115">
        <f t="shared" si="90"/>
        <v>33692.268000000004</v>
      </c>
      <c r="K115">
        <f t="shared" si="66"/>
        <v>31120</v>
      </c>
      <c r="L115">
        <f t="shared" si="76"/>
        <v>30640</v>
      </c>
      <c r="M115">
        <f t="shared" si="89"/>
        <v>35680</v>
      </c>
      <c r="N115">
        <f t="shared" si="91"/>
        <v>31200</v>
      </c>
      <c r="O115">
        <f t="shared" si="92"/>
        <v>28000</v>
      </c>
      <c r="P115">
        <f t="shared" si="67"/>
        <v>160</v>
      </c>
      <c r="Q115">
        <f t="shared" si="67"/>
        <v>-110.01599999999598</v>
      </c>
      <c r="S115" s="31"/>
      <c r="T115" s="43">
        <f t="shared" si="93"/>
        <v>38396.296182649436</v>
      </c>
      <c r="U115" s="31">
        <f t="shared" si="50"/>
        <v>8.6631555143320566E-3</v>
      </c>
      <c r="V115" s="31">
        <f t="shared" si="51"/>
        <v>329.77618264943158</v>
      </c>
      <c r="W115" s="31">
        <f t="shared" si="52"/>
        <v>108752.33064283125</v>
      </c>
      <c r="X115" s="31"/>
      <c r="Y115" s="27"/>
      <c r="Z115" s="27"/>
      <c r="AA115" s="31"/>
      <c r="AB115" s="31"/>
      <c r="AC115" s="31"/>
      <c r="AD115" s="31"/>
      <c r="AE115" s="31"/>
      <c r="AF115" s="31"/>
      <c r="AG115" s="31"/>
      <c r="AH115" s="31"/>
      <c r="AI115" s="50"/>
      <c r="AK115" s="58">
        <v>111</v>
      </c>
      <c r="AL115" s="59">
        <v>38066.520000000004</v>
      </c>
      <c r="AM115" s="31">
        <f t="shared" si="53"/>
        <v>33966.405889926675</v>
      </c>
      <c r="AN115" s="31">
        <f t="shared" si="54"/>
        <v>0.10770919196378678</v>
      </c>
      <c r="AO115" s="31">
        <f t="shared" si="55"/>
        <v>4100.1141100733294</v>
      </c>
      <c r="AP115" s="31">
        <f t="shared" si="56"/>
        <v>16810935.71562241</v>
      </c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50"/>
      <c r="BD115" s="58">
        <v>111</v>
      </c>
      <c r="BE115" s="59">
        <v>38066.520000000004</v>
      </c>
      <c r="BF115" s="59">
        <v>17280</v>
      </c>
      <c r="BG115" s="59">
        <v>14000</v>
      </c>
      <c r="BH115" s="31">
        <f t="shared" si="57"/>
        <v>38207.629668301786</v>
      </c>
      <c r="BI115" s="31">
        <f t="shared" si="58"/>
        <v>3.7069232570190866E-3</v>
      </c>
      <c r="BJ115" s="31">
        <f t="shared" si="59"/>
        <v>141.10966830178222</v>
      </c>
      <c r="BK115" s="31">
        <f t="shared" si="60"/>
        <v>19911.938488239004</v>
      </c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50"/>
      <c r="BY115" s="69">
        <v>38066.520000000004</v>
      </c>
      <c r="BZ115" s="59">
        <v>38176.536</v>
      </c>
      <c r="CA115" s="59">
        <v>31280</v>
      </c>
      <c r="CB115" s="31">
        <f t="shared" si="68"/>
        <v>38665.138787441218</v>
      </c>
      <c r="CC115" s="31">
        <f t="shared" si="69"/>
        <v>1.5725597912318055E-2</v>
      </c>
      <c r="CD115" s="31">
        <f t="shared" si="70"/>
        <v>598.6187874412135</v>
      </c>
      <c r="CE115" s="31">
        <f t="shared" si="71"/>
        <v>358344.45267758874</v>
      </c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50"/>
      <c r="CS115" s="69">
        <v>38066.520000000004</v>
      </c>
      <c r="CT115" s="31">
        <v>111</v>
      </c>
      <c r="CU115" s="31">
        <f t="shared" si="61"/>
        <v>12321</v>
      </c>
      <c r="CV115" s="31">
        <f t="shared" si="62"/>
        <v>1367631</v>
      </c>
      <c r="CW115" s="42">
        <f t="shared" si="63"/>
        <v>33452.656344357725</v>
      </c>
      <c r="CX115" s="88">
        <f t="shared" si="64"/>
        <v>4613.8636556422789</v>
      </c>
      <c r="CY115" s="42">
        <f t="shared" si="72"/>
        <v>4675.8746693222856</v>
      </c>
      <c r="CZ115" s="31">
        <f t="shared" si="73"/>
        <v>1522.425997782286</v>
      </c>
      <c r="DA115" s="42">
        <f t="shared" si="74"/>
        <v>34975.082342140013</v>
      </c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50"/>
      <c r="DO115" s="69">
        <v>38066.520000000004</v>
      </c>
      <c r="DP115" s="16">
        <f t="shared" si="49"/>
        <v>4613.8636556422789</v>
      </c>
      <c r="DQ115">
        <f t="shared" si="77"/>
        <v>1337.13228260294</v>
      </c>
      <c r="DR115" s="66">
        <f t="shared" si="78"/>
        <v>34886.445114213711</v>
      </c>
      <c r="DS115" s="59">
        <v>31280</v>
      </c>
      <c r="DT115">
        <f t="shared" si="79"/>
        <v>38402.310982213676</v>
      </c>
      <c r="DU115" s="31">
        <f t="shared" si="80"/>
        <v>8.8211631169245741E-3</v>
      </c>
      <c r="DV115" s="31">
        <f t="shared" si="81"/>
        <v>335.79098221367167</v>
      </c>
      <c r="DW115" s="31">
        <f t="shared" si="82"/>
        <v>112755.58373602237</v>
      </c>
      <c r="EK115" s="69">
        <v>38066.520000000004</v>
      </c>
      <c r="EL115" s="66">
        <f t="shared" si="83"/>
        <v>11047.379517603578</v>
      </c>
      <c r="EM115" s="59">
        <v>31280</v>
      </c>
      <c r="EN115">
        <f t="shared" si="84"/>
        <v>38544.911077993238</v>
      </c>
      <c r="EO115" s="31">
        <f t="shared" si="85"/>
        <v>1.2567239610903069E-2</v>
      </c>
      <c r="EP115" s="31">
        <f t="shared" si="86"/>
        <v>478.39107799323392</v>
      </c>
      <c r="EQ115" s="31">
        <f t="shared" si="87"/>
        <v>228858.02350352841</v>
      </c>
    </row>
    <row r="116" spans="1:147" ht="15.75" thickBot="1" x14ac:dyDescent="0.3">
      <c r="A116">
        <v>112</v>
      </c>
      <c r="B116" s="4" t="s">
        <v>133</v>
      </c>
      <c r="C116" s="5">
        <v>3</v>
      </c>
      <c r="D116" s="5">
        <v>123</v>
      </c>
      <c r="E116" s="5">
        <v>30320</v>
      </c>
      <c r="F116" s="5">
        <v>36993.024000000005</v>
      </c>
      <c r="G116">
        <f t="shared" si="65"/>
        <v>38066.520000000004</v>
      </c>
      <c r="H116">
        <f t="shared" si="75"/>
        <v>38176.536</v>
      </c>
      <c r="I116">
        <f t="shared" si="88"/>
        <v>38380.259999999995</v>
      </c>
      <c r="J116">
        <f t="shared" si="90"/>
        <v>35465.712</v>
      </c>
      <c r="K116">
        <f t="shared" si="66"/>
        <v>31280</v>
      </c>
      <c r="L116">
        <f t="shared" si="76"/>
        <v>31120</v>
      </c>
      <c r="M116">
        <f t="shared" si="89"/>
        <v>30640</v>
      </c>
      <c r="N116">
        <f t="shared" si="91"/>
        <v>35680</v>
      </c>
      <c r="O116">
        <f t="shared" si="92"/>
        <v>31200</v>
      </c>
      <c r="P116">
        <f t="shared" si="67"/>
        <v>-960</v>
      </c>
      <c r="Q116">
        <f t="shared" si="67"/>
        <v>-1073.4959999999992</v>
      </c>
      <c r="S116" s="31"/>
      <c r="T116" s="43">
        <f t="shared" si="93"/>
        <v>37745.322152990891</v>
      </c>
      <c r="U116" s="31">
        <f t="shared" si="50"/>
        <v>2.0336216714559114E-2</v>
      </c>
      <c r="V116" s="31">
        <f t="shared" si="51"/>
        <v>752.29815299088659</v>
      </c>
      <c r="W116" s="31">
        <f t="shared" si="52"/>
        <v>565952.51099349943</v>
      </c>
      <c r="X116" s="31"/>
      <c r="Y116" s="27"/>
      <c r="Z116" s="27"/>
      <c r="AA116" s="31"/>
      <c r="AB116" s="31"/>
      <c r="AC116" s="31"/>
      <c r="AD116" s="31"/>
      <c r="AE116" s="31"/>
      <c r="AF116" s="31"/>
      <c r="AG116" s="31"/>
      <c r="AH116" s="31"/>
      <c r="AI116" s="50"/>
      <c r="AK116" s="58">
        <v>112</v>
      </c>
      <c r="AL116" s="59">
        <v>36993.024000000005</v>
      </c>
      <c r="AM116" s="31">
        <f t="shared" si="53"/>
        <v>33973.880548576984</v>
      </c>
      <c r="AN116" s="31">
        <f t="shared" si="54"/>
        <v>8.1613859181207241E-2</v>
      </c>
      <c r="AO116" s="31">
        <f t="shared" si="55"/>
        <v>3019.1434514230205</v>
      </c>
      <c r="AP116" s="31">
        <f t="shared" si="56"/>
        <v>9115227.1802705079</v>
      </c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50"/>
      <c r="BD116" s="58">
        <v>112</v>
      </c>
      <c r="BE116" s="59">
        <v>36993.024000000005</v>
      </c>
      <c r="BF116" s="59">
        <v>16240</v>
      </c>
      <c r="BG116" s="59">
        <v>14080</v>
      </c>
      <c r="BH116" s="31">
        <f t="shared" si="57"/>
        <v>37640.059873125458</v>
      </c>
      <c r="BI116" s="31">
        <f t="shared" si="58"/>
        <v>1.7490753746583484E-2</v>
      </c>
      <c r="BJ116" s="31">
        <f t="shared" si="59"/>
        <v>647.03587312545278</v>
      </c>
      <c r="BK116" s="31">
        <f t="shared" si="60"/>
        <v>418655.421111217</v>
      </c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50"/>
      <c r="BY116" s="69">
        <v>36993.024000000005</v>
      </c>
      <c r="BZ116" s="59">
        <v>38066.520000000004</v>
      </c>
      <c r="CA116" s="59">
        <v>30320</v>
      </c>
      <c r="CB116" s="31">
        <f t="shared" si="68"/>
        <v>38050.088704987269</v>
      </c>
      <c r="CC116" s="31">
        <f t="shared" si="69"/>
        <v>2.8574703841115125E-2</v>
      </c>
      <c r="CD116" s="31">
        <f t="shared" si="70"/>
        <v>1057.0647049872641</v>
      </c>
      <c r="CE116" s="31">
        <f t="shared" si="71"/>
        <v>1117385.7905298118</v>
      </c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50"/>
      <c r="CS116" s="69">
        <v>36993.024000000005</v>
      </c>
      <c r="CT116" s="31">
        <v>112</v>
      </c>
      <c r="CU116" s="31">
        <f t="shared" si="61"/>
        <v>12544</v>
      </c>
      <c r="CV116" s="31">
        <f t="shared" si="62"/>
        <v>1404928</v>
      </c>
      <c r="CW116" s="42">
        <f t="shared" si="63"/>
        <v>33405.362686879613</v>
      </c>
      <c r="CX116" s="88">
        <f t="shared" si="64"/>
        <v>3587.6613131203922</v>
      </c>
      <c r="CY116" s="42">
        <f t="shared" si="72"/>
        <v>4613.8636556422789</v>
      </c>
      <c r="CZ116" s="31">
        <f t="shared" si="73"/>
        <v>1502.5835386702424</v>
      </c>
      <c r="DA116" s="42">
        <f t="shared" si="74"/>
        <v>34907.946225549858</v>
      </c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50"/>
      <c r="DO116" s="69">
        <v>36993.024000000005</v>
      </c>
      <c r="DP116" s="16">
        <f t="shared" si="49"/>
        <v>3587.6613131203922</v>
      </c>
      <c r="DQ116">
        <f t="shared" si="77"/>
        <v>1330.5577093024228</v>
      </c>
      <c r="DR116" s="66">
        <f t="shared" si="78"/>
        <v>34831.21903998014</v>
      </c>
      <c r="DS116" s="59">
        <v>30320</v>
      </c>
      <c r="DT116">
        <f t="shared" si="79"/>
        <v>37798.780051153997</v>
      </c>
      <c r="DU116" s="31">
        <f t="shared" si="80"/>
        <v>2.1781297229282803E-2</v>
      </c>
      <c r="DV116" s="31">
        <f t="shared" si="81"/>
        <v>805.7560511539923</v>
      </c>
      <c r="DW116" s="31">
        <f t="shared" si="82"/>
        <v>649242.81397127511</v>
      </c>
      <c r="EK116" s="69">
        <v>36993.024000000005</v>
      </c>
      <c r="EL116" s="66">
        <f t="shared" si="83"/>
        <v>11026.961306433877</v>
      </c>
      <c r="EM116" s="59">
        <v>30320</v>
      </c>
      <c r="EN116">
        <f t="shared" si="84"/>
        <v>37943.208433038497</v>
      </c>
      <c r="EO116" s="31">
        <f t="shared" si="85"/>
        <v>2.5685503111032282E-2</v>
      </c>
      <c r="EP116" s="31">
        <f t="shared" si="86"/>
        <v>950.18443303849199</v>
      </c>
      <c r="EQ116" s="31">
        <f t="shared" si="87"/>
        <v>902850.45678868052</v>
      </c>
    </row>
    <row r="117" spans="1:147" ht="15.75" thickBot="1" x14ac:dyDescent="0.3">
      <c r="A117">
        <v>113</v>
      </c>
      <c r="B117" s="4" t="s">
        <v>134</v>
      </c>
      <c r="C117" s="5">
        <v>4</v>
      </c>
      <c r="D117" s="5">
        <v>124</v>
      </c>
      <c r="E117" s="5">
        <v>21920</v>
      </c>
      <c r="F117" s="5">
        <v>29930.160000000003</v>
      </c>
      <c r="G117">
        <f t="shared" si="65"/>
        <v>36993.024000000005</v>
      </c>
      <c r="H117">
        <f t="shared" si="75"/>
        <v>38066.520000000004</v>
      </c>
      <c r="I117">
        <f t="shared" si="88"/>
        <v>38176.536</v>
      </c>
      <c r="J117">
        <f t="shared" si="90"/>
        <v>38380.259999999995</v>
      </c>
      <c r="K117">
        <f t="shared" si="66"/>
        <v>30320</v>
      </c>
      <c r="L117">
        <f t="shared" si="76"/>
        <v>31280</v>
      </c>
      <c r="M117">
        <f t="shared" si="89"/>
        <v>31120</v>
      </c>
      <c r="N117">
        <f t="shared" si="91"/>
        <v>30640</v>
      </c>
      <c r="O117">
        <f t="shared" si="92"/>
        <v>35680</v>
      </c>
      <c r="P117">
        <f t="shared" si="67"/>
        <v>-8400</v>
      </c>
      <c r="Q117">
        <f t="shared" si="67"/>
        <v>-7062.8640000000014</v>
      </c>
      <c r="S117" s="31"/>
      <c r="T117" s="43">
        <f t="shared" si="93"/>
        <v>32049.299393478643</v>
      </c>
      <c r="U117" s="31">
        <f t="shared" si="50"/>
        <v>7.0802808721324551E-2</v>
      </c>
      <c r="V117" s="31">
        <f t="shared" si="51"/>
        <v>2119.1393934786392</v>
      </c>
      <c r="W117" s="31">
        <f t="shared" si="52"/>
        <v>4490751.7689930154</v>
      </c>
      <c r="X117" s="31"/>
      <c r="Y117" s="27"/>
      <c r="Z117" s="27"/>
      <c r="AA117" s="31"/>
      <c r="AB117" s="31"/>
      <c r="AC117" s="31"/>
      <c r="AD117" s="31"/>
      <c r="AE117" s="31"/>
      <c r="AF117" s="31"/>
      <c r="AG117" s="31"/>
      <c r="AH117" s="31"/>
      <c r="AI117" s="50"/>
      <c r="AK117" s="58">
        <v>113</v>
      </c>
      <c r="AL117" s="59">
        <v>29930.160000000003</v>
      </c>
      <c r="AM117" s="31">
        <f t="shared" si="53"/>
        <v>33981.355207227294</v>
      </c>
      <c r="AN117" s="31">
        <f t="shared" si="54"/>
        <v>0.13535494655649319</v>
      </c>
      <c r="AO117" s="31">
        <f t="shared" si="55"/>
        <v>4051.1952072272907</v>
      </c>
      <c r="AP117" s="31">
        <f t="shared" si="56"/>
        <v>16412182.607061371</v>
      </c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50"/>
      <c r="BD117" s="58">
        <v>113</v>
      </c>
      <c r="BE117" s="59">
        <v>29930.160000000003</v>
      </c>
      <c r="BF117" s="59">
        <v>9360</v>
      </c>
      <c r="BG117" s="59">
        <v>12560</v>
      </c>
      <c r="BH117" s="31">
        <f t="shared" si="57"/>
        <v>32278.971502752876</v>
      </c>
      <c r="BI117" s="31">
        <f t="shared" si="58"/>
        <v>7.8476409840537859E-2</v>
      </c>
      <c r="BJ117" s="31">
        <f t="shared" si="59"/>
        <v>2348.8115027528729</v>
      </c>
      <c r="BK117" s="31">
        <f t="shared" si="60"/>
        <v>5516915.475464209</v>
      </c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50"/>
      <c r="BY117" s="69">
        <v>29930.160000000003</v>
      </c>
      <c r="BZ117" s="59">
        <v>36993.024000000005</v>
      </c>
      <c r="CA117" s="59">
        <v>21920</v>
      </c>
      <c r="CB117" s="31">
        <f t="shared" si="68"/>
        <v>32653.376542269922</v>
      </c>
      <c r="CC117" s="31">
        <f t="shared" si="69"/>
        <v>9.0985699450651714E-2</v>
      </c>
      <c r="CD117" s="31">
        <f t="shared" si="70"/>
        <v>2723.2165422699181</v>
      </c>
      <c r="CE117" s="31">
        <f t="shared" si="71"/>
        <v>7415908.3360925289</v>
      </c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50"/>
      <c r="CS117" s="69">
        <v>29930.160000000003</v>
      </c>
      <c r="CT117" s="31">
        <v>113</v>
      </c>
      <c r="CU117" s="31">
        <f t="shared" si="61"/>
        <v>12769</v>
      </c>
      <c r="CV117" s="31">
        <f t="shared" si="62"/>
        <v>1442897</v>
      </c>
      <c r="CW117" s="42">
        <f t="shared" si="63"/>
        <v>33358.845172472204</v>
      </c>
      <c r="CX117" s="88">
        <f t="shared" si="64"/>
        <v>-3428.6851724722001</v>
      </c>
      <c r="CY117" s="42">
        <f t="shared" si="72"/>
        <v>3587.6613131203922</v>
      </c>
      <c r="CZ117" s="31">
        <f t="shared" si="73"/>
        <v>1174.2164178350777</v>
      </c>
      <c r="DA117" s="42">
        <f t="shared" si="74"/>
        <v>34533.061590307283</v>
      </c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50"/>
      <c r="DO117" s="69">
        <v>29930.160000000003</v>
      </c>
      <c r="DP117" s="16">
        <f t="shared" si="49"/>
        <v>-3428.6851724722001</v>
      </c>
      <c r="DQ117">
        <f t="shared" si="77"/>
        <v>914.70576292408157</v>
      </c>
      <c r="DR117" s="66">
        <f t="shared" si="78"/>
        <v>34367.362107281806</v>
      </c>
      <c r="DS117" s="59">
        <v>21920</v>
      </c>
      <c r="DT117">
        <f t="shared" si="79"/>
        <v>32526.005574491217</v>
      </c>
      <c r="DU117" s="31">
        <f t="shared" si="80"/>
        <v>8.6730093473981196E-2</v>
      </c>
      <c r="DV117" s="31">
        <f t="shared" si="81"/>
        <v>2595.8455744912135</v>
      </c>
      <c r="DW117" s="31">
        <f t="shared" si="82"/>
        <v>6738414.2466056179</v>
      </c>
      <c r="EK117" s="69">
        <v>29930.160000000003</v>
      </c>
      <c r="EL117" s="66">
        <f t="shared" si="83"/>
        <v>10597.47997626476</v>
      </c>
      <c r="EM117" s="59">
        <v>21920</v>
      </c>
      <c r="EN117">
        <f t="shared" si="84"/>
        <v>32567.50857598093</v>
      </c>
      <c r="EO117" s="31">
        <f t="shared" si="85"/>
        <v>8.8116755005015882E-2</v>
      </c>
      <c r="EP117" s="31">
        <f t="shared" si="86"/>
        <v>2637.3485759809264</v>
      </c>
      <c r="EQ117" s="31">
        <f t="shared" si="87"/>
        <v>6955607.5112286201</v>
      </c>
    </row>
    <row r="118" spans="1:147" ht="15.75" thickBot="1" x14ac:dyDescent="0.3">
      <c r="A118">
        <v>114</v>
      </c>
      <c r="B118" s="4" t="s">
        <v>135</v>
      </c>
      <c r="C118" s="5">
        <v>5</v>
      </c>
      <c r="D118" s="5">
        <v>125</v>
      </c>
      <c r="E118" s="5">
        <v>27680</v>
      </c>
      <c r="F118" s="5">
        <v>31366.32</v>
      </c>
      <c r="G118">
        <f t="shared" si="65"/>
        <v>29930.160000000003</v>
      </c>
      <c r="H118">
        <f t="shared" si="75"/>
        <v>36993.024000000005</v>
      </c>
      <c r="I118">
        <f t="shared" si="88"/>
        <v>38066.520000000004</v>
      </c>
      <c r="J118">
        <f t="shared" si="90"/>
        <v>38176.536</v>
      </c>
      <c r="K118">
        <f t="shared" si="66"/>
        <v>21920</v>
      </c>
      <c r="L118">
        <f t="shared" si="76"/>
        <v>30320</v>
      </c>
      <c r="M118">
        <f t="shared" si="89"/>
        <v>31280</v>
      </c>
      <c r="N118">
        <f t="shared" si="91"/>
        <v>31120</v>
      </c>
      <c r="O118">
        <f t="shared" si="92"/>
        <v>30640</v>
      </c>
      <c r="P118">
        <f t="shared" si="67"/>
        <v>5760</v>
      </c>
      <c r="Q118">
        <f t="shared" si="67"/>
        <v>1436.1599999999962</v>
      </c>
      <c r="S118" s="31"/>
      <c r="T118" s="43">
        <f t="shared" si="93"/>
        <v>35955.1435714299</v>
      </c>
      <c r="U118" s="31">
        <f t="shared" si="50"/>
        <v>0.14629779876727333</v>
      </c>
      <c r="V118" s="31">
        <f t="shared" si="51"/>
        <v>4588.8235714299008</v>
      </c>
      <c r="W118" s="31">
        <f t="shared" si="52"/>
        <v>21057301.769710671</v>
      </c>
      <c r="X118" s="31"/>
      <c r="Y118" s="27"/>
      <c r="Z118" s="27"/>
      <c r="AA118" s="31"/>
      <c r="AB118" s="31"/>
      <c r="AC118" s="31"/>
      <c r="AD118" s="31"/>
      <c r="AE118" s="31"/>
      <c r="AF118" s="31"/>
      <c r="AG118" s="31"/>
      <c r="AH118" s="31"/>
      <c r="AI118" s="50"/>
      <c r="AK118" s="58">
        <v>114</v>
      </c>
      <c r="AL118" s="59">
        <v>31366.32</v>
      </c>
      <c r="AM118" s="31">
        <f t="shared" si="53"/>
        <v>33988.829865877604</v>
      </c>
      <c r="AN118" s="31">
        <f t="shared" si="54"/>
        <v>8.3609102562162349E-2</v>
      </c>
      <c r="AO118" s="31">
        <f t="shared" si="55"/>
        <v>2622.5098658776042</v>
      </c>
      <c r="AP118" s="31">
        <f t="shared" si="56"/>
        <v>6877557.9966253694</v>
      </c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50"/>
      <c r="BD118" s="58">
        <v>114</v>
      </c>
      <c r="BE118" s="59">
        <v>31366.32</v>
      </c>
      <c r="BF118" s="59">
        <v>12480</v>
      </c>
      <c r="BG118" s="59">
        <v>15200</v>
      </c>
      <c r="BH118" s="31">
        <f t="shared" si="57"/>
        <v>36239.318340139107</v>
      </c>
      <c r="BI118" s="31">
        <f t="shared" si="58"/>
        <v>0.15535766835698633</v>
      </c>
      <c r="BJ118" s="31">
        <f t="shared" si="59"/>
        <v>4872.9983401391073</v>
      </c>
      <c r="BK118" s="31">
        <f t="shared" si="60"/>
        <v>23746112.822998494</v>
      </c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50"/>
      <c r="BY118" s="69">
        <v>31366.32</v>
      </c>
      <c r="BZ118" s="59">
        <v>29930.160000000003</v>
      </c>
      <c r="CA118" s="59">
        <v>27680</v>
      </c>
      <c r="CB118" s="31">
        <f t="shared" si="68"/>
        <v>35297.010214446273</v>
      </c>
      <c r="CC118" s="31">
        <f t="shared" si="69"/>
        <v>0.12531563200420939</v>
      </c>
      <c r="CD118" s="31">
        <f t="shared" si="70"/>
        <v>3930.6902144462729</v>
      </c>
      <c r="CE118" s="31">
        <f t="shared" si="71"/>
        <v>15450325.561943687</v>
      </c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50"/>
      <c r="CS118" s="69">
        <v>31366.32</v>
      </c>
      <c r="CT118" s="31">
        <v>114</v>
      </c>
      <c r="CU118" s="31">
        <f t="shared" si="61"/>
        <v>12996</v>
      </c>
      <c r="CV118" s="31">
        <f t="shared" si="62"/>
        <v>1481544</v>
      </c>
      <c r="CW118" s="42">
        <f t="shared" si="63"/>
        <v>33313.168615364295</v>
      </c>
      <c r="CX118" s="88">
        <f t="shared" si="64"/>
        <v>-1946.8486153642953</v>
      </c>
      <c r="CY118" s="42">
        <f t="shared" si="72"/>
        <v>-3428.6851724722001</v>
      </c>
      <c r="CZ118" s="31">
        <f t="shared" si="73"/>
        <v>-1070.8939261873813</v>
      </c>
      <c r="DA118" s="42">
        <f t="shared" si="74"/>
        <v>32242.274689176913</v>
      </c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50"/>
      <c r="DO118" s="69">
        <v>31366.32</v>
      </c>
      <c r="DP118" s="16">
        <f t="shared" si="49"/>
        <v>-1946.8486153642953</v>
      </c>
      <c r="DQ118">
        <f t="shared" si="77"/>
        <v>-1854.7156092776572</v>
      </c>
      <c r="DR118" s="66">
        <f t="shared" si="78"/>
        <v>31550.647077601956</v>
      </c>
      <c r="DS118" s="59">
        <v>27680</v>
      </c>
      <c r="DT118">
        <f t="shared" si="79"/>
        <v>34827.39673750884</v>
      </c>
      <c r="DU118" s="31">
        <f t="shared" si="80"/>
        <v>0.11034372975563725</v>
      </c>
      <c r="DV118" s="31">
        <f t="shared" si="81"/>
        <v>3461.0767375088399</v>
      </c>
      <c r="DW118" s="31">
        <f t="shared" si="82"/>
        <v>11979052.182924835</v>
      </c>
      <c r="EK118" s="69">
        <v>31366.32</v>
      </c>
      <c r="EL118" s="66">
        <f t="shared" si="83"/>
        <v>7814.6622724518493</v>
      </c>
      <c r="EM118" s="59">
        <v>27680</v>
      </c>
      <c r="EN118">
        <f t="shared" si="84"/>
        <v>34894.283480474478</v>
      </c>
      <c r="EO118" s="31">
        <f t="shared" si="85"/>
        <v>0.11247616808329694</v>
      </c>
      <c r="EP118" s="31">
        <f t="shared" si="86"/>
        <v>3527.9634804744783</v>
      </c>
      <c r="EQ118" s="31">
        <f t="shared" si="87"/>
        <v>12446526.319561595</v>
      </c>
    </row>
    <row r="119" spans="1:147" ht="15.75" thickBot="1" x14ac:dyDescent="0.3">
      <c r="A119">
        <v>115</v>
      </c>
      <c r="B119" s="4" t="s">
        <v>136</v>
      </c>
      <c r="C119" s="5">
        <v>6</v>
      </c>
      <c r="D119" s="5">
        <v>126</v>
      </c>
      <c r="E119" s="5">
        <v>18720</v>
      </c>
      <c r="F119" s="5">
        <v>24888.983999999997</v>
      </c>
      <c r="G119">
        <f t="shared" si="65"/>
        <v>31366.32</v>
      </c>
      <c r="H119">
        <f t="shared" si="75"/>
        <v>29930.160000000003</v>
      </c>
      <c r="I119">
        <f t="shared" si="88"/>
        <v>36993.024000000005</v>
      </c>
      <c r="J119">
        <f t="shared" si="90"/>
        <v>38066.520000000004</v>
      </c>
      <c r="K119">
        <f t="shared" si="66"/>
        <v>27680</v>
      </c>
      <c r="L119">
        <f t="shared" si="76"/>
        <v>21920</v>
      </c>
      <c r="M119">
        <f t="shared" si="89"/>
        <v>30320</v>
      </c>
      <c r="N119">
        <f t="shared" si="91"/>
        <v>31280</v>
      </c>
      <c r="O119">
        <f t="shared" si="92"/>
        <v>31120</v>
      </c>
      <c r="P119">
        <f t="shared" si="67"/>
        <v>-8960</v>
      </c>
      <c r="Q119">
        <f t="shared" si="67"/>
        <v>-6477.336000000003</v>
      </c>
      <c r="S119" s="31"/>
      <c r="T119" s="43">
        <f t="shared" si="93"/>
        <v>29879.3859612835</v>
      </c>
      <c r="U119" s="31">
        <f t="shared" si="50"/>
        <v>0.20050645543761467</v>
      </c>
      <c r="V119" s="31">
        <f t="shared" si="51"/>
        <v>4990.4019612835036</v>
      </c>
      <c r="W119" s="31">
        <f t="shared" si="52"/>
        <v>24904111.735182241</v>
      </c>
      <c r="X119" s="31"/>
      <c r="Y119" s="27"/>
      <c r="Z119" s="27"/>
      <c r="AA119" s="31"/>
      <c r="AB119" s="31"/>
      <c r="AC119" s="31"/>
      <c r="AD119" s="31"/>
      <c r="AE119" s="31"/>
      <c r="AF119" s="31"/>
      <c r="AG119" s="31"/>
      <c r="AH119" s="31"/>
      <c r="AI119" s="50"/>
      <c r="AK119" s="58">
        <v>115</v>
      </c>
      <c r="AL119" s="59">
        <v>24888.983999999997</v>
      </c>
      <c r="AM119" s="31">
        <f t="shared" si="53"/>
        <v>33996.304524527914</v>
      </c>
      <c r="AN119" s="31">
        <f t="shared" si="54"/>
        <v>0.36591772988917176</v>
      </c>
      <c r="AO119" s="31">
        <f t="shared" si="55"/>
        <v>9107.3205245279169</v>
      </c>
      <c r="AP119" s="31">
        <f t="shared" si="56"/>
        <v>82943287.136487454</v>
      </c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50"/>
      <c r="BD119" s="58">
        <v>115</v>
      </c>
      <c r="BE119" s="59">
        <v>24888.983999999997</v>
      </c>
      <c r="BF119" s="59">
        <v>5280</v>
      </c>
      <c r="BG119" s="59">
        <v>13440</v>
      </c>
      <c r="BH119" s="31">
        <f t="shared" si="57"/>
        <v>30496.160608793758</v>
      </c>
      <c r="BI119" s="31">
        <f t="shared" si="58"/>
        <v>0.22528748496900322</v>
      </c>
      <c r="BJ119" s="31">
        <f t="shared" si="59"/>
        <v>5607.1766087937613</v>
      </c>
      <c r="BK119" s="31">
        <f t="shared" si="60"/>
        <v>31440429.522203904</v>
      </c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50"/>
      <c r="BY119" s="69">
        <v>24888.983999999997</v>
      </c>
      <c r="BZ119" s="59">
        <v>31366.32</v>
      </c>
      <c r="CA119" s="59">
        <v>18720</v>
      </c>
      <c r="CB119" s="31">
        <f t="shared" si="68"/>
        <v>29890.341640812716</v>
      </c>
      <c r="CC119" s="31">
        <f t="shared" si="69"/>
        <v>0.20094663730800422</v>
      </c>
      <c r="CD119" s="31">
        <f t="shared" si="70"/>
        <v>5001.3576408127192</v>
      </c>
      <c r="CE119" s="31">
        <f t="shared" si="71"/>
        <v>25013578.251315769</v>
      </c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50"/>
      <c r="CS119" s="69">
        <v>24888.983999999997</v>
      </c>
      <c r="CT119" s="31">
        <v>115</v>
      </c>
      <c r="CU119" s="31">
        <f t="shared" si="61"/>
        <v>13225</v>
      </c>
      <c r="CV119" s="31">
        <f t="shared" si="62"/>
        <v>1520875</v>
      </c>
      <c r="CW119" s="42">
        <f t="shared" si="63"/>
        <v>33268.397829784735</v>
      </c>
      <c r="CX119" s="88">
        <f t="shared" si="64"/>
        <v>-8379.4138297847385</v>
      </c>
      <c r="CY119" s="42">
        <f t="shared" si="72"/>
        <v>-1946.8486153642953</v>
      </c>
      <c r="CZ119" s="31">
        <f t="shared" si="73"/>
        <v>-596.73168386582063</v>
      </c>
      <c r="DA119" s="42">
        <f t="shared" si="74"/>
        <v>32671.666145918916</v>
      </c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50"/>
      <c r="DO119" s="69">
        <v>24888.983999999997</v>
      </c>
      <c r="DP119" s="16">
        <f t="shared" si="49"/>
        <v>-8379.4138297847385</v>
      </c>
      <c r="DQ119">
        <f t="shared" si="77"/>
        <v>-382.95359366336567</v>
      </c>
      <c r="DR119" s="66">
        <f t="shared" si="78"/>
        <v>32975.891578808834</v>
      </c>
      <c r="DS119" s="59">
        <v>18720</v>
      </c>
      <c r="DT119">
        <f t="shared" si="79"/>
        <v>30008.053472131181</v>
      </c>
      <c r="DU119" s="31">
        <f t="shared" si="80"/>
        <v>0.20567611245726966</v>
      </c>
      <c r="DV119" s="31">
        <f t="shared" si="81"/>
        <v>5119.0694721311847</v>
      </c>
      <c r="DW119" s="31">
        <f t="shared" si="82"/>
        <v>26204872.260505445</v>
      </c>
      <c r="EK119" s="69">
        <v>24888.983999999997</v>
      </c>
      <c r="EL119" s="66">
        <f t="shared" si="83"/>
        <v>9273.2798067357508</v>
      </c>
      <c r="EM119" s="59">
        <v>18720</v>
      </c>
      <c r="EN119">
        <f t="shared" si="84"/>
        <v>30006.927960115056</v>
      </c>
      <c r="EO119" s="31">
        <f t="shared" si="85"/>
        <v>0.20563089116514596</v>
      </c>
      <c r="EP119" s="31">
        <f t="shared" si="86"/>
        <v>5117.9439601150589</v>
      </c>
      <c r="EQ119" s="31">
        <f t="shared" si="87"/>
        <v>26193350.37887821</v>
      </c>
    </row>
    <row r="120" spans="1:147" ht="15.75" thickBot="1" x14ac:dyDescent="0.3">
      <c r="A120">
        <v>116</v>
      </c>
      <c r="B120" s="4" t="s">
        <v>137</v>
      </c>
      <c r="C120" s="5">
        <v>7</v>
      </c>
      <c r="D120" s="5">
        <v>127</v>
      </c>
      <c r="E120" s="5">
        <v>21200</v>
      </c>
      <c r="F120" s="5">
        <v>26179.5</v>
      </c>
      <c r="G120">
        <f t="shared" si="65"/>
        <v>24888.983999999997</v>
      </c>
      <c r="H120">
        <f t="shared" si="75"/>
        <v>31366.32</v>
      </c>
      <c r="I120">
        <f t="shared" si="88"/>
        <v>29930.160000000003</v>
      </c>
      <c r="J120">
        <f t="shared" si="90"/>
        <v>36993.024000000005</v>
      </c>
      <c r="K120">
        <f t="shared" si="66"/>
        <v>18720</v>
      </c>
      <c r="L120">
        <f t="shared" si="76"/>
        <v>27680</v>
      </c>
      <c r="M120">
        <f t="shared" si="89"/>
        <v>21920</v>
      </c>
      <c r="N120">
        <f t="shared" si="91"/>
        <v>30320</v>
      </c>
      <c r="O120">
        <f t="shared" si="92"/>
        <v>31280</v>
      </c>
      <c r="P120">
        <f t="shared" si="67"/>
        <v>2480</v>
      </c>
      <c r="Q120">
        <f t="shared" si="67"/>
        <v>1290.5160000000033</v>
      </c>
      <c r="S120" s="31"/>
      <c r="T120" s="43">
        <f t="shared" si="93"/>
        <v>31561.06887123474</v>
      </c>
      <c r="U120" s="31">
        <f t="shared" si="50"/>
        <v>0.20556423427623674</v>
      </c>
      <c r="V120" s="31">
        <f t="shared" si="51"/>
        <v>5381.5688712347401</v>
      </c>
      <c r="W120" s="31">
        <f t="shared" si="52"/>
        <v>28961283.515842754</v>
      </c>
      <c r="X120" s="31"/>
      <c r="Y120" s="27"/>
      <c r="Z120" s="27"/>
      <c r="AA120" s="31"/>
      <c r="AB120" s="31"/>
      <c r="AC120" s="31"/>
      <c r="AD120" s="31"/>
      <c r="AE120" s="31"/>
      <c r="AF120" s="31"/>
      <c r="AG120" s="31"/>
      <c r="AH120" s="31"/>
      <c r="AI120" s="50"/>
      <c r="AK120" s="58">
        <v>116</v>
      </c>
      <c r="AL120" s="59">
        <v>26179.5</v>
      </c>
      <c r="AM120" s="31">
        <f t="shared" si="53"/>
        <v>34003.779183178223</v>
      </c>
      <c r="AN120" s="31">
        <f t="shared" si="54"/>
        <v>0.29887045906828713</v>
      </c>
      <c r="AO120" s="31">
        <f t="shared" si="55"/>
        <v>7824.2791831782233</v>
      </c>
      <c r="AP120" s="31">
        <f t="shared" si="56"/>
        <v>61219344.736316085</v>
      </c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50"/>
      <c r="BD120" s="58">
        <v>116</v>
      </c>
      <c r="BE120" s="59">
        <v>26179.5</v>
      </c>
      <c r="BF120" s="59">
        <v>7200</v>
      </c>
      <c r="BG120" s="59">
        <v>14000</v>
      </c>
      <c r="BH120" s="31">
        <f t="shared" si="57"/>
        <v>32098.743108785056</v>
      </c>
      <c r="BI120" s="31">
        <f t="shared" si="58"/>
        <v>0.22610222153918358</v>
      </c>
      <c r="BJ120" s="31">
        <f t="shared" si="59"/>
        <v>5919.2431087850564</v>
      </c>
      <c r="BK120" s="31">
        <f t="shared" si="60"/>
        <v>35037438.980899379</v>
      </c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50"/>
      <c r="BY120" s="69">
        <v>26179.5</v>
      </c>
      <c r="BZ120" s="59">
        <v>24888.983999999997</v>
      </c>
      <c r="CA120" s="59">
        <v>21200</v>
      </c>
      <c r="CB120" s="31">
        <f t="shared" si="68"/>
        <v>30562.851678420469</v>
      </c>
      <c r="CC120" s="31">
        <f t="shared" si="69"/>
        <v>0.16743450709220839</v>
      </c>
      <c r="CD120" s="31">
        <f t="shared" si="70"/>
        <v>4383.3516784204694</v>
      </c>
      <c r="CE120" s="31">
        <f t="shared" si="71"/>
        <v>19213771.936711546</v>
      </c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50"/>
      <c r="CS120" s="69">
        <v>26179.5</v>
      </c>
      <c r="CT120" s="31">
        <v>116</v>
      </c>
      <c r="CU120" s="31">
        <f t="shared" si="61"/>
        <v>13456</v>
      </c>
      <c r="CV120" s="31">
        <f t="shared" si="62"/>
        <v>1560896</v>
      </c>
      <c r="CW120" s="42">
        <f t="shared" si="63"/>
        <v>33224.597629962329</v>
      </c>
      <c r="CX120" s="88">
        <f t="shared" si="64"/>
        <v>-7045.0976299623289</v>
      </c>
      <c r="CY120" s="42">
        <f t="shared" si="72"/>
        <v>-8379.4138297847385</v>
      </c>
      <c r="CZ120" s="31">
        <f t="shared" si="73"/>
        <v>-2655.0420496878764</v>
      </c>
      <c r="DA120" s="42">
        <f t="shared" si="74"/>
        <v>30569.555580274453</v>
      </c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50"/>
      <c r="DO120" s="69">
        <v>26179.5</v>
      </c>
      <c r="DP120" s="16">
        <f t="shared" si="49"/>
        <v>-7045.0976299623289</v>
      </c>
      <c r="DQ120">
        <f t="shared" si="77"/>
        <v>-3218.9988285093236</v>
      </c>
      <c r="DR120" s="66">
        <f t="shared" si="78"/>
        <v>30094.169786854971</v>
      </c>
      <c r="DS120" s="59">
        <v>21200</v>
      </c>
      <c r="DT120">
        <f t="shared" si="79"/>
        <v>30299.233078202487</v>
      </c>
      <c r="DU120" s="31">
        <f t="shared" si="80"/>
        <v>0.15736484952739691</v>
      </c>
      <c r="DV120" s="31">
        <f t="shared" si="81"/>
        <v>4119.7330782024874</v>
      </c>
      <c r="DW120" s="31">
        <f t="shared" si="82"/>
        <v>16972200.635635741</v>
      </c>
      <c r="EK120" s="69">
        <v>26179.5</v>
      </c>
      <c r="EL120" s="66">
        <f t="shared" si="83"/>
        <v>6424.3607389413901</v>
      </c>
      <c r="EM120" s="59">
        <v>21200</v>
      </c>
      <c r="EN120">
        <f t="shared" si="84"/>
        <v>30279.5026942521</v>
      </c>
      <c r="EO120" s="31">
        <f t="shared" si="85"/>
        <v>0.15661119174362001</v>
      </c>
      <c r="EP120" s="31">
        <f t="shared" si="86"/>
        <v>4100.0026942520999</v>
      </c>
      <c r="EQ120" s="31">
        <f t="shared" si="87"/>
        <v>16810022.092874479</v>
      </c>
    </row>
    <row r="121" spans="1:147" ht="15.75" thickBot="1" x14ac:dyDescent="0.3">
      <c r="A121">
        <v>117</v>
      </c>
      <c r="B121" s="4" t="s">
        <v>138</v>
      </c>
      <c r="C121" s="5">
        <v>8</v>
      </c>
      <c r="D121" s="5">
        <v>128</v>
      </c>
      <c r="E121" s="5">
        <v>30400</v>
      </c>
      <c r="F121" s="5">
        <v>38908.379999999997</v>
      </c>
      <c r="G121">
        <f t="shared" si="65"/>
        <v>26179.5</v>
      </c>
      <c r="H121">
        <f t="shared" si="75"/>
        <v>24888.983999999997</v>
      </c>
      <c r="I121">
        <f t="shared" si="88"/>
        <v>31366.32</v>
      </c>
      <c r="J121">
        <f t="shared" si="90"/>
        <v>29930.160000000003</v>
      </c>
      <c r="K121">
        <f t="shared" si="66"/>
        <v>21200</v>
      </c>
      <c r="L121">
        <f t="shared" si="76"/>
        <v>18720</v>
      </c>
      <c r="M121">
        <f t="shared" si="89"/>
        <v>27680</v>
      </c>
      <c r="N121">
        <f t="shared" si="91"/>
        <v>21920</v>
      </c>
      <c r="O121">
        <f t="shared" si="92"/>
        <v>30320</v>
      </c>
      <c r="P121">
        <f t="shared" si="67"/>
        <v>9200</v>
      </c>
      <c r="Q121">
        <f t="shared" si="67"/>
        <v>12728.879999999997</v>
      </c>
      <c r="S121" s="31"/>
      <c r="T121" s="43">
        <f t="shared" si="93"/>
        <v>37799.569988795774</v>
      </c>
      <c r="U121" s="31">
        <f t="shared" si="50"/>
        <v>2.8497974246273504E-2</v>
      </c>
      <c r="V121" s="31">
        <f t="shared" si="51"/>
        <v>1108.810011204223</v>
      </c>
      <c r="W121" s="31">
        <f t="shared" si="52"/>
        <v>1229459.6409467091</v>
      </c>
      <c r="X121" s="31"/>
      <c r="Y121" s="27"/>
      <c r="Z121" s="27"/>
      <c r="AA121" s="31"/>
      <c r="AB121" s="31"/>
      <c r="AC121" s="31"/>
      <c r="AD121" s="31"/>
      <c r="AE121" s="31"/>
      <c r="AF121" s="31"/>
      <c r="AG121" s="31"/>
      <c r="AH121" s="31"/>
      <c r="AI121" s="50"/>
      <c r="AK121" s="58">
        <v>117</v>
      </c>
      <c r="AL121" s="59">
        <v>38908.379999999997</v>
      </c>
      <c r="AM121" s="31">
        <f t="shared" si="53"/>
        <v>34011.253841828533</v>
      </c>
      <c r="AN121" s="31">
        <f t="shared" si="54"/>
        <v>0.12586301866516839</v>
      </c>
      <c r="AO121" s="31">
        <f t="shared" si="55"/>
        <v>4897.1261581714643</v>
      </c>
      <c r="AP121" s="31">
        <f t="shared" si="56"/>
        <v>23981844.609047204</v>
      </c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50"/>
      <c r="BD121" s="58">
        <v>117</v>
      </c>
      <c r="BE121" s="59">
        <v>38908.379999999997</v>
      </c>
      <c r="BF121" s="59">
        <v>15200</v>
      </c>
      <c r="BG121" s="59">
        <v>15200</v>
      </c>
      <c r="BH121" s="31">
        <f t="shared" si="57"/>
        <v>37887.748046675362</v>
      </c>
      <c r="BI121" s="31">
        <f t="shared" si="58"/>
        <v>2.6231674341739109E-2</v>
      </c>
      <c r="BJ121" s="31">
        <f t="shared" si="59"/>
        <v>1020.6319533246351</v>
      </c>
      <c r="BK121" s="31">
        <f t="shared" si="60"/>
        <v>1041689.5841472602</v>
      </c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50"/>
      <c r="BY121" s="69">
        <v>38908.379999999997</v>
      </c>
      <c r="BZ121" s="59">
        <v>26179.5</v>
      </c>
      <c r="CA121" s="59">
        <v>30400</v>
      </c>
      <c r="CB121" s="31">
        <f t="shared" si="68"/>
        <v>36489.092485620655</v>
      </c>
      <c r="CC121" s="31">
        <f t="shared" si="69"/>
        <v>6.2179086211745199E-2</v>
      </c>
      <c r="CD121" s="31">
        <f t="shared" si="70"/>
        <v>2419.2875143793426</v>
      </c>
      <c r="CE121" s="31">
        <f t="shared" si="71"/>
        <v>5852952.0772317778</v>
      </c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50"/>
      <c r="CS121" s="69">
        <v>38908.379999999997</v>
      </c>
      <c r="CT121" s="31">
        <v>117</v>
      </c>
      <c r="CU121" s="31">
        <f t="shared" si="61"/>
        <v>13689</v>
      </c>
      <c r="CV121" s="31">
        <f t="shared" si="62"/>
        <v>1601613</v>
      </c>
      <c r="CW121" s="42">
        <f t="shared" si="63"/>
        <v>33181.832830125888</v>
      </c>
      <c r="CX121" s="88">
        <f t="shared" si="64"/>
        <v>5726.5471698741094</v>
      </c>
      <c r="CY121" s="42">
        <f t="shared" si="72"/>
        <v>-7045.0976299623289</v>
      </c>
      <c r="CZ121" s="31">
        <f t="shared" si="73"/>
        <v>-2228.0837874969498</v>
      </c>
      <c r="DA121" s="42">
        <f t="shared" si="74"/>
        <v>30953.749042628937</v>
      </c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50"/>
      <c r="DO121" s="69">
        <v>38908.379999999997</v>
      </c>
      <c r="DP121" s="16">
        <f t="shared" si="49"/>
        <v>5726.5471698741094</v>
      </c>
      <c r="DQ121">
        <f t="shared" si="77"/>
        <v>-1879.6890006962694</v>
      </c>
      <c r="DR121" s="66">
        <f t="shared" si="78"/>
        <v>31388.708829088464</v>
      </c>
      <c r="DS121" s="59">
        <v>30400</v>
      </c>
      <c r="DT121">
        <f t="shared" si="79"/>
        <v>36403.910252373244</v>
      </c>
      <c r="DU121" s="31">
        <f t="shared" si="80"/>
        <v>6.436838921658404E-2</v>
      </c>
      <c r="DV121" s="31">
        <f t="shared" si="81"/>
        <v>2504.4697476267538</v>
      </c>
      <c r="DW121" s="31">
        <f t="shared" si="82"/>
        <v>6272368.7167776162</v>
      </c>
      <c r="EK121" s="69">
        <v>38908.379999999997</v>
      </c>
      <c r="EL121" s="66">
        <f t="shared" si="83"/>
        <v>7751.0861802892123</v>
      </c>
      <c r="EM121" s="59">
        <v>30400</v>
      </c>
      <c r="EN121">
        <f t="shared" si="84"/>
        <v>36545.466424945924</v>
      </c>
      <c r="EO121" s="31">
        <f t="shared" si="85"/>
        <v>6.0730196812462348E-2</v>
      </c>
      <c r="EP121" s="31">
        <f t="shared" si="86"/>
        <v>2362.9135750540736</v>
      </c>
      <c r="EQ121" s="31">
        <f t="shared" si="87"/>
        <v>5583360.5631748233</v>
      </c>
    </row>
    <row r="122" spans="1:147" ht="15.75" thickBot="1" x14ac:dyDescent="0.3">
      <c r="A122">
        <v>118</v>
      </c>
      <c r="B122" s="4" t="s">
        <v>139</v>
      </c>
      <c r="C122" s="5">
        <v>9</v>
      </c>
      <c r="D122" s="5">
        <v>129</v>
      </c>
      <c r="E122" s="5">
        <v>29680</v>
      </c>
      <c r="F122" s="5">
        <v>35887.800000000003</v>
      </c>
      <c r="G122">
        <f t="shared" si="65"/>
        <v>38908.379999999997</v>
      </c>
      <c r="H122">
        <f t="shared" si="75"/>
        <v>26179.5</v>
      </c>
      <c r="I122">
        <f t="shared" si="88"/>
        <v>24888.983999999997</v>
      </c>
      <c r="J122">
        <f t="shared" si="90"/>
        <v>31366.32</v>
      </c>
      <c r="K122">
        <f t="shared" si="66"/>
        <v>30400</v>
      </c>
      <c r="L122">
        <f t="shared" si="76"/>
        <v>21200</v>
      </c>
      <c r="M122">
        <f t="shared" si="89"/>
        <v>18720</v>
      </c>
      <c r="N122">
        <f t="shared" si="91"/>
        <v>27680</v>
      </c>
      <c r="O122">
        <f t="shared" si="92"/>
        <v>21920</v>
      </c>
      <c r="P122">
        <f t="shared" si="67"/>
        <v>-720</v>
      </c>
      <c r="Q122">
        <f t="shared" si="67"/>
        <v>-3020.5799999999945</v>
      </c>
      <c r="S122" s="31"/>
      <c r="T122" s="43">
        <f t="shared" si="93"/>
        <v>37311.339466551864</v>
      </c>
      <c r="U122" s="31">
        <f t="shared" si="50"/>
        <v>3.9666389874883981E-2</v>
      </c>
      <c r="V122" s="31">
        <f t="shared" si="51"/>
        <v>1423.5394665518616</v>
      </c>
      <c r="W122" s="31">
        <f t="shared" si="52"/>
        <v>2026464.6128307586</v>
      </c>
      <c r="X122" s="31"/>
      <c r="Y122" s="27"/>
      <c r="Z122" s="27"/>
      <c r="AA122" s="31"/>
      <c r="AB122" s="31"/>
      <c r="AC122" s="31"/>
      <c r="AD122" s="31"/>
      <c r="AE122" s="31"/>
      <c r="AF122" s="31"/>
      <c r="AG122" s="31"/>
      <c r="AH122" s="31"/>
      <c r="AI122" s="50"/>
      <c r="AK122" s="58">
        <v>118</v>
      </c>
      <c r="AL122" s="59">
        <v>35887.800000000003</v>
      </c>
      <c r="AM122" s="31">
        <f t="shared" si="53"/>
        <v>34018.728500478843</v>
      </c>
      <c r="AN122" s="31">
        <f t="shared" si="54"/>
        <v>5.2080971793232241E-2</v>
      </c>
      <c r="AO122" s="31">
        <f t="shared" si="55"/>
        <v>1869.0714995211601</v>
      </c>
      <c r="AP122" s="31">
        <f t="shared" si="56"/>
        <v>3493428.2703222781</v>
      </c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50"/>
      <c r="BD122" s="58">
        <v>118</v>
      </c>
      <c r="BE122" s="59">
        <v>35887.800000000003</v>
      </c>
      <c r="BF122" s="59">
        <v>15120</v>
      </c>
      <c r="BG122" s="59">
        <v>14560</v>
      </c>
      <c r="BH122" s="31">
        <f t="shared" si="57"/>
        <v>37337.567608488695</v>
      </c>
      <c r="BI122" s="31">
        <f t="shared" si="58"/>
        <v>4.0397227149301197E-2</v>
      </c>
      <c r="BJ122" s="31">
        <f t="shared" si="59"/>
        <v>1449.7676084886916</v>
      </c>
      <c r="BK122" s="31">
        <f t="shared" si="60"/>
        <v>2101826.1186230201</v>
      </c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50"/>
      <c r="BY122" s="69">
        <v>35887.800000000003</v>
      </c>
      <c r="BZ122" s="59">
        <v>38908.379999999997</v>
      </c>
      <c r="CA122" s="59">
        <v>29680</v>
      </c>
      <c r="CB122" s="31">
        <f t="shared" si="68"/>
        <v>37764.089840062021</v>
      </c>
      <c r="CC122" s="31">
        <f t="shared" si="69"/>
        <v>5.228210812760932E-2</v>
      </c>
      <c r="CD122" s="31">
        <f t="shared" si="70"/>
        <v>1876.2898400620179</v>
      </c>
      <c r="CE122" s="31">
        <f t="shared" si="71"/>
        <v>3520463.5639199526</v>
      </c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50"/>
      <c r="CS122" s="69">
        <v>35887.800000000003</v>
      </c>
      <c r="CT122" s="31">
        <v>118</v>
      </c>
      <c r="CU122" s="31">
        <f t="shared" si="61"/>
        <v>13924</v>
      </c>
      <c r="CV122" s="31">
        <f t="shared" si="62"/>
        <v>1643032</v>
      </c>
      <c r="CW122" s="42">
        <f t="shared" si="63"/>
        <v>33140.168244504239</v>
      </c>
      <c r="CX122" s="88">
        <f t="shared" si="64"/>
        <v>2747.6317554957641</v>
      </c>
      <c r="CY122" s="42">
        <f t="shared" si="72"/>
        <v>5726.5471698741094</v>
      </c>
      <c r="CZ122" s="31">
        <f t="shared" si="73"/>
        <v>1858.6231488227274</v>
      </c>
      <c r="DA122" s="42">
        <f t="shared" si="74"/>
        <v>34998.791393326966</v>
      </c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50"/>
      <c r="DO122" s="69">
        <v>35887.800000000003</v>
      </c>
      <c r="DP122" s="16">
        <f t="shared" si="49"/>
        <v>2747.6317554957641</v>
      </c>
      <c r="DQ122">
        <f t="shared" si="77"/>
        <v>3226.8376556437911</v>
      </c>
      <c r="DR122" s="66">
        <f t="shared" si="78"/>
        <v>36451.435285606123</v>
      </c>
      <c r="DS122" s="59">
        <v>29680</v>
      </c>
      <c r="DT122">
        <f t="shared" si="79"/>
        <v>38091.11926384332</v>
      </c>
      <c r="DU122" s="31">
        <f t="shared" si="80"/>
        <v>6.1394659573540795E-2</v>
      </c>
      <c r="DV122" s="31">
        <f t="shared" si="81"/>
        <v>2203.3192638433175</v>
      </c>
      <c r="DW122" s="31">
        <f t="shared" si="82"/>
        <v>4854615.7784230588</v>
      </c>
      <c r="EK122" s="69">
        <v>35887.800000000003</v>
      </c>
      <c r="EL122" s="66">
        <f t="shared" si="83"/>
        <v>12845.336694748396</v>
      </c>
      <c r="EM122" s="59">
        <v>29680</v>
      </c>
      <c r="EN122">
        <f t="shared" si="84"/>
        <v>38351.361883352176</v>
      </c>
      <c r="EO122" s="31">
        <f t="shared" si="85"/>
        <v>6.8646221929239817E-2</v>
      </c>
      <c r="EP122" s="31">
        <f t="shared" si="86"/>
        <v>2463.561883352173</v>
      </c>
      <c r="EQ122" s="31">
        <f t="shared" si="87"/>
        <v>6069137.153105706</v>
      </c>
    </row>
    <row r="123" spans="1:147" ht="15.75" thickBot="1" x14ac:dyDescent="0.3">
      <c r="A123">
        <v>119</v>
      </c>
      <c r="B123" s="4" t="s">
        <v>140</v>
      </c>
      <c r="C123" s="5">
        <v>10</v>
      </c>
      <c r="D123" s="5">
        <v>130</v>
      </c>
      <c r="E123" s="5">
        <v>30400</v>
      </c>
      <c r="F123" s="5">
        <v>35975.051999999996</v>
      </c>
      <c r="G123">
        <f t="shared" si="65"/>
        <v>35887.800000000003</v>
      </c>
      <c r="H123">
        <f t="shared" si="75"/>
        <v>38908.379999999997</v>
      </c>
      <c r="I123">
        <f t="shared" si="88"/>
        <v>26179.5</v>
      </c>
      <c r="J123">
        <f t="shared" si="90"/>
        <v>24888.983999999997</v>
      </c>
      <c r="K123">
        <f t="shared" si="66"/>
        <v>29680</v>
      </c>
      <c r="L123">
        <f t="shared" si="76"/>
        <v>30400</v>
      </c>
      <c r="M123">
        <f t="shared" si="89"/>
        <v>21200</v>
      </c>
      <c r="N123">
        <f t="shared" si="91"/>
        <v>18720</v>
      </c>
      <c r="O123">
        <f t="shared" si="92"/>
        <v>27680</v>
      </c>
      <c r="P123">
        <f t="shared" si="67"/>
        <v>720</v>
      </c>
      <c r="Q123">
        <f t="shared" si="67"/>
        <v>87.251999999993131</v>
      </c>
      <c r="S123" s="31"/>
      <c r="T123" s="43">
        <f t="shared" si="93"/>
        <v>37799.569988795774</v>
      </c>
      <c r="U123" s="31">
        <f t="shared" si="50"/>
        <v>5.0716201572016589E-2</v>
      </c>
      <c r="V123" s="31">
        <f t="shared" si="51"/>
        <v>1824.5179887957784</v>
      </c>
      <c r="W123" s="31">
        <f t="shared" si="52"/>
        <v>3328865.8914393922</v>
      </c>
      <c r="X123" s="31"/>
      <c r="Y123" s="27"/>
      <c r="Z123" s="27"/>
      <c r="AA123" s="31"/>
      <c r="AB123" s="31"/>
      <c r="AC123" s="31"/>
      <c r="AD123" s="31"/>
      <c r="AE123" s="31"/>
      <c r="AF123" s="31"/>
      <c r="AG123" s="31"/>
      <c r="AH123" s="31"/>
      <c r="AI123" s="50"/>
      <c r="AK123" s="58">
        <v>119</v>
      </c>
      <c r="AL123" s="59">
        <v>35975.051999999996</v>
      </c>
      <c r="AM123" s="31">
        <f t="shared" si="53"/>
        <v>34026.203159129152</v>
      </c>
      <c r="AN123" s="31">
        <f t="shared" si="54"/>
        <v>5.4172231380536819E-2</v>
      </c>
      <c r="AO123" s="31">
        <f t="shared" si="55"/>
        <v>1948.8488408708436</v>
      </c>
      <c r="AP123" s="31">
        <f t="shared" si="56"/>
        <v>3798011.8045636304</v>
      </c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50"/>
      <c r="BD123" s="58">
        <v>119</v>
      </c>
      <c r="BE123" s="59">
        <v>35975.051999999996</v>
      </c>
      <c r="BF123" s="59">
        <v>15520</v>
      </c>
      <c r="BG123" s="59">
        <v>14880</v>
      </c>
      <c r="BH123" s="31">
        <f t="shared" si="57"/>
        <v>37830.83234756477</v>
      </c>
      <c r="BI123" s="31">
        <f t="shared" si="58"/>
        <v>5.1585202644454119E-2</v>
      </c>
      <c r="BJ123" s="31">
        <f t="shared" si="59"/>
        <v>1855.7803475647743</v>
      </c>
      <c r="BK123" s="31">
        <f t="shared" si="60"/>
        <v>3443920.6984076346</v>
      </c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50"/>
      <c r="BY123" s="69">
        <v>35975.051999999996</v>
      </c>
      <c r="BZ123" s="59">
        <v>35887.800000000003</v>
      </c>
      <c r="CA123" s="59">
        <v>30400</v>
      </c>
      <c r="CB123" s="31">
        <f t="shared" si="68"/>
        <v>37804.825768369235</v>
      </c>
      <c r="CC123" s="31">
        <f t="shared" si="69"/>
        <v>5.0862296692975997E-2</v>
      </c>
      <c r="CD123" s="31">
        <f t="shared" si="70"/>
        <v>1829.7737683692394</v>
      </c>
      <c r="CE123" s="31">
        <f t="shared" si="71"/>
        <v>3348072.0434121671</v>
      </c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50"/>
      <c r="CS123" s="69">
        <v>35975.051999999996</v>
      </c>
      <c r="CT123" s="31">
        <v>119</v>
      </c>
      <c r="CU123" s="31">
        <f t="shared" si="61"/>
        <v>14161</v>
      </c>
      <c r="CV123" s="31">
        <f t="shared" si="62"/>
        <v>1685159</v>
      </c>
      <c r="CW123" s="42">
        <f t="shared" si="63"/>
        <v>33099.668687326208</v>
      </c>
      <c r="CX123" s="88">
        <f t="shared" si="64"/>
        <v>2875.3833126737882</v>
      </c>
      <c r="CY123" s="42">
        <f t="shared" si="72"/>
        <v>2747.6317554957641</v>
      </c>
      <c r="CZ123" s="31">
        <f t="shared" si="73"/>
        <v>905.42138996974904</v>
      </c>
      <c r="DA123" s="42">
        <f t="shared" si="74"/>
        <v>34005.090077295958</v>
      </c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50"/>
      <c r="DO123" s="69">
        <v>35975.051999999996</v>
      </c>
      <c r="DP123" s="16">
        <f t="shared" si="49"/>
        <v>2875.3833126737882</v>
      </c>
      <c r="DQ123">
        <f t="shared" si="77"/>
        <v>431.64438194229569</v>
      </c>
      <c r="DR123" s="66">
        <f t="shared" si="78"/>
        <v>33613.477212068181</v>
      </c>
      <c r="DS123" s="59">
        <v>30400</v>
      </c>
      <c r="DT123">
        <f t="shared" si="79"/>
        <v>37336.619985402751</v>
      </c>
      <c r="DU123" s="31">
        <f t="shared" si="80"/>
        <v>3.7847561287826771E-2</v>
      </c>
      <c r="DV123" s="31">
        <f t="shared" si="81"/>
        <v>1361.5679854027549</v>
      </c>
      <c r="DW123" s="31">
        <f t="shared" si="82"/>
        <v>1853867.3788737166</v>
      </c>
      <c r="EK123" s="69">
        <v>35975.051999999996</v>
      </c>
      <c r="EL123" s="66">
        <f t="shared" si="83"/>
        <v>10038.194321851579</v>
      </c>
      <c r="EM123" s="59">
        <v>30400</v>
      </c>
      <c r="EN123">
        <f t="shared" si="84"/>
        <v>37555.806503798936</v>
      </c>
      <c r="EO123" s="31">
        <f t="shared" si="85"/>
        <v>4.3940297954230628E-2</v>
      </c>
      <c r="EP123" s="31">
        <f t="shared" si="86"/>
        <v>1580.7545037989403</v>
      </c>
      <c r="EQ123" s="31">
        <f t="shared" si="87"/>
        <v>2498784.801280634</v>
      </c>
    </row>
    <row r="124" spans="1:147" ht="15.75" thickBot="1" x14ac:dyDescent="0.3">
      <c r="A124">
        <v>120</v>
      </c>
      <c r="B124" s="4" t="s">
        <v>141</v>
      </c>
      <c r="C124" s="5">
        <v>11</v>
      </c>
      <c r="D124" s="5">
        <v>131</v>
      </c>
      <c r="E124" s="5">
        <v>26800</v>
      </c>
      <c r="F124" s="5">
        <v>33464.892</v>
      </c>
      <c r="G124">
        <f t="shared" si="65"/>
        <v>35975.051999999996</v>
      </c>
      <c r="H124">
        <f t="shared" si="75"/>
        <v>35887.800000000003</v>
      </c>
      <c r="I124">
        <f t="shared" si="88"/>
        <v>38908.379999999997</v>
      </c>
      <c r="J124">
        <f t="shared" si="90"/>
        <v>26179.5</v>
      </c>
      <c r="K124">
        <f t="shared" si="66"/>
        <v>30400</v>
      </c>
      <c r="L124">
        <f t="shared" si="76"/>
        <v>29680</v>
      </c>
      <c r="M124">
        <f t="shared" si="89"/>
        <v>30400</v>
      </c>
      <c r="N124">
        <f t="shared" si="91"/>
        <v>21200</v>
      </c>
      <c r="O124">
        <f t="shared" si="92"/>
        <v>18720</v>
      </c>
      <c r="P124">
        <f t="shared" si="67"/>
        <v>-3600</v>
      </c>
      <c r="Q124">
        <f t="shared" si="67"/>
        <v>-2510.1599999999962</v>
      </c>
      <c r="S124" s="31"/>
      <c r="T124" s="43">
        <f t="shared" si="93"/>
        <v>35358.417377576239</v>
      </c>
      <c r="U124" s="31">
        <f t="shared" si="50"/>
        <v>5.658244400060336E-2</v>
      </c>
      <c r="V124" s="31">
        <f t="shared" si="51"/>
        <v>1893.5253775762394</v>
      </c>
      <c r="W124" s="31">
        <f t="shared" si="52"/>
        <v>3585438.3555252398</v>
      </c>
      <c r="X124" s="31"/>
      <c r="Y124" s="27"/>
      <c r="Z124" s="27"/>
      <c r="AA124" s="31"/>
      <c r="AB124" s="31"/>
      <c r="AC124" s="31"/>
      <c r="AD124" s="31"/>
      <c r="AE124" s="31"/>
      <c r="AF124" s="31"/>
      <c r="AG124" s="31"/>
      <c r="AH124" s="31"/>
      <c r="AI124" s="50"/>
      <c r="AK124" s="58">
        <v>120</v>
      </c>
      <c r="AL124" s="59">
        <v>33464.892</v>
      </c>
      <c r="AM124" s="31">
        <f t="shared" si="53"/>
        <v>34033.677817779462</v>
      </c>
      <c r="AN124" s="31">
        <f t="shared" si="54"/>
        <v>1.6996493452883767E-2</v>
      </c>
      <c r="AO124" s="31">
        <f t="shared" si="55"/>
        <v>568.78581777946238</v>
      </c>
      <c r="AP124" s="31">
        <f t="shared" si="56"/>
        <v>323517.30650705181</v>
      </c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50"/>
      <c r="BD124" s="58">
        <v>120</v>
      </c>
      <c r="BE124" s="59">
        <v>33464.892</v>
      </c>
      <c r="BF124" s="59">
        <v>13040</v>
      </c>
      <c r="BG124" s="59">
        <v>13760</v>
      </c>
      <c r="BH124" s="31">
        <f t="shared" si="57"/>
        <v>35449.882200850298</v>
      </c>
      <c r="BI124" s="31">
        <f t="shared" si="58"/>
        <v>5.9315601581809908E-2</v>
      </c>
      <c r="BJ124" s="31">
        <f t="shared" si="59"/>
        <v>1984.9902008502977</v>
      </c>
      <c r="BK124" s="31">
        <f t="shared" si="60"/>
        <v>3940186.0974717052</v>
      </c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50"/>
      <c r="BY124" s="69">
        <v>33464.892</v>
      </c>
      <c r="BZ124" s="59">
        <v>35975.051999999996</v>
      </c>
      <c r="CA124" s="59">
        <v>26800</v>
      </c>
      <c r="CB124" s="31">
        <f t="shared" si="68"/>
        <v>35566.125800345857</v>
      </c>
      <c r="CC124" s="31">
        <f t="shared" si="69"/>
        <v>6.2789200106961568E-2</v>
      </c>
      <c r="CD124" s="31">
        <f t="shared" si="70"/>
        <v>2101.2338003458572</v>
      </c>
      <c r="CE124" s="31">
        <f t="shared" si="71"/>
        <v>4415183.4837158937</v>
      </c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50"/>
      <c r="CS124" s="69">
        <v>33464.892</v>
      </c>
      <c r="CT124" s="31">
        <v>120</v>
      </c>
      <c r="CU124" s="31">
        <f t="shared" si="61"/>
        <v>14400</v>
      </c>
      <c r="CV124" s="31">
        <f t="shared" si="62"/>
        <v>1728000</v>
      </c>
      <c r="CW124" s="42">
        <f t="shared" si="63"/>
        <v>33060.398972820607</v>
      </c>
      <c r="CX124" s="88">
        <f t="shared" si="64"/>
        <v>404.49302717939281</v>
      </c>
      <c r="CY124" s="42">
        <f t="shared" si="72"/>
        <v>2875.3833126737882</v>
      </c>
      <c r="CZ124" s="31">
        <f t="shared" si="73"/>
        <v>946.29969366730859</v>
      </c>
      <c r="DA124" s="42">
        <f t="shared" si="74"/>
        <v>34006.698666487915</v>
      </c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50"/>
      <c r="DO124" s="69">
        <v>33464.892</v>
      </c>
      <c r="DP124" s="16">
        <f t="shared" si="49"/>
        <v>404.49302717939281</v>
      </c>
      <c r="DQ124">
        <f t="shared" si="77"/>
        <v>849.61272084973882</v>
      </c>
      <c r="DR124" s="66">
        <f t="shared" si="78"/>
        <v>33989.780965353981</v>
      </c>
      <c r="DS124" s="59">
        <v>26800</v>
      </c>
      <c r="DT124">
        <f t="shared" si="79"/>
        <v>35317.963684635652</v>
      </c>
      <c r="DU124" s="31">
        <f t="shared" si="80"/>
        <v>5.537360421290622E-2</v>
      </c>
      <c r="DV124" s="31">
        <f t="shared" si="81"/>
        <v>1853.0716846356518</v>
      </c>
      <c r="DW124" s="31">
        <f t="shared" si="82"/>
        <v>3433874.6683984124</v>
      </c>
      <c r="EK124" s="69">
        <v>33464.892</v>
      </c>
      <c r="EL124" s="66">
        <f t="shared" si="83"/>
        <v>10444.559402350444</v>
      </c>
      <c r="EM124" s="59">
        <v>26800</v>
      </c>
      <c r="EN124">
        <f t="shared" si="84"/>
        <v>35512.759526118651</v>
      </c>
      <c r="EO124" s="31">
        <f t="shared" si="85"/>
        <v>6.1194505756021887E-2</v>
      </c>
      <c r="EP124" s="31">
        <f t="shared" si="86"/>
        <v>2047.8675261186509</v>
      </c>
      <c r="EQ124" s="31">
        <f t="shared" si="87"/>
        <v>4193761.4045313234</v>
      </c>
    </row>
    <row r="125" spans="1:147" ht="15.75" thickBot="1" x14ac:dyDescent="0.3">
      <c r="A125">
        <v>121</v>
      </c>
      <c r="B125" s="4" t="s">
        <v>142</v>
      </c>
      <c r="C125" s="5">
        <v>12</v>
      </c>
      <c r="D125" s="5">
        <v>132</v>
      </c>
      <c r="E125" s="5">
        <v>27680</v>
      </c>
      <c r="F125" s="5">
        <v>32498.627999999997</v>
      </c>
      <c r="G125">
        <f t="shared" si="65"/>
        <v>33464.892</v>
      </c>
      <c r="H125">
        <f t="shared" si="75"/>
        <v>35975.051999999996</v>
      </c>
      <c r="I125">
        <f t="shared" si="88"/>
        <v>35887.800000000003</v>
      </c>
      <c r="J125">
        <f t="shared" si="90"/>
        <v>38908.379999999997</v>
      </c>
      <c r="K125">
        <f t="shared" si="66"/>
        <v>26800</v>
      </c>
      <c r="L125">
        <f t="shared" si="76"/>
        <v>30400</v>
      </c>
      <c r="M125">
        <f t="shared" si="89"/>
        <v>29680</v>
      </c>
      <c r="N125">
        <f t="shared" si="91"/>
        <v>30400</v>
      </c>
      <c r="O125">
        <f t="shared" si="92"/>
        <v>21200</v>
      </c>
      <c r="P125">
        <f t="shared" si="67"/>
        <v>880</v>
      </c>
      <c r="Q125">
        <f t="shared" si="67"/>
        <v>-966.26400000000285</v>
      </c>
      <c r="S125" s="31"/>
      <c r="T125" s="43">
        <f t="shared" si="93"/>
        <v>35955.1435714299</v>
      </c>
      <c r="U125" s="31">
        <f t="shared" si="50"/>
        <v>0.10635881525305942</v>
      </c>
      <c r="V125" s="31">
        <f t="shared" si="51"/>
        <v>3456.5155714299035</v>
      </c>
      <c r="W125" s="31">
        <f t="shared" si="52"/>
        <v>11947499.895537393</v>
      </c>
      <c r="X125" s="31"/>
      <c r="Y125" s="27"/>
      <c r="Z125" s="27"/>
      <c r="AA125" s="31"/>
      <c r="AB125" s="31"/>
      <c r="AC125" s="31"/>
      <c r="AD125" s="31"/>
      <c r="AE125" s="31"/>
      <c r="AF125" s="31"/>
      <c r="AG125" s="31"/>
      <c r="AH125" s="31"/>
      <c r="AI125" s="50"/>
      <c r="AK125" s="58">
        <v>121</v>
      </c>
      <c r="AL125" s="59">
        <v>32498.627999999997</v>
      </c>
      <c r="AM125" s="31">
        <f t="shared" si="53"/>
        <v>34041.152476429772</v>
      </c>
      <c r="AN125" s="31">
        <f t="shared" si="54"/>
        <v>4.7464295305936453E-2</v>
      </c>
      <c r="AO125" s="31">
        <f t="shared" si="55"/>
        <v>1542.5244764297749</v>
      </c>
      <c r="AP125" s="31">
        <f t="shared" si="56"/>
        <v>2379381.7603849513</v>
      </c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50"/>
      <c r="BD125" s="58">
        <v>121</v>
      </c>
      <c r="BE125" s="59">
        <v>32498.627999999997</v>
      </c>
      <c r="BF125" s="59">
        <v>13280</v>
      </c>
      <c r="BG125" s="59">
        <v>14400</v>
      </c>
      <c r="BH125" s="31">
        <f t="shared" si="57"/>
        <v>36097.029092362623</v>
      </c>
      <c r="BI125" s="31">
        <f t="shared" si="58"/>
        <v>0.11072470789728805</v>
      </c>
      <c r="BJ125" s="31">
        <f t="shared" si="59"/>
        <v>3598.4010923626265</v>
      </c>
      <c r="BK125" s="31">
        <f t="shared" si="60"/>
        <v>12948490.421516543</v>
      </c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50"/>
      <c r="BY125" s="69">
        <v>32498.627999999997</v>
      </c>
      <c r="BZ125" s="59">
        <v>33464.892</v>
      </c>
      <c r="CA125" s="59">
        <v>27680</v>
      </c>
      <c r="CB125" s="31">
        <f t="shared" si="68"/>
        <v>35776.060567030807</v>
      </c>
      <c r="CC125" s="31">
        <f t="shared" si="69"/>
        <v>0.10084833633686967</v>
      </c>
      <c r="CD125" s="31">
        <f t="shared" si="70"/>
        <v>3277.4325670308099</v>
      </c>
      <c r="CE125" s="31">
        <f t="shared" si="71"/>
        <v>10741564.231434165</v>
      </c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50"/>
      <c r="CS125" s="69">
        <v>32498.627999999997</v>
      </c>
      <c r="CT125" s="31">
        <v>121</v>
      </c>
      <c r="CU125" s="31">
        <f t="shared" si="61"/>
        <v>14641</v>
      </c>
      <c r="CV125" s="31">
        <f t="shared" si="62"/>
        <v>1771561</v>
      </c>
      <c r="CW125" s="42">
        <f t="shared" si="63"/>
        <v>33022.423915216263</v>
      </c>
      <c r="CX125" s="88">
        <f t="shared" si="64"/>
        <v>-523.79591521626571</v>
      </c>
      <c r="CY125" s="42">
        <f t="shared" si="72"/>
        <v>404.49302717939281</v>
      </c>
      <c r="CZ125" s="31">
        <f t="shared" si="73"/>
        <v>155.65724887083474</v>
      </c>
      <c r="DA125" s="42">
        <f t="shared" si="74"/>
        <v>33178.081164087096</v>
      </c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50"/>
      <c r="DO125" s="69">
        <v>32498.627999999997</v>
      </c>
      <c r="DP125" s="16">
        <f t="shared" si="49"/>
        <v>-523.79591521626571</v>
      </c>
      <c r="DQ125">
        <f t="shared" si="77"/>
        <v>-185.64696398607575</v>
      </c>
      <c r="DR125" s="66">
        <f t="shared" si="78"/>
        <v>32914.021723340134</v>
      </c>
      <c r="DS125" s="59">
        <v>27680</v>
      </c>
      <c r="DT125">
        <f t="shared" si="79"/>
        <v>35398.976597944697</v>
      </c>
      <c r="DU125" s="31">
        <f t="shared" si="80"/>
        <v>8.9245262844471457E-2</v>
      </c>
      <c r="DV125" s="31">
        <f t="shared" si="81"/>
        <v>2900.3485979446996</v>
      </c>
      <c r="DW125" s="31">
        <f t="shared" si="82"/>
        <v>8412021.9895997848</v>
      </c>
      <c r="EK125" s="69">
        <v>32498.627999999997</v>
      </c>
      <c r="EL125" s="66">
        <f t="shared" si="83"/>
        <v>9398.0610979939811</v>
      </c>
      <c r="EM125" s="59">
        <v>27680</v>
      </c>
      <c r="EN125">
        <f t="shared" si="84"/>
        <v>35593.75687448775</v>
      </c>
      <c r="EO125" s="31">
        <f t="shared" si="85"/>
        <v>9.5238755140301709E-2</v>
      </c>
      <c r="EP125" s="31">
        <f t="shared" si="86"/>
        <v>3095.1288744877529</v>
      </c>
      <c r="EQ125" s="31">
        <f t="shared" si="87"/>
        <v>9579822.7496878244</v>
      </c>
    </row>
    <row r="126" spans="1:147" ht="15.75" thickBot="1" x14ac:dyDescent="0.3">
      <c r="A126">
        <v>122</v>
      </c>
      <c r="B126" s="4" t="s">
        <v>143</v>
      </c>
      <c r="C126" s="5">
        <v>13</v>
      </c>
      <c r="D126" s="5">
        <v>133</v>
      </c>
      <c r="E126" s="5">
        <v>16640</v>
      </c>
      <c r="F126" s="5">
        <v>25145.484</v>
      </c>
      <c r="G126">
        <f t="shared" si="65"/>
        <v>32498.627999999997</v>
      </c>
      <c r="H126">
        <f t="shared" si="75"/>
        <v>33464.892</v>
      </c>
      <c r="I126">
        <f t="shared" si="88"/>
        <v>35975.051999999996</v>
      </c>
      <c r="J126">
        <f t="shared" si="90"/>
        <v>35887.800000000003</v>
      </c>
      <c r="K126">
        <f t="shared" si="66"/>
        <v>27680</v>
      </c>
      <c r="L126">
        <f t="shared" si="76"/>
        <v>26800</v>
      </c>
      <c r="M126">
        <f t="shared" si="89"/>
        <v>30400</v>
      </c>
      <c r="N126">
        <f t="shared" si="91"/>
        <v>29680</v>
      </c>
      <c r="O126">
        <f t="shared" si="92"/>
        <v>30400</v>
      </c>
      <c r="P126">
        <f t="shared" si="67"/>
        <v>-11040</v>
      </c>
      <c r="Q126">
        <f t="shared" si="67"/>
        <v>-7353.1439999999966</v>
      </c>
      <c r="S126" s="31"/>
      <c r="T126" s="43">
        <f t="shared" si="93"/>
        <v>28468.942230356661</v>
      </c>
      <c r="U126" s="31">
        <f t="shared" si="50"/>
        <v>0.13216918912185824</v>
      </c>
      <c r="V126" s="31">
        <f t="shared" si="51"/>
        <v>3323.4582303566604</v>
      </c>
      <c r="W126" s="31">
        <f t="shared" si="52"/>
        <v>11045374.608925425</v>
      </c>
      <c r="X126" s="31"/>
      <c r="Y126" s="27"/>
      <c r="Z126" s="27"/>
      <c r="AA126" s="31"/>
      <c r="AB126" s="31"/>
      <c r="AC126" s="31"/>
      <c r="AD126" s="31"/>
      <c r="AE126" s="31"/>
      <c r="AF126" s="31"/>
      <c r="AG126" s="31"/>
      <c r="AH126" s="31"/>
      <c r="AI126" s="50"/>
      <c r="AK126" s="58">
        <v>122</v>
      </c>
      <c r="AL126" s="59">
        <v>25145.484</v>
      </c>
      <c r="AM126" s="31">
        <f t="shared" si="53"/>
        <v>34048.627135080082</v>
      </c>
      <c r="AN126" s="31">
        <f t="shared" si="54"/>
        <v>0.35406529200551801</v>
      </c>
      <c r="AO126" s="31">
        <f t="shared" si="55"/>
        <v>8903.1431350800813</v>
      </c>
      <c r="AP126" s="31">
        <f t="shared" si="56"/>
        <v>79265957.683723584</v>
      </c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50"/>
      <c r="BD126" s="58">
        <v>122</v>
      </c>
      <c r="BE126" s="59">
        <v>25145.484</v>
      </c>
      <c r="BF126" s="59">
        <v>13440</v>
      </c>
      <c r="BG126" s="59">
        <v>3200</v>
      </c>
      <c r="BH126" s="31">
        <f t="shared" si="57"/>
        <v>27414.294344021193</v>
      </c>
      <c r="BI126" s="31">
        <f t="shared" si="58"/>
        <v>9.0227348339017563E-2</v>
      </c>
      <c r="BJ126" s="31">
        <f t="shared" si="59"/>
        <v>2268.8103440211926</v>
      </c>
      <c r="BK126" s="31">
        <f t="shared" si="60"/>
        <v>5147500.3771375623</v>
      </c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50"/>
      <c r="BY126" s="69">
        <v>25145.484</v>
      </c>
      <c r="BZ126" s="59">
        <v>32498.627999999997</v>
      </c>
      <c r="CA126" s="59">
        <v>16640</v>
      </c>
      <c r="CB126" s="31">
        <f t="shared" si="68"/>
        <v>28743.496242151246</v>
      </c>
      <c r="CC126" s="31">
        <f t="shared" si="69"/>
        <v>0.14308781020684452</v>
      </c>
      <c r="CD126" s="31">
        <f t="shared" si="70"/>
        <v>3598.012242151246</v>
      </c>
      <c r="CE126" s="31">
        <f t="shared" si="71"/>
        <v>12945692.094670236</v>
      </c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50"/>
      <c r="CS126" s="69">
        <v>25145.484</v>
      </c>
      <c r="CT126" s="31">
        <v>122</v>
      </c>
      <c r="CU126" s="31">
        <f t="shared" si="61"/>
        <v>14884</v>
      </c>
      <c r="CV126" s="31">
        <f t="shared" si="62"/>
        <v>1815848</v>
      </c>
      <c r="CW126" s="42">
        <f t="shared" si="63"/>
        <v>32985.808328741972</v>
      </c>
      <c r="CX126" s="42">
        <f t="shared" si="64"/>
        <v>-7840.3243287419718</v>
      </c>
      <c r="CY126" s="42">
        <f t="shared" si="72"/>
        <v>-523.79591521626571</v>
      </c>
      <c r="CZ126" s="31">
        <f t="shared" si="73"/>
        <v>-141.37926594406042</v>
      </c>
      <c r="DA126" s="42">
        <f t="shared" si="74"/>
        <v>32844.429062797914</v>
      </c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50"/>
      <c r="DO126" s="69">
        <v>25145.484</v>
      </c>
      <c r="DP126" s="16">
        <f t="shared" si="49"/>
        <v>-7840.3243287419718</v>
      </c>
      <c r="DQ126">
        <f t="shared" si="77"/>
        <v>-265.73668985703847</v>
      </c>
      <c r="DR126" s="66">
        <f t="shared" si="78"/>
        <v>32794.662282963567</v>
      </c>
      <c r="DS126" s="59">
        <v>16640</v>
      </c>
      <c r="DT126">
        <f t="shared" si="79"/>
        <v>28674.589400015524</v>
      </c>
      <c r="DU126" s="31">
        <f t="shared" si="80"/>
        <v>0.14034748346921952</v>
      </c>
      <c r="DV126" s="31">
        <f t="shared" si="81"/>
        <v>3529.1054000155236</v>
      </c>
      <c r="DW126" s="31">
        <f t="shared" si="82"/>
        <v>12454584.924418729</v>
      </c>
      <c r="EK126" s="69">
        <v>25145.484</v>
      </c>
      <c r="EL126" s="66">
        <f t="shared" si="83"/>
        <v>9307.1161895914975</v>
      </c>
      <c r="EM126" s="59">
        <v>16640</v>
      </c>
      <c r="EN126">
        <f t="shared" si="84"/>
        <v>28737.729241869099</v>
      </c>
      <c r="EO126" s="31">
        <f t="shared" si="85"/>
        <v>0.14285846483881953</v>
      </c>
      <c r="EP126" s="31">
        <f t="shared" si="86"/>
        <v>3592.2452418690991</v>
      </c>
      <c r="EQ126" s="31">
        <f t="shared" si="87"/>
        <v>12904225.877731182</v>
      </c>
    </row>
    <row r="127" spans="1:147" ht="15.75" thickBot="1" x14ac:dyDescent="0.3">
      <c r="A127">
        <v>123</v>
      </c>
      <c r="B127" s="4" t="s">
        <v>144</v>
      </c>
      <c r="C127" s="5">
        <v>14</v>
      </c>
      <c r="D127" s="5">
        <v>134</v>
      </c>
      <c r="E127" s="5">
        <v>7680</v>
      </c>
      <c r="F127" s="5">
        <v>12630.432000000001</v>
      </c>
      <c r="G127">
        <f t="shared" si="65"/>
        <v>25145.484</v>
      </c>
      <c r="H127">
        <f t="shared" si="75"/>
        <v>32498.627999999997</v>
      </c>
      <c r="I127">
        <f t="shared" si="88"/>
        <v>33464.892</v>
      </c>
      <c r="J127">
        <f t="shared" si="90"/>
        <v>35975.051999999996</v>
      </c>
      <c r="K127">
        <f t="shared" si="66"/>
        <v>16640</v>
      </c>
      <c r="L127">
        <f t="shared" si="76"/>
        <v>27680</v>
      </c>
      <c r="M127">
        <f t="shared" si="89"/>
        <v>26800</v>
      </c>
      <c r="N127">
        <f t="shared" si="91"/>
        <v>30400</v>
      </c>
      <c r="O127">
        <f t="shared" si="92"/>
        <v>29680</v>
      </c>
      <c r="P127">
        <f t="shared" si="67"/>
        <v>-8960</v>
      </c>
      <c r="Q127">
        <f t="shared" si="67"/>
        <v>-12515.052</v>
      </c>
      <c r="S127" s="31"/>
      <c r="T127" s="43">
        <f t="shared" si="93"/>
        <v>22393.184620210261</v>
      </c>
      <c r="U127" s="31">
        <f t="shared" si="50"/>
        <v>0.77295476672613095</v>
      </c>
      <c r="V127" s="31">
        <f t="shared" si="51"/>
        <v>9762.7526202102599</v>
      </c>
      <c r="W127" s="31">
        <f t="shared" si="52"/>
        <v>95311338.723422289</v>
      </c>
      <c r="X127" s="31"/>
      <c r="Y127" s="27"/>
      <c r="Z127" s="27"/>
      <c r="AA127" s="31"/>
      <c r="AB127" s="31"/>
      <c r="AC127" s="31"/>
      <c r="AD127" s="31"/>
      <c r="AE127" s="31"/>
      <c r="AF127" s="31"/>
      <c r="AG127" s="31"/>
      <c r="AH127" s="31"/>
      <c r="AI127" s="50"/>
      <c r="AK127" s="58">
        <v>123</v>
      </c>
      <c r="AL127" s="59">
        <v>12630.432000000001</v>
      </c>
      <c r="AM127" s="31">
        <f t="shared" si="53"/>
        <v>34056.101793730391</v>
      </c>
      <c r="AN127" s="31">
        <f t="shared" si="54"/>
        <v>1.6963528875125087</v>
      </c>
      <c r="AO127" s="31">
        <f t="shared" si="55"/>
        <v>21425.669793730391</v>
      </c>
      <c r="AP127" s="31">
        <f t="shared" si="56"/>
        <v>459059326.10997087</v>
      </c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50"/>
      <c r="BD127" s="58">
        <v>123</v>
      </c>
      <c r="BE127" s="59">
        <v>12630.432000000001</v>
      </c>
      <c r="BF127" s="59">
        <v>3600</v>
      </c>
      <c r="BG127" s="59">
        <v>4080</v>
      </c>
      <c r="BH127" s="31">
        <f t="shared" si="57"/>
        <v>22140.691130338233</v>
      </c>
      <c r="BI127" s="31">
        <f t="shared" si="58"/>
        <v>0.7529638836057414</v>
      </c>
      <c r="BJ127" s="31">
        <f t="shared" si="59"/>
        <v>9510.2591303382324</v>
      </c>
      <c r="BK127" s="31">
        <f t="shared" si="60"/>
        <v>90445028.726181716</v>
      </c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50"/>
      <c r="BY127" s="69">
        <v>12630.432000000001</v>
      </c>
      <c r="BZ127" s="59">
        <v>25145.484</v>
      </c>
      <c r="CA127" s="59">
        <v>7680</v>
      </c>
      <c r="CB127" s="31">
        <f t="shared" si="68"/>
        <v>22145.642826166801</v>
      </c>
      <c r="CC127" s="31">
        <f t="shared" si="69"/>
        <v>0.75335592845650878</v>
      </c>
      <c r="CD127" s="31">
        <f t="shared" si="70"/>
        <v>9515.2108261668</v>
      </c>
      <c r="CE127" s="31">
        <f t="shared" si="71"/>
        <v>90539237.066401869</v>
      </c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50"/>
      <c r="CS127" s="69">
        <v>12630.432000000001</v>
      </c>
      <c r="CT127" s="31">
        <v>123</v>
      </c>
      <c r="CU127" s="31">
        <f t="shared" si="61"/>
        <v>15129</v>
      </c>
      <c r="CV127" s="31">
        <f t="shared" si="62"/>
        <v>1860867</v>
      </c>
      <c r="CW127" s="42">
        <f t="shared" si="63"/>
        <v>32950.617027626577</v>
      </c>
      <c r="CX127" s="42">
        <f t="shared" si="64"/>
        <v>-20320.185027626576</v>
      </c>
      <c r="CY127" s="42">
        <f t="shared" si="72"/>
        <v>-7840.3243287419718</v>
      </c>
      <c r="CZ127" s="31">
        <f t="shared" si="73"/>
        <v>-2482.5426701845568</v>
      </c>
      <c r="DA127" s="42">
        <f t="shared" si="74"/>
        <v>30468.074357442019</v>
      </c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50"/>
      <c r="DO127" s="69">
        <v>12630.432000000001</v>
      </c>
      <c r="DP127" s="16">
        <f t="shared" si="49"/>
        <v>-20320.185027626576</v>
      </c>
      <c r="DQ127">
        <f t="shared" si="77"/>
        <v>-3171.0314681150339</v>
      </c>
      <c r="DR127" s="66">
        <f t="shared" si="78"/>
        <v>29851.392447101229</v>
      </c>
      <c r="DS127" s="59">
        <v>7680</v>
      </c>
      <c r="DT127">
        <f t="shared" si="79"/>
        <v>22023.794432862869</v>
      </c>
      <c r="DU127" s="31">
        <f t="shared" si="80"/>
        <v>0.7437087213535426</v>
      </c>
      <c r="DV127" s="31">
        <f t="shared" si="81"/>
        <v>9393.3624328628684</v>
      </c>
      <c r="DW127" s="31">
        <f t="shared" si="82"/>
        <v>88235257.79511942</v>
      </c>
      <c r="EK127" s="69">
        <v>12630.432000000001</v>
      </c>
      <c r="EL127" s="66">
        <f t="shared" si="83"/>
        <v>6391.3684638922859</v>
      </c>
      <c r="EM127" s="59">
        <v>7680</v>
      </c>
      <c r="EN127">
        <f t="shared" si="84"/>
        <v>21917.978632100345</v>
      </c>
      <c r="EO127" s="31">
        <f t="shared" si="85"/>
        <v>0.73533087641818928</v>
      </c>
      <c r="EP127" s="31">
        <f t="shared" si="86"/>
        <v>9287.5466321003441</v>
      </c>
      <c r="EQ127" s="31">
        <f t="shared" si="87"/>
        <v>86258522.443438441</v>
      </c>
    </row>
    <row r="128" spans="1:147" ht="15.75" thickBot="1" x14ac:dyDescent="0.3">
      <c r="A128">
        <v>124</v>
      </c>
      <c r="B128" s="4" t="s">
        <v>145</v>
      </c>
      <c r="C128" s="5">
        <v>15</v>
      </c>
      <c r="D128" s="5">
        <v>135</v>
      </c>
      <c r="E128" s="5">
        <v>18240</v>
      </c>
      <c r="F128" s="5">
        <v>24779.183999999997</v>
      </c>
      <c r="G128">
        <f t="shared" si="65"/>
        <v>12630.432000000001</v>
      </c>
      <c r="H128">
        <f t="shared" si="75"/>
        <v>25145.484</v>
      </c>
      <c r="I128">
        <f t="shared" si="88"/>
        <v>32498.627999999997</v>
      </c>
      <c r="J128">
        <f t="shared" si="90"/>
        <v>33464.892</v>
      </c>
      <c r="K128">
        <f t="shared" si="66"/>
        <v>7680</v>
      </c>
      <c r="L128">
        <f t="shared" si="76"/>
        <v>16640</v>
      </c>
      <c r="M128">
        <f t="shared" si="89"/>
        <v>27680</v>
      </c>
      <c r="N128">
        <f t="shared" si="91"/>
        <v>26800</v>
      </c>
      <c r="O128">
        <f t="shared" si="92"/>
        <v>30400</v>
      </c>
      <c r="P128">
        <f t="shared" si="67"/>
        <v>10560</v>
      </c>
      <c r="Q128">
        <f t="shared" si="67"/>
        <v>12148.751999999997</v>
      </c>
      <c r="S128" s="31"/>
      <c r="T128" s="43">
        <f t="shared" si="93"/>
        <v>29553.898946454232</v>
      </c>
      <c r="U128" s="31">
        <f t="shared" si="50"/>
        <v>0.19269056424352937</v>
      </c>
      <c r="V128" s="31">
        <f t="shared" si="51"/>
        <v>4774.7149464542345</v>
      </c>
      <c r="W128" s="31">
        <f t="shared" si="52"/>
        <v>22797902.819893464</v>
      </c>
      <c r="X128" s="31"/>
      <c r="Y128" s="27"/>
      <c r="Z128" s="27"/>
      <c r="AA128" s="31"/>
      <c r="AB128" s="31"/>
      <c r="AC128" s="31"/>
      <c r="AD128" s="31"/>
      <c r="AE128" s="31"/>
      <c r="AF128" s="31"/>
      <c r="AG128" s="31"/>
      <c r="AH128" s="31"/>
      <c r="AI128" s="50"/>
      <c r="AK128" s="58">
        <v>124</v>
      </c>
      <c r="AL128" s="59">
        <v>24779.183999999997</v>
      </c>
      <c r="AM128" s="31">
        <f t="shared" si="53"/>
        <v>34063.576452380701</v>
      </c>
      <c r="AN128" s="31">
        <f t="shared" si="54"/>
        <v>0.37468515720213807</v>
      </c>
      <c r="AO128" s="31">
        <f t="shared" si="55"/>
        <v>9284.3924523807036</v>
      </c>
      <c r="AP128" s="31">
        <f t="shared" si="56"/>
        <v>86199943.209823772</v>
      </c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50"/>
      <c r="BD128" s="58">
        <v>124</v>
      </c>
      <c r="BE128" s="59">
        <v>24779.183999999997</v>
      </c>
      <c r="BF128" s="59">
        <v>3600</v>
      </c>
      <c r="BG128" s="59">
        <v>14640</v>
      </c>
      <c r="BH128" s="31">
        <f t="shared" si="57"/>
        <v>30418.69512048149</v>
      </c>
      <c r="BI128" s="31">
        <f t="shared" si="58"/>
        <v>0.22759067128608809</v>
      </c>
      <c r="BJ128" s="31">
        <f t="shared" si="59"/>
        <v>5639.511120481493</v>
      </c>
      <c r="BK128" s="31">
        <f t="shared" si="60"/>
        <v>31804085.678034425</v>
      </c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50"/>
      <c r="BY128" s="69">
        <v>24779.183999999997</v>
      </c>
      <c r="BZ128" s="59">
        <v>12630.432000000001</v>
      </c>
      <c r="CA128" s="59">
        <v>18240</v>
      </c>
      <c r="CB128" s="31">
        <f t="shared" si="68"/>
        <v>27051.059693944982</v>
      </c>
      <c r="CC128" s="31">
        <f t="shared" si="69"/>
        <v>9.1684847004848316E-2</v>
      </c>
      <c r="CD128" s="31">
        <f t="shared" si="70"/>
        <v>2271.875693944985</v>
      </c>
      <c r="CE128" s="31">
        <f t="shared" si="71"/>
        <v>5161419.1687380066</v>
      </c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50"/>
      <c r="CS128" s="69">
        <v>24779.183999999997</v>
      </c>
      <c r="CT128" s="31">
        <v>124</v>
      </c>
      <c r="CU128" s="31">
        <f t="shared" si="61"/>
        <v>15376</v>
      </c>
      <c r="CV128" s="31">
        <f t="shared" si="62"/>
        <v>1906624</v>
      </c>
      <c r="CW128" s="42">
        <f t="shared" si="63"/>
        <v>32916.914826098873</v>
      </c>
      <c r="CX128" s="42">
        <f t="shared" si="64"/>
        <v>-8137.7308260988757</v>
      </c>
      <c r="CY128" s="42">
        <f t="shared" si="72"/>
        <v>-20320.185027626576</v>
      </c>
      <c r="CZ128" s="31">
        <f t="shared" si="73"/>
        <v>-6475.8837066568667</v>
      </c>
      <c r="DA128" s="42">
        <f t="shared" si="74"/>
        <v>26441.031119442006</v>
      </c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50"/>
      <c r="DO128" s="69">
        <v>24779.183999999997</v>
      </c>
      <c r="DP128" s="16">
        <f t="shared" si="49"/>
        <v>-8137.7308260988757</v>
      </c>
      <c r="DQ128">
        <f t="shared" si="77"/>
        <v>-7423.6608843685299</v>
      </c>
      <c r="DR128" s="66">
        <f t="shared" si="78"/>
        <v>25562.147444373441</v>
      </c>
      <c r="DS128" s="59">
        <v>18240</v>
      </c>
      <c r="DT128">
        <f t="shared" si="79"/>
        <v>26609.733589249307</v>
      </c>
      <c r="DU128" s="31">
        <f t="shared" si="80"/>
        <v>7.3874490348403293E-2</v>
      </c>
      <c r="DV128" s="31">
        <f t="shared" si="81"/>
        <v>1830.5495892493091</v>
      </c>
      <c r="DW128" s="31">
        <f t="shared" si="82"/>
        <v>3350911.7987008141</v>
      </c>
      <c r="EK128" s="69">
        <v>24779.183999999997</v>
      </c>
      <c r="EL128" s="66">
        <f t="shared" si="83"/>
        <v>2128.7071333890822</v>
      </c>
      <c r="EM128" s="59">
        <v>18240</v>
      </c>
      <c r="EN128">
        <f t="shared" si="84"/>
        <v>26554.44015896444</v>
      </c>
      <c r="EO128" s="31">
        <f t="shared" si="85"/>
        <v>7.1643043570944184E-2</v>
      </c>
      <c r="EP128" s="31">
        <f t="shared" si="86"/>
        <v>1775.2561589644429</v>
      </c>
      <c r="EQ128" s="31">
        <f t="shared" si="87"/>
        <v>3151534.4299411871</v>
      </c>
    </row>
    <row r="129" spans="1:147" ht="15.75" thickBot="1" x14ac:dyDescent="0.3">
      <c r="A129">
        <v>125</v>
      </c>
      <c r="B129" s="4" t="s">
        <v>146</v>
      </c>
      <c r="C129" s="5">
        <v>16</v>
      </c>
      <c r="D129" s="5">
        <v>136</v>
      </c>
      <c r="E129" s="5">
        <v>26320</v>
      </c>
      <c r="F129" s="5">
        <v>35654.567999999999</v>
      </c>
      <c r="G129">
        <f t="shared" si="65"/>
        <v>24779.183999999997</v>
      </c>
      <c r="H129">
        <f t="shared" si="75"/>
        <v>12630.432000000001</v>
      </c>
      <c r="I129">
        <f t="shared" si="88"/>
        <v>25145.484</v>
      </c>
      <c r="J129">
        <f t="shared" si="90"/>
        <v>32498.627999999997</v>
      </c>
      <c r="K129">
        <f t="shared" si="66"/>
        <v>18240</v>
      </c>
      <c r="L129">
        <f t="shared" si="76"/>
        <v>7680</v>
      </c>
      <c r="M129">
        <f t="shared" si="89"/>
        <v>16640</v>
      </c>
      <c r="N129">
        <f t="shared" si="91"/>
        <v>27680</v>
      </c>
      <c r="O129">
        <f t="shared" si="92"/>
        <v>26800</v>
      </c>
      <c r="P129">
        <f t="shared" si="67"/>
        <v>8080</v>
      </c>
      <c r="Q129">
        <f t="shared" si="67"/>
        <v>10875.384000000002</v>
      </c>
      <c r="S129" s="31"/>
      <c r="T129" s="43">
        <f t="shared" si="93"/>
        <v>35032.930362746964</v>
      </c>
      <c r="U129" s="31">
        <f t="shared" si="50"/>
        <v>1.7435006848296009E-2</v>
      </c>
      <c r="V129" s="31">
        <f t="shared" si="51"/>
        <v>621.63763725303579</v>
      </c>
      <c r="W129" s="31">
        <f t="shared" si="52"/>
        <v>386433.35204953689</v>
      </c>
      <c r="X129" s="31"/>
      <c r="Y129" s="27"/>
      <c r="Z129" s="27"/>
      <c r="AA129" s="31"/>
      <c r="AB129" s="31"/>
      <c r="AC129" s="31"/>
      <c r="AD129" s="31"/>
      <c r="AE129" s="31"/>
      <c r="AF129" s="31"/>
      <c r="AG129" s="31"/>
      <c r="AH129" s="31"/>
      <c r="AI129" s="50"/>
      <c r="AK129" s="58">
        <v>125</v>
      </c>
      <c r="AL129" s="59">
        <v>35654.567999999999</v>
      </c>
      <c r="AM129" s="31">
        <f t="shared" si="53"/>
        <v>34071.051111031011</v>
      </c>
      <c r="AN129" s="31">
        <f t="shared" si="54"/>
        <v>4.4412735248089065E-2</v>
      </c>
      <c r="AO129" s="31">
        <f t="shared" si="55"/>
        <v>1583.5168889689885</v>
      </c>
      <c r="AP129" s="31">
        <f t="shared" si="56"/>
        <v>2507525.7376500238</v>
      </c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50"/>
      <c r="BD129" s="58">
        <v>125</v>
      </c>
      <c r="BE129" s="59">
        <v>35654.567999999999</v>
      </c>
      <c r="BF129" s="59">
        <v>9120</v>
      </c>
      <c r="BG129" s="59">
        <v>17200</v>
      </c>
      <c r="BH129" s="31">
        <f t="shared" si="57"/>
        <v>35770.826606312177</v>
      </c>
      <c r="BI129" s="31">
        <f t="shared" si="58"/>
        <v>3.2606931687456714E-3</v>
      </c>
      <c r="BJ129" s="31">
        <f t="shared" si="59"/>
        <v>116.25860631217802</v>
      </c>
      <c r="BK129" s="31">
        <f t="shared" si="60"/>
        <v>13516.063541649999</v>
      </c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50"/>
      <c r="BY129" s="69">
        <v>35654.567999999999</v>
      </c>
      <c r="BZ129" s="59">
        <v>24779.183999999997</v>
      </c>
      <c r="CA129" s="59">
        <v>26320</v>
      </c>
      <c r="CB129" s="31">
        <f t="shared" si="68"/>
        <v>33748.717432435296</v>
      </c>
      <c r="CC129" s="31">
        <f t="shared" si="69"/>
        <v>5.3453194764965406E-2</v>
      </c>
      <c r="CD129" s="31">
        <f t="shared" si="70"/>
        <v>1905.8505675647029</v>
      </c>
      <c r="CE129" s="31">
        <f t="shared" si="71"/>
        <v>3632266.3858867004</v>
      </c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50"/>
      <c r="CS129" s="69">
        <v>35654.567999999999</v>
      </c>
      <c r="CT129" s="31">
        <v>125</v>
      </c>
      <c r="CU129" s="31">
        <f t="shared" si="61"/>
        <v>15625</v>
      </c>
      <c r="CV129" s="31">
        <f t="shared" si="62"/>
        <v>1953125</v>
      </c>
      <c r="CW129" s="42">
        <f t="shared" si="63"/>
        <v>32884.76653838771</v>
      </c>
      <c r="CX129" s="42">
        <f t="shared" si="64"/>
        <v>2769.8014616122891</v>
      </c>
      <c r="CY129" s="42">
        <f t="shared" si="72"/>
        <v>-8137.7308260988757</v>
      </c>
      <c r="CZ129" s="31">
        <f t="shared" si="73"/>
        <v>-2577.7076402963594</v>
      </c>
      <c r="DA129" s="42">
        <f t="shared" si="74"/>
        <v>30307.058898091353</v>
      </c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50"/>
      <c r="DO129" s="69">
        <v>35654.567999999999</v>
      </c>
      <c r="DP129" s="16">
        <f t="shared" si="49"/>
        <v>2769.8014616122891</v>
      </c>
      <c r="DQ129">
        <f t="shared" si="77"/>
        <v>-866.46758298478335</v>
      </c>
      <c r="DR129" s="66">
        <f t="shared" si="78"/>
        <v>32084.149444641793</v>
      </c>
      <c r="DS129" s="59">
        <v>26320</v>
      </c>
      <c r="DT129">
        <f t="shared" si="79"/>
        <v>34228.85957663881</v>
      </c>
      <c r="DU129" s="31">
        <f t="shared" si="80"/>
        <v>3.9986697450974294E-2</v>
      </c>
      <c r="DV129" s="31">
        <f t="shared" si="81"/>
        <v>1425.7084233611895</v>
      </c>
      <c r="DW129" s="31">
        <f t="shared" si="82"/>
        <v>2032644.5084430487</v>
      </c>
      <c r="EK129" s="69">
        <v>35654.567999999999</v>
      </c>
      <c r="EL129" s="66">
        <f t="shared" si="83"/>
        <v>8676.3083518158073</v>
      </c>
      <c r="EM129" s="59">
        <v>26320</v>
      </c>
      <c r="EN129">
        <f t="shared" si="84"/>
        <v>34435.28544365491</v>
      </c>
      <c r="EO129" s="31">
        <f t="shared" si="85"/>
        <v>3.4197092399074633E-2</v>
      </c>
      <c r="EP129" s="31">
        <f t="shared" si="86"/>
        <v>1219.2825563450897</v>
      </c>
      <c r="EQ129" s="31">
        <f t="shared" si="87"/>
        <v>1486649.9522074168</v>
      </c>
    </row>
    <row r="130" spans="1:147" ht="15.75" thickBot="1" x14ac:dyDescent="0.3">
      <c r="A130">
        <v>126</v>
      </c>
      <c r="B130" s="4" t="s">
        <v>147</v>
      </c>
      <c r="C130" s="5">
        <v>17</v>
      </c>
      <c r="D130" s="5">
        <v>137</v>
      </c>
      <c r="E130" s="5">
        <v>28000</v>
      </c>
      <c r="F130" s="5">
        <v>35606.448000000004</v>
      </c>
      <c r="G130">
        <f t="shared" si="65"/>
        <v>35654.567999999999</v>
      </c>
      <c r="H130">
        <f t="shared" si="75"/>
        <v>24779.183999999997</v>
      </c>
      <c r="I130">
        <f t="shared" si="88"/>
        <v>12630.432000000001</v>
      </c>
      <c r="J130">
        <f t="shared" si="90"/>
        <v>25145.484</v>
      </c>
      <c r="K130">
        <f t="shared" si="66"/>
        <v>26320</v>
      </c>
      <c r="L130">
        <f t="shared" si="76"/>
        <v>18240</v>
      </c>
      <c r="M130">
        <f t="shared" si="89"/>
        <v>7680</v>
      </c>
      <c r="N130">
        <f t="shared" si="91"/>
        <v>16640</v>
      </c>
      <c r="O130">
        <f t="shared" si="92"/>
        <v>27680</v>
      </c>
      <c r="P130">
        <f t="shared" si="67"/>
        <v>1680</v>
      </c>
      <c r="Q130">
        <f t="shared" si="67"/>
        <v>-48.119999999995343</v>
      </c>
      <c r="S130" s="31"/>
      <c r="T130" s="43">
        <f t="shared" si="93"/>
        <v>36172.134914649418</v>
      </c>
      <c r="U130" s="31">
        <f t="shared" si="50"/>
        <v>1.5887204324604734E-2</v>
      </c>
      <c r="V130" s="31">
        <f t="shared" si="51"/>
        <v>565.68691464941367</v>
      </c>
      <c r="W130" s="31">
        <f t="shared" si="52"/>
        <v>320001.68540557299</v>
      </c>
      <c r="X130" s="31"/>
      <c r="Y130" s="27"/>
      <c r="Z130" s="27"/>
      <c r="AA130" s="31"/>
      <c r="AB130" s="31"/>
      <c r="AC130" s="31"/>
      <c r="AD130" s="31"/>
      <c r="AE130" s="31"/>
      <c r="AF130" s="31"/>
      <c r="AG130" s="31"/>
      <c r="AH130" s="31"/>
      <c r="AI130" s="50"/>
      <c r="AK130" s="58">
        <v>126</v>
      </c>
      <c r="AL130" s="59">
        <v>35606.448000000004</v>
      </c>
      <c r="AM130" s="31">
        <f t="shared" si="53"/>
        <v>34078.525769681321</v>
      </c>
      <c r="AN130" s="31">
        <f t="shared" si="54"/>
        <v>4.291139150747874E-2</v>
      </c>
      <c r="AO130" s="31">
        <f t="shared" si="55"/>
        <v>1527.9222303186834</v>
      </c>
      <c r="AP130" s="31">
        <f t="shared" si="56"/>
        <v>2334546.3419020199</v>
      </c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50"/>
      <c r="BD130" s="58">
        <v>126</v>
      </c>
      <c r="BE130" s="59">
        <v>35606.448000000004</v>
      </c>
      <c r="BF130" s="59">
        <v>14400</v>
      </c>
      <c r="BG130" s="59">
        <v>13600</v>
      </c>
      <c r="BH130" s="31">
        <f t="shared" si="57"/>
        <v>36148.672751237464</v>
      </c>
      <c r="BI130" s="31">
        <f t="shared" si="58"/>
        <v>1.5228274138365604E-2</v>
      </c>
      <c r="BJ130" s="31">
        <f t="shared" si="59"/>
        <v>542.22475123745971</v>
      </c>
      <c r="BK130" s="31">
        <f t="shared" si="60"/>
        <v>294007.68085452507</v>
      </c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50"/>
      <c r="BY130" s="69">
        <v>35606.448000000004</v>
      </c>
      <c r="BZ130" s="59">
        <v>35654.567999999999</v>
      </c>
      <c r="CA130" s="59">
        <v>28000</v>
      </c>
      <c r="CB130" s="31">
        <f t="shared" si="68"/>
        <v>36272.866660015163</v>
      </c>
      <c r="CC130" s="31">
        <f t="shared" si="69"/>
        <v>1.8716235329487477E-2</v>
      </c>
      <c r="CD130" s="31">
        <f t="shared" si="70"/>
        <v>666.41866001515882</v>
      </c>
      <c r="CE130" s="31">
        <f t="shared" si="71"/>
        <v>444113.83041639987</v>
      </c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50"/>
      <c r="CS130" s="69">
        <v>35606.448000000004</v>
      </c>
      <c r="CT130" s="31">
        <v>126</v>
      </c>
      <c r="CU130" s="31">
        <f t="shared" si="61"/>
        <v>15876</v>
      </c>
      <c r="CV130" s="31">
        <f t="shared" si="62"/>
        <v>2000376</v>
      </c>
      <c r="CW130" s="42">
        <f t="shared" si="63"/>
        <v>32854.236978721878</v>
      </c>
      <c r="CX130" s="42">
        <f t="shared" si="64"/>
        <v>2752.2110212781263</v>
      </c>
      <c r="CY130" s="42">
        <f t="shared" si="72"/>
        <v>2769.8014616122891</v>
      </c>
      <c r="CZ130" s="31">
        <f t="shared" si="73"/>
        <v>912.51531508139419</v>
      </c>
      <c r="DA130" s="42">
        <f t="shared" si="74"/>
        <v>33766.752293803271</v>
      </c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50"/>
      <c r="DO130" s="69">
        <v>35606.448000000004</v>
      </c>
      <c r="DP130" s="16">
        <f t="shared" si="49"/>
        <v>2752.2110212781263</v>
      </c>
      <c r="DQ130">
        <f t="shared" si="77"/>
        <v>2140.7276409130336</v>
      </c>
      <c r="DR130" s="66">
        <f t="shared" si="78"/>
        <v>35057.642467011909</v>
      </c>
      <c r="DS130" s="59">
        <v>28000</v>
      </c>
      <c r="DT130">
        <f t="shared" si="79"/>
        <v>36491.125408733737</v>
      </c>
      <c r="DU130" s="31">
        <f t="shared" si="80"/>
        <v>2.4845988814546527E-2</v>
      </c>
      <c r="DV130" s="31">
        <f t="shared" si="81"/>
        <v>884.67740873373259</v>
      </c>
      <c r="DW130" s="31">
        <f t="shared" si="82"/>
        <v>782654.11752383178</v>
      </c>
      <c r="EK130" s="69">
        <v>35606.448000000004</v>
      </c>
      <c r="EL130" s="66">
        <f t="shared" si="83"/>
        <v>11674.370122150494</v>
      </c>
      <c r="EM130" s="59">
        <v>28000</v>
      </c>
      <c r="EN130">
        <f t="shared" si="84"/>
        <v>36796.887332533268</v>
      </c>
      <c r="EO130" s="31">
        <f t="shared" si="85"/>
        <v>3.3433251542902109E-2</v>
      </c>
      <c r="EP130" s="31">
        <f t="shared" si="86"/>
        <v>1190.439332533264</v>
      </c>
      <c r="EQ130" s="31">
        <f t="shared" si="87"/>
        <v>1417145.804442243</v>
      </c>
    </row>
    <row r="131" spans="1:147" ht="15.75" thickBot="1" x14ac:dyDescent="0.3">
      <c r="A131">
        <v>127</v>
      </c>
      <c r="B131" s="4" t="s">
        <v>148</v>
      </c>
      <c r="C131" s="5">
        <v>18</v>
      </c>
      <c r="D131" s="5">
        <v>138</v>
      </c>
      <c r="E131" s="5">
        <v>24480</v>
      </c>
      <c r="F131" s="5">
        <v>31026.396000000004</v>
      </c>
      <c r="G131">
        <f t="shared" si="65"/>
        <v>35606.448000000004</v>
      </c>
      <c r="H131">
        <f t="shared" si="75"/>
        <v>35654.567999999999</v>
      </c>
      <c r="I131">
        <f t="shared" si="88"/>
        <v>24779.183999999997</v>
      </c>
      <c r="J131">
        <f t="shared" si="90"/>
        <v>12630.432000000001</v>
      </c>
      <c r="K131">
        <f t="shared" si="66"/>
        <v>28000</v>
      </c>
      <c r="L131">
        <f t="shared" si="76"/>
        <v>26320</v>
      </c>
      <c r="M131">
        <f t="shared" si="89"/>
        <v>18240</v>
      </c>
      <c r="N131">
        <f t="shared" si="91"/>
        <v>7680</v>
      </c>
      <c r="O131">
        <f t="shared" si="92"/>
        <v>16640</v>
      </c>
      <c r="P131">
        <f t="shared" si="67"/>
        <v>-3520</v>
      </c>
      <c r="Q131">
        <f t="shared" si="67"/>
        <v>-4580.0519999999997</v>
      </c>
      <c r="S131" s="31"/>
      <c r="T131" s="43">
        <f t="shared" si="93"/>
        <v>33785.230139234758</v>
      </c>
      <c r="U131" s="31">
        <f t="shared" si="50"/>
        <v>8.8918936612384938E-2</v>
      </c>
      <c r="V131" s="31">
        <f t="shared" si="51"/>
        <v>2758.8341392347538</v>
      </c>
      <c r="W131" s="31">
        <f t="shared" si="52"/>
        <v>7611165.8078071652</v>
      </c>
      <c r="X131" s="31"/>
      <c r="Y131" s="27"/>
      <c r="Z131" s="27"/>
      <c r="AA131" s="31"/>
      <c r="AB131" s="31"/>
      <c r="AC131" s="31"/>
      <c r="AD131" s="31"/>
      <c r="AE131" s="31"/>
      <c r="AF131" s="31"/>
      <c r="AG131" s="31"/>
      <c r="AH131" s="31"/>
      <c r="AI131" s="50"/>
      <c r="AK131" s="58">
        <v>127</v>
      </c>
      <c r="AL131" s="59">
        <v>31026.396000000004</v>
      </c>
      <c r="AM131" s="31">
        <f t="shared" si="53"/>
        <v>34086.00042833163</v>
      </c>
      <c r="AN131" s="31">
        <f t="shared" si="54"/>
        <v>9.8612949706811753E-2</v>
      </c>
      <c r="AO131" s="31">
        <f t="shared" si="55"/>
        <v>3059.604428331626</v>
      </c>
      <c r="AP131" s="31">
        <f t="shared" si="56"/>
        <v>9361179.2578664962</v>
      </c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50"/>
      <c r="BD131" s="58">
        <v>127</v>
      </c>
      <c r="BE131" s="59">
        <v>31026.396000000004</v>
      </c>
      <c r="BF131" s="59">
        <v>11440</v>
      </c>
      <c r="BG131" s="59">
        <v>13040</v>
      </c>
      <c r="BH131" s="31">
        <f t="shared" si="57"/>
        <v>33915.808304629361</v>
      </c>
      <c r="BI131" s="31">
        <f t="shared" si="58"/>
        <v>9.312755192802144E-2</v>
      </c>
      <c r="BJ131" s="31">
        <f t="shared" si="59"/>
        <v>2889.4123046293571</v>
      </c>
      <c r="BK131" s="31">
        <f t="shared" si="60"/>
        <v>8348703.4661435327</v>
      </c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50"/>
      <c r="BY131" s="69">
        <v>31026.396000000004</v>
      </c>
      <c r="BZ131" s="59">
        <v>35606.448000000004</v>
      </c>
      <c r="CA131" s="59">
        <v>24480</v>
      </c>
      <c r="CB131" s="31">
        <f t="shared" si="68"/>
        <v>34065.831844929868</v>
      </c>
      <c r="CC131" s="31">
        <f t="shared" si="69"/>
        <v>9.7962903745889882E-2</v>
      </c>
      <c r="CD131" s="31">
        <f t="shared" si="70"/>
        <v>3039.4358449298634</v>
      </c>
      <c r="CE131" s="31">
        <f t="shared" si="71"/>
        <v>9238170.2554445118</v>
      </c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50"/>
      <c r="CS131" s="69">
        <v>31026.396000000004</v>
      </c>
      <c r="CT131" s="31">
        <v>127</v>
      </c>
      <c r="CU131" s="31">
        <f t="shared" si="61"/>
        <v>16129</v>
      </c>
      <c r="CV131" s="31">
        <f t="shared" si="62"/>
        <v>2048383</v>
      </c>
      <c r="CW131" s="42">
        <f t="shared" si="63"/>
        <v>32825.390961330224</v>
      </c>
      <c r="CX131" s="42">
        <f t="shared" si="64"/>
        <v>-1798.9949613302197</v>
      </c>
      <c r="CY131" s="42">
        <f t="shared" si="72"/>
        <v>2752.2110212781263</v>
      </c>
      <c r="CZ131" s="31">
        <f t="shared" si="73"/>
        <v>906.88667635449644</v>
      </c>
      <c r="DA131" s="42">
        <f t="shared" si="74"/>
        <v>33732.277637684718</v>
      </c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50"/>
      <c r="DO131" s="69">
        <v>31026.396000000004</v>
      </c>
      <c r="DP131" s="16">
        <f t="shared" si="49"/>
        <v>-1798.9949613302197</v>
      </c>
      <c r="DQ131">
        <f t="shared" si="77"/>
        <v>796.06824411851539</v>
      </c>
      <c r="DR131" s="66">
        <f t="shared" si="78"/>
        <v>33680.834782506223</v>
      </c>
      <c r="DS131" s="59">
        <v>24480</v>
      </c>
      <c r="DT131">
        <f t="shared" si="79"/>
        <v>33785.861207679896</v>
      </c>
      <c r="DU131" s="31">
        <f t="shared" si="80"/>
        <v>8.8939276340052248E-2</v>
      </c>
      <c r="DV131" s="31">
        <f t="shared" si="81"/>
        <v>2759.465207679892</v>
      </c>
      <c r="DW131" s="31">
        <f t="shared" si="82"/>
        <v>7614648.2323958296</v>
      </c>
      <c r="EK131" s="69">
        <v>31026.396000000004</v>
      </c>
      <c r="EL131" s="66">
        <f t="shared" si="83"/>
        <v>10321.054699287914</v>
      </c>
      <c r="EM131" s="59">
        <v>24480</v>
      </c>
      <c r="EN131">
        <f t="shared" si="84"/>
        <v>34025.883988681497</v>
      </c>
      <c r="EO131" s="31">
        <f t="shared" si="85"/>
        <v>9.6675359544869208E-2</v>
      </c>
      <c r="EP131" s="31">
        <f t="shared" si="86"/>
        <v>2999.4879886814924</v>
      </c>
      <c r="EQ131" s="31">
        <f t="shared" si="87"/>
        <v>8996928.194244545</v>
      </c>
    </row>
    <row r="132" spans="1:147" ht="15.75" thickBot="1" x14ac:dyDescent="0.3">
      <c r="A132">
        <v>128</v>
      </c>
      <c r="B132" s="4" t="s">
        <v>149</v>
      </c>
      <c r="C132" s="5">
        <v>19</v>
      </c>
      <c r="D132" s="5">
        <v>139</v>
      </c>
      <c r="E132" s="5">
        <v>24720</v>
      </c>
      <c r="F132" s="5">
        <v>32041.08</v>
      </c>
      <c r="G132">
        <f t="shared" si="65"/>
        <v>31026.396000000004</v>
      </c>
      <c r="H132">
        <f t="shared" si="75"/>
        <v>35606.448000000004</v>
      </c>
      <c r="I132">
        <f t="shared" si="88"/>
        <v>35654.567999999999</v>
      </c>
      <c r="J132">
        <f t="shared" si="90"/>
        <v>24779.183999999997</v>
      </c>
      <c r="K132">
        <f t="shared" si="66"/>
        <v>24480</v>
      </c>
      <c r="L132">
        <f t="shared" si="76"/>
        <v>28000</v>
      </c>
      <c r="M132">
        <f t="shared" si="89"/>
        <v>26320</v>
      </c>
      <c r="N132">
        <f t="shared" si="91"/>
        <v>18240</v>
      </c>
      <c r="O132">
        <f t="shared" si="92"/>
        <v>7680</v>
      </c>
      <c r="P132">
        <f t="shared" si="67"/>
        <v>240</v>
      </c>
      <c r="Q132">
        <f t="shared" si="67"/>
        <v>1014.6839999999975</v>
      </c>
      <c r="S132" s="31"/>
      <c r="T132" s="43">
        <f t="shared" si="93"/>
        <v>33947.973646649392</v>
      </c>
      <c r="U132" s="31">
        <f t="shared" si="50"/>
        <v>5.9514025327778913E-2</v>
      </c>
      <c r="V132" s="31">
        <f t="shared" si="51"/>
        <v>1906.8936466493906</v>
      </c>
      <c r="W132" s="31">
        <f t="shared" si="52"/>
        <v>3636243.3796318108</v>
      </c>
      <c r="X132" s="31"/>
      <c r="Y132" s="27"/>
      <c r="Z132" s="27"/>
      <c r="AA132" s="31"/>
      <c r="AB132" s="31"/>
      <c r="AC132" s="31"/>
      <c r="AD132" s="31"/>
      <c r="AE132" s="31"/>
      <c r="AF132" s="31"/>
      <c r="AG132" s="31"/>
      <c r="AH132" s="31"/>
      <c r="AI132" s="50"/>
      <c r="AK132" s="58">
        <v>128</v>
      </c>
      <c r="AL132" s="59">
        <v>32041.08</v>
      </c>
      <c r="AM132" s="31">
        <f t="shared" si="53"/>
        <v>34093.47508698194</v>
      </c>
      <c r="AN132" s="31">
        <f t="shared" si="54"/>
        <v>6.4055115713388497E-2</v>
      </c>
      <c r="AO132" s="31">
        <f t="shared" si="55"/>
        <v>2052.3950869819382</v>
      </c>
      <c r="AP132" s="31">
        <f t="shared" si="56"/>
        <v>4212325.5930675976</v>
      </c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50"/>
      <c r="BD132" s="58">
        <v>128</v>
      </c>
      <c r="BE132" s="59">
        <v>32041.08</v>
      </c>
      <c r="BF132" s="59">
        <v>13840</v>
      </c>
      <c r="BG132" s="59">
        <v>10880</v>
      </c>
      <c r="BH132" s="31">
        <f t="shared" si="57"/>
        <v>33677.077015621355</v>
      </c>
      <c r="BI132" s="31">
        <f t="shared" si="58"/>
        <v>5.105935928568428E-2</v>
      </c>
      <c r="BJ132" s="31">
        <f t="shared" si="59"/>
        <v>1635.9970156213531</v>
      </c>
      <c r="BK132" s="31">
        <f t="shared" si="60"/>
        <v>2676486.2351219738</v>
      </c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50"/>
      <c r="BY132" s="69">
        <v>32041.08</v>
      </c>
      <c r="BZ132" s="59">
        <v>31026.396000000004</v>
      </c>
      <c r="CA132" s="59">
        <v>24720</v>
      </c>
      <c r="CB132" s="31">
        <f t="shared" si="68"/>
        <v>33595.1477805256</v>
      </c>
      <c r="CC132" s="31">
        <f t="shared" si="69"/>
        <v>4.8502353245446099E-2</v>
      </c>
      <c r="CD132" s="31">
        <f t="shared" si="70"/>
        <v>1554.0677805255982</v>
      </c>
      <c r="CE132" s="31">
        <f t="shared" si="71"/>
        <v>2415126.6664677588</v>
      </c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50"/>
      <c r="CS132" s="69">
        <v>32041.08</v>
      </c>
      <c r="CT132" s="31">
        <v>128</v>
      </c>
      <c r="CU132" s="31">
        <f t="shared" si="61"/>
        <v>16384</v>
      </c>
      <c r="CV132" s="31">
        <f t="shared" si="62"/>
        <v>2097152</v>
      </c>
      <c r="CW132" s="42">
        <f t="shared" si="63"/>
        <v>32798.293300441539</v>
      </c>
      <c r="CX132" s="42">
        <f t="shared" si="64"/>
        <v>-757.21330044153729</v>
      </c>
      <c r="CY132" s="42">
        <f t="shared" si="72"/>
        <v>-1798.9949613302197</v>
      </c>
      <c r="CZ132" s="31">
        <f t="shared" si="73"/>
        <v>-549.42105450122972</v>
      </c>
      <c r="DA132" s="42">
        <f t="shared" si="74"/>
        <v>32248.872245940311</v>
      </c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50"/>
      <c r="DO132" s="69">
        <v>32041.08</v>
      </c>
      <c r="DP132" s="16">
        <f t="shared" si="49"/>
        <v>-757.21330044153729</v>
      </c>
      <c r="DQ132">
        <f t="shared" si="77"/>
        <v>-1079.7985221425531</v>
      </c>
      <c r="DR132" s="66">
        <f t="shared" si="78"/>
        <v>31774.438456579326</v>
      </c>
      <c r="DS132" s="59">
        <v>24720</v>
      </c>
      <c r="DT132">
        <f t="shared" si="79"/>
        <v>33131.719967547637</v>
      </c>
      <c r="DU132" s="31">
        <f t="shared" si="80"/>
        <v>3.4038801674214317E-2</v>
      </c>
      <c r="DV132" s="31">
        <f t="shared" si="81"/>
        <v>1090.639967547635</v>
      </c>
      <c r="DW132" s="31">
        <f t="shared" si="82"/>
        <v>1189495.5388123065</v>
      </c>
      <c r="EK132" s="69">
        <v>32041.08</v>
      </c>
      <c r="EL132" s="66">
        <f t="shared" si="83"/>
        <v>8437.0281325550532</v>
      </c>
      <c r="EM132" s="59">
        <v>24720</v>
      </c>
      <c r="EN132">
        <f t="shared" si="84"/>
        <v>33341.777670614203</v>
      </c>
      <c r="EO132" s="31">
        <f t="shared" si="85"/>
        <v>4.0594688774978911E-2</v>
      </c>
      <c r="EP132" s="31">
        <f t="shared" si="86"/>
        <v>1300.6976706142013</v>
      </c>
      <c r="EQ132" s="31">
        <f t="shared" si="87"/>
        <v>1691814.4303412095</v>
      </c>
    </row>
    <row r="133" spans="1:147" ht="15.75" thickBot="1" x14ac:dyDescent="0.3">
      <c r="A133">
        <v>129</v>
      </c>
      <c r="B133" s="4" t="s">
        <v>150</v>
      </c>
      <c r="C133" s="5">
        <v>20</v>
      </c>
      <c r="D133" s="5">
        <v>140</v>
      </c>
      <c r="E133" s="5">
        <v>24160</v>
      </c>
      <c r="F133" s="5">
        <v>32623.716</v>
      </c>
      <c r="G133">
        <f t="shared" si="65"/>
        <v>32041.08</v>
      </c>
      <c r="H133">
        <f t="shared" si="75"/>
        <v>31026.396000000004</v>
      </c>
      <c r="I133">
        <f t="shared" si="88"/>
        <v>35606.448000000004</v>
      </c>
      <c r="J133">
        <f t="shared" si="90"/>
        <v>35654.567999999999</v>
      </c>
      <c r="K133">
        <f t="shared" si="66"/>
        <v>24720</v>
      </c>
      <c r="L133">
        <f t="shared" si="76"/>
        <v>24480</v>
      </c>
      <c r="M133">
        <f t="shared" si="89"/>
        <v>28000</v>
      </c>
      <c r="N133">
        <f t="shared" si="91"/>
        <v>26320</v>
      </c>
      <c r="O133">
        <f t="shared" si="92"/>
        <v>18240</v>
      </c>
      <c r="P133">
        <f t="shared" si="67"/>
        <v>-560</v>
      </c>
      <c r="Q133">
        <f t="shared" si="67"/>
        <v>582.6359999999986</v>
      </c>
      <c r="S133" s="31"/>
      <c r="T133" s="43">
        <f t="shared" ref="T133:T146" si="94">$AB$21+$AB$22*E133</f>
        <v>33568.238796015241</v>
      </c>
      <c r="U133" s="31">
        <f t="shared" si="50"/>
        <v>2.8952029744718246E-2</v>
      </c>
      <c r="V133" s="31">
        <f t="shared" si="51"/>
        <v>944.5227960152406</v>
      </c>
      <c r="W133" s="31">
        <f t="shared" si="52"/>
        <v>892123.31219244783</v>
      </c>
      <c r="X133" s="31"/>
      <c r="Y133" s="27"/>
      <c r="Z133" s="27"/>
      <c r="AA133" s="31"/>
      <c r="AB133" s="31"/>
      <c r="AC133" s="31"/>
      <c r="AD133" s="31"/>
      <c r="AE133" s="31"/>
      <c r="AF133" s="31"/>
      <c r="AG133" s="31"/>
      <c r="AH133" s="31"/>
      <c r="AI133" s="50"/>
      <c r="AK133" s="58">
        <v>129</v>
      </c>
      <c r="AL133" s="59">
        <v>32623.716</v>
      </c>
      <c r="AM133" s="31">
        <f t="shared" si="53"/>
        <v>34100.94974563225</v>
      </c>
      <c r="AN133" s="31">
        <f t="shared" si="54"/>
        <v>4.5280977361139646E-2</v>
      </c>
      <c r="AO133" s="31">
        <f t="shared" si="55"/>
        <v>1477.2337456322493</v>
      </c>
      <c r="AP133" s="31">
        <f t="shared" si="56"/>
        <v>2182219.5392346852</v>
      </c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50"/>
      <c r="BD133" s="58">
        <v>129</v>
      </c>
      <c r="BE133" s="59">
        <v>32623.716</v>
      </c>
      <c r="BF133" s="59">
        <v>9760</v>
      </c>
      <c r="BG133" s="59">
        <v>14400</v>
      </c>
      <c r="BH133" s="31">
        <f t="shared" si="57"/>
        <v>33963.767119198048</v>
      </c>
      <c r="BI133" s="31">
        <f t="shared" si="58"/>
        <v>4.1075980406341438E-2</v>
      </c>
      <c r="BJ133" s="31">
        <f t="shared" si="59"/>
        <v>1340.0511191980477</v>
      </c>
      <c r="BK133" s="31">
        <f t="shared" si="60"/>
        <v>1795737.0020639403</v>
      </c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50"/>
      <c r="BY133" s="69">
        <v>32623.716</v>
      </c>
      <c r="BZ133" s="59">
        <v>32041.08</v>
      </c>
      <c r="CA133" s="59">
        <v>24160</v>
      </c>
      <c r="CB133" s="31">
        <f t="shared" si="68"/>
        <v>33382.582836995323</v>
      </c>
      <c r="CC133" s="31">
        <f t="shared" si="69"/>
        <v>2.3261201666766686E-2</v>
      </c>
      <c r="CD133" s="31">
        <f t="shared" si="70"/>
        <v>758.86683699532296</v>
      </c>
      <c r="CE133" s="31">
        <f t="shared" si="71"/>
        <v>575878.87629128608</v>
      </c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50"/>
      <c r="CS133" s="69">
        <v>32623.716</v>
      </c>
      <c r="CT133" s="31">
        <v>129</v>
      </c>
      <c r="CU133" s="31">
        <f t="shared" si="61"/>
        <v>16641</v>
      </c>
      <c r="CV133" s="31">
        <f t="shared" si="62"/>
        <v>2146689</v>
      </c>
      <c r="CW133" s="42">
        <f t="shared" si="63"/>
        <v>32773.008810284664</v>
      </c>
      <c r="CX133" s="42">
        <f t="shared" si="64"/>
        <v>-149.29281028466357</v>
      </c>
      <c r="CY133" s="42">
        <f t="shared" si="72"/>
        <v>-757.21330044153729</v>
      </c>
      <c r="CZ133" s="31">
        <f t="shared" si="73"/>
        <v>-216.06881942036253</v>
      </c>
      <c r="DA133" s="42">
        <f t="shared" si="74"/>
        <v>32556.939990864303</v>
      </c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50"/>
      <c r="DO133" s="69">
        <v>32623.716</v>
      </c>
      <c r="DP133" s="16">
        <f t="shared" ref="DP133:DP146" si="95">CX133</f>
        <v>-149.29281028466357</v>
      </c>
      <c r="DQ133">
        <f t="shared" si="77"/>
        <v>-91.879377343176856</v>
      </c>
      <c r="DR133" s="66">
        <f t="shared" si="78"/>
        <v>32733.511583987049</v>
      </c>
      <c r="DS133" s="59">
        <v>24160</v>
      </c>
      <c r="DT133">
        <f t="shared" si="79"/>
        <v>33195.247016179492</v>
      </c>
      <c r="DU133" s="31">
        <f t="shared" si="80"/>
        <v>1.7518881545544703E-2</v>
      </c>
      <c r="DV133" s="31">
        <f t="shared" si="81"/>
        <v>571.53101617949142</v>
      </c>
      <c r="DW133" s="31">
        <f t="shared" si="82"/>
        <v>326647.70245516207</v>
      </c>
      <c r="EK133" s="69">
        <v>32623.716</v>
      </c>
      <c r="EL133" s="66">
        <f t="shared" si="83"/>
        <v>9417.3025005800846</v>
      </c>
      <c r="EM133" s="59">
        <v>24160</v>
      </c>
      <c r="EN133">
        <f t="shared" si="84"/>
        <v>33429.086543952413</v>
      </c>
      <c r="EO133" s="31">
        <f t="shared" si="85"/>
        <v>2.4686658747041963E-2</v>
      </c>
      <c r="EP133" s="31">
        <f t="shared" si="86"/>
        <v>805.37054395241285</v>
      </c>
      <c r="EQ133" s="31">
        <f t="shared" si="87"/>
        <v>648621.71306620538</v>
      </c>
    </row>
    <row r="134" spans="1:147" ht="15.75" thickBot="1" x14ac:dyDescent="0.3">
      <c r="A134">
        <v>130</v>
      </c>
      <c r="B134" s="4" t="s">
        <v>151</v>
      </c>
      <c r="C134" s="5">
        <v>21</v>
      </c>
      <c r="D134" s="5">
        <v>141</v>
      </c>
      <c r="E134" s="5">
        <v>28400</v>
      </c>
      <c r="F134" s="5">
        <v>34596.275999999998</v>
      </c>
      <c r="G134">
        <f t="shared" si="65"/>
        <v>32623.716</v>
      </c>
      <c r="H134">
        <f t="shared" si="75"/>
        <v>32041.08</v>
      </c>
      <c r="I134">
        <f t="shared" si="88"/>
        <v>31026.396000000004</v>
      </c>
      <c r="J134">
        <f t="shared" si="90"/>
        <v>35606.448000000004</v>
      </c>
      <c r="K134">
        <f t="shared" si="66"/>
        <v>24160</v>
      </c>
      <c r="L134">
        <f t="shared" si="76"/>
        <v>24720</v>
      </c>
      <c r="M134">
        <f t="shared" si="89"/>
        <v>24480</v>
      </c>
      <c r="N134">
        <f t="shared" si="91"/>
        <v>28000</v>
      </c>
      <c r="O134">
        <f t="shared" si="92"/>
        <v>26320</v>
      </c>
      <c r="P134">
        <f t="shared" si="67"/>
        <v>4240</v>
      </c>
      <c r="Q134">
        <f t="shared" si="67"/>
        <v>1972.5599999999977</v>
      </c>
      <c r="S134" s="31"/>
      <c r="T134" s="43">
        <f t="shared" si="94"/>
        <v>36443.37409367381</v>
      </c>
      <c r="U134" s="31">
        <f t="shared" ref="U134:U146" si="96">ABS((T134-F134)/F134)</f>
        <v>5.3390084345315447E-2</v>
      </c>
      <c r="V134" s="31">
        <f t="shared" ref="V134:V146" si="97">ABS(T134-F134)</f>
        <v>1847.0980936738124</v>
      </c>
      <c r="W134" s="31">
        <f t="shared" ref="W134:W146" si="98">(T134-F134)^2</f>
        <v>3411771.3676534318</v>
      </c>
      <c r="X134" s="31"/>
      <c r="Y134" s="27"/>
      <c r="Z134" s="27"/>
      <c r="AA134" s="31"/>
      <c r="AB134" s="31"/>
      <c r="AC134" s="31"/>
      <c r="AD134" s="31"/>
      <c r="AE134" s="31"/>
      <c r="AF134" s="31"/>
      <c r="AG134" s="31"/>
      <c r="AH134" s="31"/>
      <c r="AI134" s="50"/>
      <c r="AK134" s="58">
        <v>130</v>
      </c>
      <c r="AL134" s="59">
        <v>34596.275999999998</v>
      </c>
      <c r="AM134" s="31">
        <f t="shared" ref="AM134:AM148" si="99">$AU$20+$AU$21*AK134</f>
        <v>34108.424404282559</v>
      </c>
      <c r="AN134" s="31">
        <f t="shared" ref="AN134:AN146" si="100">ABS((AM134-AL134)/AL134)</f>
        <v>1.4101274822684345E-2</v>
      </c>
      <c r="AO134" s="31">
        <f t="shared" ref="AO134:AO146" si="101">ABS(AM134-AL134)</f>
        <v>487.85159571743861</v>
      </c>
      <c r="AP134" s="31">
        <f t="shared" ref="AP134:AP146" si="102">(AM134-AL134)^2</f>
        <v>237999.17944405117</v>
      </c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50"/>
      <c r="BD134" s="58">
        <v>130</v>
      </c>
      <c r="BE134" s="59">
        <v>34596.275999999998</v>
      </c>
      <c r="BF134" s="59">
        <v>13600</v>
      </c>
      <c r="BG134" s="59">
        <v>14800</v>
      </c>
      <c r="BH134" s="31">
        <f t="shared" ref="BH134:BH146" si="103">$BP$20+$BP$21*BF134+$BP$22*BG134</f>
        <v>36604.522756216349</v>
      </c>
      <c r="BI134" s="31">
        <f t="shared" ref="BI134:BI146" si="104">ABS((BH134-BE134)/BE134)</f>
        <v>5.8048061479690799E-2</v>
      </c>
      <c r="BJ134" s="31">
        <f t="shared" ref="BJ134:BJ146" si="105">ABS(BH134-BE134)</f>
        <v>2008.2467562163511</v>
      </c>
      <c r="BK134" s="31">
        <f t="shared" ref="BK134:BK146" si="106">(BH134-BE134)^2</f>
        <v>4033055.033853496</v>
      </c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50"/>
      <c r="BY134" s="69">
        <v>34596.275999999998</v>
      </c>
      <c r="BZ134" s="59">
        <v>32623.716</v>
      </c>
      <c r="CA134" s="59">
        <v>28400</v>
      </c>
      <c r="CB134" s="31">
        <f t="shared" si="68"/>
        <v>36112.16379747694</v>
      </c>
      <c r="CC134" s="31">
        <f t="shared" si="69"/>
        <v>4.381650202689278E-2</v>
      </c>
      <c r="CD134" s="31">
        <f t="shared" si="70"/>
        <v>1515.8877974769421</v>
      </c>
      <c r="CE134" s="31">
        <f t="shared" si="71"/>
        <v>2297915.8145394945</v>
      </c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50"/>
      <c r="CS134" s="69">
        <v>34596.275999999998</v>
      </c>
      <c r="CT134" s="31">
        <v>130</v>
      </c>
      <c r="CU134" s="31">
        <f t="shared" ref="CU134:CU146" si="107">CT134^2</f>
        <v>16900</v>
      </c>
      <c r="CV134" s="31">
        <f t="shared" ref="CV134:CV146" si="108">CT134^3</f>
        <v>2197000</v>
      </c>
      <c r="CW134" s="42">
        <f t="shared" ref="CW134:CW146" si="109">$DF$49+$DF$50*CT134+$DF$51*CU134+$DF$52*CV134</f>
        <v>32749.602305088403</v>
      </c>
      <c r="CX134" s="42">
        <f t="shared" ref="CX134:CX146" si="110">CS134-CW134</f>
        <v>1846.6736949115948</v>
      </c>
      <c r="CY134" s="42">
        <f t="shared" si="72"/>
        <v>-149.29281028466357</v>
      </c>
      <c r="CZ134" s="31">
        <f t="shared" si="73"/>
        <v>-21.544705824064387</v>
      </c>
      <c r="DA134" s="42">
        <f t="shared" si="74"/>
        <v>32728.057599264339</v>
      </c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50"/>
      <c r="DO134" s="69">
        <v>34596.275999999998</v>
      </c>
      <c r="DP134" s="16">
        <f t="shared" si="95"/>
        <v>1846.6736949115948</v>
      </c>
      <c r="DQ134">
        <f t="shared" si="77"/>
        <v>31.239244199652902</v>
      </c>
      <c r="DR134" s="66">
        <f t="shared" si="78"/>
        <v>32829.532544641195</v>
      </c>
      <c r="DS134" s="59">
        <v>28400</v>
      </c>
      <c r="DT134">
        <f t="shared" si="79"/>
        <v>35798.838940901624</v>
      </c>
      <c r="DU134" s="31">
        <f t="shared" si="80"/>
        <v>3.4759895570888197E-2</v>
      </c>
      <c r="DV134" s="31">
        <f t="shared" si="81"/>
        <v>1202.5629409016256</v>
      </c>
      <c r="DW134" s="31">
        <f t="shared" si="82"/>
        <v>1446157.6268299664</v>
      </c>
      <c r="EK134" s="69">
        <v>34596.275999999998</v>
      </c>
      <c r="EL134" s="66">
        <f t="shared" si="83"/>
        <v>9533.3101671472214</v>
      </c>
      <c r="EM134" s="59">
        <v>28400</v>
      </c>
      <c r="EN134">
        <f t="shared" si="84"/>
        <v>36098.015853317454</v>
      </c>
      <c r="EO134" s="31">
        <f t="shared" si="85"/>
        <v>4.340755789199556E-2</v>
      </c>
      <c r="EP134" s="31">
        <f t="shared" si="86"/>
        <v>1501.7398533174564</v>
      </c>
      <c r="EQ134" s="31">
        <f t="shared" si="87"/>
        <v>2255222.5870419354</v>
      </c>
    </row>
    <row r="135" spans="1:147" ht="15.75" thickBot="1" x14ac:dyDescent="0.3">
      <c r="A135">
        <v>131</v>
      </c>
      <c r="B135" s="4" t="s">
        <v>152</v>
      </c>
      <c r="C135" s="5">
        <v>22</v>
      </c>
      <c r="D135" s="5">
        <v>142</v>
      </c>
      <c r="E135" s="5">
        <v>31040</v>
      </c>
      <c r="F135" s="5">
        <v>39941.292000000001</v>
      </c>
      <c r="G135">
        <f t="shared" ref="G135:G203" si="111">F134</f>
        <v>34596.275999999998</v>
      </c>
      <c r="H135">
        <f t="shared" si="75"/>
        <v>32623.716</v>
      </c>
      <c r="I135">
        <f t="shared" si="88"/>
        <v>32041.08</v>
      </c>
      <c r="J135">
        <f t="shared" si="90"/>
        <v>31026.396000000004</v>
      </c>
      <c r="K135">
        <f t="shared" ref="K135:K203" si="112">E134</f>
        <v>28400</v>
      </c>
      <c r="L135">
        <f t="shared" si="76"/>
        <v>24160</v>
      </c>
      <c r="M135">
        <f t="shared" si="89"/>
        <v>24720</v>
      </c>
      <c r="N135">
        <f t="shared" si="91"/>
        <v>24480</v>
      </c>
      <c r="O135">
        <f t="shared" si="92"/>
        <v>28000</v>
      </c>
      <c r="P135">
        <f t="shared" ref="P135:Q203" si="113">E135-E134</f>
        <v>2640</v>
      </c>
      <c r="Q135">
        <f t="shared" si="113"/>
        <v>5345.0160000000033</v>
      </c>
      <c r="S135" s="31"/>
      <c r="T135" s="43">
        <f t="shared" si="94"/>
        <v>38233.552675234801</v>
      </c>
      <c r="U135" s="31">
        <f t="shared" si="96"/>
        <v>4.2756236447363788E-2</v>
      </c>
      <c r="V135" s="31">
        <f t="shared" si="97"/>
        <v>1707.7393247651999</v>
      </c>
      <c r="W135" s="31">
        <f t="shared" si="98"/>
        <v>2916373.6013495009</v>
      </c>
      <c r="X135" s="31"/>
      <c r="Y135" s="27"/>
      <c r="Z135" s="27"/>
      <c r="AA135" s="31"/>
      <c r="AB135" s="31"/>
      <c r="AC135" s="31"/>
      <c r="AD135" s="31"/>
      <c r="AE135" s="31"/>
      <c r="AF135" s="31"/>
      <c r="AG135" s="31"/>
      <c r="AH135" s="31"/>
      <c r="AI135" s="50"/>
      <c r="AK135" s="58">
        <v>131</v>
      </c>
      <c r="AL135" s="59">
        <v>39941.292000000001</v>
      </c>
      <c r="AM135" s="31">
        <f t="shared" si="99"/>
        <v>34115.899062932869</v>
      </c>
      <c r="AN135" s="31">
        <f t="shared" si="100"/>
        <v>0.14584888583642042</v>
      </c>
      <c r="AO135" s="31">
        <f t="shared" si="101"/>
        <v>5825.3929370671322</v>
      </c>
      <c r="AP135" s="31">
        <f t="shared" si="102"/>
        <v>33935202.87123163</v>
      </c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50"/>
      <c r="BD135" s="58">
        <v>131</v>
      </c>
      <c r="BE135" s="59">
        <v>39941.292000000001</v>
      </c>
      <c r="BF135" s="59">
        <v>14720</v>
      </c>
      <c r="BG135" s="59">
        <v>16320</v>
      </c>
      <c r="BH135" s="31">
        <f t="shared" si="103"/>
        <v>38474.818806865085</v>
      </c>
      <c r="BI135" s="31">
        <f t="shared" si="104"/>
        <v>3.6715717486928465E-2</v>
      </c>
      <c r="BJ135" s="31">
        <f t="shared" si="105"/>
        <v>1466.4731931349161</v>
      </c>
      <c r="BK135" s="31">
        <f t="shared" si="106"/>
        <v>2150543.626183317</v>
      </c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50"/>
      <c r="BY135" s="69">
        <v>39941.292000000001</v>
      </c>
      <c r="BZ135" s="59">
        <v>34596.275999999998</v>
      </c>
      <c r="CA135" s="59">
        <v>31040</v>
      </c>
      <c r="CB135" s="31">
        <f t="shared" ref="CB135:CB146" si="114">$CJ$20+$CJ$21*BZ135+$CJ$22*CA135</f>
        <v>38029.883182077087</v>
      </c>
      <c r="CC135" s="31">
        <f t="shared" ref="CC135:CC146" si="115">ABS((CB135-BY135)/BY135)</f>
        <v>4.7855457903638036E-2</v>
      </c>
      <c r="CD135" s="31">
        <f t="shared" ref="CD135:CD146" si="116">ABS(CB135-BY135)</f>
        <v>1911.4088179229147</v>
      </c>
      <c r="CE135" s="31">
        <f t="shared" ref="CE135:CE146" si="117">(CB135-BY135)^2</f>
        <v>3653483.6692334744</v>
      </c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50"/>
      <c r="CS135" s="69">
        <v>39941.292000000001</v>
      </c>
      <c r="CT135" s="31">
        <v>131</v>
      </c>
      <c r="CU135" s="31">
        <f t="shared" si="107"/>
        <v>17161</v>
      </c>
      <c r="CV135" s="31">
        <f t="shared" si="108"/>
        <v>2248091</v>
      </c>
      <c r="CW135" s="42">
        <f t="shared" si="109"/>
        <v>32728.138599081583</v>
      </c>
      <c r="CX135" s="42">
        <f t="shared" si="110"/>
        <v>7213.1534009184179</v>
      </c>
      <c r="CY135" s="42">
        <f t="shared" ref="CY135:CY146" si="118">CX134</f>
        <v>1846.6736949115948</v>
      </c>
      <c r="CZ135" s="31">
        <f t="shared" ref="CZ135:CZ146" si="119">$DF$73+$DF$74*CY135</f>
        <v>617.13028782685183</v>
      </c>
      <c r="DA135" s="42">
        <f t="shared" ref="DA135:DA146" si="120">CZ135+CW135</f>
        <v>33345.268886908438</v>
      </c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50"/>
      <c r="DO135" s="69">
        <v>39941.292000000001</v>
      </c>
      <c r="DP135" s="16">
        <f t="shared" si="95"/>
        <v>7213.1534009184179</v>
      </c>
      <c r="DQ135">
        <f t="shared" si="77"/>
        <v>780.32226800450121</v>
      </c>
      <c r="DR135" s="66">
        <f t="shared" si="78"/>
        <v>33553.331078289164</v>
      </c>
      <c r="DS135" s="59">
        <v>31040</v>
      </c>
      <c r="DT135">
        <f t="shared" si="79"/>
        <v>37698.323049051083</v>
      </c>
      <c r="DU135" s="31">
        <f t="shared" si="80"/>
        <v>5.6156644881415405E-2</v>
      </c>
      <c r="DV135" s="31">
        <f t="shared" si="81"/>
        <v>2242.9689509489181</v>
      </c>
      <c r="DW135" s="31">
        <f t="shared" si="82"/>
        <v>5030909.7149208896</v>
      </c>
      <c r="EK135" s="69">
        <v>39941.292000000001</v>
      </c>
      <c r="EL135" s="66">
        <f t="shared" si="83"/>
        <v>10275.834855876208</v>
      </c>
      <c r="EM135" s="59">
        <v>31040</v>
      </c>
      <c r="EN135">
        <f t="shared" si="84"/>
        <v>38055.90712829266</v>
      </c>
      <c r="EO135" s="31">
        <f t="shared" si="85"/>
        <v>4.7203902961059481E-2</v>
      </c>
      <c r="EP135" s="31">
        <f t="shared" si="86"/>
        <v>1885.3848717073415</v>
      </c>
      <c r="EQ135" s="31">
        <f t="shared" si="87"/>
        <v>3554676.1144629088</v>
      </c>
    </row>
    <row r="136" spans="1:147" ht="15.75" thickBot="1" x14ac:dyDescent="0.3">
      <c r="A136">
        <v>132</v>
      </c>
      <c r="B136" s="4" t="s">
        <v>153</v>
      </c>
      <c r="C136" s="5">
        <v>23</v>
      </c>
      <c r="D136" s="5">
        <v>143</v>
      </c>
      <c r="E136" s="5">
        <v>31360</v>
      </c>
      <c r="F136" s="5">
        <v>40669.884000000005</v>
      </c>
      <c r="G136">
        <f t="shared" si="111"/>
        <v>39941.292000000001</v>
      </c>
      <c r="H136">
        <f t="shared" ref="H136:H204" si="121">F134</f>
        <v>34596.275999999998</v>
      </c>
      <c r="I136">
        <f t="shared" si="88"/>
        <v>32623.716</v>
      </c>
      <c r="J136">
        <f t="shared" si="90"/>
        <v>32041.08</v>
      </c>
      <c r="K136">
        <f t="shared" si="112"/>
        <v>31040</v>
      </c>
      <c r="L136">
        <f t="shared" ref="L136:L204" si="122">E134</f>
        <v>28400</v>
      </c>
      <c r="M136">
        <f t="shared" si="89"/>
        <v>24160</v>
      </c>
      <c r="N136">
        <f t="shared" si="91"/>
        <v>24720</v>
      </c>
      <c r="O136">
        <f t="shared" si="92"/>
        <v>24480</v>
      </c>
      <c r="P136">
        <f t="shared" si="113"/>
        <v>320</v>
      </c>
      <c r="Q136">
        <f t="shared" si="113"/>
        <v>728.59200000000419</v>
      </c>
      <c r="S136" s="31"/>
      <c r="T136" s="43">
        <f t="shared" si="94"/>
        <v>38450.544018454311</v>
      </c>
      <c r="U136" s="31">
        <f t="shared" si="96"/>
        <v>5.4569616710627794E-2</v>
      </c>
      <c r="V136" s="31">
        <f t="shared" si="97"/>
        <v>2219.3399815456942</v>
      </c>
      <c r="W136" s="31">
        <f t="shared" si="98"/>
        <v>4925469.9536872422</v>
      </c>
      <c r="X136" s="31"/>
      <c r="Y136" s="27"/>
      <c r="Z136" s="27"/>
      <c r="AA136" s="31"/>
      <c r="AB136" s="31"/>
      <c r="AC136" s="31"/>
      <c r="AD136" s="31"/>
      <c r="AE136" s="31"/>
      <c r="AF136" s="31"/>
      <c r="AG136" s="31"/>
      <c r="AH136" s="31"/>
      <c r="AI136" s="50"/>
      <c r="AK136" s="58">
        <v>132</v>
      </c>
      <c r="AL136" s="59">
        <v>40669.884000000005</v>
      </c>
      <c r="AM136" s="31">
        <f t="shared" si="99"/>
        <v>34123.373721583179</v>
      </c>
      <c r="AN136" s="31">
        <f t="shared" si="100"/>
        <v>0.16096702607798993</v>
      </c>
      <c r="AO136" s="31">
        <f t="shared" si="101"/>
        <v>6546.5102784168266</v>
      </c>
      <c r="AP136" s="31">
        <f t="shared" si="102"/>
        <v>42856796.825417154</v>
      </c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50"/>
      <c r="BD136" s="58">
        <v>132</v>
      </c>
      <c r="BE136" s="59">
        <v>40669.884000000005</v>
      </c>
      <c r="BF136" s="59">
        <v>14720</v>
      </c>
      <c r="BG136" s="59">
        <v>16640</v>
      </c>
      <c r="BH136" s="31">
        <f t="shared" si="103"/>
        <v>38725.667412627008</v>
      </c>
      <c r="BI136" s="31">
        <f t="shared" si="104"/>
        <v>4.7804822540752689E-2</v>
      </c>
      <c r="BJ136" s="31">
        <f t="shared" si="105"/>
        <v>1944.2165873729973</v>
      </c>
      <c r="BK136" s="31">
        <f t="shared" si="106"/>
        <v>3779978.1386163039</v>
      </c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50"/>
      <c r="BY136" s="69">
        <v>40669.884000000005</v>
      </c>
      <c r="BZ136" s="59">
        <v>39941.292000000001</v>
      </c>
      <c r="CA136" s="59">
        <v>31360</v>
      </c>
      <c r="CB136" s="31">
        <f t="shared" si="114"/>
        <v>38954.321904500976</v>
      </c>
      <c r="CC136" s="31">
        <f t="shared" si="115"/>
        <v>4.2182615900724717E-2</v>
      </c>
      <c r="CD136" s="31">
        <f t="shared" si="116"/>
        <v>1715.56209549903</v>
      </c>
      <c r="CE136" s="31">
        <f t="shared" si="117"/>
        <v>2943153.3035130226</v>
      </c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50"/>
      <c r="CS136" s="69">
        <v>40669.884000000005</v>
      </c>
      <c r="CT136" s="31">
        <v>132</v>
      </c>
      <c r="CU136" s="31">
        <f t="shared" si="107"/>
        <v>17424</v>
      </c>
      <c r="CV136" s="31">
        <f t="shared" si="108"/>
        <v>2299968</v>
      </c>
      <c r="CW136" s="42">
        <f t="shared" si="109"/>
        <v>32708.682506493016</v>
      </c>
      <c r="CX136" s="42">
        <f t="shared" si="110"/>
        <v>7961.2014935069892</v>
      </c>
      <c r="CY136" s="42">
        <f t="shared" si="118"/>
        <v>7213.1534009184179</v>
      </c>
      <c r="CZ136" s="31">
        <f t="shared" si="119"/>
        <v>2334.3116048673733</v>
      </c>
      <c r="DA136" s="42">
        <f t="shared" si="120"/>
        <v>35042.994111360393</v>
      </c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50"/>
      <c r="DO136" s="69">
        <v>40669.884000000005</v>
      </c>
      <c r="DP136" s="16">
        <f t="shared" si="95"/>
        <v>7961.2014935069892</v>
      </c>
      <c r="DQ136">
        <f t="shared" ref="DQ136:DQ146" si="123">$DS$1*DP135+$DS$2*DP134</f>
        <v>2750.0322600133595</v>
      </c>
      <c r="DR136" s="66">
        <f t="shared" ref="DR136:DR146" si="124">DQ136+CW134</f>
        <v>35499.634565101762</v>
      </c>
      <c r="DS136" s="59">
        <v>31360</v>
      </c>
      <c r="DT136">
        <f t="shared" ref="DT136:DT146" si="125">$EB$29+$EB$30*DR136+$EB$31*DS136</f>
        <v>38707.748764988908</v>
      </c>
      <c r="DU136" s="31">
        <f t="shared" ref="DU136:DU146" si="126">ABS((DT136-DO136)/DO136)</f>
        <v>4.8245410166675107E-2</v>
      </c>
      <c r="DV136" s="31">
        <f t="shared" ref="DV136:DV146" si="127">ABS(DT136-DO136)</f>
        <v>1962.1352350110974</v>
      </c>
      <c r="DW136" s="31">
        <f t="shared" ref="DW136:DW146" si="128">(DT136-DO136)^2</f>
        <v>3849974.6804720545</v>
      </c>
      <c r="EK136" s="69">
        <v>40669.884000000005</v>
      </c>
      <c r="EL136" s="66">
        <f t="shared" ref="EL136:EL146" si="129">$EO$1*EK135+$EO$2*EK134</f>
        <v>12239.55793081023</v>
      </c>
      <c r="EM136" s="59">
        <v>31360</v>
      </c>
      <c r="EN136">
        <f t="shared" ref="EN136:EN146" si="130">$EV$23+$EV$24*EL136+$EV$25*EM136</f>
        <v>39120.95136870526</v>
      </c>
      <c r="EO136" s="31">
        <f t="shared" ref="EO136:EO146" si="131">ABS((EN136-EK136)/EK136)</f>
        <v>3.8085494202411418E-2</v>
      </c>
      <c r="EP136" s="31">
        <f t="shared" ref="EP136:EP146" si="132">ABS(EN136-EK136)</f>
        <v>1548.9326312947451</v>
      </c>
      <c r="EQ136" s="31">
        <f t="shared" ref="EQ136:EQ146" si="133">(EN136-EK136)^2</f>
        <v>2399192.2962896628</v>
      </c>
    </row>
    <row r="137" spans="1:147" ht="15.75" thickBot="1" x14ac:dyDescent="0.3">
      <c r="A137">
        <v>133</v>
      </c>
      <c r="B137" s="4" t="s">
        <v>154</v>
      </c>
      <c r="C137" s="5">
        <v>24</v>
      </c>
      <c r="D137" s="5">
        <v>144</v>
      </c>
      <c r="E137" s="5">
        <v>27280</v>
      </c>
      <c r="F137" s="5">
        <v>37340.016000000003</v>
      </c>
      <c r="G137">
        <f t="shared" si="111"/>
        <v>40669.884000000005</v>
      </c>
      <c r="H137">
        <f t="shared" si="121"/>
        <v>39941.292000000001</v>
      </c>
      <c r="I137">
        <f t="shared" ref="I137:I205" si="134">F134</f>
        <v>34596.275999999998</v>
      </c>
      <c r="J137">
        <f t="shared" si="90"/>
        <v>32623.716</v>
      </c>
      <c r="K137">
        <f t="shared" si="112"/>
        <v>31360</v>
      </c>
      <c r="L137">
        <f t="shared" si="122"/>
        <v>31040</v>
      </c>
      <c r="M137">
        <f t="shared" ref="M137:M205" si="135">E134</f>
        <v>28400</v>
      </c>
      <c r="N137">
        <f t="shared" si="91"/>
        <v>24160</v>
      </c>
      <c r="O137">
        <f t="shared" si="92"/>
        <v>24720</v>
      </c>
      <c r="P137">
        <f t="shared" si="113"/>
        <v>-4080</v>
      </c>
      <c r="Q137">
        <f t="shared" si="113"/>
        <v>-3329.8680000000022</v>
      </c>
      <c r="S137" s="31"/>
      <c r="T137" s="43">
        <f t="shared" si="94"/>
        <v>35683.904392405508</v>
      </c>
      <c r="U137" s="31">
        <f t="shared" si="96"/>
        <v>4.4352193303679767E-2</v>
      </c>
      <c r="V137" s="31">
        <f t="shared" si="97"/>
        <v>1656.1116075944956</v>
      </c>
      <c r="W137" s="31">
        <f t="shared" si="98"/>
        <v>2742705.6568092243</v>
      </c>
      <c r="X137" s="31"/>
      <c r="Y137" s="27"/>
      <c r="Z137" s="27"/>
      <c r="AA137" s="31"/>
      <c r="AB137" s="31"/>
      <c r="AC137" s="31"/>
      <c r="AD137" s="31"/>
      <c r="AE137" s="31"/>
      <c r="AF137" s="31"/>
      <c r="AG137" s="31"/>
      <c r="AH137" s="31"/>
      <c r="AI137" s="50"/>
      <c r="AK137" s="58">
        <v>133</v>
      </c>
      <c r="AL137" s="59">
        <v>37340.016000000003</v>
      </c>
      <c r="AM137" s="31">
        <f t="shared" si="99"/>
        <v>34130.848380233489</v>
      </c>
      <c r="AN137" s="31">
        <f t="shared" si="100"/>
        <v>8.594446289917268E-2</v>
      </c>
      <c r="AO137" s="31">
        <f t="shared" si="101"/>
        <v>3209.1676197665147</v>
      </c>
      <c r="AP137" s="31">
        <f t="shared" si="102"/>
        <v>10298756.811757877</v>
      </c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50"/>
      <c r="BD137" s="58">
        <v>133</v>
      </c>
      <c r="BE137" s="59">
        <v>37340.016000000003</v>
      </c>
      <c r="BF137" s="59">
        <v>14400</v>
      </c>
      <c r="BG137" s="59">
        <v>12880</v>
      </c>
      <c r="BH137" s="31">
        <f t="shared" si="103"/>
        <v>35584.263388273153</v>
      </c>
      <c r="BI137" s="31">
        <f t="shared" si="104"/>
        <v>4.7020671113982643E-2</v>
      </c>
      <c r="BJ137" s="31">
        <f t="shared" si="105"/>
        <v>1755.7526117268499</v>
      </c>
      <c r="BK137" s="31">
        <f t="shared" si="106"/>
        <v>3082667.2335856543</v>
      </c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50"/>
      <c r="BY137" s="69">
        <v>37340.016000000003</v>
      </c>
      <c r="BZ137" s="59">
        <v>40669.884000000005</v>
      </c>
      <c r="CA137" s="59">
        <v>27280</v>
      </c>
      <c r="CB137" s="31">
        <f t="shared" si="114"/>
        <v>36502.470600222194</v>
      </c>
      <c r="CC137" s="31">
        <f t="shared" si="115"/>
        <v>2.243023676738139E-2</v>
      </c>
      <c r="CD137" s="31">
        <f t="shared" si="116"/>
        <v>837.54539977780951</v>
      </c>
      <c r="CE137" s="31">
        <f t="shared" si="117"/>
        <v>701482.29668897076</v>
      </c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50"/>
      <c r="CS137" s="69">
        <v>37340.016000000003</v>
      </c>
      <c r="CT137" s="31">
        <v>133</v>
      </c>
      <c r="CU137" s="31">
        <f t="shared" si="107"/>
        <v>17689</v>
      </c>
      <c r="CV137" s="31">
        <f t="shared" si="108"/>
        <v>2352637</v>
      </c>
      <c r="CW137" s="42">
        <f t="shared" si="109"/>
        <v>32691.298841551532</v>
      </c>
      <c r="CX137" s="42">
        <f t="shared" si="110"/>
        <v>4648.7171584484713</v>
      </c>
      <c r="CY137" s="42">
        <f t="shared" si="118"/>
        <v>7961.2014935069892</v>
      </c>
      <c r="CZ137" s="31">
        <f t="shared" si="119"/>
        <v>2573.674144038645</v>
      </c>
      <c r="DA137" s="42">
        <f t="shared" si="120"/>
        <v>35264.972985590175</v>
      </c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50"/>
      <c r="DO137" s="69">
        <v>37340.016000000003</v>
      </c>
      <c r="DP137" s="16">
        <f t="shared" si="95"/>
        <v>4648.7171584484713</v>
      </c>
      <c r="DQ137">
        <f t="shared" si="123"/>
        <v>2400.711120728522</v>
      </c>
      <c r="DR137" s="66">
        <f t="shared" si="124"/>
        <v>35128.849719810103</v>
      </c>
      <c r="DS137" s="59">
        <v>27280</v>
      </c>
      <c r="DT137">
        <f t="shared" si="125"/>
        <v>36085.694764080436</v>
      </c>
      <c r="DU137" s="31">
        <f t="shared" si="126"/>
        <v>3.3591877301808536E-2</v>
      </c>
      <c r="DV137" s="31">
        <f t="shared" si="127"/>
        <v>1254.3212359195677</v>
      </c>
      <c r="DW137" s="31">
        <f t="shared" si="128"/>
        <v>1573321.7628787919</v>
      </c>
      <c r="EK137" s="69">
        <v>37340.016000000003</v>
      </c>
      <c r="EL137" s="66">
        <f t="shared" si="129"/>
        <v>11884.840090552769</v>
      </c>
      <c r="EM137" s="59">
        <v>27280</v>
      </c>
      <c r="EN137">
        <f t="shared" si="130"/>
        <v>36445.35125880687</v>
      </c>
      <c r="EO137" s="31">
        <f t="shared" si="131"/>
        <v>2.3959945308891496E-2</v>
      </c>
      <c r="EP137" s="31">
        <f t="shared" si="132"/>
        <v>894.66474119313352</v>
      </c>
      <c r="EQ137" s="31">
        <f t="shared" si="133"/>
        <v>800424.99913417664</v>
      </c>
    </row>
    <row r="138" spans="1:147" ht="15.75" thickBot="1" x14ac:dyDescent="0.3">
      <c r="A138">
        <v>134</v>
      </c>
      <c r="B138" s="4" t="s">
        <v>155</v>
      </c>
      <c r="C138" s="5">
        <v>25</v>
      </c>
      <c r="D138" s="5">
        <v>145</v>
      </c>
      <c r="E138" s="5">
        <v>25120</v>
      </c>
      <c r="F138" s="5">
        <v>31411.692000000003</v>
      </c>
      <c r="G138">
        <f t="shared" si="111"/>
        <v>37340.016000000003</v>
      </c>
      <c r="H138">
        <f t="shared" si="121"/>
        <v>40669.884000000005</v>
      </c>
      <c r="I138">
        <f t="shared" si="134"/>
        <v>39941.292000000001</v>
      </c>
      <c r="J138">
        <f t="shared" ref="J138:J206" si="136">F134</f>
        <v>34596.275999999998</v>
      </c>
      <c r="K138">
        <f t="shared" si="112"/>
        <v>27280</v>
      </c>
      <c r="L138">
        <f t="shared" si="122"/>
        <v>31360</v>
      </c>
      <c r="M138">
        <f t="shared" si="135"/>
        <v>31040</v>
      </c>
      <c r="N138">
        <f t="shared" si="91"/>
        <v>28400</v>
      </c>
      <c r="O138">
        <f t="shared" si="92"/>
        <v>24160</v>
      </c>
      <c r="P138">
        <f t="shared" si="113"/>
        <v>-2160</v>
      </c>
      <c r="Q138">
        <f t="shared" si="113"/>
        <v>-5928.3240000000005</v>
      </c>
      <c r="S138" s="31"/>
      <c r="T138" s="43">
        <f t="shared" si="94"/>
        <v>34219.212825673792</v>
      </c>
      <c r="U138" s="31">
        <f t="shared" si="96"/>
        <v>8.937821068899407E-2</v>
      </c>
      <c r="V138" s="31">
        <f t="shared" si="97"/>
        <v>2807.5208256737897</v>
      </c>
      <c r="W138" s="31">
        <f t="shared" si="98"/>
        <v>7882173.1865920378</v>
      </c>
      <c r="X138" s="31"/>
      <c r="Y138" s="27"/>
      <c r="Z138" s="27"/>
      <c r="AA138" s="31"/>
      <c r="AB138" s="31"/>
      <c r="AC138" s="31"/>
      <c r="AD138" s="31"/>
      <c r="AE138" s="31"/>
      <c r="AF138" s="31"/>
      <c r="AG138" s="31"/>
      <c r="AH138" s="31"/>
      <c r="AI138" s="50"/>
      <c r="AK138" s="58">
        <v>134</v>
      </c>
      <c r="AL138" s="59">
        <v>31411.692000000003</v>
      </c>
      <c r="AM138" s="31">
        <f t="shared" si="99"/>
        <v>34138.323038883798</v>
      </c>
      <c r="AN138" s="31">
        <f t="shared" si="100"/>
        <v>8.6803061703387238E-2</v>
      </c>
      <c r="AO138" s="31">
        <f t="shared" si="101"/>
        <v>2726.6310388837956</v>
      </c>
      <c r="AP138" s="31">
        <f t="shared" si="102"/>
        <v>7434516.8222045265</v>
      </c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50"/>
      <c r="BD138" s="58">
        <v>134</v>
      </c>
      <c r="BE138" s="59">
        <v>31411.692000000003</v>
      </c>
      <c r="BF138" s="59">
        <v>14720</v>
      </c>
      <c r="BG138" s="59">
        <v>10400</v>
      </c>
      <c r="BH138" s="31">
        <f t="shared" si="103"/>
        <v>33834.119600269623</v>
      </c>
      <c r="BI138" s="31">
        <f t="shared" si="104"/>
        <v>7.7118660155894192E-2</v>
      </c>
      <c r="BJ138" s="31">
        <f t="shared" si="105"/>
        <v>2422.4276002696206</v>
      </c>
      <c r="BK138" s="31">
        <f t="shared" si="106"/>
        <v>5868155.4785480332</v>
      </c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50"/>
      <c r="BY138" s="69">
        <v>31411.692000000003</v>
      </c>
      <c r="BZ138" s="59">
        <v>37340.016000000003</v>
      </c>
      <c r="CA138" s="59">
        <v>25120</v>
      </c>
      <c r="CB138" s="31">
        <f t="shared" si="114"/>
        <v>34700.869814221747</v>
      </c>
      <c r="CC138" s="31">
        <f t="shared" si="115"/>
        <v>0.10471189562860046</v>
      </c>
      <c r="CD138" s="31">
        <f t="shared" si="116"/>
        <v>3289.1778142217445</v>
      </c>
      <c r="CE138" s="31">
        <f t="shared" si="117"/>
        <v>10818690.693568533</v>
      </c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31"/>
      <c r="CQ138" s="50"/>
      <c r="CS138" s="69">
        <v>31411.692000000003</v>
      </c>
      <c r="CT138" s="31">
        <v>134</v>
      </c>
      <c r="CU138" s="31">
        <f t="shared" si="107"/>
        <v>17956</v>
      </c>
      <c r="CV138" s="31">
        <f t="shared" si="108"/>
        <v>2406104</v>
      </c>
      <c r="CW138" s="42">
        <f t="shared" si="109"/>
        <v>32676.052418485928</v>
      </c>
      <c r="CX138" s="42">
        <f t="shared" si="110"/>
        <v>-1264.360418485925</v>
      </c>
      <c r="CY138" s="42">
        <f t="shared" si="118"/>
        <v>4648.7171584484713</v>
      </c>
      <c r="CZ138" s="31">
        <f t="shared" si="119"/>
        <v>1513.7360608320653</v>
      </c>
      <c r="DA138" s="42">
        <f t="shared" si="120"/>
        <v>34189.788479317991</v>
      </c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31"/>
      <c r="DM138" s="50"/>
      <c r="DO138" s="69">
        <v>31411.692000000003</v>
      </c>
      <c r="DP138" s="16">
        <f t="shared" si="95"/>
        <v>-1264.360418485925</v>
      </c>
      <c r="DQ138">
        <f t="shared" si="123"/>
        <v>942.11732269571883</v>
      </c>
      <c r="DR138" s="66">
        <f t="shared" si="124"/>
        <v>33650.799829188734</v>
      </c>
      <c r="DS138" s="59">
        <v>25120</v>
      </c>
      <c r="DT138">
        <f t="shared" si="125"/>
        <v>34160.188053338228</v>
      </c>
      <c r="DU138" s="31">
        <f t="shared" si="126"/>
        <v>8.7499140553722016E-2</v>
      </c>
      <c r="DV138" s="31">
        <f t="shared" si="127"/>
        <v>2748.4960533382255</v>
      </c>
      <c r="DW138" s="31">
        <f t="shared" si="128"/>
        <v>7554230.5552158011</v>
      </c>
      <c r="EK138" s="69">
        <v>31411.692000000003</v>
      </c>
      <c r="EL138" s="66">
        <f t="shared" si="129"/>
        <v>10421.458605750755</v>
      </c>
      <c r="EM138" s="59">
        <v>25120</v>
      </c>
      <c r="EN138">
        <f t="shared" si="130"/>
        <v>34465.359729466145</v>
      </c>
      <c r="EO138" s="31">
        <f t="shared" si="131"/>
        <v>9.7214366213260392E-2</v>
      </c>
      <c r="EP138" s="31">
        <f t="shared" si="132"/>
        <v>3053.6677294661422</v>
      </c>
      <c r="EQ138" s="31">
        <f t="shared" si="133"/>
        <v>9324886.6019829046</v>
      </c>
    </row>
    <row r="139" spans="1:147" ht="15.75" thickBot="1" x14ac:dyDescent="0.3">
      <c r="A139">
        <v>135</v>
      </c>
      <c r="B139" s="4" t="s">
        <v>156</v>
      </c>
      <c r="C139" s="5">
        <v>26</v>
      </c>
      <c r="D139" s="5">
        <v>146</v>
      </c>
      <c r="E139" s="5">
        <v>23360</v>
      </c>
      <c r="F139" s="5">
        <v>29355.851999999995</v>
      </c>
      <c r="G139">
        <f t="shared" si="111"/>
        <v>31411.692000000003</v>
      </c>
      <c r="H139">
        <f t="shared" si="121"/>
        <v>37340.016000000003</v>
      </c>
      <c r="I139">
        <f t="shared" si="134"/>
        <v>40669.884000000005</v>
      </c>
      <c r="J139">
        <f t="shared" si="136"/>
        <v>39941.292000000001</v>
      </c>
      <c r="K139">
        <f t="shared" si="112"/>
        <v>25120</v>
      </c>
      <c r="L139">
        <f t="shared" si="122"/>
        <v>27280</v>
      </c>
      <c r="M139">
        <f t="shared" si="135"/>
        <v>31360</v>
      </c>
      <c r="N139">
        <f t="shared" ref="N139:N207" si="137">E135</f>
        <v>31040</v>
      </c>
      <c r="O139">
        <f t="shared" ref="O139:O207" si="138">E134</f>
        <v>28400</v>
      </c>
      <c r="P139">
        <f t="shared" si="113"/>
        <v>-1760</v>
      </c>
      <c r="Q139">
        <f t="shared" si="113"/>
        <v>-2055.8400000000074</v>
      </c>
      <c r="S139" s="31"/>
      <c r="T139" s="43">
        <f t="shared" si="94"/>
        <v>33025.760437966455</v>
      </c>
      <c r="U139" s="31">
        <f t="shared" si="96"/>
        <v>0.12501454353859193</v>
      </c>
      <c r="V139" s="31">
        <f t="shared" si="97"/>
        <v>3669.90843796646</v>
      </c>
      <c r="W139" s="31">
        <f t="shared" si="98"/>
        <v>13468227.943057423</v>
      </c>
      <c r="X139" s="31"/>
      <c r="Y139" s="27"/>
      <c r="Z139" s="27"/>
      <c r="AA139" s="31"/>
      <c r="AB139" s="31"/>
      <c r="AC139" s="31"/>
      <c r="AD139" s="31"/>
      <c r="AE139" s="31"/>
      <c r="AF139" s="31"/>
      <c r="AG139" s="31"/>
      <c r="AH139" s="31"/>
      <c r="AI139" s="50"/>
      <c r="AK139" s="58">
        <v>135</v>
      </c>
      <c r="AL139" s="59">
        <v>29355.851999999995</v>
      </c>
      <c r="AM139" s="31">
        <f t="shared" si="99"/>
        <v>34145.797697534108</v>
      </c>
      <c r="AN139" s="31">
        <f t="shared" si="100"/>
        <v>0.1631683419556044</v>
      </c>
      <c r="AO139" s="31">
        <f t="shared" si="101"/>
        <v>4789.9456975341127</v>
      </c>
      <c r="AP139" s="31">
        <f t="shared" si="102"/>
        <v>22943579.785325557</v>
      </c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50"/>
      <c r="BD139" s="58">
        <v>135</v>
      </c>
      <c r="BE139" s="59">
        <v>29355.851999999995</v>
      </c>
      <c r="BF139" s="59">
        <v>12400</v>
      </c>
      <c r="BG139" s="59">
        <v>10960</v>
      </c>
      <c r="BH139" s="31">
        <f t="shared" si="103"/>
        <v>32867.091087130873</v>
      </c>
      <c r="BI139" s="31">
        <f t="shared" si="104"/>
        <v>0.11960951046935646</v>
      </c>
      <c r="BJ139" s="31">
        <f t="shared" si="105"/>
        <v>3511.239087130878</v>
      </c>
      <c r="BK139" s="31">
        <f t="shared" si="106"/>
        <v>12328799.926995682</v>
      </c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50"/>
      <c r="BY139" s="69">
        <v>29355.851999999995</v>
      </c>
      <c r="BZ139" s="59">
        <v>31411.692000000003</v>
      </c>
      <c r="CA139" s="59">
        <v>23360</v>
      </c>
      <c r="CB139" s="31">
        <f t="shared" si="114"/>
        <v>32797.167342874498</v>
      </c>
      <c r="CC139" s="31">
        <f t="shared" si="115"/>
        <v>0.11722757502914592</v>
      </c>
      <c r="CD139" s="31">
        <f t="shared" si="116"/>
        <v>3441.3153428745027</v>
      </c>
      <c r="CE139" s="31">
        <f t="shared" si="117"/>
        <v>11842651.289103456</v>
      </c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31"/>
      <c r="CQ139" s="50"/>
      <c r="CS139" s="69">
        <v>29355.851999999995</v>
      </c>
      <c r="CT139" s="31">
        <v>135</v>
      </c>
      <c r="CU139" s="31">
        <f t="shared" si="107"/>
        <v>18225</v>
      </c>
      <c r="CV139" s="31">
        <f t="shared" si="108"/>
        <v>2460375</v>
      </c>
      <c r="CW139" s="42">
        <f t="shared" si="109"/>
        <v>32663.008051525052</v>
      </c>
      <c r="CX139" s="42">
        <f t="shared" si="110"/>
        <v>-3307.1560515250567</v>
      </c>
      <c r="CY139" s="42">
        <f t="shared" si="118"/>
        <v>-1264.360418485925</v>
      </c>
      <c r="CZ139" s="31">
        <f t="shared" si="119"/>
        <v>-378.347185091249</v>
      </c>
      <c r="DA139" s="42">
        <f t="shared" si="120"/>
        <v>32284.660866433802</v>
      </c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31"/>
      <c r="DM139" s="50"/>
      <c r="DO139" s="69">
        <v>29355.851999999995</v>
      </c>
      <c r="DP139" s="16">
        <f t="shared" si="95"/>
        <v>-3307.1560515250567</v>
      </c>
      <c r="DQ139">
        <f t="shared" si="123"/>
        <v>-1091.7208232078456</v>
      </c>
      <c r="DR139" s="66">
        <f t="shared" si="124"/>
        <v>31599.578018343687</v>
      </c>
      <c r="DS139" s="59">
        <v>23360</v>
      </c>
      <c r="DT139">
        <f t="shared" si="125"/>
        <v>32236.209473160692</v>
      </c>
      <c r="DU139" s="31">
        <f t="shared" si="126"/>
        <v>9.8118680839537453E-2</v>
      </c>
      <c r="DV139" s="31">
        <f t="shared" si="127"/>
        <v>2880.3574731606968</v>
      </c>
      <c r="DW139" s="31">
        <f t="shared" si="128"/>
        <v>8296459.1731926743</v>
      </c>
      <c r="EK139" s="69">
        <v>29355.851999999995</v>
      </c>
      <c r="EL139" s="66">
        <f t="shared" si="129"/>
        <v>8383.4605853825669</v>
      </c>
      <c r="EM139" s="59">
        <v>23360</v>
      </c>
      <c r="EN139">
        <f t="shared" si="130"/>
        <v>32478.479989716354</v>
      </c>
      <c r="EO139" s="31">
        <f t="shared" si="131"/>
        <v>0.10637156740388114</v>
      </c>
      <c r="EP139" s="31">
        <f t="shared" si="132"/>
        <v>3122.6279897163586</v>
      </c>
      <c r="EQ139" s="31">
        <f t="shared" si="133"/>
        <v>9750805.5621600263</v>
      </c>
    </row>
    <row r="140" spans="1:147" ht="15.75" thickBot="1" x14ac:dyDescent="0.3">
      <c r="A140">
        <v>136</v>
      </c>
      <c r="B140" s="4" t="s">
        <v>157</v>
      </c>
      <c r="C140" s="5">
        <v>27</v>
      </c>
      <c r="D140" s="5">
        <v>147</v>
      </c>
      <c r="E140" s="5">
        <v>26160</v>
      </c>
      <c r="F140" s="5">
        <v>28555.200000000001</v>
      </c>
      <c r="G140">
        <f t="shared" si="111"/>
        <v>29355.851999999995</v>
      </c>
      <c r="H140">
        <f t="shared" si="121"/>
        <v>31411.692000000003</v>
      </c>
      <c r="I140">
        <f t="shared" si="134"/>
        <v>37340.016000000003</v>
      </c>
      <c r="J140">
        <f t="shared" si="136"/>
        <v>40669.884000000005</v>
      </c>
      <c r="K140">
        <f t="shared" si="112"/>
        <v>23360</v>
      </c>
      <c r="L140">
        <f t="shared" si="122"/>
        <v>25120</v>
      </c>
      <c r="M140">
        <f t="shared" si="135"/>
        <v>27280</v>
      </c>
      <c r="N140">
        <f t="shared" si="137"/>
        <v>31360</v>
      </c>
      <c r="O140">
        <f t="shared" si="138"/>
        <v>31040</v>
      </c>
      <c r="P140">
        <f t="shared" si="113"/>
        <v>2800</v>
      </c>
      <c r="Q140">
        <f t="shared" si="113"/>
        <v>-800.65199999999459</v>
      </c>
      <c r="S140" s="31"/>
      <c r="T140" s="43">
        <f t="shared" si="94"/>
        <v>34924.434691137212</v>
      </c>
      <c r="U140" s="31">
        <f t="shared" si="96"/>
        <v>0.22304990653671525</v>
      </c>
      <c r="V140" s="31">
        <f t="shared" si="97"/>
        <v>6369.2346911372115</v>
      </c>
      <c r="W140" s="31">
        <f t="shared" si="98"/>
        <v>40567150.550785728</v>
      </c>
      <c r="X140" s="31"/>
      <c r="Y140" s="27"/>
      <c r="Z140" s="27"/>
      <c r="AA140" s="31"/>
      <c r="AB140" s="31"/>
      <c r="AC140" s="31"/>
      <c r="AD140" s="31"/>
      <c r="AE140" s="31"/>
      <c r="AF140" s="31"/>
      <c r="AG140" s="31"/>
      <c r="AH140" s="31"/>
      <c r="AI140" s="50"/>
      <c r="AK140" s="58">
        <v>136</v>
      </c>
      <c r="AL140" s="59">
        <v>28555.200000000001</v>
      </c>
      <c r="AM140" s="31">
        <f t="shared" si="99"/>
        <v>34153.272356184418</v>
      </c>
      <c r="AN140" s="31">
        <f t="shared" si="100"/>
        <v>0.19604388539335801</v>
      </c>
      <c r="AO140" s="31">
        <f t="shared" si="101"/>
        <v>5598.072356184417</v>
      </c>
      <c r="AP140" s="31">
        <f t="shared" si="102"/>
        <v>31338414.105076149</v>
      </c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50"/>
      <c r="BD140" s="58">
        <v>136</v>
      </c>
      <c r="BE140" s="59">
        <v>28555.200000000001</v>
      </c>
      <c r="BF140" s="59">
        <v>11440</v>
      </c>
      <c r="BG140" s="59">
        <v>14720</v>
      </c>
      <c r="BH140" s="31">
        <f t="shared" si="103"/>
        <v>35232.763484879426</v>
      </c>
      <c r="BI140" s="31">
        <f t="shared" si="104"/>
        <v>0.2338475473776904</v>
      </c>
      <c r="BJ140" s="31">
        <f t="shared" si="105"/>
        <v>6677.5634848794252</v>
      </c>
      <c r="BK140" s="31">
        <f t="shared" si="106"/>
        <v>44589854.094595052</v>
      </c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50"/>
      <c r="BY140" s="69">
        <v>28555.200000000001</v>
      </c>
      <c r="BZ140" s="59">
        <v>29355.851999999995</v>
      </c>
      <c r="CA140" s="59">
        <v>26160</v>
      </c>
      <c r="CB140" s="31">
        <f t="shared" si="114"/>
        <v>34268.954539987411</v>
      </c>
      <c r="CC140" s="31">
        <f t="shared" si="115"/>
        <v>0.20009506289528389</v>
      </c>
      <c r="CD140" s="31">
        <f t="shared" si="116"/>
        <v>5713.7545399874107</v>
      </c>
      <c r="CE140" s="31">
        <f t="shared" si="117"/>
        <v>32646990.943226747</v>
      </c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31"/>
      <c r="CQ140" s="50"/>
      <c r="CS140" s="69">
        <v>28555.200000000001</v>
      </c>
      <c r="CT140" s="31">
        <v>136</v>
      </c>
      <c r="CU140" s="31">
        <f t="shared" si="107"/>
        <v>18496</v>
      </c>
      <c r="CV140" s="31">
        <f t="shared" si="108"/>
        <v>2515456</v>
      </c>
      <c r="CW140" s="42">
        <f t="shared" si="109"/>
        <v>32652.230554897706</v>
      </c>
      <c r="CX140" s="42">
        <f t="shared" si="110"/>
        <v>-4097.0305548977049</v>
      </c>
      <c r="CY140" s="42">
        <f t="shared" si="118"/>
        <v>-3307.1560515250567</v>
      </c>
      <c r="CZ140" s="31">
        <f t="shared" si="119"/>
        <v>-1032.0066951906435</v>
      </c>
      <c r="DA140" s="42">
        <f t="shared" si="120"/>
        <v>31620.223859707061</v>
      </c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31"/>
      <c r="DM140" s="50"/>
      <c r="DO140" s="69">
        <v>28555.200000000001</v>
      </c>
      <c r="DP140" s="16">
        <f t="shared" si="95"/>
        <v>-4097.0305548977049</v>
      </c>
      <c r="DQ140">
        <f t="shared" si="123"/>
        <v>-1209.6484918620035</v>
      </c>
      <c r="DR140" s="66">
        <f t="shared" si="124"/>
        <v>31466.403926623923</v>
      </c>
      <c r="DS140" s="59">
        <v>26160</v>
      </c>
      <c r="DT140">
        <f t="shared" si="125"/>
        <v>33873.146878927073</v>
      </c>
      <c r="DU140" s="31">
        <f t="shared" si="126"/>
        <v>0.18623392162993332</v>
      </c>
      <c r="DV140" s="31">
        <f t="shared" si="127"/>
        <v>5317.9468789270722</v>
      </c>
      <c r="DW140" s="31">
        <f t="shared" si="128"/>
        <v>28280559.007090189</v>
      </c>
      <c r="EK140" s="69">
        <v>28555.200000000001</v>
      </c>
      <c r="EL140" s="66">
        <f t="shared" si="129"/>
        <v>8262.0196526695781</v>
      </c>
      <c r="EM140" s="59">
        <v>26160</v>
      </c>
      <c r="EN140">
        <f t="shared" si="130"/>
        <v>34153.491120618753</v>
      </c>
      <c r="EO140" s="31">
        <f t="shared" si="131"/>
        <v>0.19605154650006837</v>
      </c>
      <c r="EP140" s="31">
        <f t="shared" si="132"/>
        <v>5598.2911206187528</v>
      </c>
      <c r="EQ140" s="31">
        <f t="shared" si="133"/>
        <v>31340863.471198771</v>
      </c>
    </row>
    <row r="141" spans="1:147" ht="15.75" thickBot="1" x14ac:dyDescent="0.3">
      <c r="A141">
        <v>137</v>
      </c>
      <c r="B141" s="4" t="s">
        <v>158</v>
      </c>
      <c r="C141" s="5">
        <v>28</v>
      </c>
      <c r="D141" s="5">
        <v>148</v>
      </c>
      <c r="E141" s="5">
        <v>26320</v>
      </c>
      <c r="F141" s="5">
        <v>33423.288</v>
      </c>
      <c r="G141">
        <f t="shared" si="111"/>
        <v>28555.200000000001</v>
      </c>
      <c r="H141">
        <f t="shared" si="121"/>
        <v>29355.851999999995</v>
      </c>
      <c r="I141">
        <f t="shared" si="134"/>
        <v>31411.692000000003</v>
      </c>
      <c r="J141">
        <f t="shared" si="136"/>
        <v>37340.016000000003</v>
      </c>
      <c r="K141">
        <f t="shared" si="112"/>
        <v>26160</v>
      </c>
      <c r="L141">
        <f t="shared" si="122"/>
        <v>23360</v>
      </c>
      <c r="M141">
        <f t="shared" si="135"/>
        <v>25120</v>
      </c>
      <c r="N141">
        <f t="shared" si="137"/>
        <v>27280</v>
      </c>
      <c r="O141">
        <f t="shared" si="138"/>
        <v>31360</v>
      </c>
      <c r="P141">
        <f t="shared" si="113"/>
        <v>160</v>
      </c>
      <c r="Q141">
        <f t="shared" si="113"/>
        <v>4868.0879999999997</v>
      </c>
      <c r="S141" s="31"/>
      <c r="T141" s="43">
        <f t="shared" si="94"/>
        <v>35032.930362746964</v>
      </c>
      <c r="U141" s="31">
        <f t="shared" si="96"/>
        <v>4.8159306252184494E-2</v>
      </c>
      <c r="V141" s="31">
        <f t="shared" si="97"/>
        <v>1609.642362746963</v>
      </c>
      <c r="W141" s="31">
        <f t="shared" si="98"/>
        <v>2590948.5359496255</v>
      </c>
      <c r="X141" s="31"/>
      <c r="Y141" s="27"/>
      <c r="Z141" s="27"/>
      <c r="AA141" s="31"/>
      <c r="AB141" s="31"/>
      <c r="AC141" s="31"/>
      <c r="AD141" s="31"/>
      <c r="AE141" s="31"/>
      <c r="AF141" s="31"/>
      <c r="AG141" s="31"/>
      <c r="AH141" s="31"/>
      <c r="AI141" s="50"/>
      <c r="AK141" s="58">
        <v>137</v>
      </c>
      <c r="AL141" s="59">
        <v>33423.288</v>
      </c>
      <c r="AM141" s="31">
        <f t="shared" si="99"/>
        <v>34160.747014834727</v>
      </c>
      <c r="AN141" s="31">
        <f t="shared" si="100"/>
        <v>2.2064227039384245E-2</v>
      </c>
      <c r="AO141" s="31">
        <f t="shared" si="101"/>
        <v>737.45901483472699</v>
      </c>
      <c r="AP141" s="31">
        <f t="shared" si="102"/>
        <v>543845.79856100609</v>
      </c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50"/>
      <c r="BD141" s="58">
        <v>137</v>
      </c>
      <c r="BE141" s="59">
        <v>33423.288</v>
      </c>
      <c r="BF141" s="59">
        <v>14720</v>
      </c>
      <c r="BG141" s="59">
        <v>11600</v>
      </c>
      <c r="BH141" s="31">
        <f t="shared" si="103"/>
        <v>34774.801871876814</v>
      </c>
      <c r="BI141" s="31">
        <f t="shared" si="104"/>
        <v>4.0436293158136148E-2</v>
      </c>
      <c r="BJ141" s="31">
        <f t="shared" si="105"/>
        <v>1351.5138718768139</v>
      </c>
      <c r="BK141" s="31">
        <f t="shared" si="106"/>
        <v>1826589.7458754571</v>
      </c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50"/>
      <c r="BY141" s="69">
        <v>33423.288</v>
      </c>
      <c r="BZ141" s="59">
        <v>28555.200000000001</v>
      </c>
      <c r="CA141" s="59">
        <v>26320</v>
      </c>
      <c r="CB141" s="31">
        <f t="shared" si="114"/>
        <v>34260.468194915971</v>
      </c>
      <c r="CC141" s="31">
        <f t="shared" si="115"/>
        <v>2.504781082327899E-2</v>
      </c>
      <c r="CD141" s="31">
        <f t="shared" si="116"/>
        <v>837.18019491597079</v>
      </c>
      <c r="CE141" s="31">
        <f t="shared" si="117"/>
        <v>700870.67875954288</v>
      </c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31"/>
      <c r="CQ141" s="50"/>
      <c r="CS141" s="69">
        <v>33423.288</v>
      </c>
      <c r="CT141" s="31">
        <v>137</v>
      </c>
      <c r="CU141" s="31">
        <f t="shared" si="107"/>
        <v>18769</v>
      </c>
      <c r="CV141" s="31">
        <f t="shared" si="108"/>
        <v>2571353</v>
      </c>
      <c r="CW141" s="42">
        <f t="shared" si="109"/>
        <v>32643.784742832715</v>
      </c>
      <c r="CX141" s="42">
        <f t="shared" si="110"/>
        <v>779.50325716728548</v>
      </c>
      <c r="CY141" s="42">
        <f t="shared" si="118"/>
        <v>-4097.0305548977049</v>
      </c>
      <c r="CZ141" s="31">
        <f t="shared" si="119"/>
        <v>-1284.7529672915089</v>
      </c>
      <c r="DA141" s="42">
        <f t="shared" si="120"/>
        <v>31359.031775541207</v>
      </c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31"/>
      <c r="DM141" s="50"/>
      <c r="DO141" s="69">
        <v>33423.288</v>
      </c>
      <c r="DP141" s="16">
        <f t="shared" si="95"/>
        <v>779.50325716728548</v>
      </c>
      <c r="DQ141">
        <f t="shared" si="123"/>
        <v>-1285.1122553343494</v>
      </c>
      <c r="DR141" s="66">
        <f t="shared" si="124"/>
        <v>31377.895796190704</v>
      </c>
      <c r="DS141" s="59">
        <v>26320</v>
      </c>
      <c r="DT141">
        <f t="shared" si="125"/>
        <v>33932.770483977547</v>
      </c>
      <c r="DU141" s="31">
        <f t="shared" si="126"/>
        <v>1.5243338237026427E-2</v>
      </c>
      <c r="DV141" s="31">
        <f t="shared" si="127"/>
        <v>509.48248397754651</v>
      </c>
      <c r="DW141" s="31">
        <f t="shared" si="128"/>
        <v>259572.40147993094</v>
      </c>
      <c r="EK141" s="69">
        <v>33423.288</v>
      </c>
      <c r="EL141" s="66">
        <f t="shared" si="129"/>
        <v>8183.7080336453764</v>
      </c>
      <c r="EM141" s="59">
        <v>26320</v>
      </c>
      <c r="EN141">
        <f t="shared" si="130"/>
        <v>34217.677086944961</v>
      </c>
      <c r="EO141" s="31">
        <f t="shared" si="131"/>
        <v>2.3767532594188834E-2</v>
      </c>
      <c r="EP141" s="31">
        <f t="shared" si="132"/>
        <v>794.38908694496058</v>
      </c>
      <c r="EQ141" s="31">
        <f t="shared" si="133"/>
        <v>631054.02145724813</v>
      </c>
    </row>
    <row r="142" spans="1:147" ht="15.75" thickBot="1" x14ac:dyDescent="0.3">
      <c r="A142">
        <v>138</v>
      </c>
      <c r="B142" s="4" t="s">
        <v>159</v>
      </c>
      <c r="C142" s="5">
        <v>29</v>
      </c>
      <c r="D142" s="5">
        <v>149</v>
      </c>
      <c r="E142" s="5">
        <v>32320</v>
      </c>
      <c r="F142" s="5">
        <v>37107.983999999997</v>
      </c>
      <c r="G142">
        <f t="shared" si="111"/>
        <v>33423.288</v>
      </c>
      <c r="H142">
        <f t="shared" si="121"/>
        <v>28555.200000000001</v>
      </c>
      <c r="I142">
        <f t="shared" si="134"/>
        <v>29355.851999999995</v>
      </c>
      <c r="J142">
        <f t="shared" si="136"/>
        <v>31411.692000000003</v>
      </c>
      <c r="K142">
        <f t="shared" si="112"/>
        <v>26320</v>
      </c>
      <c r="L142">
        <f t="shared" si="122"/>
        <v>26160</v>
      </c>
      <c r="M142">
        <f t="shared" si="135"/>
        <v>23360</v>
      </c>
      <c r="N142">
        <f t="shared" si="137"/>
        <v>25120</v>
      </c>
      <c r="O142">
        <f t="shared" si="138"/>
        <v>27280</v>
      </c>
      <c r="P142">
        <f t="shared" si="113"/>
        <v>6000</v>
      </c>
      <c r="Q142">
        <f t="shared" si="113"/>
        <v>3684.6959999999963</v>
      </c>
      <c r="S142" s="31"/>
      <c r="T142" s="43">
        <f t="shared" si="94"/>
        <v>39101.518048112863</v>
      </c>
      <c r="U142" s="31">
        <f t="shared" si="96"/>
        <v>5.3722510177671365E-2</v>
      </c>
      <c r="V142" s="31">
        <f t="shared" si="97"/>
        <v>1993.534048112866</v>
      </c>
      <c r="W142" s="31">
        <f t="shared" si="98"/>
        <v>3974178.0009852708</v>
      </c>
      <c r="X142" s="31"/>
      <c r="Y142" s="27"/>
      <c r="Z142" s="27"/>
      <c r="AA142" s="31"/>
      <c r="AB142" s="31"/>
      <c r="AC142" s="31"/>
      <c r="AD142" s="31"/>
      <c r="AE142" s="31"/>
      <c r="AF142" s="31"/>
      <c r="AG142" s="31"/>
      <c r="AH142" s="31"/>
      <c r="AI142" s="50"/>
      <c r="AK142" s="58">
        <v>138</v>
      </c>
      <c r="AL142" s="59">
        <v>37107.983999999997</v>
      </c>
      <c r="AM142" s="31">
        <f t="shared" si="99"/>
        <v>34168.221673485037</v>
      </c>
      <c r="AN142" s="31">
        <f t="shared" si="100"/>
        <v>7.9221828017252569E-2</v>
      </c>
      <c r="AO142" s="31">
        <f t="shared" si="101"/>
        <v>2939.7623265149596</v>
      </c>
      <c r="AP142" s="31">
        <f t="shared" si="102"/>
        <v>8642202.5363966469</v>
      </c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50"/>
      <c r="BD142" s="58">
        <v>138</v>
      </c>
      <c r="BE142" s="59">
        <v>37107.983999999997</v>
      </c>
      <c r="BF142" s="59">
        <v>15200</v>
      </c>
      <c r="BG142" s="59">
        <v>17120</v>
      </c>
      <c r="BH142" s="31">
        <f t="shared" si="103"/>
        <v>39392.839681246864</v>
      </c>
      <c r="BI142" s="31">
        <f t="shared" si="104"/>
        <v>6.1573155826704765E-2</v>
      </c>
      <c r="BJ142" s="31">
        <f t="shared" si="105"/>
        <v>2284.8556812468669</v>
      </c>
      <c r="BK142" s="31">
        <f t="shared" si="106"/>
        <v>5220565.4841260845</v>
      </c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50"/>
      <c r="BY142" s="69">
        <v>37107.983999999997</v>
      </c>
      <c r="BZ142" s="59">
        <v>33423.288</v>
      </c>
      <c r="CA142" s="59">
        <v>32320</v>
      </c>
      <c r="CB142" s="31">
        <f t="shared" si="114"/>
        <v>38671.098704019372</v>
      </c>
      <c r="CC142" s="31">
        <f t="shared" si="115"/>
        <v>4.2123406758485603E-2</v>
      </c>
      <c r="CD142" s="31">
        <f t="shared" si="116"/>
        <v>1563.1147040193755</v>
      </c>
      <c r="CE142" s="31">
        <f t="shared" si="117"/>
        <v>2443327.5779215801</v>
      </c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31"/>
      <c r="CQ142" s="50"/>
      <c r="CS142" s="69">
        <v>37107.983999999997</v>
      </c>
      <c r="CT142" s="31">
        <v>138</v>
      </c>
      <c r="CU142" s="31">
        <f t="shared" si="107"/>
        <v>19044</v>
      </c>
      <c r="CV142" s="31">
        <f t="shared" si="108"/>
        <v>2628072</v>
      </c>
      <c r="CW142" s="42">
        <f t="shared" si="109"/>
        <v>32637.735429558892</v>
      </c>
      <c r="CX142" s="42">
        <f t="shared" si="110"/>
        <v>4470.2485704411047</v>
      </c>
      <c r="CY142" s="42">
        <f t="shared" si="118"/>
        <v>779.50325716728548</v>
      </c>
      <c r="CZ142" s="31">
        <f t="shared" si="119"/>
        <v>275.65408029711944</v>
      </c>
      <c r="DA142" s="42">
        <f t="shared" si="120"/>
        <v>32913.38950985601</v>
      </c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31"/>
      <c r="DM142" s="50"/>
      <c r="DO142" s="69">
        <v>37107.983999999997</v>
      </c>
      <c r="DP142" s="16">
        <f t="shared" si="95"/>
        <v>4470.2485704411047</v>
      </c>
      <c r="DQ142">
        <f t="shared" si="123"/>
        <v>824.00415385716076</v>
      </c>
      <c r="DR142" s="66">
        <f t="shared" si="124"/>
        <v>33476.23470875487</v>
      </c>
      <c r="DS142" s="59">
        <v>32320</v>
      </c>
      <c r="DT142">
        <f t="shared" si="125"/>
        <v>38439.838582622091</v>
      </c>
      <c r="DU142" s="31">
        <f t="shared" si="126"/>
        <v>3.5891321463922543E-2</v>
      </c>
      <c r="DV142" s="31">
        <f t="shared" si="127"/>
        <v>1331.8545826220943</v>
      </c>
      <c r="DW142" s="31">
        <f t="shared" si="128"/>
        <v>1773836.6292514731</v>
      </c>
      <c r="EK142" s="69">
        <v>37107.983999999997</v>
      </c>
      <c r="EL142" s="66">
        <f t="shared" si="129"/>
        <v>10290.660793893197</v>
      </c>
      <c r="EM142" s="59">
        <v>32320</v>
      </c>
      <c r="EN142">
        <f t="shared" si="130"/>
        <v>38852.700298785276</v>
      </c>
      <c r="EO142" s="31">
        <f t="shared" si="131"/>
        <v>4.7017275279230449E-2</v>
      </c>
      <c r="EP142" s="31">
        <f t="shared" si="132"/>
        <v>1744.7162987852789</v>
      </c>
      <c r="EQ142" s="31">
        <f t="shared" si="133"/>
        <v>3044034.9632470026</v>
      </c>
    </row>
    <row r="143" spans="1:147" ht="15.75" thickBot="1" x14ac:dyDescent="0.3">
      <c r="A143">
        <v>139</v>
      </c>
      <c r="B143" s="4" t="s">
        <v>160</v>
      </c>
      <c r="C143" s="5">
        <v>30</v>
      </c>
      <c r="D143" s="5">
        <v>150</v>
      </c>
      <c r="E143" s="5">
        <v>27360</v>
      </c>
      <c r="F143" s="5">
        <v>35762.639999999999</v>
      </c>
      <c r="G143">
        <f t="shared" si="111"/>
        <v>37107.983999999997</v>
      </c>
      <c r="H143">
        <f t="shared" si="121"/>
        <v>33423.288</v>
      </c>
      <c r="I143">
        <f t="shared" si="134"/>
        <v>28555.200000000001</v>
      </c>
      <c r="J143">
        <f t="shared" si="136"/>
        <v>29355.851999999995</v>
      </c>
      <c r="K143">
        <f t="shared" si="112"/>
        <v>32320</v>
      </c>
      <c r="L143">
        <f t="shared" si="122"/>
        <v>26320</v>
      </c>
      <c r="M143">
        <f t="shared" si="135"/>
        <v>26160</v>
      </c>
      <c r="N143">
        <f t="shared" si="137"/>
        <v>23360</v>
      </c>
      <c r="O143">
        <f t="shared" si="138"/>
        <v>25120</v>
      </c>
      <c r="P143">
        <f t="shared" si="113"/>
        <v>-4960</v>
      </c>
      <c r="Q143">
        <f t="shared" si="113"/>
        <v>-1345.3439999999973</v>
      </c>
      <c r="S143" s="31"/>
      <c r="T143" s="43">
        <f t="shared" si="94"/>
        <v>35738.152228210383</v>
      </c>
      <c r="U143" s="31">
        <f t="shared" si="96"/>
        <v>6.8473053973688999E-4</v>
      </c>
      <c r="V143" s="31">
        <f t="shared" si="97"/>
        <v>24.48777178961609</v>
      </c>
      <c r="W143" s="31">
        <f t="shared" si="98"/>
        <v>599.65096722031763</v>
      </c>
      <c r="X143" s="31"/>
      <c r="Y143" s="27"/>
      <c r="Z143" s="27"/>
      <c r="AA143" s="31"/>
      <c r="AB143" s="31"/>
      <c r="AC143" s="31"/>
      <c r="AD143" s="31"/>
      <c r="AE143" s="31"/>
      <c r="AF143" s="31"/>
      <c r="AG143" s="31"/>
      <c r="AH143" s="31"/>
      <c r="AI143" s="50"/>
      <c r="AK143" s="58">
        <v>139</v>
      </c>
      <c r="AL143" s="59">
        <v>35762.639999999999</v>
      </c>
      <c r="AM143" s="31">
        <f t="shared" si="99"/>
        <v>34175.696332135347</v>
      </c>
      <c r="AN143" s="31">
        <f t="shared" si="100"/>
        <v>4.4374343389208752E-2</v>
      </c>
      <c r="AO143" s="31">
        <f t="shared" si="101"/>
        <v>1586.9436678646525</v>
      </c>
      <c r="AP143" s="31">
        <f t="shared" si="102"/>
        <v>2518390.2049757168</v>
      </c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50"/>
      <c r="BD143" s="58">
        <v>139</v>
      </c>
      <c r="BE143" s="59">
        <v>35762.639999999999</v>
      </c>
      <c r="BF143" s="59">
        <v>15200</v>
      </c>
      <c r="BG143" s="59">
        <v>12160</v>
      </c>
      <c r="BH143" s="31">
        <f t="shared" si="103"/>
        <v>35504.686291937149</v>
      </c>
      <c r="BI143" s="31">
        <f t="shared" si="104"/>
        <v>7.2129380846282778E-3</v>
      </c>
      <c r="BJ143" s="31">
        <f t="shared" si="105"/>
        <v>257.95370806285064</v>
      </c>
      <c r="BK143" s="31">
        <f t="shared" si="106"/>
        <v>66540.115503374371</v>
      </c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50"/>
      <c r="BY143" s="69">
        <v>35762.639999999999</v>
      </c>
      <c r="BZ143" s="59">
        <v>37107.983999999997</v>
      </c>
      <c r="CA143" s="59">
        <v>27360</v>
      </c>
      <c r="CB143" s="31">
        <f t="shared" si="114"/>
        <v>36069.749925170836</v>
      </c>
      <c r="CC143" s="31">
        <f t="shared" si="115"/>
        <v>8.5874511828778997E-3</v>
      </c>
      <c r="CD143" s="31">
        <f t="shared" si="116"/>
        <v>307.1099251708365</v>
      </c>
      <c r="CE143" s="31">
        <f t="shared" si="117"/>
        <v>94316.506138436802</v>
      </c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31"/>
      <c r="CQ143" s="50"/>
      <c r="CS143" s="69">
        <v>35762.639999999999</v>
      </c>
      <c r="CT143" s="31">
        <v>139</v>
      </c>
      <c r="CU143" s="31">
        <f t="shared" si="107"/>
        <v>19321</v>
      </c>
      <c r="CV143" s="31">
        <f t="shared" si="108"/>
        <v>2685619</v>
      </c>
      <c r="CW143" s="42">
        <f t="shared" si="109"/>
        <v>32634.147429305067</v>
      </c>
      <c r="CX143" s="42">
        <f t="shared" si="110"/>
        <v>3128.4925706949325</v>
      </c>
      <c r="CY143" s="42">
        <f t="shared" si="118"/>
        <v>4470.2485704411047</v>
      </c>
      <c r="CZ143" s="31">
        <f t="shared" si="119"/>
        <v>1456.6291785192855</v>
      </c>
      <c r="DA143" s="42">
        <f t="shared" si="120"/>
        <v>34090.776607824351</v>
      </c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31"/>
      <c r="DM143" s="50"/>
      <c r="DO143" s="69">
        <v>35762.639999999999</v>
      </c>
      <c r="DP143" s="16">
        <f t="shared" si="95"/>
        <v>3128.4925706949325</v>
      </c>
      <c r="DQ143">
        <f t="shared" si="123"/>
        <v>1749.0401451814182</v>
      </c>
      <c r="DR143" s="66">
        <f t="shared" si="124"/>
        <v>34392.824888014133</v>
      </c>
      <c r="DS143" s="59">
        <v>27360</v>
      </c>
      <c r="DT143">
        <f t="shared" si="125"/>
        <v>35825.489263253992</v>
      </c>
      <c r="DU143" s="31">
        <f t="shared" si="126"/>
        <v>1.7573999921144756E-3</v>
      </c>
      <c r="DV143" s="31">
        <f t="shared" si="127"/>
        <v>62.849263253992831</v>
      </c>
      <c r="DW143" s="31">
        <f t="shared" si="128"/>
        <v>3950.0298915696935</v>
      </c>
      <c r="EK143" s="69">
        <v>35762.639999999999</v>
      </c>
      <c r="EL143" s="66">
        <f t="shared" si="129"/>
        <v>11214.236140983125</v>
      </c>
      <c r="EM143" s="59">
        <v>27360</v>
      </c>
      <c r="EN143">
        <f t="shared" si="130"/>
        <v>36198.499249372675</v>
      </c>
      <c r="EO143" s="31">
        <f t="shared" si="131"/>
        <v>1.2187558003902272E-2</v>
      </c>
      <c r="EP143" s="31">
        <f t="shared" si="132"/>
        <v>435.85924937267555</v>
      </c>
      <c r="EQ143" s="31">
        <f t="shared" si="133"/>
        <v>189973.28526371217</v>
      </c>
    </row>
    <row r="144" spans="1:147" ht="15.75" thickBot="1" x14ac:dyDescent="0.3">
      <c r="A144">
        <v>140</v>
      </c>
      <c r="B144" s="4" t="s">
        <v>161</v>
      </c>
      <c r="C144" s="5">
        <v>31</v>
      </c>
      <c r="D144" s="5">
        <v>151</v>
      </c>
      <c r="E144" s="5">
        <v>30960</v>
      </c>
      <c r="F144" s="5">
        <v>36206.832000000002</v>
      </c>
      <c r="G144">
        <f t="shared" si="111"/>
        <v>35762.639999999999</v>
      </c>
      <c r="H144">
        <f t="shared" si="121"/>
        <v>37107.983999999997</v>
      </c>
      <c r="I144">
        <f t="shared" si="134"/>
        <v>33423.288</v>
      </c>
      <c r="J144">
        <f t="shared" si="136"/>
        <v>28555.200000000001</v>
      </c>
      <c r="K144">
        <f t="shared" si="112"/>
        <v>27360</v>
      </c>
      <c r="L144">
        <f t="shared" si="122"/>
        <v>32320</v>
      </c>
      <c r="M144">
        <f t="shared" si="135"/>
        <v>26320</v>
      </c>
      <c r="N144">
        <f t="shared" si="137"/>
        <v>26160</v>
      </c>
      <c r="O144">
        <f t="shared" si="138"/>
        <v>23360</v>
      </c>
      <c r="P144">
        <f t="shared" si="113"/>
        <v>3600</v>
      </c>
      <c r="Q144">
        <f t="shared" si="113"/>
        <v>444.19200000000274</v>
      </c>
      <c r="S144" s="31"/>
      <c r="T144" s="43">
        <f t="shared" si="94"/>
        <v>38179.304839429926</v>
      </c>
      <c r="U144" s="31">
        <f t="shared" si="96"/>
        <v>5.4477918405839085E-2</v>
      </c>
      <c r="V144" s="31">
        <f t="shared" si="97"/>
        <v>1972.4728394299236</v>
      </c>
      <c r="W144" s="31">
        <f t="shared" si="98"/>
        <v>3890649.1022887453</v>
      </c>
      <c r="X144" s="31"/>
      <c r="Y144" s="27"/>
      <c r="Z144" s="27"/>
      <c r="AA144" s="31"/>
      <c r="AB144" s="31"/>
      <c r="AC144" s="31"/>
      <c r="AD144" s="31"/>
      <c r="AE144" s="31"/>
      <c r="AF144" s="31"/>
      <c r="AG144" s="31"/>
      <c r="AH144" s="31"/>
      <c r="AI144" s="50"/>
      <c r="AK144" s="58">
        <v>140</v>
      </c>
      <c r="AL144" s="59">
        <v>36206.832000000002</v>
      </c>
      <c r="AM144" s="31">
        <f t="shared" si="99"/>
        <v>34183.170990785657</v>
      </c>
      <c r="AN144" s="31">
        <f t="shared" si="100"/>
        <v>5.589168942519869E-2</v>
      </c>
      <c r="AO144" s="31">
        <f t="shared" si="101"/>
        <v>2023.6610092143455</v>
      </c>
      <c r="AP144" s="31">
        <f t="shared" si="102"/>
        <v>4095203.8802144234</v>
      </c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50"/>
      <c r="BD144" s="58">
        <v>140</v>
      </c>
      <c r="BE144" s="59">
        <v>36206.832000000002</v>
      </c>
      <c r="BF144" s="59">
        <v>14720</v>
      </c>
      <c r="BG144" s="59">
        <v>16240</v>
      </c>
      <c r="BH144" s="31">
        <f t="shared" si="103"/>
        <v>38412.106655424606</v>
      </c>
      <c r="BI144" s="31">
        <f t="shared" si="104"/>
        <v>6.0907694310968825E-2</v>
      </c>
      <c r="BJ144" s="31">
        <f t="shared" si="105"/>
        <v>2205.2746554246041</v>
      </c>
      <c r="BK144" s="31">
        <f t="shared" si="106"/>
        <v>4863236.3058581064</v>
      </c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50"/>
      <c r="BY144" s="69">
        <v>36206.832000000002</v>
      </c>
      <c r="BZ144" s="59">
        <v>35762.639999999999</v>
      </c>
      <c r="CA144" s="59">
        <v>30960</v>
      </c>
      <c r="CB144" s="31">
        <f t="shared" si="114"/>
        <v>38137.944911152066</v>
      </c>
      <c r="CC144" s="31">
        <f t="shared" si="115"/>
        <v>5.3335594540612222E-2</v>
      </c>
      <c r="CD144" s="31">
        <f t="shared" si="116"/>
        <v>1931.112911152064</v>
      </c>
      <c r="CE144" s="31">
        <f t="shared" si="117"/>
        <v>3729197.0756181995</v>
      </c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31"/>
      <c r="CQ144" s="50"/>
      <c r="CS144" s="69">
        <v>36206.832000000002</v>
      </c>
      <c r="CT144" s="31">
        <v>140</v>
      </c>
      <c r="CU144" s="31">
        <f t="shared" si="107"/>
        <v>19600</v>
      </c>
      <c r="CV144" s="31">
        <f t="shared" si="108"/>
        <v>2744000</v>
      </c>
      <c r="CW144" s="42">
        <f t="shared" si="109"/>
        <v>32633.085556300048</v>
      </c>
      <c r="CX144" s="42">
        <f t="shared" si="110"/>
        <v>3573.7464436999544</v>
      </c>
      <c r="CY144" s="42">
        <f t="shared" si="118"/>
        <v>3128.4925706949325</v>
      </c>
      <c r="CZ144" s="31">
        <f t="shared" si="119"/>
        <v>1027.2903081584807</v>
      </c>
      <c r="DA144" s="42">
        <f t="shared" si="120"/>
        <v>33660.375864458525</v>
      </c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31"/>
      <c r="DM144" s="50"/>
      <c r="DO144" s="69">
        <v>36206.832000000002</v>
      </c>
      <c r="DP144" s="16">
        <f t="shared" si="95"/>
        <v>3573.7464436999544</v>
      </c>
      <c r="DQ144">
        <f t="shared" si="123"/>
        <v>742.84198481755118</v>
      </c>
      <c r="DR144" s="66">
        <f t="shared" si="124"/>
        <v>33380.577414376443</v>
      </c>
      <c r="DS144" s="59">
        <v>30960</v>
      </c>
      <c r="DT144">
        <f t="shared" si="125"/>
        <v>37577.533137231396</v>
      </c>
      <c r="DU144" s="31">
        <f t="shared" si="126"/>
        <v>3.7857527475239856E-2</v>
      </c>
      <c r="DV144" s="31">
        <f t="shared" si="127"/>
        <v>1370.7011372313937</v>
      </c>
      <c r="DW144" s="31">
        <f t="shared" si="128"/>
        <v>1878821.6076074359</v>
      </c>
      <c r="EK144" s="69">
        <v>36206.832000000002</v>
      </c>
      <c r="EL144" s="66">
        <f t="shared" si="129"/>
        <v>10207.299139195475</v>
      </c>
      <c r="EM144" s="59">
        <v>30960</v>
      </c>
      <c r="EN144">
        <f t="shared" si="130"/>
        <v>37976.240939871699</v>
      </c>
      <c r="EO144" s="31">
        <f t="shared" si="131"/>
        <v>4.8869476895180911E-2</v>
      </c>
      <c r="EP144" s="31">
        <f t="shared" si="132"/>
        <v>1769.4089398716969</v>
      </c>
      <c r="EQ144" s="31">
        <f t="shared" si="133"/>
        <v>3130807.9964978825</v>
      </c>
    </row>
    <row r="145" spans="1:149" ht="15.75" thickBot="1" x14ac:dyDescent="0.3">
      <c r="A145">
        <v>141</v>
      </c>
      <c r="B145" s="4" t="s">
        <v>163</v>
      </c>
      <c r="C145" s="5">
        <v>1</v>
      </c>
      <c r="D145" s="5">
        <v>152</v>
      </c>
      <c r="E145" s="5">
        <v>23120</v>
      </c>
      <c r="F145" s="5">
        <v>31991.627999999997</v>
      </c>
      <c r="G145">
        <f t="shared" si="111"/>
        <v>36206.832000000002</v>
      </c>
      <c r="H145">
        <f t="shared" si="121"/>
        <v>35762.639999999999</v>
      </c>
      <c r="I145">
        <f t="shared" si="134"/>
        <v>37107.983999999997</v>
      </c>
      <c r="J145">
        <f t="shared" si="136"/>
        <v>33423.288</v>
      </c>
      <c r="K145">
        <f t="shared" si="112"/>
        <v>30960</v>
      </c>
      <c r="L145">
        <f t="shared" si="122"/>
        <v>27360</v>
      </c>
      <c r="M145">
        <f t="shared" si="135"/>
        <v>32320</v>
      </c>
      <c r="N145">
        <f t="shared" si="137"/>
        <v>26320</v>
      </c>
      <c r="O145">
        <f t="shared" si="138"/>
        <v>26160</v>
      </c>
      <c r="P145">
        <f t="shared" si="113"/>
        <v>-7840</v>
      </c>
      <c r="Q145">
        <f t="shared" si="113"/>
        <v>-4215.2040000000052</v>
      </c>
      <c r="S145" s="31"/>
      <c r="T145" s="43">
        <f t="shared" si="94"/>
        <v>32863.016930551821</v>
      </c>
      <c r="U145" s="31">
        <f t="shared" si="96"/>
        <v>2.7238030229403274E-2</v>
      </c>
      <c r="V145" s="31">
        <f t="shared" si="97"/>
        <v>871.38893055182416</v>
      </c>
      <c r="W145" s="31">
        <f t="shared" si="98"/>
        <v>759318.66828825185</v>
      </c>
      <c r="X145" s="31"/>
      <c r="Y145" s="27"/>
      <c r="Z145" s="27"/>
      <c r="AA145" s="31"/>
      <c r="AB145" s="31"/>
      <c r="AC145" s="31"/>
      <c r="AD145" s="31"/>
      <c r="AE145" s="31"/>
      <c r="AF145" s="31"/>
      <c r="AG145" s="31"/>
      <c r="AH145" s="31"/>
      <c r="AI145" s="50"/>
      <c r="AK145" s="58">
        <v>141</v>
      </c>
      <c r="AL145" s="59">
        <v>31991.627999999997</v>
      </c>
      <c r="AM145" s="31">
        <f t="shared" si="99"/>
        <v>34190.645649435966</v>
      </c>
      <c r="AN145" s="31">
        <f t="shared" si="100"/>
        <v>6.8737284937045701E-2</v>
      </c>
      <c r="AO145" s="31">
        <f t="shared" si="101"/>
        <v>2199.0176494359694</v>
      </c>
      <c r="AP145" s="31">
        <f t="shared" si="102"/>
        <v>4835678.6225308962</v>
      </c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50"/>
      <c r="BD145" s="58">
        <v>141</v>
      </c>
      <c r="BE145" s="59">
        <v>31991.627999999997</v>
      </c>
      <c r="BF145" s="59">
        <v>12720</v>
      </c>
      <c r="BG145" s="59">
        <v>10400</v>
      </c>
      <c r="BH145" s="31">
        <f t="shared" si="103"/>
        <v>32622.038933698845</v>
      </c>
      <c r="BI145" s="31">
        <f t="shared" si="104"/>
        <v>1.9705497128775305E-2</v>
      </c>
      <c r="BJ145" s="31">
        <f t="shared" si="105"/>
        <v>630.41093369884766</v>
      </c>
      <c r="BK145" s="31">
        <f t="shared" si="106"/>
        <v>397417.9453270529</v>
      </c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50"/>
      <c r="BY145" s="69">
        <v>31991.627999999997</v>
      </c>
      <c r="BZ145" s="59">
        <v>36206.832000000002</v>
      </c>
      <c r="CA145" s="59">
        <v>23120</v>
      </c>
      <c r="CB145" s="31">
        <f t="shared" si="114"/>
        <v>33297.001561303659</v>
      </c>
      <c r="CC145" s="31">
        <f t="shared" si="115"/>
        <v>4.0803599032336289E-2</v>
      </c>
      <c r="CD145" s="31">
        <f t="shared" si="116"/>
        <v>1305.3735613036624</v>
      </c>
      <c r="CE145" s="31">
        <f t="shared" si="117"/>
        <v>1704000.1345506066</v>
      </c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31"/>
      <c r="CQ145" s="50"/>
      <c r="CS145" s="69">
        <v>31991.627999999997</v>
      </c>
      <c r="CT145" s="31">
        <v>141</v>
      </c>
      <c r="CU145" s="31">
        <f t="shared" si="107"/>
        <v>19881</v>
      </c>
      <c r="CV145" s="31">
        <f t="shared" si="108"/>
        <v>2803221</v>
      </c>
      <c r="CW145" s="42">
        <f t="shared" si="109"/>
        <v>32634.614624772657</v>
      </c>
      <c r="CX145" s="42">
        <f t="shared" si="110"/>
        <v>-642.98662477266043</v>
      </c>
      <c r="CY145" s="42">
        <f t="shared" si="118"/>
        <v>3573.7464436999544</v>
      </c>
      <c r="CZ145" s="31">
        <f t="shared" si="119"/>
        <v>1169.7638986592224</v>
      </c>
      <c r="DA145" s="42">
        <f t="shared" si="120"/>
        <v>33804.378523431878</v>
      </c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50"/>
      <c r="DO145" s="69">
        <v>31991.627999999997</v>
      </c>
      <c r="DP145" s="16">
        <f t="shared" si="95"/>
        <v>-642.98662477266043</v>
      </c>
      <c r="DQ145">
        <f t="shared" si="123"/>
        <v>1091.0890897793749</v>
      </c>
      <c r="DR145" s="66">
        <f t="shared" si="124"/>
        <v>33725.236519084443</v>
      </c>
      <c r="DS145" s="59">
        <v>23120</v>
      </c>
      <c r="DT145">
        <f t="shared" si="125"/>
        <v>32982.273974203461</v>
      </c>
      <c r="DU145" s="31">
        <f t="shared" si="126"/>
        <v>3.0965788118174669E-2</v>
      </c>
      <c r="DV145" s="31">
        <f t="shared" si="127"/>
        <v>990.64597420346399</v>
      </c>
      <c r="DW145" s="31">
        <f t="shared" si="128"/>
        <v>981379.4462055302</v>
      </c>
      <c r="EK145" s="69">
        <v>31991.627999999997</v>
      </c>
      <c r="EL145" s="66">
        <f t="shared" si="129"/>
        <v>10555.548003645254</v>
      </c>
      <c r="EM145" s="59">
        <v>23120</v>
      </c>
      <c r="EN145">
        <f t="shared" si="130"/>
        <v>33289.838455664292</v>
      </c>
      <c r="EO145" s="31">
        <f t="shared" si="131"/>
        <v>4.0579693401795479E-2</v>
      </c>
      <c r="EP145" s="31">
        <f t="shared" si="132"/>
        <v>1298.2104556642953</v>
      </c>
      <c r="EQ145" s="31">
        <f t="shared" si="133"/>
        <v>1685350.3871960973</v>
      </c>
    </row>
    <row r="146" spans="1:149" ht="15.75" thickBot="1" x14ac:dyDescent="0.3">
      <c r="A146">
        <v>142</v>
      </c>
      <c r="B146" s="4" t="s">
        <v>164</v>
      </c>
      <c r="C146" s="5">
        <v>2</v>
      </c>
      <c r="D146" s="5">
        <v>153</v>
      </c>
      <c r="E146" s="5">
        <v>15000</v>
      </c>
      <c r="F146" s="5">
        <v>24903.275999999998</v>
      </c>
      <c r="G146">
        <f t="shared" si="111"/>
        <v>31991.627999999997</v>
      </c>
      <c r="H146">
        <f t="shared" si="121"/>
        <v>36206.832000000002</v>
      </c>
      <c r="I146">
        <f t="shared" si="134"/>
        <v>35762.639999999999</v>
      </c>
      <c r="J146">
        <f t="shared" si="136"/>
        <v>37107.983999999997</v>
      </c>
      <c r="K146">
        <f t="shared" si="112"/>
        <v>23120</v>
      </c>
      <c r="L146">
        <f t="shared" si="122"/>
        <v>30960</v>
      </c>
      <c r="M146">
        <f t="shared" si="135"/>
        <v>27360</v>
      </c>
      <c r="N146">
        <f t="shared" si="137"/>
        <v>32320</v>
      </c>
      <c r="O146">
        <f t="shared" si="138"/>
        <v>26320</v>
      </c>
      <c r="P146">
        <f t="shared" si="113"/>
        <v>-8120</v>
      </c>
      <c r="Q146">
        <f t="shared" si="113"/>
        <v>-7088.351999999999</v>
      </c>
      <c r="S146" s="31"/>
      <c r="T146" s="19">
        <f t="shared" si="94"/>
        <v>27356.861596356648</v>
      </c>
      <c r="U146" s="54">
        <f t="shared" si="96"/>
        <v>9.8524611635700074E-2</v>
      </c>
      <c r="V146" s="54">
        <f t="shared" si="97"/>
        <v>2453.5855963566501</v>
      </c>
      <c r="W146" s="54">
        <f t="shared" si="98"/>
        <v>6020082.2786488179</v>
      </c>
      <c r="X146" s="54"/>
      <c r="Y146" s="28"/>
      <c r="Z146" s="28"/>
      <c r="AA146" s="54"/>
      <c r="AB146" s="54"/>
      <c r="AC146" s="54"/>
      <c r="AD146" s="54"/>
      <c r="AE146" s="54"/>
      <c r="AF146" s="54"/>
      <c r="AG146" s="54"/>
      <c r="AH146" s="54"/>
      <c r="AI146" s="55"/>
      <c r="AK146" s="60">
        <v>142</v>
      </c>
      <c r="AL146" s="61">
        <v>24903.275999999998</v>
      </c>
      <c r="AM146" s="54">
        <f t="shared" si="99"/>
        <v>34198.120308086276</v>
      </c>
      <c r="AN146" s="54">
        <f t="shared" si="100"/>
        <v>0.37323781449823223</v>
      </c>
      <c r="AO146" s="54">
        <f t="shared" si="101"/>
        <v>9294.844308086278</v>
      </c>
      <c r="AP146" s="54">
        <f t="shared" si="102"/>
        <v>86394130.711563885</v>
      </c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5"/>
      <c r="BD146" s="60">
        <v>142</v>
      </c>
      <c r="BE146" s="61">
        <v>24903.275999999998</v>
      </c>
      <c r="BF146" s="61">
        <v>10000</v>
      </c>
      <c r="BG146" s="61">
        <v>5000</v>
      </c>
      <c r="BH146" s="54">
        <f t="shared" si="103"/>
        <v>26740.539004930237</v>
      </c>
      <c r="BI146" s="54">
        <f t="shared" si="104"/>
        <v>7.3775956421566341E-2</v>
      </c>
      <c r="BJ146" s="54">
        <f t="shared" si="105"/>
        <v>1837.2630049302388</v>
      </c>
      <c r="BK146" s="54">
        <f t="shared" si="106"/>
        <v>3375535.3492852906</v>
      </c>
      <c r="BL146" s="54"/>
      <c r="BM146" s="54"/>
      <c r="BN146" s="54"/>
      <c r="BO146" s="31"/>
      <c r="BP146" s="31"/>
      <c r="BQ146" s="31"/>
      <c r="BR146" s="31"/>
      <c r="BS146" s="31"/>
      <c r="BT146" s="31"/>
      <c r="BU146" s="31"/>
      <c r="BV146" s="31"/>
      <c r="BW146" s="50"/>
      <c r="BY146" s="71">
        <v>24903.275999999998</v>
      </c>
      <c r="BZ146" s="61">
        <v>31991.627999999997</v>
      </c>
      <c r="CA146" s="61">
        <v>15000</v>
      </c>
      <c r="CB146" s="54">
        <f t="shared" si="114"/>
        <v>27649.54509685441</v>
      </c>
      <c r="CC146" s="54">
        <f t="shared" si="115"/>
        <v>0.11027742281193897</v>
      </c>
      <c r="CD146" s="54">
        <f t="shared" si="116"/>
        <v>2746.2690968544121</v>
      </c>
      <c r="CE146" s="54">
        <f t="shared" si="117"/>
        <v>7541993.9523375481</v>
      </c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5"/>
      <c r="CS146" s="71">
        <v>24903.275999999998</v>
      </c>
      <c r="CT146" s="54">
        <v>142</v>
      </c>
      <c r="CU146" s="54">
        <f t="shared" si="107"/>
        <v>20164</v>
      </c>
      <c r="CV146" s="54">
        <f t="shared" si="108"/>
        <v>2863288</v>
      </c>
      <c r="CW146" s="21">
        <f t="shared" si="109"/>
        <v>32638.799448951711</v>
      </c>
      <c r="CX146" s="21">
        <f t="shared" si="110"/>
        <v>-7735.5234489517134</v>
      </c>
      <c r="CY146" s="21">
        <f t="shared" si="118"/>
        <v>-642.98662477266043</v>
      </c>
      <c r="CZ146" s="54">
        <f t="shared" si="119"/>
        <v>-179.51824546651162</v>
      </c>
      <c r="DA146" s="21">
        <f t="shared" si="120"/>
        <v>32459.2812034852</v>
      </c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5"/>
      <c r="DO146" s="71">
        <v>24903.275999999998</v>
      </c>
      <c r="DP146" s="16">
        <f t="shared" si="95"/>
        <v>-7735.5234489517134</v>
      </c>
      <c r="DQ146">
        <f t="shared" si="123"/>
        <v>-703.51029048648002</v>
      </c>
      <c r="DR146" s="66">
        <f t="shared" si="124"/>
        <v>31929.575265813568</v>
      </c>
      <c r="DS146" s="61">
        <v>15000</v>
      </c>
      <c r="DT146">
        <f t="shared" si="125"/>
        <v>27320.432067766531</v>
      </c>
      <c r="DU146" s="31">
        <f t="shared" si="126"/>
        <v>9.7061770819491106E-2</v>
      </c>
      <c r="DV146" s="31">
        <f t="shared" si="127"/>
        <v>2417.1560677665329</v>
      </c>
      <c r="DW146" s="31">
        <f t="shared" si="128"/>
        <v>5842643.4559405679</v>
      </c>
      <c r="EK146" s="71">
        <v>24903.275999999998</v>
      </c>
      <c r="EL146" s="66">
        <f t="shared" si="129"/>
        <v>8761.7097818802831</v>
      </c>
      <c r="EM146" s="61">
        <v>15000</v>
      </c>
      <c r="EN146">
        <f t="shared" si="130"/>
        <v>27484.29376182333</v>
      </c>
      <c r="EO146" s="31">
        <f t="shared" si="131"/>
        <v>0.10364169604928011</v>
      </c>
      <c r="EP146" s="31">
        <f t="shared" si="132"/>
        <v>2581.017761823332</v>
      </c>
      <c r="EQ146" s="31">
        <f t="shared" si="133"/>
        <v>6661652.6868475219</v>
      </c>
    </row>
    <row r="147" spans="1:149" ht="30.75" thickBot="1" x14ac:dyDescent="0.3">
      <c r="B147" s="4"/>
      <c r="C147" s="5"/>
      <c r="D147" s="5"/>
      <c r="E147" s="5"/>
      <c r="F147" s="5"/>
      <c r="S147" s="31"/>
      <c r="T147" s="31"/>
      <c r="U147" s="31"/>
      <c r="V147" s="31"/>
      <c r="W147" s="31"/>
      <c r="X147" s="31"/>
      <c r="Y147" s="27"/>
      <c r="Z147" s="27"/>
      <c r="AA147" s="31"/>
      <c r="AB147" s="31"/>
      <c r="AC147" s="31"/>
      <c r="AD147" s="31"/>
      <c r="AE147" s="31"/>
      <c r="AF147" s="31"/>
      <c r="AG147" s="31"/>
      <c r="AH147" s="31"/>
      <c r="AI147" s="31"/>
      <c r="AK147" s="58"/>
      <c r="AL147" s="59"/>
      <c r="AM147" s="31"/>
      <c r="AN147" s="47" t="s">
        <v>440</v>
      </c>
      <c r="AO147" s="47" t="s">
        <v>442</v>
      </c>
      <c r="AP147" s="47" t="s">
        <v>444</v>
      </c>
      <c r="AQ147" s="48" t="s">
        <v>447</v>
      </c>
      <c r="AR147" s="48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D147" s="16" t="s">
        <v>34</v>
      </c>
      <c r="BE147" s="47" t="s">
        <v>36</v>
      </c>
      <c r="BF147" s="47" t="s">
        <v>386</v>
      </c>
      <c r="BG147" s="47" t="s">
        <v>389</v>
      </c>
      <c r="BH147" s="47" t="s">
        <v>439</v>
      </c>
      <c r="BI147" s="47" t="s">
        <v>440</v>
      </c>
      <c r="BJ147" s="47" t="s">
        <v>442</v>
      </c>
      <c r="BK147" s="47" t="s">
        <v>444</v>
      </c>
      <c r="BL147" s="48" t="s">
        <v>449</v>
      </c>
      <c r="BM147" s="48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Y147" s="16" t="s">
        <v>36</v>
      </c>
      <c r="BZ147" s="47" t="s">
        <v>458</v>
      </c>
      <c r="CA147" s="47" t="s">
        <v>35</v>
      </c>
      <c r="CB147" s="47" t="s">
        <v>439</v>
      </c>
      <c r="CC147" s="47" t="s">
        <v>440</v>
      </c>
      <c r="CD147" s="47" t="s">
        <v>442</v>
      </c>
      <c r="CE147" s="47" t="s">
        <v>444</v>
      </c>
      <c r="CF147" s="48" t="s">
        <v>478</v>
      </c>
      <c r="CG147" s="48"/>
      <c r="CH147" s="31"/>
      <c r="CI147" s="31"/>
      <c r="CJ147" s="31"/>
      <c r="CK147" s="31"/>
      <c r="CL147" s="31"/>
      <c r="CM147" s="31"/>
      <c r="CN147" s="31"/>
      <c r="CO147" s="31"/>
      <c r="CP147" s="31"/>
      <c r="CQ147" s="31"/>
      <c r="CS147" s="59"/>
      <c r="CT147" s="31"/>
      <c r="CU147" s="31"/>
      <c r="CV147" s="31"/>
      <c r="CW147" s="42"/>
      <c r="CX147" s="42"/>
      <c r="CY147" s="42"/>
      <c r="CZ147" s="31"/>
      <c r="DA147" s="42"/>
      <c r="DB147" s="31"/>
      <c r="DC147" s="31"/>
      <c r="DD147" s="31"/>
      <c r="DE147" s="31"/>
      <c r="DF147" s="31"/>
      <c r="DG147" s="31"/>
      <c r="DH147" s="31"/>
      <c r="DI147" s="31"/>
      <c r="DJ147" s="31"/>
      <c r="DK147" s="31"/>
      <c r="DL147" s="31"/>
      <c r="DM147" s="31"/>
      <c r="DO147" s="16" t="s">
        <v>36</v>
      </c>
      <c r="DP147" s="100" t="str">
        <f>DP4</f>
        <v>Yt-тренд</v>
      </c>
      <c r="DQ147" s="16" t="s">
        <v>475</v>
      </c>
      <c r="DR147" s="16" t="s">
        <v>476</v>
      </c>
      <c r="DS147" s="47" t="s">
        <v>35</v>
      </c>
      <c r="DT147" s="16" t="s">
        <v>469</v>
      </c>
      <c r="DU147" s="47" t="s">
        <v>440</v>
      </c>
      <c r="DV147" s="47" t="s">
        <v>442</v>
      </c>
      <c r="DW147" s="47" t="s">
        <v>444</v>
      </c>
      <c r="DX147" s="48" t="s">
        <v>479</v>
      </c>
      <c r="DY147" s="48"/>
      <c r="EK147" s="16" t="s">
        <v>36</v>
      </c>
      <c r="EL147" s="16" t="s">
        <v>475</v>
      </c>
      <c r="EM147" s="47" t="s">
        <v>35</v>
      </c>
      <c r="EN147" s="16" t="s">
        <v>469</v>
      </c>
      <c r="EO147" s="47" t="s">
        <v>440</v>
      </c>
      <c r="EP147" s="47" t="s">
        <v>442</v>
      </c>
      <c r="EQ147" s="47" t="s">
        <v>444</v>
      </c>
      <c r="ER147" s="48" t="s">
        <v>480</v>
      </c>
      <c r="ES147" s="48"/>
    </row>
    <row r="148" spans="1:149" ht="15.75" thickBot="1" x14ac:dyDescent="0.3">
      <c r="B148" s="4"/>
      <c r="C148" s="5"/>
      <c r="D148" s="5"/>
      <c r="E148" s="5"/>
      <c r="F148" s="5"/>
      <c r="H148" s="14">
        <f>292-142</f>
        <v>150</v>
      </c>
      <c r="I148" s="15">
        <f>1.96/H148^0.5</f>
        <v>0.1600333298618343</v>
      </c>
      <c r="AB148" s="31"/>
      <c r="AC148" s="31"/>
      <c r="AK148" s="98">
        <v>143</v>
      </c>
      <c r="AL148">
        <f>F152</f>
        <v>35221.284</v>
      </c>
      <c r="AM148" s="99">
        <f t="shared" si="99"/>
        <v>34205.594966736586</v>
      </c>
      <c r="AN148" s="31">
        <f>ABS((AM148-AL148)/AL148)</f>
        <v>2.883736530625669E-2</v>
      </c>
      <c r="AO148" s="31">
        <f>ABS(AM148-AL148)</f>
        <v>1015.6890332634139</v>
      </c>
      <c r="AP148" s="31">
        <f>(AM148-AL148)^2</f>
        <v>1031624.2122915683</v>
      </c>
      <c r="AQ148" s="56" t="s">
        <v>441</v>
      </c>
      <c r="AR148" s="57">
        <f>AVERAGE(AN148:AN297)*100</f>
        <v>13.988514273132635</v>
      </c>
      <c r="BD148" s="98">
        <v>143</v>
      </c>
      <c r="BE148">
        <f>F152</f>
        <v>35221.284</v>
      </c>
      <c r="BF148">
        <f>'Объединенные данные'!F134</f>
        <v>14720</v>
      </c>
      <c r="BG148">
        <f>'Объединенные данные'!H134</f>
        <v>16640</v>
      </c>
      <c r="BH148" s="31">
        <f>$BP$20+$BP$21*BF148+$BP$22*BG148</f>
        <v>38725.667412627008</v>
      </c>
      <c r="BI148" s="31">
        <f>ABS((BH148-BE148)/BE148)</f>
        <v>9.9496185676450882E-2</v>
      </c>
      <c r="BJ148" s="31">
        <f>ABS(BH148-BE148)</f>
        <v>3504.3834126270085</v>
      </c>
      <c r="BK148" s="31">
        <f>(BH148-BE148)^2</f>
        <v>12280703.102695318</v>
      </c>
      <c r="BL148" s="56" t="s">
        <v>441</v>
      </c>
      <c r="BM148" s="57">
        <f>AVERAGE(BI148:BI297)*100</f>
        <v>21.310300929349719</v>
      </c>
      <c r="BO148" s="31"/>
      <c r="BP148" s="31"/>
      <c r="BQ148" s="31"/>
      <c r="BR148" s="31"/>
      <c r="BS148" s="31"/>
      <c r="BT148" s="31"/>
      <c r="BU148" s="31"/>
      <c r="BV148" s="31"/>
      <c r="BW148" s="31"/>
      <c r="BY148" s="69">
        <f>F152</f>
        <v>35221.284</v>
      </c>
      <c r="BZ148" s="70"/>
      <c r="CA148" s="59">
        <f>E152</f>
        <v>18000</v>
      </c>
      <c r="CB148" s="31"/>
      <c r="CC148" s="31"/>
      <c r="CD148" s="31"/>
      <c r="CE148" s="31"/>
      <c r="CF148" s="56" t="s">
        <v>441</v>
      </c>
      <c r="CG148" s="57">
        <f>AVERAGE(CC149:CC297)*100</f>
        <v>15.494878111476975</v>
      </c>
      <c r="DO148" s="69"/>
      <c r="DP148" s="16"/>
      <c r="DS148" s="59"/>
      <c r="DU148" s="31"/>
      <c r="DV148" s="31"/>
      <c r="DW148" s="31"/>
      <c r="DX148" s="56" t="s">
        <v>441</v>
      </c>
      <c r="DY148" s="57" t="e">
        <f>AVERAGE(DU149:DU289)*100</f>
        <v>#DIV/0!</v>
      </c>
      <c r="EK148" s="69">
        <f>F152</f>
        <v>35221.284</v>
      </c>
      <c r="EM148" s="59">
        <f>E152</f>
        <v>18000</v>
      </c>
      <c r="EO148" s="31"/>
      <c r="EP148" s="31"/>
      <c r="EQ148" s="31"/>
      <c r="ER148" s="56" t="s">
        <v>441</v>
      </c>
      <c r="ES148" s="57">
        <f>AVERAGE(EO149:EO297)*100</f>
        <v>38.132791635429001</v>
      </c>
    </row>
    <row r="149" spans="1:149" ht="15.75" thickBot="1" x14ac:dyDescent="0.3">
      <c r="B149" s="4"/>
      <c r="C149" s="5"/>
      <c r="D149" s="5"/>
      <c r="E149" s="5"/>
      <c r="F149" s="5"/>
      <c r="H149" s="16" t="s">
        <v>36</v>
      </c>
      <c r="I149" s="17" t="s">
        <v>392</v>
      </c>
      <c r="J149" s="17">
        <v>1</v>
      </c>
      <c r="K149" s="17">
        <v>2</v>
      </c>
      <c r="L149" s="17">
        <v>3</v>
      </c>
      <c r="M149" s="18">
        <v>4</v>
      </c>
      <c r="N149" s="16" t="s">
        <v>35</v>
      </c>
      <c r="O149" s="17" t="s">
        <v>392</v>
      </c>
      <c r="P149" s="23">
        <v>1</v>
      </c>
      <c r="Q149" s="23">
        <v>2</v>
      </c>
      <c r="R149" s="23">
        <v>3</v>
      </c>
      <c r="S149" s="23">
        <v>4</v>
      </c>
      <c r="T149" s="24">
        <v>5</v>
      </c>
      <c r="U149" s="16" t="s">
        <v>402</v>
      </c>
      <c r="V149" s="17" t="s">
        <v>392</v>
      </c>
      <c r="W149" s="23">
        <v>0</v>
      </c>
      <c r="X149" s="23">
        <v>1</v>
      </c>
      <c r="Y149" s="23">
        <v>2</v>
      </c>
      <c r="Z149" s="23">
        <v>3</v>
      </c>
      <c r="AA149" s="24">
        <v>4</v>
      </c>
      <c r="AB149" s="31"/>
      <c r="AC149" s="31"/>
      <c r="AK149" s="98">
        <v>144</v>
      </c>
      <c r="AL149">
        <f>F153</f>
        <v>34803.348000000005</v>
      </c>
      <c r="AM149" s="99">
        <f>$AU$20+$AU$21*AK149</f>
        <v>34213.069625386895</v>
      </c>
      <c r="AN149" s="31">
        <f t="shared" ref="AN149:AN212" si="139">ABS((AM149-AL149)/AL149)</f>
        <v>1.696039055245805E-2</v>
      </c>
      <c r="AO149" s="31">
        <f t="shared" ref="AO149:AO212" si="140">ABS(AM149-AL149)</f>
        <v>590.27837461310992</v>
      </c>
      <c r="AP149" s="31">
        <f t="shared" ref="AP149:AP212" si="141">(AM149-AL149)^2</f>
        <v>348428.55953589495</v>
      </c>
      <c r="AQ149" s="56" t="s">
        <v>443</v>
      </c>
      <c r="AR149" s="57">
        <f>AVERAGE(AO148:AO297)</f>
        <v>4134.3836327255149</v>
      </c>
      <c r="BD149" s="98">
        <v>144</v>
      </c>
      <c r="BE149">
        <f t="shared" ref="BE149:BE212" si="142">F153</f>
        <v>34803.348000000005</v>
      </c>
      <c r="BF149">
        <f>'Объединенные данные'!F135</f>
        <v>14400</v>
      </c>
      <c r="BG149">
        <f>'Объединенные данные'!H135</f>
        <v>12880</v>
      </c>
      <c r="BH149" s="31">
        <f t="shared" ref="BH149:BH212" si="143">$BP$20+$BP$21*BF149+$BP$22*BG149</f>
        <v>35584.263388273153</v>
      </c>
      <c r="BI149" s="31">
        <f t="shared" ref="BI149:BI212" si="144">ABS((BH149-BE149)/BE149)</f>
        <v>2.243793867972552E-2</v>
      </c>
      <c r="BJ149" s="31">
        <f t="shared" ref="BJ149:BJ212" si="145">ABS(BH149-BE149)</f>
        <v>780.91538827314798</v>
      </c>
      <c r="BK149" s="31">
        <f t="shared" ref="BK149:BK212" si="146">(BH149-BE149)^2</f>
        <v>609828.8436418015</v>
      </c>
      <c r="BL149" s="56" t="s">
        <v>443</v>
      </c>
      <c r="BM149" s="57">
        <f>AVERAGE(BJ148:BJ297)</f>
        <v>6623.9075747445831</v>
      </c>
      <c r="BO149" s="106"/>
      <c r="BP149" s="106"/>
      <c r="BQ149" s="31"/>
      <c r="BR149" s="31"/>
      <c r="BS149" s="31"/>
      <c r="BT149" s="31"/>
      <c r="BU149" s="31"/>
      <c r="BV149" s="31"/>
      <c r="BW149" s="31"/>
      <c r="BY149" s="69">
        <f>F153</f>
        <v>34803.348000000005</v>
      </c>
      <c r="BZ149" s="59">
        <f>BY148</f>
        <v>35221.284</v>
      </c>
      <c r="CA149" s="59">
        <f>E153</f>
        <v>16720</v>
      </c>
      <c r="CB149" s="31">
        <f>$CJ$20+$CJ$21*BZ149+$CJ$22*CA149</f>
        <v>29162.500328025828</v>
      </c>
      <c r="CC149" s="31">
        <f>ABS((CB149-BY149)/BY149)</f>
        <v>0.16207773091181277</v>
      </c>
      <c r="CD149" s="31">
        <f>ABS(CB149-BY149)</f>
        <v>5640.8476719741775</v>
      </c>
      <c r="CE149" s="31">
        <f>(CB149-BY149)^2</f>
        <v>31819162.458416499</v>
      </c>
      <c r="CF149" s="56" t="s">
        <v>443</v>
      </c>
      <c r="CG149" s="57">
        <f>AVERAGE(CD149:CD297)</f>
        <v>5055.1038475047326</v>
      </c>
      <c r="DO149" s="69"/>
      <c r="DP149" s="16"/>
      <c r="DS149" s="59"/>
      <c r="DU149" s="31"/>
      <c r="DV149" s="31"/>
      <c r="DW149" s="31"/>
      <c r="DX149" s="56" t="s">
        <v>443</v>
      </c>
      <c r="DY149" s="57" t="e">
        <f>AVERAGE(DV149:DV289)</f>
        <v>#DIV/0!</v>
      </c>
      <c r="EK149" s="69">
        <f>F153</f>
        <v>34803.348000000005</v>
      </c>
      <c r="EL149">
        <f>EK148</f>
        <v>35221.284</v>
      </c>
      <c r="EM149" s="59">
        <f>E153</f>
        <v>16720</v>
      </c>
      <c r="EO149" s="31"/>
      <c r="EP149" s="31"/>
      <c r="EQ149" s="31"/>
      <c r="ER149" s="56" t="s">
        <v>443</v>
      </c>
      <c r="ES149" s="57">
        <f>AVERAGE(EP149:EP297)</f>
        <v>12348.295554222173</v>
      </c>
    </row>
    <row r="150" spans="1:149" ht="18" customHeight="1" thickBot="1" x14ac:dyDescent="0.3">
      <c r="B150" s="4"/>
      <c r="C150" s="5"/>
      <c r="D150" s="5"/>
      <c r="E150" s="5"/>
      <c r="F150" s="5"/>
      <c r="H150" s="19"/>
      <c r="I150" s="20" t="s">
        <v>391</v>
      </c>
      <c r="J150" s="21">
        <f>CORREL($F$152:$F$301,G152:G301)</f>
        <v>0.36502682061062391</v>
      </c>
      <c r="K150" s="21">
        <f>CORREL($F$152:$F$301,H152:H301)</f>
        <v>8.2184571033833753E-2</v>
      </c>
      <c r="L150" s="21">
        <f>CORREL($F$152:$F$301,I152:I301)</f>
        <v>0.13745046803682665</v>
      </c>
      <c r="M150" s="21">
        <f>CORREL($F$152:$F$301,J152:J301)</f>
        <v>8.4798964180212141E-2</v>
      </c>
      <c r="N150" s="19"/>
      <c r="O150" s="20" t="s">
        <v>391</v>
      </c>
      <c r="P150" s="21">
        <f>CORREL($E$153:$E$301,K153:K301)</f>
        <v>0.23110828726498675</v>
      </c>
      <c r="Q150" s="21">
        <f t="shared" ref="Q150:T150" si="147">CORREL($E$153:$E$301,L153:L301)</f>
        <v>8.6208553303326104E-3</v>
      </c>
      <c r="R150" s="21">
        <f t="shared" si="147"/>
        <v>0.15258319159619188</v>
      </c>
      <c r="S150" s="21">
        <f t="shared" si="147"/>
        <v>0.3511568387635593</v>
      </c>
      <c r="T150" s="21">
        <f t="shared" si="147"/>
        <v>6.711802997623495E-2</v>
      </c>
      <c r="U150" s="43"/>
      <c r="V150" s="44" t="s">
        <v>403</v>
      </c>
      <c r="W150" s="45">
        <f>CORREL($F$152:$F$301,E152:E301)</f>
        <v>0.52078803747920854</v>
      </c>
      <c r="X150" s="45">
        <f>CORREL($F$152:$F$301,K152:K301)</f>
        <v>0.12210191208935306</v>
      </c>
      <c r="Y150" s="45">
        <f>CORREL($F$152:$F$301,L152:L301)</f>
        <v>-7.4586887848848607E-2</v>
      </c>
      <c r="Z150" s="45">
        <f>CORREL($F$152:$F$301,M152:M301)</f>
        <v>0.11796871487026402</v>
      </c>
      <c r="AA150" s="45">
        <f>CORREL($F$152:$F$301,N152:N301)</f>
        <v>6.4558828138110064E-2</v>
      </c>
      <c r="AB150" s="31"/>
      <c r="AC150" s="31"/>
      <c r="AK150" s="98">
        <v>145</v>
      </c>
      <c r="AL150">
        <f t="shared" ref="AL150:AL213" si="148">F154</f>
        <v>34743.912000000004</v>
      </c>
      <c r="AM150" s="99">
        <f t="shared" ref="AM150:AM213" si="149">$AU$20+$AU$21*AK150</f>
        <v>34220.544284037205</v>
      </c>
      <c r="AN150" s="31">
        <f t="shared" si="139"/>
        <v>1.5063580519165447E-2</v>
      </c>
      <c r="AO150" s="31">
        <f t="shared" si="140"/>
        <v>523.36771596279868</v>
      </c>
      <c r="AP150" s="31">
        <f t="shared" si="141"/>
        <v>273913.76611211675</v>
      </c>
      <c r="AQ150" s="56" t="s">
        <v>445</v>
      </c>
      <c r="AR150" s="57">
        <f>AVERAGE(AP148:AP297)^0.5</f>
        <v>5407.6497355153469</v>
      </c>
      <c r="BD150" s="98">
        <v>145</v>
      </c>
      <c r="BE150">
        <f t="shared" si="142"/>
        <v>34743.912000000004</v>
      </c>
      <c r="BF150">
        <f>'Объединенные данные'!F136</f>
        <v>14720</v>
      </c>
      <c r="BG150">
        <f>'Объединенные данные'!H136</f>
        <v>10400</v>
      </c>
      <c r="BH150" s="31">
        <f t="shared" si="143"/>
        <v>33834.119600269623</v>
      </c>
      <c r="BI150" s="31">
        <f t="shared" si="144"/>
        <v>2.6185663828827924E-2</v>
      </c>
      <c r="BJ150" s="31">
        <f t="shared" si="145"/>
        <v>909.79239973038057</v>
      </c>
      <c r="BK150" s="31">
        <f t="shared" si="146"/>
        <v>827722.21060716454</v>
      </c>
      <c r="BL150" s="56" t="s">
        <v>445</v>
      </c>
      <c r="BM150" s="57">
        <f>AVERAGE(BK148:BK297)^0.5</f>
        <v>7926.4837565675525</v>
      </c>
      <c r="BO150" s="27"/>
      <c r="BP150" s="27"/>
      <c r="BQ150" s="31"/>
      <c r="BR150" s="31"/>
      <c r="BS150" s="31"/>
      <c r="BT150" s="31"/>
      <c r="BU150" s="31"/>
      <c r="BV150" s="31"/>
      <c r="BW150" s="31"/>
      <c r="BY150" s="69">
        <f t="shared" ref="BY150:BY213" si="150">F154</f>
        <v>34743.912000000004</v>
      </c>
      <c r="BZ150" s="59">
        <f t="shared" ref="BZ150:BZ213" si="151">BY149</f>
        <v>34803.348000000005</v>
      </c>
      <c r="CA150" s="59">
        <f t="shared" ref="CA150:CA213" si="152">E154</f>
        <v>26400</v>
      </c>
      <c r="CB150" s="31">
        <f t="shared" ref="CB150:CB213" si="153">$CJ$20+$CJ$21*BZ150+$CJ$22*CA150</f>
        <v>35157.270367218021</v>
      </c>
      <c r="CC150" s="31">
        <f t="shared" ref="CC150:CC213" si="154">ABS((CB150-BY150)/BY150)</f>
        <v>1.189728914861451E-2</v>
      </c>
      <c r="CD150" s="31">
        <f t="shared" ref="CD150:CD213" si="155">ABS(CB150-BY150)</f>
        <v>413.35836721801752</v>
      </c>
      <c r="CE150" s="31">
        <f t="shared" ref="CE150:CE213" si="156">(CB150-BY150)^2</f>
        <v>170865.13974914543</v>
      </c>
      <c r="CF150" s="56" t="s">
        <v>445</v>
      </c>
      <c r="CG150" s="57">
        <f>AVERAGE(CE149:CE297)^0.5</f>
        <v>5842.4976800817749</v>
      </c>
      <c r="DO150" s="69"/>
      <c r="DP150" s="16"/>
      <c r="DR150" s="66"/>
      <c r="DS150" s="59"/>
      <c r="DU150" s="31"/>
      <c r="DV150" s="31"/>
      <c r="DW150" s="31"/>
      <c r="DX150" s="56" t="s">
        <v>445</v>
      </c>
      <c r="DY150" s="57" t="e">
        <f>AVERAGE(DW149:DW289)^0.5</f>
        <v>#DIV/0!</v>
      </c>
      <c r="EK150" s="69">
        <f>F154</f>
        <v>34743.912000000004</v>
      </c>
      <c r="EL150">
        <f>EK149</f>
        <v>34803.348000000005</v>
      </c>
      <c r="EM150" s="59">
        <f>E154</f>
        <v>26400</v>
      </c>
      <c r="EN150">
        <f>$EV$23+$EV$24*EL150+$EV$25*EM150</f>
        <v>46026.410333351632</v>
      </c>
      <c r="EO150" s="31">
        <f>ABS((EN150-EK150)/EK150)</f>
        <v>0.32473310240227488</v>
      </c>
      <c r="EP150" s="31">
        <f>ABS(EN150-EK150)</f>
        <v>11282.498333351628</v>
      </c>
      <c r="EQ150" s="31">
        <f>(EN150-EK150)^2</f>
        <v>127294768.64208227</v>
      </c>
      <c r="ER150" s="56" t="s">
        <v>445</v>
      </c>
      <c r="ES150" s="57">
        <f>AVERAGE(EQ149:EQ297)^0.5</f>
        <v>13428.957775816971</v>
      </c>
    </row>
    <row r="151" spans="1:149" ht="15" customHeight="1" thickBot="1" x14ac:dyDescent="0.3">
      <c r="B151" s="4"/>
      <c r="C151" s="5"/>
      <c r="D151" s="5"/>
      <c r="E151" s="3" t="s">
        <v>35</v>
      </c>
      <c r="F151" s="3" t="s">
        <v>36</v>
      </c>
      <c r="G151" s="3" t="s">
        <v>393</v>
      </c>
      <c r="H151" s="3" t="s">
        <v>394</v>
      </c>
      <c r="I151" s="3" t="s">
        <v>395</v>
      </c>
      <c r="J151" s="3" t="s">
        <v>396</v>
      </c>
      <c r="K151" s="3" t="s">
        <v>397</v>
      </c>
      <c r="L151" s="3" t="s">
        <v>398</v>
      </c>
      <c r="M151" s="3" t="s">
        <v>399</v>
      </c>
      <c r="N151" s="3" t="s">
        <v>400</v>
      </c>
      <c r="O151" s="3" t="s">
        <v>401</v>
      </c>
      <c r="S151" s="31"/>
      <c r="T151" s="16" t="s">
        <v>439</v>
      </c>
      <c r="U151" s="47" t="s">
        <v>440</v>
      </c>
      <c r="V151" s="47" t="s">
        <v>442</v>
      </c>
      <c r="W151" s="47" t="s">
        <v>444</v>
      </c>
      <c r="X151" s="48" t="s">
        <v>446</v>
      </c>
      <c r="Y151" s="49"/>
      <c r="Z151" s="94">
        <v>1</v>
      </c>
      <c r="AA151" s="31"/>
      <c r="AB151" s="31"/>
      <c r="AC151" s="31"/>
      <c r="AK151" s="98">
        <v>146</v>
      </c>
      <c r="AL151">
        <f t="shared" si="148"/>
        <v>38730.563999999998</v>
      </c>
      <c r="AM151" s="99">
        <f t="shared" si="149"/>
        <v>34228.018942687515</v>
      </c>
      <c r="AN151" s="31">
        <f t="shared" si="139"/>
        <v>0.11625302067154208</v>
      </c>
      <c r="AO151" s="31">
        <f t="shared" si="140"/>
        <v>4502.5450573124836</v>
      </c>
      <c r="AP151" s="31">
        <f t="shared" si="141"/>
        <v>20272911.993129075</v>
      </c>
      <c r="BD151" s="98">
        <v>146</v>
      </c>
      <c r="BE151">
        <f t="shared" si="142"/>
        <v>38730.563999999998</v>
      </c>
      <c r="BF151">
        <f>'Объединенные данные'!F137</f>
        <v>12400</v>
      </c>
      <c r="BG151">
        <f>'Объединенные данные'!H137</f>
        <v>10960</v>
      </c>
      <c r="BH151" s="31">
        <f t="shared" si="143"/>
        <v>32867.091087130873</v>
      </c>
      <c r="BI151" s="31">
        <f t="shared" si="144"/>
        <v>0.15139136401083975</v>
      </c>
      <c r="BJ151" s="31">
        <f t="shared" si="145"/>
        <v>5863.4729128691251</v>
      </c>
      <c r="BK151" s="31">
        <f t="shared" si="146"/>
        <v>34380314.599949941</v>
      </c>
      <c r="BO151" s="27"/>
      <c r="BP151" s="27"/>
      <c r="BQ151" s="31"/>
      <c r="BR151" s="31"/>
      <c r="BS151" s="31"/>
      <c r="BT151" s="31"/>
      <c r="BU151" s="31"/>
      <c r="BV151" s="31"/>
      <c r="BW151" s="31"/>
      <c r="BY151" s="69">
        <f t="shared" si="150"/>
        <v>38730.563999999998</v>
      </c>
      <c r="BZ151" s="59">
        <f t="shared" si="151"/>
        <v>34743.912000000004</v>
      </c>
      <c r="CA151" s="59">
        <f t="shared" si="152"/>
        <v>30480</v>
      </c>
      <c r="CB151" s="31">
        <f t="shared" si="153"/>
        <v>37699.810136063308</v>
      </c>
      <c r="CC151" s="31">
        <f t="shared" si="154"/>
        <v>2.6613448333380592E-2</v>
      </c>
      <c r="CD151" s="31">
        <f t="shared" si="155"/>
        <v>1030.7538639366903</v>
      </c>
      <c r="CE151" s="31">
        <f t="shared" si="156"/>
        <v>1062453.5280204171</v>
      </c>
      <c r="EK151" s="69">
        <f t="shared" ref="EK151:EK214" si="157">F155</f>
        <v>38730.563999999998</v>
      </c>
      <c r="EL151">
        <f t="shared" ref="EL151:EL214" si="158">EK150</f>
        <v>34743.912000000004</v>
      </c>
      <c r="EM151" s="59">
        <f t="shared" ref="EM151:EM214" si="159">E155</f>
        <v>30480</v>
      </c>
      <c r="EN151">
        <f t="shared" ref="EN151:EN214" si="160">$EV$23+$EV$24*EL151+$EV$25*EM151</f>
        <v>48519.056163118279</v>
      </c>
      <c r="EO151" s="31">
        <f t="shared" ref="EO151:EO214" si="161">ABS((EN151-EK151)/EK151)</f>
        <v>0.25273301372833817</v>
      </c>
      <c r="EP151" s="31">
        <f t="shared" ref="EP151:EP214" si="162">ABS(EN151-EK151)</f>
        <v>9788.4921631182806</v>
      </c>
      <c r="EQ151" s="31">
        <f t="shared" ref="EQ151:EQ214" si="163">(EN151-EK151)^2</f>
        <v>95814578.827427998</v>
      </c>
    </row>
    <row r="152" spans="1:149" x14ac:dyDescent="0.25">
      <c r="A152">
        <v>143</v>
      </c>
      <c r="B152" s="4" t="s">
        <v>165</v>
      </c>
      <c r="C152" s="5">
        <v>3</v>
      </c>
      <c r="D152" s="5">
        <v>154</v>
      </c>
      <c r="E152" s="5">
        <v>18000</v>
      </c>
      <c r="F152" s="5">
        <v>35221.284</v>
      </c>
      <c r="G152">
        <f>F146</f>
        <v>24903.275999999998</v>
      </c>
      <c r="H152">
        <f>F145</f>
        <v>31991.627999999997</v>
      </c>
      <c r="I152">
        <f>F144</f>
        <v>36206.832000000002</v>
      </c>
      <c r="J152">
        <f>F143</f>
        <v>35762.639999999999</v>
      </c>
      <c r="K152">
        <f>E146</f>
        <v>15000</v>
      </c>
      <c r="L152">
        <f>E145</f>
        <v>23120</v>
      </c>
      <c r="M152">
        <f>E144</f>
        <v>30960</v>
      </c>
      <c r="N152">
        <f>E143</f>
        <v>27360</v>
      </c>
      <c r="O152">
        <f>E142</f>
        <v>32320</v>
      </c>
      <c r="P152">
        <f>E152-E146</f>
        <v>3000</v>
      </c>
      <c r="Q152">
        <f>F152-F146</f>
        <v>10318.008000000002</v>
      </c>
      <c r="S152" s="31"/>
      <c r="T152" s="43">
        <f>$AB$21+$AB$22*E152</f>
        <v>29391.155439039598</v>
      </c>
      <c r="U152" s="31">
        <f>ABS((T152-F152)/F152)</f>
        <v>0.16552856394901452</v>
      </c>
      <c r="V152" s="31">
        <f>ABS(T152-F152)</f>
        <v>5830.128560960402</v>
      </c>
      <c r="W152" s="31">
        <f>(T152-F152)^2</f>
        <v>33990399.037326209</v>
      </c>
      <c r="X152" s="36" t="s">
        <v>441</v>
      </c>
      <c r="Y152" s="37">
        <f>AVERAGE(U152:U301)*100</f>
        <v>16.804973448343894</v>
      </c>
      <c r="Z152" s="31"/>
      <c r="AA152" s="31"/>
      <c r="AB152" s="31"/>
      <c r="AC152" s="31"/>
      <c r="AK152" s="98">
        <v>147</v>
      </c>
      <c r="AL152">
        <f t="shared" si="148"/>
        <v>31664.507999999998</v>
      </c>
      <c r="AM152" s="99">
        <f t="shared" si="149"/>
        <v>34235.493601337825</v>
      </c>
      <c r="AN152" s="31">
        <f t="shared" si="139"/>
        <v>8.1194553894152616E-2</v>
      </c>
      <c r="AO152" s="31">
        <f t="shared" si="140"/>
        <v>2570.9856013378267</v>
      </c>
      <c r="AP152" s="31">
        <f t="shared" si="141"/>
        <v>6609966.9622864258</v>
      </c>
      <c r="BD152" s="98">
        <v>147</v>
      </c>
      <c r="BE152">
        <f t="shared" si="142"/>
        <v>31664.507999999998</v>
      </c>
      <c r="BF152">
        <f>'Объединенные данные'!F138</f>
        <v>11440</v>
      </c>
      <c r="BG152">
        <f>'Объединенные данные'!H138</f>
        <v>14720</v>
      </c>
      <c r="BH152" s="31">
        <f t="shared" si="143"/>
        <v>35232.763484879426</v>
      </c>
      <c r="BI152" s="31">
        <f t="shared" si="144"/>
        <v>0.11268943401487332</v>
      </c>
      <c r="BJ152" s="31">
        <f t="shared" si="145"/>
        <v>3568.255484879428</v>
      </c>
      <c r="BK152" s="31">
        <f t="shared" si="146"/>
        <v>12732447.205372121</v>
      </c>
      <c r="BO152" s="27"/>
      <c r="BP152" s="27"/>
      <c r="BQ152" s="31"/>
      <c r="BR152" s="31"/>
      <c r="BS152" s="31"/>
      <c r="BT152" s="31"/>
      <c r="BU152" s="31"/>
      <c r="BV152" s="31"/>
      <c r="BW152" s="31"/>
      <c r="BY152" s="69">
        <f t="shared" si="150"/>
        <v>31664.507999999998</v>
      </c>
      <c r="BZ152" s="59">
        <f t="shared" si="151"/>
        <v>38730.563999999998</v>
      </c>
      <c r="CA152" s="59">
        <f t="shared" si="152"/>
        <v>31600</v>
      </c>
      <c r="CB152" s="31">
        <f t="shared" si="153"/>
        <v>38940.271002150163</v>
      </c>
      <c r="CC152" s="31">
        <f t="shared" si="154"/>
        <v>0.22977660041805056</v>
      </c>
      <c r="CD152" s="31">
        <f t="shared" si="155"/>
        <v>7275.7630021501645</v>
      </c>
      <c r="CE152" s="31">
        <f t="shared" si="156"/>
        <v>52936727.263457172</v>
      </c>
      <c r="EK152" s="69">
        <f t="shared" si="157"/>
        <v>31664.507999999998</v>
      </c>
      <c r="EL152">
        <f t="shared" si="158"/>
        <v>38730.563999999998</v>
      </c>
      <c r="EM152" s="59">
        <f t="shared" si="159"/>
        <v>31600</v>
      </c>
      <c r="EN152">
        <f t="shared" si="160"/>
        <v>50971.640493782572</v>
      </c>
      <c r="EO152" s="31">
        <f t="shared" si="161"/>
        <v>0.60974048590246765</v>
      </c>
      <c r="EP152" s="31">
        <f t="shared" si="162"/>
        <v>19307.132493782574</v>
      </c>
      <c r="EQ152" s="31">
        <f t="shared" si="163"/>
        <v>372765365.1324749</v>
      </c>
    </row>
    <row r="153" spans="1:149" x14ac:dyDescent="0.25">
      <c r="A153">
        <v>144</v>
      </c>
      <c r="B153" s="4" t="s">
        <v>166</v>
      </c>
      <c r="C153" s="5">
        <v>4</v>
      </c>
      <c r="D153" s="5">
        <v>155</v>
      </c>
      <c r="E153" s="5">
        <v>16720</v>
      </c>
      <c r="F153" s="5">
        <v>34803.348000000005</v>
      </c>
      <c r="G153">
        <f t="shared" si="111"/>
        <v>35221.284</v>
      </c>
      <c r="H153">
        <f>F146</f>
        <v>24903.275999999998</v>
      </c>
      <c r="I153">
        <f>F145</f>
        <v>31991.627999999997</v>
      </c>
      <c r="J153">
        <f>F144</f>
        <v>36206.832000000002</v>
      </c>
      <c r="K153">
        <f t="shared" si="112"/>
        <v>18000</v>
      </c>
      <c r="L153">
        <f>E146</f>
        <v>15000</v>
      </c>
      <c r="M153">
        <f>E145</f>
        <v>23120</v>
      </c>
      <c r="N153">
        <f>E144</f>
        <v>30960</v>
      </c>
      <c r="O153">
        <f>E143</f>
        <v>27360</v>
      </c>
      <c r="P153">
        <f>E153-E152</f>
        <v>-1280</v>
      </c>
      <c r="Q153">
        <f>F153-F152</f>
        <v>-417.93599999999424</v>
      </c>
      <c r="S153" s="31"/>
      <c r="T153" s="43">
        <f t="shared" ref="T153:T216" si="164">$AB$21+$AB$22*E153</f>
        <v>28523.190066161536</v>
      </c>
      <c r="U153" s="31">
        <f t="shared" ref="U153:U216" si="165">ABS((T153-F153)/F153)</f>
        <v>0.18044694820275534</v>
      </c>
      <c r="V153" s="31">
        <f t="shared" ref="V153:V216" si="166">ABS(T153-F153)</f>
        <v>6280.157933838469</v>
      </c>
      <c r="W153" s="31">
        <f t="shared" ref="W153:W216" si="167">(T153-F153)^2</f>
        <v>39440383.673954271</v>
      </c>
      <c r="X153" s="38" t="s">
        <v>443</v>
      </c>
      <c r="Y153" s="39">
        <f>AVERAGE(V152:V301)</f>
        <v>5492.9422904743988</v>
      </c>
      <c r="Z153" s="31"/>
      <c r="AA153" s="31"/>
      <c r="AB153" s="31"/>
      <c r="AC153" s="31"/>
      <c r="AK153" s="98">
        <v>148</v>
      </c>
      <c r="AL153">
        <f t="shared" si="148"/>
        <v>17044.223999999998</v>
      </c>
      <c r="AM153" s="99">
        <f t="shared" si="149"/>
        <v>34242.968259988134</v>
      </c>
      <c r="AN153" s="31">
        <f t="shared" si="139"/>
        <v>1.0090658430673134</v>
      </c>
      <c r="AO153" s="31">
        <f t="shared" si="140"/>
        <v>17198.744259988136</v>
      </c>
      <c r="AP153" s="31">
        <f t="shared" si="141"/>
        <v>295796804.12047487</v>
      </c>
      <c r="BD153" s="98">
        <v>148</v>
      </c>
      <c r="BE153">
        <f t="shared" si="142"/>
        <v>17044.223999999998</v>
      </c>
      <c r="BF153">
        <f>'Объединенные данные'!F139</f>
        <v>14720</v>
      </c>
      <c r="BG153">
        <f>'Объединенные данные'!H139</f>
        <v>11600</v>
      </c>
      <c r="BH153" s="31">
        <f t="shared" si="143"/>
        <v>34774.801871876814</v>
      </c>
      <c r="BI153" s="31">
        <f t="shared" si="144"/>
        <v>1.0402690009164874</v>
      </c>
      <c r="BJ153" s="31">
        <f t="shared" si="145"/>
        <v>17730.577871876816</v>
      </c>
      <c r="BK153" s="31">
        <f t="shared" si="146"/>
        <v>314373391.67068779</v>
      </c>
      <c r="BO153" s="27"/>
      <c r="BP153" s="27"/>
      <c r="BQ153" s="31"/>
      <c r="BR153" s="31"/>
      <c r="BS153" s="31"/>
      <c r="BT153" s="31"/>
      <c r="BU153" s="31"/>
      <c r="BV153" s="31"/>
      <c r="BW153" s="31"/>
      <c r="BY153" s="69">
        <f t="shared" si="150"/>
        <v>17044.223999999998</v>
      </c>
      <c r="BZ153" s="59">
        <f t="shared" si="151"/>
        <v>31664.507999999998</v>
      </c>
      <c r="CA153" s="59">
        <f t="shared" si="152"/>
        <v>9920</v>
      </c>
      <c r="CB153" s="31">
        <f t="shared" si="153"/>
        <v>24429.470875776562</v>
      </c>
      <c r="CC153" s="31">
        <f t="shared" si="154"/>
        <v>0.43329909744066752</v>
      </c>
      <c r="CD153" s="31">
        <f t="shared" si="155"/>
        <v>7385.2468757765637</v>
      </c>
      <c r="CE153" s="31">
        <f t="shared" si="156"/>
        <v>54541871.416167498</v>
      </c>
      <c r="EK153" s="69">
        <f t="shared" si="157"/>
        <v>17044.223999999998</v>
      </c>
      <c r="EL153">
        <f t="shared" si="158"/>
        <v>31664.507999999998</v>
      </c>
      <c r="EM153" s="59">
        <f t="shared" si="159"/>
        <v>9920</v>
      </c>
      <c r="EN153">
        <f t="shared" si="160"/>
        <v>34465.425715714278</v>
      </c>
      <c r="EO153" s="31">
        <f t="shared" si="161"/>
        <v>1.0221176227039894</v>
      </c>
      <c r="EP153" s="31">
        <f t="shared" si="162"/>
        <v>17421.20171571428</v>
      </c>
      <c r="EQ153" s="31">
        <f t="shared" si="163"/>
        <v>303498269.21960616</v>
      </c>
    </row>
    <row r="154" spans="1:149" ht="15.75" thickBot="1" x14ac:dyDescent="0.3">
      <c r="A154">
        <v>145</v>
      </c>
      <c r="B154" s="4" t="s">
        <v>167</v>
      </c>
      <c r="C154" s="5">
        <v>5</v>
      </c>
      <c r="D154" s="5">
        <v>156</v>
      </c>
      <c r="E154" s="5">
        <v>26400</v>
      </c>
      <c r="F154" s="5">
        <v>34743.912000000004</v>
      </c>
      <c r="G154">
        <f t="shared" si="111"/>
        <v>34803.348000000005</v>
      </c>
      <c r="H154">
        <f t="shared" si="121"/>
        <v>35221.284</v>
      </c>
      <c r="I154">
        <f>F146</f>
        <v>24903.275999999998</v>
      </c>
      <c r="J154">
        <f>F145</f>
        <v>31991.627999999997</v>
      </c>
      <c r="K154">
        <f t="shared" si="112"/>
        <v>16720</v>
      </c>
      <c r="L154">
        <f t="shared" si="122"/>
        <v>18000</v>
      </c>
      <c r="M154">
        <f>E146</f>
        <v>15000</v>
      </c>
      <c r="N154">
        <f>E145</f>
        <v>23120</v>
      </c>
      <c r="O154">
        <f>E144</f>
        <v>30960</v>
      </c>
      <c r="P154">
        <f t="shared" si="113"/>
        <v>9680</v>
      </c>
      <c r="Q154" t="s">
        <v>438</v>
      </c>
      <c r="S154" s="31"/>
      <c r="T154" s="43">
        <f t="shared" si="164"/>
        <v>35087.178198551846</v>
      </c>
      <c r="U154" s="31">
        <f t="shared" si="165"/>
        <v>9.8798948878250237E-3</v>
      </c>
      <c r="V154" s="31">
        <f t="shared" si="166"/>
        <v>343.26619855184254</v>
      </c>
      <c r="W154" s="31">
        <f t="shared" si="167"/>
        <v>117831.68306823299</v>
      </c>
      <c r="X154" s="40" t="s">
        <v>445</v>
      </c>
      <c r="Y154" s="41">
        <f>AVERAGE(W152:W301)^0.5</f>
        <v>6285.3817759892054</v>
      </c>
      <c r="Z154" s="31"/>
      <c r="AA154" s="31"/>
      <c r="AB154" s="31"/>
      <c r="AC154" s="31"/>
      <c r="AK154" s="98">
        <v>149</v>
      </c>
      <c r="AL154">
        <f t="shared" si="148"/>
        <v>14930.315999999999</v>
      </c>
      <c r="AM154" s="99">
        <f t="shared" si="149"/>
        <v>34250.442918638444</v>
      </c>
      <c r="AN154" s="31">
        <f t="shared" si="139"/>
        <v>1.2940199603704601</v>
      </c>
      <c r="AO154" s="31">
        <f t="shared" si="140"/>
        <v>19320.126918638445</v>
      </c>
      <c r="AP154" s="31">
        <f t="shared" si="141"/>
        <v>373267304.15229785</v>
      </c>
      <c r="BD154" s="98">
        <v>149</v>
      </c>
      <c r="BE154">
        <f t="shared" si="142"/>
        <v>14930.315999999999</v>
      </c>
      <c r="BF154">
        <f>'Объединенные данные'!F140</f>
        <v>15200</v>
      </c>
      <c r="BG154">
        <f>'Объединенные данные'!H140</f>
        <v>17120</v>
      </c>
      <c r="BH154" s="31">
        <f t="shared" si="143"/>
        <v>39392.839681246864</v>
      </c>
      <c r="BI154" s="31">
        <f t="shared" si="144"/>
        <v>1.6384464790461815</v>
      </c>
      <c r="BJ154" s="31">
        <f t="shared" si="145"/>
        <v>24462.523681246865</v>
      </c>
      <c r="BK154" s="31">
        <f t="shared" si="146"/>
        <v>598415064.85556364</v>
      </c>
      <c r="BO154" s="27"/>
      <c r="BP154" s="27"/>
      <c r="BQ154" s="31"/>
      <c r="BR154" s="31"/>
      <c r="BS154" s="31"/>
      <c r="BT154" s="31"/>
      <c r="BU154" s="31"/>
      <c r="BV154" s="31"/>
      <c r="BW154" s="31"/>
      <c r="BY154" s="69">
        <f t="shared" si="150"/>
        <v>14930.315999999999</v>
      </c>
      <c r="BZ154" s="59">
        <f t="shared" si="151"/>
        <v>17044.223999999998</v>
      </c>
      <c r="CA154" s="59">
        <f t="shared" si="152"/>
        <v>13200</v>
      </c>
      <c r="CB154" s="31">
        <f t="shared" si="153"/>
        <v>24498.511181188122</v>
      </c>
      <c r="CC154" s="31">
        <f t="shared" si="154"/>
        <v>0.64085684329709591</v>
      </c>
      <c r="CD154" s="31">
        <f t="shared" si="155"/>
        <v>9568.1951811881227</v>
      </c>
      <c r="CE154" s="31">
        <f t="shared" si="156"/>
        <v>91550359.025311604</v>
      </c>
      <c r="EK154" s="69">
        <f t="shared" si="157"/>
        <v>14930.315999999999</v>
      </c>
      <c r="EL154">
        <f t="shared" si="158"/>
        <v>17044.223999999998</v>
      </c>
      <c r="EM154" s="59">
        <f t="shared" si="159"/>
        <v>13200</v>
      </c>
      <c r="EN154">
        <f t="shared" si="160"/>
        <v>30031.85056969486</v>
      </c>
      <c r="EO154" s="31">
        <f t="shared" si="161"/>
        <v>1.0114678463399476</v>
      </c>
      <c r="EP154" s="31">
        <f t="shared" si="162"/>
        <v>15101.534569694861</v>
      </c>
      <c r="EQ154" s="31">
        <f t="shared" si="163"/>
        <v>228056346.35968894</v>
      </c>
    </row>
    <row r="155" spans="1:149" x14ac:dyDescent="0.25">
      <c r="A155">
        <v>146</v>
      </c>
      <c r="B155" s="4" t="s">
        <v>168</v>
      </c>
      <c r="C155" s="5">
        <v>6</v>
      </c>
      <c r="D155" s="5">
        <v>157</v>
      </c>
      <c r="E155" s="5">
        <v>30480</v>
      </c>
      <c r="F155" s="5">
        <v>38730.563999999998</v>
      </c>
      <c r="G155">
        <f t="shared" si="111"/>
        <v>34743.912000000004</v>
      </c>
      <c r="H155">
        <f t="shared" si="121"/>
        <v>34803.348000000005</v>
      </c>
      <c r="I155">
        <f t="shared" si="134"/>
        <v>35221.284</v>
      </c>
      <c r="J155">
        <f>F146</f>
        <v>24903.275999999998</v>
      </c>
      <c r="K155">
        <f t="shared" si="112"/>
        <v>26400</v>
      </c>
      <c r="L155">
        <f t="shared" si="122"/>
        <v>16720</v>
      </c>
      <c r="M155">
        <f t="shared" si="135"/>
        <v>18000</v>
      </c>
      <c r="N155">
        <f>E146</f>
        <v>15000</v>
      </c>
      <c r="O155">
        <f>E145</f>
        <v>23120</v>
      </c>
      <c r="P155">
        <f t="shared" si="113"/>
        <v>4080</v>
      </c>
      <c r="Q155">
        <f t="shared" si="113"/>
        <v>3986.6519999999946</v>
      </c>
      <c r="S155" s="31"/>
      <c r="T155" s="43">
        <f t="shared" si="164"/>
        <v>37853.81782460065</v>
      </c>
      <c r="U155" s="31">
        <f t="shared" si="165"/>
        <v>2.2637061918317235E-2</v>
      </c>
      <c r="V155" s="31">
        <f t="shared" si="166"/>
        <v>876.74617539934843</v>
      </c>
      <c r="W155" s="31">
        <f t="shared" si="167"/>
        <v>768683.85607738502</v>
      </c>
      <c r="X155" s="31"/>
      <c r="Y155" s="27"/>
      <c r="Z155" s="27"/>
      <c r="AA155" s="31"/>
      <c r="AB155" s="31"/>
      <c r="AC155" s="31"/>
      <c r="AK155" s="98">
        <v>150</v>
      </c>
      <c r="AL155">
        <f t="shared" si="148"/>
        <v>29661.9</v>
      </c>
      <c r="AM155" s="99">
        <f t="shared" si="149"/>
        <v>34257.917577288754</v>
      </c>
      <c r="AN155" s="31">
        <f t="shared" si="139"/>
        <v>0.15494683675990925</v>
      </c>
      <c r="AO155" s="31">
        <f t="shared" si="140"/>
        <v>4596.0175772887524</v>
      </c>
      <c r="AP155" s="31">
        <f t="shared" si="141"/>
        <v>21123377.570747174</v>
      </c>
      <c r="BD155" s="98">
        <v>150</v>
      </c>
      <c r="BE155">
        <f t="shared" si="142"/>
        <v>29661.9</v>
      </c>
      <c r="BF155">
        <f>'Объединенные данные'!F141</f>
        <v>15200</v>
      </c>
      <c r="BG155">
        <f>'Объединенные данные'!H141</f>
        <v>12160</v>
      </c>
      <c r="BH155" s="31">
        <f t="shared" si="143"/>
        <v>35504.686291937149</v>
      </c>
      <c r="BI155" s="31">
        <f t="shared" si="144"/>
        <v>0.19697950205270556</v>
      </c>
      <c r="BJ155" s="31">
        <f t="shared" si="145"/>
        <v>5842.7862919371473</v>
      </c>
      <c r="BK155" s="31">
        <f t="shared" si="146"/>
        <v>34138151.653248638</v>
      </c>
      <c r="BO155" s="31"/>
      <c r="BP155" s="31"/>
      <c r="BQ155" s="31"/>
      <c r="BR155" s="31"/>
      <c r="BS155" s="31"/>
      <c r="BT155" s="31"/>
      <c r="BU155" s="31"/>
      <c r="BV155" s="31"/>
      <c r="BW155" s="31"/>
      <c r="BY155" s="69">
        <f t="shared" si="150"/>
        <v>29661.9</v>
      </c>
      <c r="BZ155" s="59">
        <f t="shared" si="151"/>
        <v>14930.315999999999</v>
      </c>
      <c r="CA155" s="59">
        <f t="shared" si="152"/>
        <v>32600</v>
      </c>
      <c r="CB155" s="31">
        <f t="shared" si="153"/>
        <v>36339.849166864173</v>
      </c>
      <c r="CC155" s="31">
        <f t="shared" si="154"/>
        <v>0.2251355835891892</v>
      </c>
      <c r="CD155" s="31">
        <f t="shared" si="155"/>
        <v>6677.9491668641713</v>
      </c>
      <c r="CE155" s="31">
        <f t="shared" si="156"/>
        <v>44595005.075221881</v>
      </c>
      <c r="EK155" s="69">
        <f t="shared" si="157"/>
        <v>29661.9</v>
      </c>
      <c r="EL155">
        <f t="shared" si="158"/>
        <v>14930.315999999999</v>
      </c>
      <c r="EM155" s="59">
        <f t="shared" si="159"/>
        <v>32600</v>
      </c>
      <c r="EN155">
        <f t="shared" si="160"/>
        <v>41075.15420817463</v>
      </c>
      <c r="EO155" s="31">
        <f t="shared" si="161"/>
        <v>0.3847782579057521</v>
      </c>
      <c r="EP155" s="31">
        <f t="shared" si="162"/>
        <v>11413.254208174629</v>
      </c>
      <c r="EQ155" s="31">
        <f t="shared" si="163"/>
        <v>130262371.62041587</v>
      </c>
    </row>
    <row r="156" spans="1:149" x14ac:dyDescent="0.25">
      <c r="A156">
        <v>147</v>
      </c>
      <c r="B156" s="4" t="s">
        <v>169</v>
      </c>
      <c r="C156" s="5">
        <v>7</v>
      </c>
      <c r="D156" s="5">
        <v>158</v>
      </c>
      <c r="E156" s="5">
        <v>31600</v>
      </c>
      <c r="F156" s="5">
        <v>31664.507999999998</v>
      </c>
      <c r="G156">
        <f t="shared" si="111"/>
        <v>38730.563999999998</v>
      </c>
      <c r="H156">
        <f t="shared" si="121"/>
        <v>34743.912000000004</v>
      </c>
      <c r="I156">
        <f t="shared" si="134"/>
        <v>34803.348000000005</v>
      </c>
      <c r="J156">
        <f t="shared" si="136"/>
        <v>35221.284</v>
      </c>
      <c r="K156">
        <f t="shared" si="112"/>
        <v>30480</v>
      </c>
      <c r="L156">
        <f t="shared" si="122"/>
        <v>26400</v>
      </c>
      <c r="M156">
        <f t="shared" si="135"/>
        <v>16720</v>
      </c>
      <c r="N156">
        <f t="shared" si="137"/>
        <v>18000</v>
      </c>
      <c r="O156">
        <f>E146</f>
        <v>15000</v>
      </c>
      <c r="P156">
        <f t="shared" si="113"/>
        <v>1120</v>
      </c>
      <c r="Q156">
        <f t="shared" si="113"/>
        <v>-7066.0560000000005</v>
      </c>
      <c r="S156" s="31"/>
      <c r="T156" s="43">
        <f t="shared" si="164"/>
        <v>38613.287525868953</v>
      </c>
      <c r="U156" s="31">
        <f t="shared" si="165"/>
        <v>0.21945010248916405</v>
      </c>
      <c r="V156" s="31">
        <f t="shared" si="166"/>
        <v>6948.7795258689548</v>
      </c>
      <c r="W156" s="31">
        <f t="shared" si="167"/>
        <v>48285536.899135575</v>
      </c>
      <c r="X156" s="31"/>
      <c r="Y156" s="27"/>
      <c r="Z156" s="27"/>
      <c r="AA156" s="31"/>
      <c r="AB156" s="31"/>
      <c r="AC156" s="31"/>
      <c r="AK156" s="98">
        <v>151</v>
      </c>
      <c r="AL156">
        <f t="shared" si="148"/>
        <v>33462.144</v>
      </c>
      <c r="AM156" s="99">
        <f t="shared" si="149"/>
        <v>34265.392235939064</v>
      </c>
      <c r="AN156" s="31">
        <f t="shared" si="139"/>
        <v>2.4004685292701607E-2</v>
      </c>
      <c r="AO156" s="31">
        <f t="shared" si="140"/>
        <v>803.24823593906331</v>
      </c>
      <c r="AP156" s="31">
        <f t="shared" si="141"/>
        <v>645207.72853921715</v>
      </c>
      <c r="BD156" s="98">
        <v>151</v>
      </c>
      <c r="BE156">
        <f t="shared" si="142"/>
        <v>33462.144</v>
      </c>
      <c r="BF156">
        <f>'Объединенные данные'!F142</f>
        <v>14720</v>
      </c>
      <c r="BG156">
        <f>'Объединенные данные'!H142</f>
        <v>16240</v>
      </c>
      <c r="BH156" s="31">
        <f t="shared" si="143"/>
        <v>38412.106655424606</v>
      </c>
      <c r="BI156" s="31">
        <f t="shared" si="144"/>
        <v>0.14792724146500016</v>
      </c>
      <c r="BJ156" s="31">
        <f t="shared" si="145"/>
        <v>4949.9626554246061</v>
      </c>
      <c r="BK156" s="31">
        <f t="shared" si="146"/>
        <v>24502130.290098216</v>
      </c>
      <c r="BO156" s="31"/>
      <c r="BP156" s="31"/>
      <c r="BQ156" s="31"/>
      <c r="BR156" s="31"/>
      <c r="BS156" s="31"/>
      <c r="BT156" s="31"/>
      <c r="BU156" s="31"/>
      <c r="BV156" s="31"/>
      <c r="BW156" s="31"/>
      <c r="BY156" s="69">
        <f t="shared" si="150"/>
        <v>33462.144</v>
      </c>
      <c r="BZ156" s="59">
        <f t="shared" si="151"/>
        <v>29661.9</v>
      </c>
      <c r="CA156" s="59">
        <f t="shared" si="152"/>
        <v>40900</v>
      </c>
      <c r="CB156" s="31">
        <f t="shared" si="153"/>
        <v>43525.081528538358</v>
      </c>
      <c r="CC156" s="31">
        <f t="shared" si="154"/>
        <v>0.30072602426605893</v>
      </c>
      <c r="CD156" s="31">
        <f t="shared" si="155"/>
        <v>10062.937528538358</v>
      </c>
      <c r="CE156" s="31">
        <f t="shared" si="156"/>
        <v>101262711.70326567</v>
      </c>
      <c r="EK156" s="69">
        <f t="shared" si="157"/>
        <v>33462.144</v>
      </c>
      <c r="EL156">
        <f t="shared" si="158"/>
        <v>29661.9</v>
      </c>
      <c r="EM156" s="59">
        <f t="shared" si="159"/>
        <v>40900</v>
      </c>
      <c r="EN156">
        <f t="shared" si="160"/>
        <v>52707.133018876048</v>
      </c>
      <c r="EO156" s="31">
        <f t="shared" si="161"/>
        <v>0.57512719504392928</v>
      </c>
      <c r="EP156" s="31">
        <f t="shared" si="162"/>
        <v>19244.989018876047</v>
      </c>
      <c r="EQ156" s="31">
        <f t="shared" si="163"/>
        <v>370369602.33665967</v>
      </c>
    </row>
    <row r="157" spans="1:149" x14ac:dyDescent="0.25">
      <c r="A157">
        <v>148</v>
      </c>
      <c r="B157" s="4" t="s">
        <v>170</v>
      </c>
      <c r="C157" s="5">
        <v>8</v>
      </c>
      <c r="D157" s="5">
        <v>159</v>
      </c>
      <c r="E157" s="5">
        <v>9920</v>
      </c>
      <c r="F157" s="5">
        <v>17044.223999999998</v>
      </c>
      <c r="G157">
        <f t="shared" si="111"/>
        <v>31664.507999999998</v>
      </c>
      <c r="H157">
        <f t="shared" si="121"/>
        <v>38730.563999999998</v>
      </c>
      <c r="I157">
        <f t="shared" si="134"/>
        <v>34743.912000000004</v>
      </c>
      <c r="J157">
        <f t="shared" si="136"/>
        <v>34803.348000000005</v>
      </c>
      <c r="K157">
        <f t="shared" si="112"/>
        <v>31600</v>
      </c>
      <c r="L157">
        <f t="shared" si="122"/>
        <v>30480</v>
      </c>
      <c r="M157">
        <f t="shared" si="135"/>
        <v>26400</v>
      </c>
      <c r="N157">
        <f t="shared" si="137"/>
        <v>16720</v>
      </c>
      <c r="O157">
        <f t="shared" si="138"/>
        <v>18000</v>
      </c>
      <c r="P157">
        <f t="shared" si="113"/>
        <v>-21680</v>
      </c>
      <c r="Q157">
        <f t="shared" si="113"/>
        <v>-14620.284</v>
      </c>
      <c r="S157" s="31"/>
      <c r="T157" s="43">
        <f t="shared" si="164"/>
        <v>23912.124022746859</v>
      </c>
      <c r="U157" s="31">
        <f t="shared" si="165"/>
        <v>0.40294589080423143</v>
      </c>
      <c r="V157" s="31">
        <f t="shared" si="166"/>
        <v>6867.9000227468605</v>
      </c>
      <c r="W157" s="31">
        <f t="shared" si="167"/>
        <v>47168050.72244633</v>
      </c>
      <c r="X157" s="31"/>
      <c r="Y157" s="27"/>
      <c r="Z157" s="27"/>
      <c r="AA157" s="31"/>
      <c r="AB157" s="31"/>
      <c r="AC157" s="31"/>
      <c r="AK157" s="98">
        <v>152</v>
      </c>
      <c r="AL157">
        <f t="shared" si="148"/>
        <v>37028.303999999996</v>
      </c>
      <c r="AM157" s="99">
        <f t="shared" si="149"/>
        <v>34272.866894589373</v>
      </c>
      <c r="AN157" s="31">
        <f t="shared" si="139"/>
        <v>7.4414348154066778E-2</v>
      </c>
      <c r="AO157" s="31">
        <f t="shared" si="140"/>
        <v>2755.4371054106232</v>
      </c>
      <c r="AP157" s="31">
        <f t="shared" si="141"/>
        <v>7592433.6418736735</v>
      </c>
      <c r="BD157" s="98">
        <v>152</v>
      </c>
      <c r="BE157">
        <f t="shared" si="142"/>
        <v>37028.303999999996</v>
      </c>
      <c r="BF157">
        <f>'Объединенные данные'!F143</f>
        <v>12720</v>
      </c>
      <c r="BG157">
        <f>'Объединенные данные'!H143</f>
        <v>10400</v>
      </c>
      <c r="BH157" s="31">
        <f t="shared" si="143"/>
        <v>32622.038933698845</v>
      </c>
      <c r="BI157" s="31">
        <f t="shared" si="144"/>
        <v>0.11899721538154036</v>
      </c>
      <c r="BJ157" s="31">
        <f t="shared" si="145"/>
        <v>4406.2650663011518</v>
      </c>
      <c r="BK157" s="31">
        <f t="shared" si="146"/>
        <v>19415171.834505893</v>
      </c>
      <c r="BO157" s="32"/>
      <c r="BP157" s="32"/>
      <c r="BQ157" s="32"/>
      <c r="BR157" s="32"/>
      <c r="BS157" s="32"/>
      <c r="BT157" s="32"/>
      <c r="BU157" s="31"/>
      <c r="BV157" s="31"/>
      <c r="BW157" s="31"/>
      <c r="BY157" s="69">
        <f t="shared" si="150"/>
        <v>37028.303999999996</v>
      </c>
      <c r="BZ157" s="59">
        <f t="shared" si="151"/>
        <v>33462.144</v>
      </c>
      <c r="CA157" s="59">
        <f t="shared" si="152"/>
        <v>50300</v>
      </c>
      <c r="CB157" s="31">
        <f t="shared" si="153"/>
        <v>49916.486503079752</v>
      </c>
      <c r="CC157" s="31">
        <f t="shared" si="154"/>
        <v>0.34806299805359048</v>
      </c>
      <c r="CD157" s="31">
        <f t="shared" si="155"/>
        <v>12888.182503079755</v>
      </c>
      <c r="CE157" s="31">
        <f t="shared" si="156"/>
        <v>166105248.23269114</v>
      </c>
      <c r="EK157" s="69">
        <f t="shared" si="157"/>
        <v>37028.303999999996</v>
      </c>
      <c r="EL157">
        <f t="shared" si="158"/>
        <v>33462.144</v>
      </c>
      <c r="EM157" s="59">
        <f t="shared" si="159"/>
        <v>50300</v>
      </c>
      <c r="EN157">
        <f t="shared" si="160"/>
        <v>60189.260035389118</v>
      </c>
      <c r="EO157" s="31">
        <f t="shared" si="161"/>
        <v>0.62549329927152819</v>
      </c>
      <c r="EP157" s="31">
        <f t="shared" si="162"/>
        <v>23160.956035389121</v>
      </c>
      <c r="EQ157" s="31">
        <f t="shared" si="163"/>
        <v>536429884.47322774</v>
      </c>
    </row>
    <row r="158" spans="1:149" x14ac:dyDescent="0.25">
      <c r="A158">
        <v>149</v>
      </c>
      <c r="B158" s="4" t="s">
        <v>171</v>
      </c>
      <c r="C158" s="5">
        <v>9</v>
      </c>
      <c r="D158" s="5">
        <v>160</v>
      </c>
      <c r="E158" s="5">
        <v>13200</v>
      </c>
      <c r="F158" s="5">
        <v>14930.315999999999</v>
      </c>
      <c r="G158">
        <f t="shared" si="111"/>
        <v>17044.223999999998</v>
      </c>
      <c r="H158">
        <f t="shared" si="121"/>
        <v>31664.507999999998</v>
      </c>
      <c r="I158">
        <f t="shared" si="134"/>
        <v>38730.563999999998</v>
      </c>
      <c r="J158">
        <f t="shared" si="136"/>
        <v>34743.912000000004</v>
      </c>
      <c r="K158">
        <f t="shared" si="112"/>
        <v>9920</v>
      </c>
      <c r="L158">
        <f t="shared" si="122"/>
        <v>31600</v>
      </c>
      <c r="M158">
        <f t="shared" si="135"/>
        <v>30480</v>
      </c>
      <c r="N158">
        <f t="shared" si="137"/>
        <v>26400</v>
      </c>
      <c r="O158">
        <f t="shared" si="138"/>
        <v>16720</v>
      </c>
      <c r="P158">
        <f t="shared" si="113"/>
        <v>3280</v>
      </c>
      <c r="Q158">
        <f t="shared" si="113"/>
        <v>-2113.9079999999994</v>
      </c>
      <c r="S158" s="31"/>
      <c r="T158" s="43">
        <f t="shared" si="164"/>
        <v>26136.285290746884</v>
      </c>
      <c r="U158" s="31">
        <f t="shared" si="165"/>
        <v>0.75055138087813322</v>
      </c>
      <c r="V158" s="31">
        <f t="shared" si="166"/>
        <v>11205.969290746885</v>
      </c>
      <c r="W158" s="31">
        <f t="shared" si="167"/>
        <v>125573747.74516225</v>
      </c>
      <c r="X158" s="31"/>
      <c r="Y158" s="27"/>
      <c r="Z158" s="27"/>
      <c r="AA158" s="31"/>
      <c r="AB158" s="31"/>
      <c r="AC158" s="31"/>
      <c r="AK158" s="98">
        <v>153</v>
      </c>
      <c r="AL158">
        <f t="shared" si="148"/>
        <v>37228.74</v>
      </c>
      <c r="AM158" s="99">
        <f t="shared" si="149"/>
        <v>34280.341553239683</v>
      </c>
      <c r="AN158" s="31">
        <f t="shared" si="139"/>
        <v>7.9196836819089636E-2</v>
      </c>
      <c r="AO158" s="31">
        <f t="shared" si="140"/>
        <v>2948.398446760315</v>
      </c>
      <c r="AP158" s="31">
        <f t="shared" si="141"/>
        <v>8693053.4008586388</v>
      </c>
      <c r="BD158" s="98">
        <v>153</v>
      </c>
      <c r="BE158">
        <f t="shared" si="142"/>
        <v>37228.74</v>
      </c>
      <c r="BF158">
        <f>'Объединенные данные'!F144</f>
        <v>10000</v>
      </c>
      <c r="BG158">
        <f>'Объединенные данные'!H144</f>
        <v>5000</v>
      </c>
      <c r="BH158" s="31">
        <f t="shared" si="143"/>
        <v>26740.539004930237</v>
      </c>
      <c r="BI158" s="31">
        <f t="shared" si="144"/>
        <v>0.28172323304709646</v>
      </c>
      <c r="BJ158" s="31">
        <f t="shared" si="145"/>
        <v>10488.200995069761</v>
      </c>
      <c r="BK158" s="31">
        <f t="shared" si="146"/>
        <v>110002360.11298233</v>
      </c>
      <c r="BO158" s="27"/>
      <c r="BP158" s="27"/>
      <c r="BQ158" s="27"/>
      <c r="BR158" s="27"/>
      <c r="BS158" s="27"/>
      <c r="BT158" s="27"/>
      <c r="BU158" s="31"/>
      <c r="BV158" s="31"/>
      <c r="BW158" s="31"/>
      <c r="BY158" s="69">
        <f t="shared" si="150"/>
        <v>37228.74</v>
      </c>
      <c r="BZ158" s="59">
        <f t="shared" si="151"/>
        <v>37028.303999999996</v>
      </c>
      <c r="CA158" s="59">
        <f t="shared" si="152"/>
        <v>41300</v>
      </c>
      <c r="CB158" s="31">
        <f t="shared" si="153"/>
        <v>44773.483840794623</v>
      </c>
      <c r="CC158" s="31">
        <f t="shared" si="154"/>
        <v>0.20265912412815004</v>
      </c>
      <c r="CD158" s="31">
        <f t="shared" si="155"/>
        <v>7544.7438407946247</v>
      </c>
      <c r="CE158" s="31">
        <f t="shared" si="156"/>
        <v>56923159.623208426</v>
      </c>
      <c r="EK158" s="69">
        <f t="shared" si="157"/>
        <v>37228.74</v>
      </c>
      <c r="EL158">
        <f t="shared" si="158"/>
        <v>37028.303999999996</v>
      </c>
      <c r="EM158" s="59">
        <f t="shared" si="159"/>
        <v>41300</v>
      </c>
      <c r="EN158">
        <f t="shared" si="160"/>
        <v>56208.225549857096</v>
      </c>
      <c r="EO158" s="31">
        <f t="shared" si="161"/>
        <v>0.50980735716162029</v>
      </c>
      <c r="EP158" s="31">
        <f t="shared" si="162"/>
        <v>18979.485549857098</v>
      </c>
      <c r="EQ158" s="31">
        <f t="shared" si="163"/>
        <v>360220871.73723435</v>
      </c>
    </row>
    <row r="159" spans="1:149" x14ac:dyDescent="0.25">
      <c r="A159">
        <v>150</v>
      </c>
      <c r="B159" s="4" t="s">
        <v>172</v>
      </c>
      <c r="C159" s="5">
        <v>10</v>
      </c>
      <c r="D159" s="5">
        <v>161</v>
      </c>
      <c r="E159" s="5">
        <v>32600</v>
      </c>
      <c r="F159" s="5">
        <v>29661.9</v>
      </c>
      <c r="G159">
        <f t="shared" si="111"/>
        <v>14930.315999999999</v>
      </c>
      <c r="H159">
        <f t="shared" si="121"/>
        <v>17044.223999999998</v>
      </c>
      <c r="I159">
        <f t="shared" si="134"/>
        <v>31664.507999999998</v>
      </c>
      <c r="J159">
        <f t="shared" si="136"/>
        <v>38730.563999999998</v>
      </c>
      <c r="K159">
        <f t="shared" si="112"/>
        <v>13200</v>
      </c>
      <c r="L159">
        <f t="shared" si="122"/>
        <v>9920</v>
      </c>
      <c r="M159">
        <f t="shared" si="135"/>
        <v>31600</v>
      </c>
      <c r="N159">
        <f t="shared" si="137"/>
        <v>30480</v>
      </c>
      <c r="O159">
        <f t="shared" si="138"/>
        <v>26400</v>
      </c>
      <c r="P159">
        <f t="shared" si="113"/>
        <v>19400</v>
      </c>
      <c r="Q159">
        <f t="shared" si="113"/>
        <v>14731.584000000003</v>
      </c>
      <c r="S159" s="31"/>
      <c r="T159" s="43">
        <f t="shared" si="164"/>
        <v>39291.385473429938</v>
      </c>
      <c r="U159" s="31">
        <f t="shared" si="165"/>
        <v>0.32464155948978107</v>
      </c>
      <c r="V159" s="31">
        <f t="shared" si="166"/>
        <v>9629.485473429937</v>
      </c>
      <c r="W159" s="31">
        <f t="shared" si="167"/>
        <v>92726990.482998177</v>
      </c>
      <c r="X159" s="31"/>
      <c r="Y159" s="27"/>
      <c r="Z159" s="27"/>
      <c r="AA159" s="31"/>
      <c r="AB159" s="31"/>
      <c r="AC159" s="31"/>
      <c r="AK159" s="98">
        <v>154</v>
      </c>
      <c r="AL159">
        <f t="shared" si="148"/>
        <v>38451.432000000001</v>
      </c>
      <c r="AM159" s="99">
        <f t="shared" si="149"/>
        <v>34287.816211889993</v>
      </c>
      <c r="AN159" s="31">
        <f t="shared" si="139"/>
        <v>0.1082824636572705</v>
      </c>
      <c r="AO159" s="31">
        <f t="shared" si="140"/>
        <v>4163.615788110008</v>
      </c>
      <c r="AP159" s="31">
        <f t="shared" si="141"/>
        <v>17335696.430998921</v>
      </c>
      <c r="BD159" s="98">
        <v>154</v>
      </c>
      <c r="BE159">
        <f t="shared" si="142"/>
        <v>38451.432000000001</v>
      </c>
      <c r="BF159">
        <f>'Объединенные данные'!F145</f>
        <v>8880</v>
      </c>
      <c r="BG159">
        <f>'Объединенные данные'!H145</f>
        <v>9120</v>
      </c>
      <c r="BH159" s="31">
        <f t="shared" si="143"/>
        <v>29291.449630835279</v>
      </c>
      <c r="BI159" s="31">
        <f t="shared" si="144"/>
        <v>0.23822213875323867</v>
      </c>
      <c r="BJ159" s="31">
        <f t="shared" si="145"/>
        <v>9159.9823691647216</v>
      </c>
      <c r="BK159" s="31">
        <f t="shared" si="146"/>
        <v>83905277.003408551</v>
      </c>
      <c r="BO159" s="27"/>
      <c r="BP159" s="27"/>
      <c r="BQ159" s="27"/>
      <c r="BR159" s="27"/>
      <c r="BS159" s="27"/>
      <c r="BT159" s="27"/>
      <c r="BU159" s="31"/>
      <c r="BV159" s="31"/>
      <c r="BW159" s="31"/>
      <c r="BY159" s="69">
        <f t="shared" si="150"/>
        <v>38451.432000000001</v>
      </c>
      <c r="BZ159" s="59">
        <f t="shared" si="151"/>
        <v>37228.74</v>
      </c>
      <c r="CA159" s="59">
        <f t="shared" si="152"/>
        <v>44000</v>
      </c>
      <c r="CB159" s="31">
        <f t="shared" si="153"/>
        <v>46488.541962321753</v>
      </c>
      <c r="CC159" s="31">
        <f t="shared" si="154"/>
        <v>0.20901978273063412</v>
      </c>
      <c r="CD159" s="31">
        <f t="shared" si="155"/>
        <v>8037.1099623217524</v>
      </c>
      <c r="CE159" s="31">
        <f t="shared" si="156"/>
        <v>64595136.546451561</v>
      </c>
      <c r="EK159" s="69">
        <f t="shared" si="157"/>
        <v>38451.432000000001</v>
      </c>
      <c r="EL159">
        <f t="shared" si="158"/>
        <v>37228.74</v>
      </c>
      <c r="EM159" s="59">
        <f t="shared" si="159"/>
        <v>44000</v>
      </c>
      <c r="EN159">
        <f t="shared" si="160"/>
        <v>57963.689438457179</v>
      </c>
      <c r="EO159" s="31">
        <f t="shared" si="161"/>
        <v>0.50745203555636564</v>
      </c>
      <c r="EP159" s="31">
        <f t="shared" si="162"/>
        <v>19512.257438457178</v>
      </c>
      <c r="EQ159" s="31">
        <f t="shared" si="163"/>
        <v>380728190.3446275</v>
      </c>
    </row>
    <row r="160" spans="1:149" x14ac:dyDescent="0.25">
      <c r="A160">
        <v>151</v>
      </c>
      <c r="B160" s="4" t="s">
        <v>173</v>
      </c>
      <c r="C160" s="5">
        <v>11</v>
      </c>
      <c r="D160" s="5">
        <v>162</v>
      </c>
      <c r="E160" s="5">
        <v>40900</v>
      </c>
      <c r="F160" s="5">
        <v>33462.144</v>
      </c>
      <c r="G160">
        <f t="shared" si="111"/>
        <v>29661.9</v>
      </c>
      <c r="H160">
        <f t="shared" si="121"/>
        <v>14930.315999999999</v>
      </c>
      <c r="I160">
        <f t="shared" si="134"/>
        <v>17044.223999999998</v>
      </c>
      <c r="J160">
        <f t="shared" si="136"/>
        <v>31664.507999999998</v>
      </c>
      <c r="K160">
        <f t="shared" si="112"/>
        <v>32600</v>
      </c>
      <c r="L160">
        <f t="shared" si="122"/>
        <v>13200</v>
      </c>
      <c r="M160">
        <f t="shared" si="135"/>
        <v>9920</v>
      </c>
      <c r="N160">
        <f t="shared" si="137"/>
        <v>31600</v>
      </c>
      <c r="O160">
        <f t="shared" si="138"/>
        <v>30480</v>
      </c>
      <c r="P160">
        <f t="shared" si="113"/>
        <v>8300</v>
      </c>
      <c r="Q160">
        <f t="shared" si="113"/>
        <v>3800.2439999999988</v>
      </c>
      <c r="S160" s="31"/>
      <c r="T160" s="43">
        <f t="shared" si="164"/>
        <v>44919.598438186084</v>
      </c>
      <c r="U160" s="31">
        <f t="shared" si="165"/>
        <v>0.34240048809144097</v>
      </c>
      <c r="V160" s="31">
        <f t="shared" si="166"/>
        <v>11457.454438186083</v>
      </c>
      <c r="W160" s="31">
        <f t="shared" si="167"/>
        <v>131273262.20310998</v>
      </c>
      <c r="X160" s="31"/>
      <c r="Y160" s="27"/>
      <c r="Z160" s="27"/>
      <c r="AA160" s="31"/>
      <c r="AB160" s="31"/>
      <c r="AC160" s="31"/>
      <c r="AK160" s="98">
        <v>155</v>
      </c>
      <c r="AL160">
        <f t="shared" si="148"/>
        <v>34471.764000000003</v>
      </c>
      <c r="AM160" s="99">
        <f t="shared" si="149"/>
        <v>34295.290870540302</v>
      </c>
      <c r="AN160" s="31">
        <f t="shared" si="139"/>
        <v>5.1193530293285952E-3</v>
      </c>
      <c r="AO160" s="31">
        <f t="shared" si="140"/>
        <v>176.47312945970043</v>
      </c>
      <c r="AP160" s="31">
        <f t="shared" si="141"/>
        <v>31142.765421300188</v>
      </c>
      <c r="BD160" s="98">
        <v>155</v>
      </c>
      <c r="BE160">
        <f t="shared" si="142"/>
        <v>34471.764000000003</v>
      </c>
      <c r="BF160">
        <f>'Объединенные данные'!F146</f>
        <v>8320</v>
      </c>
      <c r="BG160">
        <f>'Объединенные данные'!H146</f>
        <v>8400</v>
      </c>
      <c r="BH160" s="31">
        <f t="shared" si="143"/>
        <v>28387.657681231147</v>
      </c>
      <c r="BI160" s="31">
        <f t="shared" si="144"/>
        <v>0.17649535773013691</v>
      </c>
      <c r="BJ160" s="31">
        <f t="shared" si="145"/>
        <v>6084.106318768856</v>
      </c>
      <c r="BK160" s="31">
        <f t="shared" si="146"/>
        <v>37016349.698083118</v>
      </c>
      <c r="BO160" s="27"/>
      <c r="BP160" s="27"/>
      <c r="BQ160" s="27"/>
      <c r="BR160" s="27"/>
      <c r="BS160" s="27"/>
      <c r="BT160" s="27"/>
      <c r="BU160" s="31"/>
      <c r="BV160" s="31"/>
      <c r="BW160" s="31"/>
      <c r="BY160" s="69">
        <f t="shared" si="150"/>
        <v>34471.764000000003</v>
      </c>
      <c r="BZ160" s="59">
        <f t="shared" si="151"/>
        <v>38451.432000000001</v>
      </c>
      <c r="CA160" s="59">
        <f t="shared" si="152"/>
        <v>39500</v>
      </c>
      <c r="CB160" s="31">
        <f t="shared" si="153"/>
        <v>43841.093128232955</v>
      </c>
      <c r="CC160" s="31">
        <f t="shared" si="154"/>
        <v>0.2717972056269865</v>
      </c>
      <c r="CD160" s="31">
        <f t="shared" si="155"/>
        <v>9369.3291282329519</v>
      </c>
      <c r="CE160" s="31">
        <f t="shared" si="156"/>
        <v>87784328.313154444</v>
      </c>
      <c r="EK160" s="69">
        <f t="shared" si="157"/>
        <v>34471.764000000003</v>
      </c>
      <c r="EL160">
        <f t="shared" si="158"/>
        <v>38451.432000000001</v>
      </c>
      <c r="EM160" s="59">
        <f t="shared" si="159"/>
        <v>39500</v>
      </c>
      <c r="EN160">
        <f t="shared" si="160"/>
        <v>55725.618332443795</v>
      </c>
      <c r="EO160" s="31">
        <f t="shared" si="161"/>
        <v>0.61655836157510802</v>
      </c>
      <c r="EP160" s="31">
        <f t="shared" si="162"/>
        <v>21253.854332443792</v>
      </c>
      <c r="EQ160" s="31">
        <f t="shared" si="163"/>
        <v>451726323.98473978</v>
      </c>
    </row>
    <row r="161" spans="1:147" x14ac:dyDescent="0.25">
      <c r="A161">
        <v>152</v>
      </c>
      <c r="B161" s="4" t="s">
        <v>174</v>
      </c>
      <c r="C161" s="5">
        <v>12</v>
      </c>
      <c r="D161" s="5">
        <v>163</v>
      </c>
      <c r="E161" s="5">
        <v>50300</v>
      </c>
      <c r="F161" s="5">
        <v>37028.303999999996</v>
      </c>
      <c r="G161">
        <f t="shared" si="111"/>
        <v>33462.144</v>
      </c>
      <c r="H161">
        <f t="shared" si="121"/>
        <v>29661.9</v>
      </c>
      <c r="I161">
        <f t="shared" si="134"/>
        <v>14930.315999999999</v>
      </c>
      <c r="J161">
        <f t="shared" si="136"/>
        <v>17044.223999999998</v>
      </c>
      <c r="K161">
        <f t="shared" si="112"/>
        <v>40900</v>
      </c>
      <c r="L161">
        <f t="shared" si="122"/>
        <v>32600</v>
      </c>
      <c r="M161">
        <f t="shared" si="135"/>
        <v>13200</v>
      </c>
      <c r="N161">
        <f t="shared" si="137"/>
        <v>9920</v>
      </c>
      <c r="O161">
        <f t="shared" si="138"/>
        <v>31600</v>
      </c>
      <c r="P161">
        <f t="shared" si="113"/>
        <v>9400</v>
      </c>
      <c r="Q161">
        <f t="shared" si="113"/>
        <v>3566.1599999999962</v>
      </c>
      <c r="S161" s="31"/>
      <c r="T161" s="43">
        <f t="shared" si="164"/>
        <v>51293.719145259311</v>
      </c>
      <c r="U161" s="31">
        <f t="shared" si="165"/>
        <v>0.38525704945220596</v>
      </c>
      <c r="V161" s="31">
        <f t="shared" si="166"/>
        <v>14265.415145259314</v>
      </c>
      <c r="W161" s="31">
        <f t="shared" si="167"/>
        <v>203502069.26659381</v>
      </c>
      <c r="X161" s="31"/>
      <c r="Y161" s="27"/>
      <c r="Z161" s="27"/>
      <c r="AA161" s="31"/>
      <c r="AB161" s="31"/>
      <c r="AC161" s="31"/>
      <c r="AK161" s="98">
        <v>156</v>
      </c>
      <c r="AL161">
        <f t="shared" si="148"/>
        <v>33492.588000000003</v>
      </c>
      <c r="AM161" s="99">
        <f t="shared" si="149"/>
        <v>34302.765529190612</v>
      </c>
      <c r="AN161" s="31">
        <f t="shared" si="139"/>
        <v>2.4189755930195921E-2</v>
      </c>
      <c r="AO161" s="31">
        <f t="shared" si="140"/>
        <v>810.17752919060877</v>
      </c>
      <c r="AP161" s="31">
        <f t="shared" si="141"/>
        <v>656387.62880539976</v>
      </c>
      <c r="BD161" s="98">
        <v>156</v>
      </c>
      <c r="BE161">
        <f t="shared" si="142"/>
        <v>33492.588000000003</v>
      </c>
      <c r="BF161">
        <f>'Объединенные данные'!F147</f>
        <v>15680</v>
      </c>
      <c r="BG161">
        <f>'Объединенные данные'!H147</f>
        <v>10720</v>
      </c>
      <c r="BH161" s="31">
        <f t="shared" si="143"/>
        <v>34666.766925985517</v>
      </c>
      <c r="BI161" s="31">
        <f t="shared" si="144"/>
        <v>3.5057873879006121E-2</v>
      </c>
      <c r="BJ161" s="31">
        <f t="shared" si="145"/>
        <v>1174.1789259855141</v>
      </c>
      <c r="BK161" s="31">
        <f t="shared" si="146"/>
        <v>1378696.1502284952</v>
      </c>
      <c r="BO161" s="31"/>
      <c r="BP161" s="31"/>
      <c r="BQ161" s="31"/>
      <c r="BR161" s="31"/>
      <c r="BS161" s="31"/>
      <c r="BT161" s="31"/>
      <c r="BU161" s="31"/>
      <c r="BV161" s="31"/>
      <c r="BW161" s="31"/>
      <c r="BY161" s="69">
        <f t="shared" si="150"/>
        <v>33492.588000000003</v>
      </c>
      <c r="BZ161" s="59">
        <f t="shared" si="151"/>
        <v>34471.764000000003</v>
      </c>
      <c r="CA161" s="59">
        <f t="shared" si="152"/>
        <v>21400</v>
      </c>
      <c r="CB161" s="31">
        <f t="shared" si="153"/>
        <v>31986.602820516418</v>
      </c>
      <c r="CC161" s="31">
        <f t="shared" si="154"/>
        <v>4.4964730091433508E-2</v>
      </c>
      <c r="CD161" s="31">
        <f t="shared" si="155"/>
        <v>1505.9851794835849</v>
      </c>
      <c r="CE161" s="31">
        <f t="shared" si="156"/>
        <v>2267991.3608242054</v>
      </c>
      <c r="EK161" s="69">
        <f t="shared" si="157"/>
        <v>33492.588000000003</v>
      </c>
      <c r="EL161">
        <f t="shared" si="158"/>
        <v>34471.764000000003</v>
      </c>
      <c r="EM161" s="59">
        <f t="shared" si="159"/>
        <v>21400</v>
      </c>
      <c r="EN161">
        <f t="shared" si="160"/>
        <v>42793.042005831339</v>
      </c>
      <c r="EO161" s="31">
        <f t="shared" si="161"/>
        <v>0.27768693198122923</v>
      </c>
      <c r="EP161" s="31">
        <f t="shared" si="162"/>
        <v>9300.454005831336</v>
      </c>
      <c r="EQ161" s="31">
        <f t="shared" si="163"/>
        <v>86498444.714584142</v>
      </c>
    </row>
    <row r="162" spans="1:147" x14ac:dyDescent="0.25">
      <c r="A162">
        <v>153</v>
      </c>
      <c r="B162" s="4" t="s">
        <v>175</v>
      </c>
      <c r="C162" s="5">
        <v>13</v>
      </c>
      <c r="D162" s="5">
        <v>164</v>
      </c>
      <c r="E162" s="5">
        <v>41300</v>
      </c>
      <c r="F162" s="5">
        <v>37228.74</v>
      </c>
      <c r="G162">
        <f t="shared" si="111"/>
        <v>37028.303999999996</v>
      </c>
      <c r="H162">
        <f t="shared" si="121"/>
        <v>33462.144</v>
      </c>
      <c r="I162">
        <f t="shared" si="134"/>
        <v>29661.9</v>
      </c>
      <c r="J162">
        <f t="shared" si="136"/>
        <v>14930.315999999999</v>
      </c>
      <c r="K162">
        <f t="shared" si="112"/>
        <v>50300</v>
      </c>
      <c r="L162">
        <f t="shared" si="122"/>
        <v>40900</v>
      </c>
      <c r="M162">
        <f t="shared" si="135"/>
        <v>32600</v>
      </c>
      <c r="N162">
        <f t="shared" si="137"/>
        <v>13200</v>
      </c>
      <c r="O162">
        <f t="shared" si="138"/>
        <v>9920</v>
      </c>
      <c r="P162">
        <f t="shared" si="113"/>
        <v>-9000</v>
      </c>
      <c r="Q162">
        <f t="shared" si="113"/>
        <v>200.43600000000151</v>
      </c>
      <c r="S162" s="31"/>
      <c r="T162" s="43">
        <f t="shared" si="164"/>
        <v>45190.837617210476</v>
      </c>
      <c r="U162" s="31">
        <f t="shared" si="165"/>
        <v>0.21386965063041291</v>
      </c>
      <c r="V162" s="31">
        <f t="shared" si="166"/>
        <v>7962.0976172104783</v>
      </c>
      <c r="W162" s="31">
        <f t="shared" si="167"/>
        <v>63394998.465988778</v>
      </c>
      <c r="X162" s="31"/>
      <c r="Y162" s="27"/>
      <c r="Z162" s="27"/>
      <c r="AA162" s="31"/>
      <c r="AB162" s="31"/>
      <c r="AC162" s="31"/>
      <c r="AK162" s="98">
        <v>157</v>
      </c>
      <c r="AL162">
        <f t="shared" si="148"/>
        <v>30120.407999999999</v>
      </c>
      <c r="AM162" s="99">
        <f t="shared" si="149"/>
        <v>34310.240187840922</v>
      </c>
      <c r="AN162" s="31">
        <f t="shared" si="139"/>
        <v>0.13910277005015745</v>
      </c>
      <c r="AO162" s="31">
        <f t="shared" si="140"/>
        <v>4189.8321878409224</v>
      </c>
      <c r="AP162" s="31">
        <f t="shared" si="141"/>
        <v>17554693.76226785</v>
      </c>
      <c r="BD162" s="98">
        <v>157</v>
      </c>
      <c r="BE162">
        <f t="shared" si="142"/>
        <v>30120.407999999999</v>
      </c>
      <c r="BF162">
        <f>'Объединенные данные'!F148</f>
        <v>15600</v>
      </c>
      <c r="BG162">
        <f>'Объединенные данные'!H148</f>
        <v>14880</v>
      </c>
      <c r="BH162" s="31">
        <f t="shared" si="143"/>
        <v>37879.315574227607</v>
      </c>
      <c r="BI162" s="31">
        <f t="shared" si="144"/>
        <v>0.25759636370887168</v>
      </c>
      <c r="BJ162" s="31">
        <f t="shared" si="145"/>
        <v>7758.9075742276073</v>
      </c>
      <c r="BK162" s="31">
        <f t="shared" si="146"/>
        <v>60200646.745406531</v>
      </c>
      <c r="BO162" s="32"/>
      <c r="BP162" s="32"/>
      <c r="BQ162" s="32"/>
      <c r="BR162" s="32"/>
      <c r="BS162" s="32"/>
      <c r="BT162" s="32"/>
      <c r="BU162" s="32"/>
      <c r="BV162" s="32"/>
      <c r="BW162" s="32"/>
      <c r="BY162" s="69">
        <f t="shared" si="150"/>
        <v>30120.407999999999</v>
      </c>
      <c r="BZ162" s="59">
        <f t="shared" si="151"/>
        <v>33492.588000000003</v>
      </c>
      <c r="CA162" s="59">
        <f t="shared" si="152"/>
        <v>30600</v>
      </c>
      <c r="CB162" s="31">
        <f t="shared" si="153"/>
        <v>37605.239896271531</v>
      </c>
      <c r="CC162" s="31">
        <f t="shared" si="154"/>
        <v>0.2484970288673225</v>
      </c>
      <c r="CD162" s="31">
        <f t="shared" si="155"/>
        <v>7484.8318962715311</v>
      </c>
      <c r="CE162" s="31">
        <f t="shared" si="156"/>
        <v>56022708.515443683</v>
      </c>
      <c r="EK162" s="69">
        <f t="shared" si="157"/>
        <v>30120.407999999999</v>
      </c>
      <c r="EL162">
        <f t="shared" si="158"/>
        <v>33492.588000000003</v>
      </c>
      <c r="EM162" s="59">
        <f t="shared" si="159"/>
        <v>30600</v>
      </c>
      <c r="EN162">
        <f t="shared" si="160"/>
        <v>48040.363634850364</v>
      </c>
      <c r="EO162" s="31">
        <f t="shared" si="161"/>
        <v>0.5949439873075546</v>
      </c>
      <c r="EP162" s="31">
        <f t="shared" si="162"/>
        <v>17919.955634850365</v>
      </c>
      <c r="EQ162" s="31">
        <f t="shared" si="163"/>
        <v>321124809.95500535</v>
      </c>
    </row>
    <row r="163" spans="1:147" x14ac:dyDescent="0.25">
      <c r="A163">
        <v>154</v>
      </c>
      <c r="B163" s="4" t="s">
        <v>176</v>
      </c>
      <c r="C163" s="5">
        <v>14</v>
      </c>
      <c r="D163" s="5">
        <v>165</v>
      </c>
      <c r="E163" s="5">
        <v>44000</v>
      </c>
      <c r="F163" s="5">
        <v>38451.432000000001</v>
      </c>
      <c r="G163">
        <f t="shared" si="111"/>
        <v>37228.74</v>
      </c>
      <c r="H163">
        <f t="shared" si="121"/>
        <v>37028.303999999996</v>
      </c>
      <c r="I163">
        <f t="shared" si="134"/>
        <v>33462.144</v>
      </c>
      <c r="J163">
        <f t="shared" si="136"/>
        <v>29661.9</v>
      </c>
      <c r="K163">
        <f t="shared" si="112"/>
        <v>41300</v>
      </c>
      <c r="L163">
        <f t="shared" si="122"/>
        <v>50300</v>
      </c>
      <c r="M163">
        <f t="shared" si="135"/>
        <v>40900</v>
      </c>
      <c r="N163">
        <f t="shared" si="137"/>
        <v>32600</v>
      </c>
      <c r="O163">
        <f t="shared" si="138"/>
        <v>13200</v>
      </c>
      <c r="P163">
        <f t="shared" si="113"/>
        <v>2700</v>
      </c>
      <c r="Q163">
        <f t="shared" si="113"/>
        <v>1222.6920000000027</v>
      </c>
      <c r="S163" s="31"/>
      <c r="T163" s="43">
        <f t="shared" si="164"/>
        <v>47021.70207562513</v>
      </c>
      <c r="U163" s="31">
        <f t="shared" si="165"/>
        <v>0.2228855891667475</v>
      </c>
      <c r="V163" s="31">
        <f t="shared" si="166"/>
        <v>8570.2700756251288</v>
      </c>
      <c r="W163" s="31">
        <f t="shared" si="167"/>
        <v>73449529.169155553</v>
      </c>
      <c r="X163" s="31"/>
      <c r="Y163" s="27"/>
      <c r="Z163" s="27"/>
      <c r="AA163" s="31"/>
      <c r="AB163" s="31"/>
      <c r="AC163" s="31"/>
      <c r="AK163" s="98">
        <v>158</v>
      </c>
      <c r="AL163">
        <f t="shared" si="148"/>
        <v>32675.183999999997</v>
      </c>
      <c r="AM163" s="99">
        <f t="shared" si="149"/>
        <v>34317.714846491232</v>
      </c>
      <c r="AN163" s="31">
        <f t="shared" si="139"/>
        <v>5.0268449796372509E-2</v>
      </c>
      <c r="AO163" s="31">
        <f t="shared" si="140"/>
        <v>1642.5308464912341</v>
      </c>
      <c r="AP163" s="31">
        <f t="shared" si="141"/>
        <v>2697907.58167521</v>
      </c>
      <c r="BD163" s="98">
        <v>158</v>
      </c>
      <c r="BE163">
        <f t="shared" si="142"/>
        <v>32675.183999999997</v>
      </c>
      <c r="BF163">
        <f>'Объединенные данные'!F149</f>
        <v>16600</v>
      </c>
      <c r="BG163">
        <f>'Объединенные данные'!H149</f>
        <v>15000</v>
      </c>
      <c r="BH163" s="31">
        <f t="shared" si="143"/>
        <v>38579.424134673711</v>
      </c>
      <c r="BI163" s="31">
        <f t="shared" si="144"/>
        <v>0.180694931501341</v>
      </c>
      <c r="BJ163" s="31">
        <f t="shared" si="145"/>
        <v>5904.2401346737133</v>
      </c>
      <c r="BK163" s="31">
        <f t="shared" si="146"/>
        <v>34860051.567891866</v>
      </c>
      <c r="BO163" s="27"/>
      <c r="BP163" s="27"/>
      <c r="BQ163" s="27"/>
      <c r="BR163" s="27"/>
      <c r="BS163" s="27"/>
      <c r="BT163" s="27"/>
      <c r="BU163" s="27"/>
      <c r="BV163" s="27"/>
      <c r="BW163" s="27"/>
      <c r="BY163" s="69">
        <f t="shared" si="150"/>
        <v>32675.183999999997</v>
      </c>
      <c r="BZ163" s="59">
        <f t="shared" si="151"/>
        <v>30120.407999999999</v>
      </c>
      <c r="CA163" s="59">
        <f t="shared" si="152"/>
        <v>34900</v>
      </c>
      <c r="CB163" s="31">
        <f t="shared" si="153"/>
        <v>39836.346679947659</v>
      </c>
      <c r="CC163" s="31">
        <f t="shared" si="154"/>
        <v>0.21916212254375253</v>
      </c>
      <c r="CD163" s="31">
        <f t="shared" si="155"/>
        <v>7161.1626799476617</v>
      </c>
      <c r="CE163" s="31">
        <f t="shared" si="156"/>
        <v>51282250.928675175</v>
      </c>
      <c r="EK163" s="69">
        <f t="shared" si="157"/>
        <v>32675.183999999997</v>
      </c>
      <c r="EL163">
        <f t="shared" si="158"/>
        <v>30120.407999999999</v>
      </c>
      <c r="EM163" s="59">
        <f t="shared" si="159"/>
        <v>34900</v>
      </c>
      <c r="EN163">
        <f t="shared" si="160"/>
        <v>49205.413379219448</v>
      </c>
      <c r="EO163" s="31">
        <f t="shared" si="161"/>
        <v>0.50589552546114058</v>
      </c>
      <c r="EP163" s="31">
        <f t="shared" si="162"/>
        <v>16530.22937921945</v>
      </c>
      <c r="EQ163" s="31">
        <f t="shared" si="163"/>
        <v>273248483.32960987</v>
      </c>
    </row>
    <row r="164" spans="1:147" x14ac:dyDescent="0.25">
      <c r="A164">
        <v>155</v>
      </c>
      <c r="B164" s="4" t="s">
        <v>177</v>
      </c>
      <c r="C164" s="5">
        <v>15</v>
      </c>
      <c r="D164" s="5">
        <v>166</v>
      </c>
      <c r="E164" s="5">
        <v>39500</v>
      </c>
      <c r="F164" s="5">
        <v>34471.764000000003</v>
      </c>
      <c r="G164">
        <f t="shared" si="111"/>
        <v>38451.432000000001</v>
      </c>
      <c r="H164">
        <f t="shared" si="121"/>
        <v>37228.74</v>
      </c>
      <c r="I164">
        <f t="shared" si="134"/>
        <v>37028.303999999996</v>
      </c>
      <c r="J164">
        <f t="shared" si="136"/>
        <v>33462.144</v>
      </c>
      <c r="K164">
        <f t="shared" si="112"/>
        <v>44000</v>
      </c>
      <c r="L164">
        <f t="shared" si="122"/>
        <v>41300</v>
      </c>
      <c r="M164">
        <f t="shared" si="135"/>
        <v>50300</v>
      </c>
      <c r="N164">
        <f t="shared" si="137"/>
        <v>40900</v>
      </c>
      <c r="O164">
        <f t="shared" si="138"/>
        <v>32600</v>
      </c>
      <c r="P164">
        <f t="shared" si="113"/>
        <v>-4500</v>
      </c>
      <c r="Q164">
        <f t="shared" si="113"/>
        <v>-3979.6679999999978</v>
      </c>
      <c r="S164" s="31"/>
      <c r="T164" s="43">
        <f t="shared" si="164"/>
        <v>43970.261311600712</v>
      </c>
      <c r="U164" s="31">
        <f t="shared" si="165"/>
        <v>0.27554427767609191</v>
      </c>
      <c r="V164" s="31">
        <f t="shared" si="166"/>
        <v>9498.4973116007095</v>
      </c>
      <c r="W164" s="31">
        <f t="shared" si="167"/>
        <v>90221451.1784859</v>
      </c>
      <c r="X164" s="31"/>
      <c r="Y164" s="27"/>
      <c r="Z164" s="27"/>
      <c r="AA164" s="31"/>
      <c r="AB164" s="31"/>
      <c r="AC164" s="31"/>
      <c r="AK164" s="98">
        <v>159</v>
      </c>
      <c r="AL164">
        <f t="shared" si="148"/>
        <v>34143.108</v>
      </c>
      <c r="AM164" s="99">
        <f t="shared" si="149"/>
        <v>34325.189505141541</v>
      </c>
      <c r="AN164" s="31">
        <f t="shared" si="139"/>
        <v>5.3328919306801573E-3</v>
      </c>
      <c r="AO164" s="31">
        <f t="shared" si="140"/>
        <v>182.08150514154113</v>
      </c>
      <c r="AP164" s="31">
        <f t="shared" si="141"/>
        <v>33153.674514609069</v>
      </c>
      <c r="BD164" s="98">
        <v>159</v>
      </c>
      <c r="BE164">
        <f t="shared" si="142"/>
        <v>34143.108</v>
      </c>
      <c r="BF164">
        <f>'Объединенные данные'!F150</f>
        <v>1520</v>
      </c>
      <c r="BG164">
        <f>'Объединенные данные'!H150</f>
        <v>8400</v>
      </c>
      <c r="BH164" s="31">
        <f t="shared" si="143"/>
        <v>24266.583414890505</v>
      </c>
      <c r="BI164" s="31">
        <f t="shared" si="144"/>
        <v>0.28926846920642069</v>
      </c>
      <c r="BJ164" s="31">
        <f t="shared" si="145"/>
        <v>9876.5245851094951</v>
      </c>
      <c r="BK164" s="31">
        <f t="shared" si="146"/>
        <v>97545737.880272284</v>
      </c>
      <c r="BO164" s="27"/>
      <c r="BP164" s="27"/>
      <c r="BQ164" s="27"/>
      <c r="BR164" s="27"/>
      <c r="BS164" s="27"/>
      <c r="BT164" s="27"/>
      <c r="BU164" s="27"/>
      <c r="BV164" s="27"/>
      <c r="BW164" s="27"/>
      <c r="BY164" s="69">
        <f t="shared" si="150"/>
        <v>34143.108</v>
      </c>
      <c r="BZ164" s="59">
        <f t="shared" si="151"/>
        <v>32675.183999999997</v>
      </c>
      <c r="CA164" s="59">
        <f t="shared" si="152"/>
        <v>36100</v>
      </c>
      <c r="CB164" s="31">
        <f t="shared" si="153"/>
        <v>40932.761867620386</v>
      </c>
      <c r="CC164" s="31">
        <f t="shared" si="154"/>
        <v>0.19885869404801654</v>
      </c>
      <c r="CD164" s="31">
        <f t="shared" si="155"/>
        <v>6789.6538676203854</v>
      </c>
      <c r="CE164" s="31">
        <f t="shared" si="156"/>
        <v>46099399.642092459</v>
      </c>
      <c r="EK164" s="69">
        <f t="shared" si="157"/>
        <v>34143.108</v>
      </c>
      <c r="EL164">
        <f t="shared" si="158"/>
        <v>32675.183999999997</v>
      </c>
      <c r="EM164" s="59">
        <f t="shared" si="159"/>
        <v>36100</v>
      </c>
      <c r="EN164">
        <f t="shared" si="160"/>
        <v>51074.850424558048</v>
      </c>
      <c r="EO164" s="31">
        <f t="shared" si="161"/>
        <v>0.49590513038701828</v>
      </c>
      <c r="EP164" s="31">
        <f t="shared" si="162"/>
        <v>16931.742424558048</v>
      </c>
      <c r="EQ164" s="31">
        <f t="shared" si="163"/>
        <v>286683901.53157884</v>
      </c>
    </row>
    <row r="165" spans="1:147" x14ac:dyDescent="0.25">
      <c r="A165">
        <v>156</v>
      </c>
      <c r="B165" s="4" t="s">
        <v>178</v>
      </c>
      <c r="C165" s="5">
        <v>16</v>
      </c>
      <c r="D165" s="5">
        <v>167</v>
      </c>
      <c r="E165" s="5">
        <v>21400</v>
      </c>
      <c r="F165" s="5">
        <v>33492.588000000003</v>
      </c>
      <c r="G165">
        <f t="shared" si="111"/>
        <v>34471.764000000003</v>
      </c>
      <c r="H165">
        <f t="shared" si="121"/>
        <v>38451.432000000001</v>
      </c>
      <c r="I165">
        <f t="shared" si="134"/>
        <v>37228.74</v>
      </c>
      <c r="J165">
        <f t="shared" si="136"/>
        <v>37028.303999999996</v>
      </c>
      <c r="K165">
        <f t="shared" si="112"/>
        <v>39500</v>
      </c>
      <c r="L165">
        <f t="shared" si="122"/>
        <v>44000</v>
      </c>
      <c r="M165">
        <f t="shared" si="135"/>
        <v>41300</v>
      </c>
      <c r="N165">
        <f t="shared" si="137"/>
        <v>50300</v>
      </c>
      <c r="O165">
        <f t="shared" si="138"/>
        <v>40900</v>
      </c>
      <c r="P165">
        <f t="shared" si="113"/>
        <v>-18100</v>
      </c>
      <c r="Q165">
        <f t="shared" si="113"/>
        <v>-979.17599999999948</v>
      </c>
      <c r="S165" s="31"/>
      <c r="T165" s="43">
        <f t="shared" si="164"/>
        <v>31696.688460746933</v>
      </c>
      <c r="U165" s="31">
        <f t="shared" si="165"/>
        <v>5.3620805273485297E-2</v>
      </c>
      <c r="V165" s="31">
        <f t="shared" si="166"/>
        <v>1795.8995392530705</v>
      </c>
      <c r="W165" s="31">
        <f t="shared" si="167"/>
        <v>3225255.1550893909</v>
      </c>
      <c r="X165" s="31"/>
      <c r="Y165" s="27"/>
      <c r="Z165" s="27"/>
      <c r="AA165" s="31"/>
      <c r="AB165" s="31"/>
      <c r="AC165" s="31"/>
      <c r="AK165" s="98">
        <v>160</v>
      </c>
      <c r="AL165">
        <f t="shared" si="148"/>
        <v>36365.579999999994</v>
      </c>
      <c r="AM165" s="99">
        <f t="shared" si="149"/>
        <v>34332.664163791851</v>
      </c>
      <c r="AN165" s="31">
        <f t="shared" si="139"/>
        <v>5.5902197523266334E-2</v>
      </c>
      <c r="AO165" s="31">
        <f t="shared" si="140"/>
        <v>2032.9158362081434</v>
      </c>
      <c r="AP165" s="31">
        <f t="shared" si="141"/>
        <v>4132746.7971058553</v>
      </c>
      <c r="BD165" s="98">
        <v>160</v>
      </c>
      <c r="BE165">
        <f t="shared" si="142"/>
        <v>36365.579999999994</v>
      </c>
      <c r="BF165">
        <f>'Объединенные данные'!F151</f>
        <v>13300</v>
      </c>
      <c r="BG165">
        <f>'Объединенные данные'!H151</f>
        <v>2560</v>
      </c>
      <c r="BH165" s="31">
        <f t="shared" si="143"/>
        <v>26827.751485837409</v>
      </c>
      <c r="BI165" s="31">
        <f t="shared" si="144"/>
        <v>0.26227626547308158</v>
      </c>
      <c r="BJ165" s="31">
        <f t="shared" si="145"/>
        <v>9537.8285141625856</v>
      </c>
      <c r="BK165" s="31">
        <f t="shared" si="146"/>
        <v>90970172.765572876</v>
      </c>
      <c r="BO165" s="27"/>
      <c r="BP165" s="27"/>
      <c r="BQ165" s="27"/>
      <c r="BR165" s="27"/>
      <c r="BS165" s="27"/>
      <c r="BT165" s="27"/>
      <c r="BU165" s="27"/>
      <c r="BV165" s="27"/>
      <c r="BW165" s="27"/>
      <c r="BY165" s="69">
        <f t="shared" si="150"/>
        <v>36365.579999999994</v>
      </c>
      <c r="BZ165" s="59">
        <f t="shared" si="151"/>
        <v>34143.108</v>
      </c>
      <c r="CA165" s="59">
        <f t="shared" si="152"/>
        <v>35200</v>
      </c>
      <c r="CB165" s="31">
        <f t="shared" si="153"/>
        <v>40569.073441053275</v>
      </c>
      <c r="CC165" s="31">
        <f t="shared" si="154"/>
        <v>0.11558989134927261</v>
      </c>
      <c r="CD165" s="31">
        <f t="shared" si="155"/>
        <v>4203.4934410532805</v>
      </c>
      <c r="CE165" s="31">
        <f t="shared" si="156"/>
        <v>17669357.108977951</v>
      </c>
      <c r="EK165" s="69">
        <f t="shared" si="157"/>
        <v>36365.579999999994</v>
      </c>
      <c r="EL165">
        <f t="shared" si="158"/>
        <v>34143.108</v>
      </c>
      <c r="EM165" s="59">
        <f t="shared" si="159"/>
        <v>35200</v>
      </c>
      <c r="EN165">
        <f t="shared" si="160"/>
        <v>51167.672171865059</v>
      </c>
      <c r="EO165" s="31">
        <f t="shared" si="161"/>
        <v>0.40703577866391977</v>
      </c>
      <c r="EP165" s="31">
        <f t="shared" si="162"/>
        <v>14802.092171865064</v>
      </c>
      <c r="EQ165" s="31">
        <f t="shared" si="163"/>
        <v>219101932.66438901</v>
      </c>
    </row>
    <row r="166" spans="1:147" x14ac:dyDescent="0.25">
      <c r="A166">
        <v>157</v>
      </c>
      <c r="B166" s="4" t="s">
        <v>179</v>
      </c>
      <c r="C166" s="5">
        <v>17</v>
      </c>
      <c r="D166" s="5">
        <v>168</v>
      </c>
      <c r="E166" s="5">
        <v>30600</v>
      </c>
      <c r="F166" s="5">
        <v>30120.407999999999</v>
      </c>
      <c r="G166">
        <f t="shared" si="111"/>
        <v>33492.588000000003</v>
      </c>
      <c r="H166">
        <f t="shared" si="121"/>
        <v>34471.764000000003</v>
      </c>
      <c r="I166">
        <f t="shared" si="134"/>
        <v>38451.432000000001</v>
      </c>
      <c r="J166">
        <f t="shared" si="136"/>
        <v>37228.74</v>
      </c>
      <c r="K166">
        <f t="shared" si="112"/>
        <v>21400</v>
      </c>
      <c r="L166">
        <f t="shared" si="122"/>
        <v>39500</v>
      </c>
      <c r="M166">
        <f t="shared" si="135"/>
        <v>44000</v>
      </c>
      <c r="N166">
        <f t="shared" si="137"/>
        <v>41300</v>
      </c>
      <c r="O166">
        <f t="shared" si="138"/>
        <v>50300</v>
      </c>
      <c r="P166">
        <f t="shared" si="113"/>
        <v>9200</v>
      </c>
      <c r="Q166">
        <f t="shared" si="113"/>
        <v>-3372.1800000000039</v>
      </c>
      <c r="S166" s="31"/>
      <c r="T166" s="43">
        <f t="shared" si="164"/>
        <v>37935.189578307967</v>
      </c>
      <c r="U166" s="31">
        <f t="shared" si="165"/>
        <v>0.25945138519730437</v>
      </c>
      <c r="V166" s="31">
        <f t="shared" si="166"/>
        <v>7814.7815783079677</v>
      </c>
      <c r="W166" s="31">
        <f t="shared" si="167"/>
        <v>61070811.116661571</v>
      </c>
      <c r="X166" s="31"/>
      <c r="Y166" s="27"/>
      <c r="Z166" s="27"/>
      <c r="AA166" s="31"/>
      <c r="AB166" s="31"/>
      <c r="AC166" s="31"/>
      <c r="AK166" s="98">
        <v>161</v>
      </c>
      <c r="AL166">
        <f t="shared" si="148"/>
        <v>26723.508000000002</v>
      </c>
      <c r="AM166" s="99">
        <f t="shared" si="149"/>
        <v>34340.138822442161</v>
      </c>
      <c r="AN166" s="31">
        <f t="shared" si="139"/>
        <v>0.28501612971029694</v>
      </c>
      <c r="AO166" s="31">
        <f t="shared" si="140"/>
        <v>7616.6308224421591</v>
      </c>
      <c r="AP166" s="31">
        <f t="shared" si="141"/>
        <v>58013065.08537592</v>
      </c>
      <c r="BD166" s="98">
        <v>161</v>
      </c>
      <c r="BE166">
        <f t="shared" si="142"/>
        <v>26723.508000000002</v>
      </c>
      <c r="BF166">
        <f>'Объединенные данные'!F152</f>
        <v>17000</v>
      </c>
      <c r="BG166">
        <f>'Объединенные данные'!H152</f>
        <v>15600</v>
      </c>
      <c r="BH166" s="31">
        <f t="shared" si="143"/>
        <v>39292.181403791459</v>
      </c>
      <c r="BI166" s="31">
        <f t="shared" si="144"/>
        <v>0.47032273621380311</v>
      </c>
      <c r="BJ166" s="31">
        <f t="shared" si="145"/>
        <v>12568.673403791458</v>
      </c>
      <c r="BK166" s="31">
        <f t="shared" si="146"/>
        <v>157971551.13117474</v>
      </c>
      <c r="BO166" s="31"/>
      <c r="BP166" s="31"/>
      <c r="BQ166" s="31"/>
      <c r="BR166" s="31"/>
      <c r="BS166" s="31"/>
      <c r="BT166" s="31"/>
      <c r="BU166" s="31"/>
      <c r="BV166" s="31"/>
      <c r="BW166" s="31"/>
      <c r="BY166" s="69">
        <f t="shared" si="150"/>
        <v>26723.508000000002</v>
      </c>
      <c r="BZ166" s="59">
        <f t="shared" si="151"/>
        <v>36365.579999999994</v>
      </c>
      <c r="CA166" s="59">
        <f t="shared" si="152"/>
        <v>26800</v>
      </c>
      <c r="CB166" s="31">
        <f t="shared" si="153"/>
        <v>35619.052748158065</v>
      </c>
      <c r="CC166" s="31">
        <f t="shared" si="154"/>
        <v>0.3328733917776836</v>
      </c>
      <c r="CD166" s="31">
        <f t="shared" si="155"/>
        <v>8895.5447481580632</v>
      </c>
      <c r="CE166" s="31">
        <f t="shared" si="156"/>
        <v>79130716.366482496</v>
      </c>
      <c r="EK166" s="69">
        <f t="shared" si="157"/>
        <v>26723.508000000002</v>
      </c>
      <c r="EL166">
        <f t="shared" si="158"/>
        <v>36365.579999999994</v>
      </c>
      <c r="EM166" s="59">
        <f t="shared" si="159"/>
        <v>26800</v>
      </c>
      <c r="EN166">
        <f t="shared" si="160"/>
        <v>46963.484360095928</v>
      </c>
      <c r="EO166" s="31">
        <f t="shared" si="161"/>
        <v>0.75738471012473085</v>
      </c>
      <c r="EP166" s="31">
        <f t="shared" si="162"/>
        <v>20239.976360095927</v>
      </c>
      <c r="EQ166" s="31">
        <f t="shared" si="163"/>
        <v>409656643.05724198</v>
      </c>
    </row>
    <row r="167" spans="1:147" x14ac:dyDescent="0.25">
      <c r="A167">
        <v>158</v>
      </c>
      <c r="B167" s="4" t="s">
        <v>180</v>
      </c>
      <c r="C167" s="5">
        <v>18</v>
      </c>
      <c r="D167" s="5">
        <v>169</v>
      </c>
      <c r="E167" s="5">
        <v>34900</v>
      </c>
      <c r="F167" s="5">
        <v>32675.183999999997</v>
      </c>
      <c r="G167">
        <f t="shared" si="111"/>
        <v>30120.407999999999</v>
      </c>
      <c r="H167">
        <f t="shared" si="121"/>
        <v>33492.588000000003</v>
      </c>
      <c r="I167">
        <f t="shared" si="134"/>
        <v>34471.764000000003</v>
      </c>
      <c r="J167">
        <f t="shared" si="136"/>
        <v>38451.432000000001</v>
      </c>
      <c r="K167">
        <f t="shared" si="112"/>
        <v>30600</v>
      </c>
      <c r="L167">
        <f t="shared" si="122"/>
        <v>21400</v>
      </c>
      <c r="M167">
        <f t="shared" si="135"/>
        <v>39500</v>
      </c>
      <c r="N167">
        <f t="shared" si="137"/>
        <v>44000</v>
      </c>
      <c r="O167">
        <f t="shared" si="138"/>
        <v>41300</v>
      </c>
      <c r="P167">
        <f t="shared" si="113"/>
        <v>4300</v>
      </c>
      <c r="Q167">
        <f t="shared" si="113"/>
        <v>2554.775999999998</v>
      </c>
      <c r="S167" s="31"/>
      <c r="T167" s="43">
        <f t="shared" si="164"/>
        <v>40851.010752820192</v>
      </c>
      <c r="U167" s="31">
        <f t="shared" si="165"/>
        <v>0.25021517102459762</v>
      </c>
      <c r="V167" s="31">
        <f t="shared" si="166"/>
        <v>8175.8267528201941</v>
      </c>
      <c r="W167" s="31">
        <f t="shared" si="167"/>
        <v>66844143.0921304</v>
      </c>
      <c r="X167" s="31"/>
      <c r="Y167" s="27"/>
      <c r="Z167" s="27"/>
      <c r="AA167" s="31"/>
      <c r="AB167" s="31"/>
      <c r="AC167" s="31"/>
      <c r="AK167" s="98">
        <v>162</v>
      </c>
      <c r="AL167">
        <f t="shared" si="148"/>
        <v>31331.424000000003</v>
      </c>
      <c r="AM167" s="99">
        <f t="shared" si="149"/>
        <v>34347.61348109247</v>
      </c>
      <c r="AN167" s="31">
        <f t="shared" si="139"/>
        <v>9.6267232574314771E-2</v>
      </c>
      <c r="AO167" s="31">
        <f t="shared" si="140"/>
        <v>3016.1894810924678</v>
      </c>
      <c r="AP167" s="31">
        <f t="shared" si="141"/>
        <v>9097398.9858528506</v>
      </c>
      <c r="BD167" s="98">
        <v>162</v>
      </c>
      <c r="BE167">
        <f t="shared" si="142"/>
        <v>31331.424000000003</v>
      </c>
      <c r="BF167">
        <f>'Объединенные данные'!F153</f>
        <v>21000</v>
      </c>
      <c r="BG167">
        <f>'Объединенные данные'!H153</f>
        <v>19900</v>
      </c>
      <c r="BH167" s="31">
        <f t="shared" si="143"/>
        <v>45087.120876858775</v>
      </c>
      <c r="BI167" s="31">
        <f t="shared" si="144"/>
        <v>0.43903835576891659</v>
      </c>
      <c r="BJ167" s="31">
        <f t="shared" si="145"/>
        <v>13755.696876858772</v>
      </c>
      <c r="BK167" s="31">
        <f t="shared" si="146"/>
        <v>189219196.56802219</v>
      </c>
      <c r="BO167" s="31"/>
      <c r="BP167" s="31"/>
      <c r="BQ167" s="31"/>
      <c r="BR167" s="31"/>
      <c r="BS167" s="31"/>
      <c r="BT167" s="31"/>
      <c r="BU167" s="31"/>
      <c r="BV167" s="31"/>
      <c r="BW167" s="31"/>
      <c r="BY167" s="69">
        <f t="shared" si="150"/>
        <v>31331.424000000003</v>
      </c>
      <c r="BZ167" s="59">
        <f t="shared" si="151"/>
        <v>26723.508000000002</v>
      </c>
      <c r="CA167" s="59">
        <f t="shared" si="152"/>
        <v>35800</v>
      </c>
      <c r="CB167" s="31">
        <f t="shared" si="153"/>
        <v>39938.607469871567</v>
      </c>
      <c r="CC167" s="31">
        <f t="shared" si="154"/>
        <v>0.2747140848073667</v>
      </c>
      <c r="CD167" s="31">
        <f t="shared" si="155"/>
        <v>8607.1834698715647</v>
      </c>
      <c r="CE167" s="31">
        <f t="shared" si="156"/>
        <v>74083607.284030303</v>
      </c>
      <c r="EK167" s="69">
        <f t="shared" si="157"/>
        <v>31331.424000000003</v>
      </c>
      <c r="EL167">
        <f t="shared" si="158"/>
        <v>26723.508000000002</v>
      </c>
      <c r="EM167" s="59">
        <f t="shared" si="159"/>
        <v>35800</v>
      </c>
      <c r="EN167">
        <f t="shared" si="160"/>
        <v>48260.458001443083</v>
      </c>
      <c r="EO167" s="31">
        <f t="shared" si="161"/>
        <v>0.54032124430230422</v>
      </c>
      <c r="EP167" s="31">
        <f t="shared" si="162"/>
        <v>16929.03400144308</v>
      </c>
      <c r="EQ167" s="31">
        <f t="shared" si="163"/>
        <v>286592192.22201592</v>
      </c>
    </row>
    <row r="168" spans="1:147" x14ac:dyDescent="0.25">
      <c r="A168">
        <v>159</v>
      </c>
      <c r="B168" s="4" t="s">
        <v>181</v>
      </c>
      <c r="C168" s="5">
        <v>19</v>
      </c>
      <c r="D168" s="5">
        <v>170</v>
      </c>
      <c r="E168" s="5">
        <v>36100</v>
      </c>
      <c r="F168" s="5">
        <v>34143.108</v>
      </c>
      <c r="G168">
        <f t="shared" si="111"/>
        <v>32675.183999999997</v>
      </c>
      <c r="H168">
        <f t="shared" si="121"/>
        <v>30120.407999999999</v>
      </c>
      <c r="I168">
        <f t="shared" si="134"/>
        <v>33492.588000000003</v>
      </c>
      <c r="J168">
        <f t="shared" si="136"/>
        <v>34471.764000000003</v>
      </c>
      <c r="K168">
        <f t="shared" si="112"/>
        <v>34900</v>
      </c>
      <c r="L168">
        <f t="shared" si="122"/>
        <v>30600</v>
      </c>
      <c r="M168">
        <f t="shared" si="135"/>
        <v>21400</v>
      </c>
      <c r="N168">
        <f t="shared" si="137"/>
        <v>39500</v>
      </c>
      <c r="O168">
        <f t="shared" si="138"/>
        <v>44000</v>
      </c>
      <c r="P168">
        <f t="shared" si="113"/>
        <v>1200</v>
      </c>
      <c r="Q168">
        <f t="shared" si="113"/>
        <v>1467.9240000000027</v>
      </c>
      <c r="S168" s="31"/>
      <c r="T168" s="43">
        <f t="shared" si="164"/>
        <v>41664.72828989337</v>
      </c>
      <c r="U168" s="31">
        <f t="shared" si="165"/>
        <v>0.22029688363148925</v>
      </c>
      <c r="V168" s="31">
        <f t="shared" si="166"/>
        <v>7521.6202898933698</v>
      </c>
      <c r="W168" s="31">
        <f t="shared" si="167"/>
        <v>56574771.785335623</v>
      </c>
      <c r="X168" s="31"/>
      <c r="Y168" s="27"/>
      <c r="Z168" s="27"/>
      <c r="AA168" s="31"/>
      <c r="AB168" s="31"/>
      <c r="AC168" s="31"/>
      <c r="AK168" s="98">
        <v>163</v>
      </c>
      <c r="AL168">
        <f t="shared" si="148"/>
        <v>36289.440000000002</v>
      </c>
      <c r="AM168" s="99">
        <f t="shared" si="149"/>
        <v>34355.08813974278</v>
      </c>
      <c r="AN168" s="31">
        <f t="shared" si="139"/>
        <v>5.3303436488885525E-2</v>
      </c>
      <c r="AO168" s="31">
        <f t="shared" si="140"/>
        <v>1934.3518602572221</v>
      </c>
      <c r="AP168" s="31">
        <f t="shared" si="141"/>
        <v>3741717.1192805758</v>
      </c>
      <c r="BD168" s="98">
        <v>163</v>
      </c>
      <c r="BE168">
        <f t="shared" si="142"/>
        <v>36289.440000000002</v>
      </c>
      <c r="BF168">
        <f>'Объединенные данные'!F154</f>
        <v>29400</v>
      </c>
      <c r="BG168">
        <f>'Объединенные данные'!H154</f>
        <v>20900</v>
      </c>
      <c r="BH168" s="31">
        <f t="shared" si="143"/>
        <v>50961.76156946204</v>
      </c>
      <c r="BI168" s="31">
        <f t="shared" si="144"/>
        <v>0.404313805048026</v>
      </c>
      <c r="BJ168" s="31">
        <f t="shared" si="145"/>
        <v>14672.321569462038</v>
      </c>
      <c r="BK168" s="31">
        <f t="shared" si="146"/>
        <v>215277020.23770094</v>
      </c>
      <c r="BO168" s="31"/>
      <c r="BP168" s="31"/>
      <c r="BQ168" s="31"/>
      <c r="BR168" s="31"/>
      <c r="BS168" s="31"/>
      <c r="BT168" s="31"/>
      <c r="BU168" s="31"/>
      <c r="BV168" s="31"/>
      <c r="BW168" s="31"/>
      <c r="BY168" s="69">
        <f t="shared" si="150"/>
        <v>36289.440000000002</v>
      </c>
      <c r="BZ168" s="59">
        <f t="shared" si="151"/>
        <v>31331.424000000003</v>
      </c>
      <c r="CA168" s="59">
        <f t="shared" si="152"/>
        <v>37600</v>
      </c>
      <c r="CB168" s="31">
        <f t="shared" si="153"/>
        <v>41688.365313704533</v>
      </c>
      <c r="CC168" s="31">
        <f t="shared" si="154"/>
        <v>0.1487740046058724</v>
      </c>
      <c r="CD168" s="31">
        <f t="shared" si="155"/>
        <v>5398.9253137045307</v>
      </c>
      <c r="CE168" s="31">
        <f t="shared" si="156"/>
        <v>29148394.542959567</v>
      </c>
      <c r="EK168" s="69">
        <f t="shared" si="157"/>
        <v>36289.440000000002</v>
      </c>
      <c r="EL168">
        <f t="shared" si="158"/>
        <v>31331.424000000003</v>
      </c>
      <c r="EM168" s="59">
        <f t="shared" si="159"/>
        <v>37600</v>
      </c>
      <c r="EN168">
        <f t="shared" si="160"/>
        <v>51407.305426738931</v>
      </c>
      <c r="EO168" s="31">
        <f t="shared" si="161"/>
        <v>0.41659131214862855</v>
      </c>
      <c r="EP168" s="31">
        <f t="shared" si="162"/>
        <v>15117.865426738928</v>
      </c>
      <c r="EQ168" s="31">
        <f t="shared" si="163"/>
        <v>228549855.06098819</v>
      </c>
    </row>
    <row r="169" spans="1:147" x14ac:dyDescent="0.25">
      <c r="A169">
        <v>160</v>
      </c>
      <c r="B169" s="4" t="s">
        <v>182</v>
      </c>
      <c r="C169" s="5">
        <v>20</v>
      </c>
      <c r="D169" s="5">
        <v>171</v>
      </c>
      <c r="E169" s="5">
        <v>35200</v>
      </c>
      <c r="F169" s="5">
        <v>36365.579999999994</v>
      </c>
      <c r="G169">
        <f t="shared" si="111"/>
        <v>34143.108</v>
      </c>
      <c r="H169">
        <f t="shared" si="121"/>
        <v>32675.183999999997</v>
      </c>
      <c r="I169">
        <f t="shared" si="134"/>
        <v>30120.407999999999</v>
      </c>
      <c r="J169">
        <f t="shared" si="136"/>
        <v>33492.588000000003</v>
      </c>
      <c r="K169">
        <f t="shared" si="112"/>
        <v>36100</v>
      </c>
      <c r="L169">
        <f t="shared" si="122"/>
        <v>34900</v>
      </c>
      <c r="M169">
        <f t="shared" si="135"/>
        <v>30600</v>
      </c>
      <c r="N169">
        <f t="shared" si="137"/>
        <v>21400</v>
      </c>
      <c r="O169">
        <f t="shared" si="138"/>
        <v>39500</v>
      </c>
      <c r="P169">
        <f t="shared" si="113"/>
        <v>-900</v>
      </c>
      <c r="Q169">
        <f t="shared" si="113"/>
        <v>2222.4719999999943</v>
      </c>
      <c r="S169" s="31"/>
      <c r="T169" s="43">
        <f t="shared" si="164"/>
        <v>41054.440137088488</v>
      </c>
      <c r="U169" s="31">
        <f t="shared" si="165"/>
        <v>0.12893676209999935</v>
      </c>
      <c r="V169" s="31">
        <f t="shared" si="166"/>
        <v>4688.8601370884935</v>
      </c>
      <c r="W169" s="31">
        <f t="shared" si="167"/>
        <v>21985409.385177527</v>
      </c>
      <c r="X169" s="31"/>
      <c r="Y169" s="27"/>
      <c r="Z169" s="27"/>
      <c r="AA169" s="31"/>
      <c r="AB169" s="31"/>
      <c r="AC169" s="31"/>
      <c r="AK169" s="98">
        <v>164</v>
      </c>
      <c r="AL169">
        <f t="shared" si="148"/>
        <v>41186.063999999998</v>
      </c>
      <c r="AM169" s="99">
        <f t="shared" si="149"/>
        <v>34362.56279839309</v>
      </c>
      <c r="AN169" s="31">
        <f t="shared" si="139"/>
        <v>0.16567500117532252</v>
      </c>
      <c r="AO169" s="31">
        <f t="shared" si="140"/>
        <v>6823.5012016069086</v>
      </c>
      <c r="AP169" s="31">
        <f t="shared" si="141"/>
        <v>46560168.648330927</v>
      </c>
      <c r="BD169" s="98">
        <v>164</v>
      </c>
      <c r="BE169">
        <f t="shared" si="142"/>
        <v>41186.063999999998</v>
      </c>
      <c r="BF169">
        <f>'Объединенные данные'!F155</f>
        <v>22800</v>
      </c>
      <c r="BG169">
        <f>'Объединенные данные'!H155</f>
        <v>18500</v>
      </c>
      <c r="BH169" s="31">
        <f t="shared" si="143"/>
        <v>45080.530826564092</v>
      </c>
      <c r="BI169" s="31">
        <f t="shared" si="144"/>
        <v>9.4557878280480845E-2</v>
      </c>
      <c r="BJ169" s="31">
        <f t="shared" si="145"/>
        <v>3894.4668265640939</v>
      </c>
      <c r="BK169" s="31">
        <f t="shared" si="146"/>
        <v>15166871.863208205</v>
      </c>
      <c r="BY169" s="69">
        <f t="shared" si="150"/>
        <v>41186.063999999998</v>
      </c>
      <c r="BZ169" s="59">
        <f t="shared" si="151"/>
        <v>36289.440000000002</v>
      </c>
      <c r="CA169" s="59">
        <f t="shared" si="152"/>
        <v>39200</v>
      </c>
      <c r="CB169" s="31">
        <f t="shared" si="153"/>
        <v>43360.54187108545</v>
      </c>
      <c r="CC169" s="31">
        <f t="shared" si="154"/>
        <v>5.2796447630573576E-2</v>
      </c>
      <c r="CD169" s="31">
        <f t="shared" si="155"/>
        <v>2174.4778710854516</v>
      </c>
      <c r="CE169" s="31">
        <f t="shared" si="156"/>
        <v>4728354.0118403183</v>
      </c>
      <c r="EK169" s="69">
        <f t="shared" si="157"/>
        <v>41186.063999999998</v>
      </c>
      <c r="EL169">
        <f t="shared" si="158"/>
        <v>36289.440000000002</v>
      </c>
      <c r="EM169" s="59">
        <f t="shared" si="159"/>
        <v>39200</v>
      </c>
      <c r="EN169">
        <f t="shared" si="160"/>
        <v>54585.335481066184</v>
      </c>
      <c r="EO169" s="31">
        <f t="shared" si="161"/>
        <v>0.3253350813291162</v>
      </c>
      <c r="EP169" s="31">
        <f t="shared" si="162"/>
        <v>13399.271481066186</v>
      </c>
      <c r="EQ169" s="31">
        <f t="shared" si="163"/>
        <v>179540476.2233136</v>
      </c>
    </row>
    <row r="170" spans="1:147" x14ac:dyDescent="0.25">
      <c r="A170">
        <v>161</v>
      </c>
      <c r="B170" s="4" t="s">
        <v>183</v>
      </c>
      <c r="C170" s="5">
        <v>21</v>
      </c>
      <c r="D170" s="5">
        <v>172</v>
      </c>
      <c r="E170" s="5">
        <v>26800</v>
      </c>
      <c r="F170" s="5">
        <v>26723.508000000002</v>
      </c>
      <c r="G170">
        <f t="shared" si="111"/>
        <v>36365.579999999994</v>
      </c>
      <c r="H170">
        <f t="shared" si="121"/>
        <v>34143.108</v>
      </c>
      <c r="I170">
        <f t="shared" si="134"/>
        <v>32675.183999999997</v>
      </c>
      <c r="J170">
        <f t="shared" si="136"/>
        <v>30120.407999999999</v>
      </c>
      <c r="K170">
        <f t="shared" si="112"/>
        <v>35200</v>
      </c>
      <c r="L170">
        <f t="shared" si="122"/>
        <v>36100</v>
      </c>
      <c r="M170">
        <f t="shared" si="135"/>
        <v>34900</v>
      </c>
      <c r="N170">
        <f t="shared" si="137"/>
        <v>30600</v>
      </c>
      <c r="O170">
        <f t="shared" si="138"/>
        <v>21400</v>
      </c>
      <c r="P170">
        <f t="shared" si="113"/>
        <v>-8400</v>
      </c>
      <c r="Q170">
        <f t="shared" si="113"/>
        <v>-9642.0719999999928</v>
      </c>
      <c r="S170" s="31"/>
      <c r="T170" s="43">
        <f t="shared" si="164"/>
        <v>35358.417377576239</v>
      </c>
      <c r="U170" s="31">
        <f t="shared" si="165"/>
        <v>0.32312035446754361</v>
      </c>
      <c r="V170" s="31">
        <f t="shared" si="166"/>
        <v>8634.9093775762376</v>
      </c>
      <c r="W170" s="31">
        <f t="shared" si="167"/>
        <v>74561659.958954051</v>
      </c>
      <c r="X170" s="31"/>
      <c r="Y170" s="27"/>
      <c r="Z170" s="27"/>
      <c r="AA170" s="31"/>
      <c r="AB170" s="31"/>
      <c r="AC170" s="31"/>
      <c r="AK170" s="98">
        <v>165</v>
      </c>
      <c r="AL170">
        <f t="shared" si="148"/>
        <v>37021.428</v>
      </c>
      <c r="AM170" s="99">
        <f t="shared" si="149"/>
        <v>34370.0374570434</v>
      </c>
      <c r="AN170" s="31">
        <f t="shared" si="139"/>
        <v>7.1617727521385732E-2</v>
      </c>
      <c r="AO170" s="31">
        <f t="shared" si="140"/>
        <v>2651.3905429566003</v>
      </c>
      <c r="AP170" s="31">
        <f t="shared" si="141"/>
        <v>7029871.8112796955</v>
      </c>
      <c r="BD170" s="98">
        <v>165</v>
      </c>
      <c r="BE170">
        <f t="shared" si="142"/>
        <v>37021.428</v>
      </c>
      <c r="BF170">
        <f>'Объединенные данные'!F156</f>
        <v>22500</v>
      </c>
      <c r="BG170">
        <f>'Объединенные данные'!H156</f>
        <v>21500</v>
      </c>
      <c r="BH170" s="31">
        <f t="shared" si="143"/>
        <v>47250.424405596445</v>
      </c>
      <c r="BI170" s="31">
        <f t="shared" si="144"/>
        <v>0.27629934765337644</v>
      </c>
      <c r="BJ170" s="31">
        <f t="shared" si="145"/>
        <v>10228.996405596445</v>
      </c>
      <c r="BK170" s="31">
        <f t="shared" si="146"/>
        <v>104632367.46570498</v>
      </c>
      <c r="BY170" s="69">
        <f t="shared" si="150"/>
        <v>37021.428</v>
      </c>
      <c r="BZ170" s="59">
        <f t="shared" si="151"/>
        <v>41186.063999999998</v>
      </c>
      <c r="CA170" s="59">
        <f t="shared" si="152"/>
        <v>35500</v>
      </c>
      <c r="CB170" s="31">
        <f t="shared" si="153"/>
        <v>41711.125350910079</v>
      </c>
      <c r="CC170" s="31">
        <f t="shared" si="154"/>
        <v>0.12667521498387579</v>
      </c>
      <c r="CD170" s="31">
        <f t="shared" si="155"/>
        <v>4689.697350910079</v>
      </c>
      <c r="CE170" s="31">
        <f t="shared" si="156"/>
        <v>21993261.243133012</v>
      </c>
      <c r="EK170" s="69">
        <f t="shared" si="157"/>
        <v>37021.428</v>
      </c>
      <c r="EL170">
        <f t="shared" si="158"/>
        <v>41186.063999999998</v>
      </c>
      <c r="EM170" s="59">
        <f t="shared" si="159"/>
        <v>35500</v>
      </c>
      <c r="EN170">
        <f t="shared" si="160"/>
        <v>54464.14233376921</v>
      </c>
      <c r="EO170" s="31">
        <f t="shared" si="161"/>
        <v>0.4711518511325174</v>
      </c>
      <c r="EP170" s="31">
        <f t="shared" si="162"/>
        <v>17442.71433376921</v>
      </c>
      <c r="EQ170" s="31">
        <f t="shared" si="163"/>
        <v>304248283.32947785</v>
      </c>
    </row>
    <row r="171" spans="1:147" x14ac:dyDescent="0.25">
      <c r="A171">
        <v>162</v>
      </c>
      <c r="B171" s="4" t="s">
        <v>184</v>
      </c>
      <c r="C171" s="5">
        <v>22</v>
      </c>
      <c r="D171" s="5">
        <v>173</v>
      </c>
      <c r="E171" s="5">
        <v>35800</v>
      </c>
      <c r="F171" s="5">
        <v>31331.424000000003</v>
      </c>
      <c r="G171">
        <f t="shared" si="111"/>
        <v>26723.508000000002</v>
      </c>
      <c r="H171">
        <f t="shared" si="121"/>
        <v>36365.579999999994</v>
      </c>
      <c r="I171">
        <f t="shared" si="134"/>
        <v>34143.108</v>
      </c>
      <c r="J171">
        <f t="shared" si="136"/>
        <v>32675.183999999997</v>
      </c>
      <c r="K171">
        <f t="shared" si="112"/>
        <v>26800</v>
      </c>
      <c r="L171">
        <f t="shared" si="122"/>
        <v>35200</v>
      </c>
      <c r="M171">
        <f t="shared" si="135"/>
        <v>36100</v>
      </c>
      <c r="N171">
        <f t="shared" si="137"/>
        <v>34900</v>
      </c>
      <c r="O171">
        <f t="shared" si="138"/>
        <v>30600</v>
      </c>
      <c r="P171">
        <f t="shared" si="113"/>
        <v>9000</v>
      </c>
      <c r="Q171">
        <f t="shared" si="113"/>
        <v>4607.9160000000011</v>
      </c>
      <c r="S171" s="31"/>
      <c r="T171" s="43">
        <f t="shared" si="164"/>
        <v>41461.298905625081</v>
      </c>
      <c r="U171" s="31">
        <f t="shared" si="165"/>
        <v>0.32331358145818961</v>
      </c>
      <c r="V171" s="31">
        <f t="shared" si="166"/>
        <v>10129.874905625078</v>
      </c>
      <c r="W171" s="31">
        <f t="shared" si="167"/>
        <v>102614365.60361269</v>
      </c>
      <c r="X171" s="31"/>
      <c r="Y171" s="27"/>
      <c r="Z171" s="27"/>
      <c r="AA171" s="31"/>
      <c r="AB171" s="31"/>
      <c r="AC171" s="31"/>
      <c r="AK171" s="98">
        <v>166</v>
      </c>
      <c r="AL171">
        <f t="shared" si="148"/>
        <v>38435.387999999999</v>
      </c>
      <c r="AM171" s="99">
        <f t="shared" si="149"/>
        <v>34377.512115693709</v>
      </c>
      <c r="AN171" s="31">
        <f t="shared" si="139"/>
        <v>0.10557655575914285</v>
      </c>
      <c r="AO171" s="31">
        <f t="shared" si="140"/>
        <v>4057.8758843062897</v>
      </c>
      <c r="AP171" s="31">
        <f t="shared" si="141"/>
        <v>16466356.692434553</v>
      </c>
      <c r="BD171" s="98">
        <v>166</v>
      </c>
      <c r="BE171">
        <f t="shared" si="142"/>
        <v>38435.387999999999</v>
      </c>
      <c r="BF171">
        <f>'Объединенные данные'!F157</f>
        <v>19400</v>
      </c>
      <c r="BG171">
        <f>'Объединенные данные'!H157</f>
        <v>20100</v>
      </c>
      <c r="BH171" s="31">
        <f t="shared" si="143"/>
        <v>44274.23672220335</v>
      </c>
      <c r="BI171" s="31">
        <f t="shared" si="144"/>
        <v>0.1519133544899651</v>
      </c>
      <c r="BJ171" s="31">
        <f t="shared" si="145"/>
        <v>5838.8487222033509</v>
      </c>
      <c r="BK171" s="31">
        <f t="shared" si="146"/>
        <v>34092154.400775701</v>
      </c>
      <c r="BY171" s="69">
        <f t="shared" si="150"/>
        <v>38435.387999999999</v>
      </c>
      <c r="BZ171" s="59">
        <f t="shared" si="151"/>
        <v>37021.428</v>
      </c>
      <c r="CA171" s="59">
        <f t="shared" si="152"/>
        <v>39700</v>
      </c>
      <c r="CB171" s="31">
        <f t="shared" si="153"/>
        <v>43772.318653637922</v>
      </c>
      <c r="CC171" s="31">
        <f t="shared" si="154"/>
        <v>0.1388546059073977</v>
      </c>
      <c r="CD171" s="31">
        <f t="shared" si="155"/>
        <v>5336.9306536379227</v>
      </c>
      <c r="CE171" s="31">
        <f t="shared" si="156"/>
        <v>28482828.801740106</v>
      </c>
      <c r="EK171" s="69">
        <f t="shared" si="157"/>
        <v>38435.387999999999</v>
      </c>
      <c r="EL171">
        <f t="shared" si="158"/>
        <v>37021.428</v>
      </c>
      <c r="EM171" s="59">
        <f t="shared" si="159"/>
        <v>39700</v>
      </c>
      <c r="EN171">
        <f t="shared" si="160"/>
        <v>55217.383362647975</v>
      </c>
      <c r="EO171" s="31">
        <f t="shared" si="161"/>
        <v>0.4366287485545346</v>
      </c>
      <c r="EP171" s="31">
        <f t="shared" si="162"/>
        <v>16781.995362647976</v>
      </c>
      <c r="EQ171" s="31">
        <f t="shared" si="163"/>
        <v>281635368.35193819</v>
      </c>
    </row>
    <row r="172" spans="1:147" x14ac:dyDescent="0.25">
      <c r="A172">
        <v>163</v>
      </c>
      <c r="B172" s="4" t="s">
        <v>185</v>
      </c>
      <c r="C172" s="5">
        <v>23</v>
      </c>
      <c r="D172" s="5">
        <v>174</v>
      </c>
      <c r="E172" s="5">
        <v>37600</v>
      </c>
      <c r="F172" s="5">
        <v>36289.440000000002</v>
      </c>
      <c r="G172">
        <f t="shared" si="111"/>
        <v>31331.424000000003</v>
      </c>
      <c r="H172">
        <f t="shared" si="121"/>
        <v>26723.508000000002</v>
      </c>
      <c r="I172">
        <f t="shared" si="134"/>
        <v>36365.579999999994</v>
      </c>
      <c r="J172">
        <f t="shared" si="136"/>
        <v>34143.108</v>
      </c>
      <c r="K172">
        <f t="shared" si="112"/>
        <v>35800</v>
      </c>
      <c r="L172">
        <f t="shared" si="122"/>
        <v>26800</v>
      </c>
      <c r="M172">
        <f t="shared" si="135"/>
        <v>35200</v>
      </c>
      <c r="N172">
        <f t="shared" si="137"/>
        <v>36100</v>
      </c>
      <c r="O172">
        <f t="shared" si="138"/>
        <v>34900</v>
      </c>
      <c r="P172">
        <f t="shared" si="113"/>
        <v>1800</v>
      </c>
      <c r="Q172">
        <f t="shared" si="113"/>
        <v>4958.0159999999996</v>
      </c>
      <c r="S172" s="31"/>
      <c r="T172" s="43">
        <f t="shared" si="164"/>
        <v>42681.875211234845</v>
      </c>
      <c r="U172" s="31">
        <f t="shared" si="165"/>
        <v>0.17615138760021765</v>
      </c>
      <c r="V172" s="31">
        <f t="shared" si="166"/>
        <v>6392.4352112348424</v>
      </c>
      <c r="W172" s="31">
        <f t="shared" si="167"/>
        <v>40863227.929835044</v>
      </c>
      <c r="X172" s="31"/>
      <c r="Y172" s="27"/>
      <c r="Z172" s="27"/>
      <c r="AA172" s="31"/>
      <c r="AB172" s="31"/>
      <c r="AC172" s="31"/>
      <c r="AK172" s="98">
        <v>167</v>
      </c>
      <c r="AL172">
        <f t="shared" si="148"/>
        <v>37623.06</v>
      </c>
      <c r="AM172" s="99">
        <f t="shared" si="149"/>
        <v>34384.986774344019</v>
      </c>
      <c r="AN172" s="31">
        <f t="shared" si="139"/>
        <v>8.6066184559575404E-2</v>
      </c>
      <c r="AO172" s="31">
        <f t="shared" si="140"/>
        <v>3238.0732256559786</v>
      </c>
      <c r="AP172" s="31">
        <f t="shared" si="141"/>
        <v>10485118.214710115</v>
      </c>
      <c r="BD172" s="98">
        <v>167</v>
      </c>
      <c r="BE172">
        <f t="shared" si="142"/>
        <v>37623.06</v>
      </c>
      <c r="BF172">
        <f>'Объединенные данные'!F158</f>
        <v>10000</v>
      </c>
      <c r="BG172">
        <f>'Объединенные данные'!H158</f>
        <v>11400</v>
      </c>
      <c r="BH172" s="31">
        <f t="shared" si="143"/>
        <v>31757.511120168572</v>
      </c>
      <c r="BI172" s="31">
        <f t="shared" si="144"/>
        <v>0.15590302542726259</v>
      </c>
      <c r="BJ172" s="31">
        <f t="shared" si="145"/>
        <v>5865.5488798314254</v>
      </c>
      <c r="BK172" s="31">
        <f t="shared" si="146"/>
        <v>34404663.661691688</v>
      </c>
      <c r="BY172" s="69">
        <f t="shared" si="150"/>
        <v>37623.06</v>
      </c>
      <c r="BZ172" s="59">
        <f t="shared" si="151"/>
        <v>38435.387999999999</v>
      </c>
      <c r="CA172" s="59">
        <f t="shared" si="152"/>
        <v>37200</v>
      </c>
      <c r="CB172" s="31">
        <f t="shared" si="153"/>
        <v>42401.083361472149</v>
      </c>
      <c r="CC172" s="31">
        <f t="shared" si="154"/>
        <v>0.12699720228689934</v>
      </c>
      <c r="CD172" s="31">
        <f t="shared" si="155"/>
        <v>4778.023361472151</v>
      </c>
      <c r="CE172" s="31">
        <f t="shared" si="156"/>
        <v>22829507.242773633</v>
      </c>
      <c r="EK172" s="69">
        <f t="shared" si="157"/>
        <v>37623.06</v>
      </c>
      <c r="EL172">
        <f t="shared" si="158"/>
        <v>38435.387999999999</v>
      </c>
      <c r="EM172" s="59">
        <f t="shared" si="159"/>
        <v>37200</v>
      </c>
      <c r="EN172">
        <f t="shared" si="160"/>
        <v>54298.561591681326</v>
      </c>
      <c r="EO172" s="31">
        <f t="shared" si="161"/>
        <v>0.44322555346857295</v>
      </c>
      <c r="EP172" s="31">
        <f t="shared" si="162"/>
        <v>16675.501591681328</v>
      </c>
      <c r="EQ172" s="31">
        <f t="shared" si="163"/>
        <v>278072353.33416653</v>
      </c>
    </row>
    <row r="173" spans="1:147" x14ac:dyDescent="0.25">
      <c r="A173">
        <v>164</v>
      </c>
      <c r="B173" s="4" t="s">
        <v>186</v>
      </c>
      <c r="C173" s="5">
        <v>24</v>
      </c>
      <c r="D173" s="5">
        <v>175</v>
      </c>
      <c r="E173" s="5">
        <v>39200</v>
      </c>
      <c r="F173" s="5">
        <v>41186.063999999998</v>
      </c>
      <c r="G173">
        <f t="shared" si="111"/>
        <v>36289.440000000002</v>
      </c>
      <c r="H173">
        <f t="shared" si="121"/>
        <v>31331.424000000003</v>
      </c>
      <c r="I173">
        <f t="shared" si="134"/>
        <v>26723.508000000002</v>
      </c>
      <c r="J173">
        <f t="shared" si="136"/>
        <v>36365.579999999994</v>
      </c>
      <c r="K173">
        <f t="shared" si="112"/>
        <v>37600</v>
      </c>
      <c r="L173">
        <f t="shared" si="122"/>
        <v>35800</v>
      </c>
      <c r="M173">
        <f t="shared" si="135"/>
        <v>26800</v>
      </c>
      <c r="N173">
        <f t="shared" si="137"/>
        <v>35200</v>
      </c>
      <c r="O173">
        <f t="shared" si="138"/>
        <v>36100</v>
      </c>
      <c r="P173">
        <f t="shared" si="113"/>
        <v>1600</v>
      </c>
      <c r="Q173">
        <f t="shared" si="113"/>
        <v>4896.6239999999962</v>
      </c>
      <c r="S173" s="31"/>
      <c r="T173" s="43">
        <f t="shared" si="164"/>
        <v>43766.831927332416</v>
      </c>
      <c r="U173" s="31">
        <f t="shared" si="165"/>
        <v>6.2661193537027898E-2</v>
      </c>
      <c r="V173" s="31">
        <f t="shared" si="166"/>
        <v>2580.7679273324175</v>
      </c>
      <c r="W173" s="31">
        <f t="shared" si="167"/>
        <v>6660363.0947476616</v>
      </c>
      <c r="X173" s="31"/>
      <c r="Y173" s="27"/>
      <c r="Z173" s="27"/>
      <c r="AA173" s="31"/>
      <c r="AB173" s="31"/>
      <c r="AC173" s="31"/>
      <c r="AK173" s="98">
        <v>168</v>
      </c>
      <c r="AL173">
        <f t="shared" si="148"/>
        <v>25314.096000000001</v>
      </c>
      <c r="AM173" s="99">
        <f t="shared" si="149"/>
        <v>34392.461432994329</v>
      </c>
      <c r="AN173" s="31">
        <f t="shared" si="139"/>
        <v>0.35862886168221558</v>
      </c>
      <c r="AO173" s="31">
        <f t="shared" si="140"/>
        <v>9078.3654329943274</v>
      </c>
      <c r="AP173" s="31">
        <f t="shared" si="141"/>
        <v>82416718.934986278</v>
      </c>
      <c r="BD173" s="98">
        <v>168</v>
      </c>
      <c r="BE173">
        <f t="shared" si="142"/>
        <v>25314.096000000001</v>
      </c>
      <c r="BF173">
        <f>'Объединенные данные'!F159</f>
        <v>16400</v>
      </c>
      <c r="BG173">
        <f>'Объединенные данные'!H159</f>
        <v>14200</v>
      </c>
      <c r="BH173" s="31">
        <f t="shared" si="143"/>
        <v>37831.094553611838</v>
      </c>
      <c r="BI173" s="31">
        <f t="shared" si="144"/>
        <v>0.49446753119731535</v>
      </c>
      <c r="BJ173" s="31">
        <f t="shared" si="145"/>
        <v>12516.998553611837</v>
      </c>
      <c r="BK173" s="31">
        <f t="shared" si="146"/>
        <v>156675252.7911208</v>
      </c>
      <c r="BY173" s="69">
        <f t="shared" si="150"/>
        <v>25314.096000000001</v>
      </c>
      <c r="BZ173" s="59">
        <f t="shared" si="151"/>
        <v>37623.06</v>
      </c>
      <c r="CA173" s="59">
        <f t="shared" si="152"/>
        <v>7680</v>
      </c>
      <c r="CB173" s="31">
        <f t="shared" si="153"/>
        <v>23836.686781465345</v>
      </c>
      <c r="CC173" s="31">
        <f t="shared" si="154"/>
        <v>5.8363104040320309E-2</v>
      </c>
      <c r="CD173" s="31">
        <f t="shared" si="155"/>
        <v>1477.4092185346562</v>
      </c>
      <c r="CE173" s="31">
        <f t="shared" si="156"/>
        <v>2182737.9990111836</v>
      </c>
      <c r="EK173" s="69">
        <f t="shared" si="157"/>
        <v>25314.096000000001</v>
      </c>
      <c r="EL173">
        <f t="shared" si="158"/>
        <v>37623.06</v>
      </c>
      <c r="EM173" s="59">
        <f t="shared" si="159"/>
        <v>7680</v>
      </c>
      <c r="EN173">
        <f t="shared" si="160"/>
        <v>35714.715706259187</v>
      </c>
      <c r="EO173" s="31">
        <f t="shared" si="161"/>
        <v>0.41086277409468563</v>
      </c>
      <c r="EP173" s="31">
        <f t="shared" si="162"/>
        <v>10400.619706259185</v>
      </c>
      <c r="EQ173" s="31">
        <f t="shared" si="163"/>
        <v>108172890.2742269</v>
      </c>
    </row>
    <row r="174" spans="1:147" x14ac:dyDescent="0.25">
      <c r="A174">
        <v>165</v>
      </c>
      <c r="B174" s="4" t="s">
        <v>187</v>
      </c>
      <c r="C174" s="5">
        <v>25</v>
      </c>
      <c r="D174" s="5">
        <v>176</v>
      </c>
      <c r="E174" s="5">
        <v>35500</v>
      </c>
      <c r="F174" s="5">
        <v>37021.428</v>
      </c>
      <c r="G174">
        <f t="shared" si="111"/>
        <v>41186.063999999998</v>
      </c>
      <c r="H174">
        <f t="shared" si="121"/>
        <v>36289.440000000002</v>
      </c>
      <c r="I174">
        <f t="shared" si="134"/>
        <v>31331.424000000003</v>
      </c>
      <c r="J174">
        <f t="shared" si="136"/>
        <v>26723.508000000002</v>
      </c>
      <c r="K174">
        <f t="shared" si="112"/>
        <v>39200</v>
      </c>
      <c r="L174">
        <f t="shared" si="122"/>
        <v>37600</v>
      </c>
      <c r="M174">
        <f t="shared" si="135"/>
        <v>35800</v>
      </c>
      <c r="N174">
        <f t="shared" si="137"/>
        <v>26800</v>
      </c>
      <c r="O174">
        <f t="shared" si="138"/>
        <v>35200</v>
      </c>
      <c r="P174">
        <f t="shared" si="113"/>
        <v>-3700</v>
      </c>
      <c r="Q174">
        <f t="shared" si="113"/>
        <v>-4164.6359999999986</v>
      </c>
      <c r="S174" s="31"/>
      <c r="T174" s="43">
        <f t="shared" si="164"/>
        <v>41257.869521356784</v>
      </c>
      <c r="U174" s="31">
        <f t="shared" si="165"/>
        <v>0.11443214781873851</v>
      </c>
      <c r="V174" s="31">
        <f t="shared" si="166"/>
        <v>4236.4415213567845</v>
      </c>
      <c r="W174" s="31">
        <f t="shared" si="167"/>
        <v>17947436.763875786</v>
      </c>
      <c r="X174" s="31"/>
      <c r="Y174" s="27"/>
      <c r="Z174" s="27"/>
      <c r="AA174" s="31"/>
      <c r="AB174" s="31"/>
      <c r="AC174" s="31"/>
      <c r="AK174" s="98">
        <v>169</v>
      </c>
      <c r="AL174">
        <f t="shared" si="148"/>
        <v>27721.583999999999</v>
      </c>
      <c r="AM174" s="99">
        <f t="shared" si="149"/>
        <v>34399.936091644639</v>
      </c>
      <c r="AN174" s="31">
        <f t="shared" si="139"/>
        <v>0.24090802645493273</v>
      </c>
      <c r="AO174" s="31">
        <f t="shared" si="140"/>
        <v>6678.3520916446396</v>
      </c>
      <c r="AP174" s="31">
        <f t="shared" si="141"/>
        <v>44600386.659974329</v>
      </c>
      <c r="BD174" s="98">
        <v>169</v>
      </c>
      <c r="BE174">
        <f t="shared" si="142"/>
        <v>27721.583999999999</v>
      </c>
      <c r="BF174">
        <f>'Объединенные данные'!F160</f>
        <v>14500</v>
      </c>
      <c r="BG174">
        <f>'Объединенные данные'!H160</f>
        <v>20400</v>
      </c>
      <c r="BH174" s="31">
        <f t="shared" si="143"/>
        <v>41539.809657006743</v>
      </c>
      <c r="BI174" s="31">
        <f t="shared" si="144"/>
        <v>0.49846450538348547</v>
      </c>
      <c r="BJ174" s="31">
        <f t="shared" si="145"/>
        <v>13818.225657006744</v>
      </c>
      <c r="BK174" s="31">
        <f t="shared" si="146"/>
        <v>190943360.30795947</v>
      </c>
      <c r="BY174" s="69">
        <f t="shared" si="150"/>
        <v>27721.583999999999</v>
      </c>
      <c r="BZ174" s="59">
        <f t="shared" si="151"/>
        <v>25314.096000000001</v>
      </c>
      <c r="CA174" s="59">
        <f t="shared" si="152"/>
        <v>16320</v>
      </c>
      <c r="CB174" s="31">
        <f t="shared" si="153"/>
        <v>27569.754096332061</v>
      </c>
      <c r="CC174" s="31">
        <f t="shared" si="154"/>
        <v>5.4769562831596562E-3</v>
      </c>
      <c r="CD174" s="31">
        <f t="shared" si="155"/>
        <v>151.8299036679382</v>
      </c>
      <c r="CE174" s="31">
        <f t="shared" si="156"/>
        <v>23052.319647815391</v>
      </c>
      <c r="EK174" s="69">
        <f t="shared" si="157"/>
        <v>27721.583999999999</v>
      </c>
      <c r="EL174">
        <f t="shared" si="158"/>
        <v>25314.096000000001</v>
      </c>
      <c r="EM174" s="59">
        <f t="shared" si="159"/>
        <v>16320</v>
      </c>
      <c r="EN174">
        <f t="shared" si="160"/>
        <v>35611.32202533503</v>
      </c>
      <c r="EO174" s="31">
        <f t="shared" si="161"/>
        <v>0.28460632066822122</v>
      </c>
      <c r="EP174" s="31">
        <f t="shared" si="162"/>
        <v>7889.7380253350311</v>
      </c>
      <c r="EQ174" s="31">
        <f t="shared" si="163"/>
        <v>62247966.108417518</v>
      </c>
    </row>
    <row r="175" spans="1:147" x14ac:dyDescent="0.25">
      <c r="A175">
        <v>166</v>
      </c>
      <c r="B175" s="4" t="s">
        <v>188</v>
      </c>
      <c r="C175" s="5">
        <v>26</v>
      </c>
      <c r="D175" s="5">
        <v>177</v>
      </c>
      <c r="E175" s="5">
        <v>39700</v>
      </c>
      <c r="F175" s="5">
        <v>38435.387999999999</v>
      </c>
      <c r="G175">
        <f t="shared" si="111"/>
        <v>37021.428</v>
      </c>
      <c r="H175">
        <f t="shared" si="121"/>
        <v>41186.063999999998</v>
      </c>
      <c r="I175">
        <f t="shared" si="134"/>
        <v>36289.440000000002</v>
      </c>
      <c r="J175">
        <f t="shared" si="136"/>
        <v>31331.424000000003</v>
      </c>
      <c r="K175">
        <f t="shared" si="112"/>
        <v>35500</v>
      </c>
      <c r="L175">
        <f t="shared" si="122"/>
        <v>39200</v>
      </c>
      <c r="M175">
        <f t="shared" si="135"/>
        <v>37600</v>
      </c>
      <c r="N175">
        <f t="shared" si="137"/>
        <v>35800</v>
      </c>
      <c r="O175">
        <f t="shared" si="138"/>
        <v>26800</v>
      </c>
      <c r="P175">
        <f t="shared" si="113"/>
        <v>4200</v>
      </c>
      <c r="Q175">
        <f t="shared" si="113"/>
        <v>1413.9599999999991</v>
      </c>
      <c r="S175" s="31"/>
      <c r="T175" s="43">
        <f t="shared" si="164"/>
        <v>44105.880901112905</v>
      </c>
      <c r="U175" s="31">
        <f t="shared" si="165"/>
        <v>0.14753312497100085</v>
      </c>
      <c r="V175" s="31">
        <f t="shared" si="166"/>
        <v>5670.4929011129061</v>
      </c>
      <c r="W175" s="31">
        <f t="shared" si="167"/>
        <v>32154489.741571862</v>
      </c>
      <c r="X175" s="31"/>
      <c r="Y175" s="27"/>
      <c r="Z175" s="27"/>
      <c r="AA175" s="31"/>
      <c r="AB175" s="31"/>
      <c r="AC175" s="31"/>
      <c r="AK175" s="98">
        <v>170</v>
      </c>
      <c r="AL175">
        <f t="shared" si="148"/>
        <v>33865.236000000004</v>
      </c>
      <c r="AM175" s="99">
        <f t="shared" si="149"/>
        <v>34407.410750294948</v>
      </c>
      <c r="AN175" s="31">
        <f t="shared" si="139"/>
        <v>1.6009773275902868E-2</v>
      </c>
      <c r="AO175" s="31">
        <f t="shared" si="140"/>
        <v>542.17475029494381</v>
      </c>
      <c r="AP175" s="31">
        <f t="shared" si="141"/>
        <v>293953.45985738467</v>
      </c>
      <c r="BD175" s="98">
        <v>170</v>
      </c>
      <c r="BE175">
        <f t="shared" si="142"/>
        <v>33865.236000000004</v>
      </c>
      <c r="BF175">
        <f>'Объединенные данные'!F161</f>
        <v>17000</v>
      </c>
      <c r="BG175">
        <f>'Объединенные данные'!H161</f>
        <v>19100</v>
      </c>
      <c r="BH175" s="31">
        <f t="shared" si="143"/>
        <v>42035.838029312421</v>
      </c>
      <c r="BI175" s="31">
        <f t="shared" si="144"/>
        <v>0.24126812608990575</v>
      </c>
      <c r="BJ175" s="31">
        <f t="shared" si="145"/>
        <v>8170.6020293124166</v>
      </c>
      <c r="BK175" s="31">
        <f t="shared" si="146"/>
        <v>66758737.521404177</v>
      </c>
      <c r="BY175" s="69">
        <f t="shared" si="150"/>
        <v>33865.236000000004</v>
      </c>
      <c r="BZ175" s="59">
        <f t="shared" si="151"/>
        <v>27721.583999999999</v>
      </c>
      <c r="CA175" s="59">
        <f t="shared" si="152"/>
        <v>41800</v>
      </c>
      <c r="CB175" s="31">
        <f t="shared" si="153"/>
        <v>43824.74825440564</v>
      </c>
      <c r="CC175" s="31">
        <f t="shared" si="154"/>
        <v>0.29409250992391239</v>
      </c>
      <c r="CD175" s="31">
        <f t="shared" si="155"/>
        <v>9959.5122544056358</v>
      </c>
      <c r="CE175" s="31">
        <f t="shared" si="156"/>
        <v>99191884.345656022</v>
      </c>
      <c r="EK175" s="69">
        <f t="shared" si="157"/>
        <v>33865.236000000004</v>
      </c>
      <c r="EL175">
        <f t="shared" si="158"/>
        <v>27721.583999999999</v>
      </c>
      <c r="EM175" s="59">
        <f t="shared" si="159"/>
        <v>41800</v>
      </c>
      <c r="EN175">
        <f t="shared" si="160"/>
        <v>52405.630028274834</v>
      </c>
      <c r="EO175" s="31">
        <f t="shared" si="161"/>
        <v>0.54747570719054861</v>
      </c>
      <c r="EP175" s="31">
        <f t="shared" si="162"/>
        <v>18540.39402827483</v>
      </c>
      <c r="EQ175" s="31">
        <f t="shared" si="163"/>
        <v>343746210.72368896</v>
      </c>
    </row>
    <row r="176" spans="1:147" x14ac:dyDescent="0.25">
      <c r="A176">
        <v>167</v>
      </c>
      <c r="B176" s="4" t="s">
        <v>189</v>
      </c>
      <c r="C176" s="5">
        <v>27</v>
      </c>
      <c r="D176" s="5">
        <v>178</v>
      </c>
      <c r="E176" s="5">
        <v>37200</v>
      </c>
      <c r="F176" s="5">
        <v>37623.06</v>
      </c>
      <c r="G176">
        <f t="shared" si="111"/>
        <v>38435.387999999999</v>
      </c>
      <c r="H176">
        <f t="shared" si="121"/>
        <v>37021.428</v>
      </c>
      <c r="I176">
        <f t="shared" si="134"/>
        <v>41186.063999999998</v>
      </c>
      <c r="J176">
        <f t="shared" si="136"/>
        <v>36289.440000000002</v>
      </c>
      <c r="K176">
        <f t="shared" si="112"/>
        <v>39700</v>
      </c>
      <c r="L176">
        <f t="shared" si="122"/>
        <v>35500</v>
      </c>
      <c r="M176">
        <f t="shared" si="135"/>
        <v>39200</v>
      </c>
      <c r="N176">
        <f t="shared" si="137"/>
        <v>37600</v>
      </c>
      <c r="O176">
        <f t="shared" si="138"/>
        <v>35800</v>
      </c>
      <c r="P176">
        <f t="shared" si="113"/>
        <v>-2500</v>
      </c>
      <c r="Q176">
        <f t="shared" si="113"/>
        <v>-812.32800000000134</v>
      </c>
      <c r="S176" s="31"/>
      <c r="T176" s="43">
        <f t="shared" si="164"/>
        <v>42410.636032210452</v>
      </c>
      <c r="U176" s="31">
        <f t="shared" si="165"/>
        <v>0.12725110695967989</v>
      </c>
      <c r="V176" s="31">
        <f t="shared" si="166"/>
        <v>4787.5760322104543</v>
      </c>
      <c r="W176" s="31">
        <f t="shared" si="167"/>
        <v>22920884.264195997</v>
      </c>
      <c r="X176" s="31"/>
      <c r="Y176" s="27"/>
      <c r="Z176" s="27"/>
      <c r="AA176" s="31"/>
      <c r="AB176" s="31"/>
      <c r="AC176" s="31"/>
      <c r="AK176" s="98">
        <v>171</v>
      </c>
      <c r="AL176">
        <f t="shared" si="148"/>
        <v>32528.135999999999</v>
      </c>
      <c r="AM176" s="99">
        <f t="shared" si="149"/>
        <v>34414.885408945258</v>
      </c>
      <c r="AN176" s="31">
        <f t="shared" si="139"/>
        <v>5.8003612901312868E-2</v>
      </c>
      <c r="AO176" s="31">
        <f t="shared" si="140"/>
        <v>1886.7494089452593</v>
      </c>
      <c r="AP176" s="31">
        <f t="shared" si="141"/>
        <v>3559823.3321552854</v>
      </c>
      <c r="BD176" s="98">
        <v>171</v>
      </c>
      <c r="BE176">
        <f t="shared" si="142"/>
        <v>32528.135999999999</v>
      </c>
      <c r="BF176">
        <f>'Объединенные данные'!F162</f>
        <v>15100</v>
      </c>
      <c r="BG176">
        <f>'Объединенные данные'!H162</f>
        <v>20100</v>
      </c>
      <c r="BH176" s="31">
        <f t="shared" si="143"/>
        <v>41668.263289076174</v>
      </c>
      <c r="BI176" s="31">
        <f t="shared" si="144"/>
        <v>0.28099142505663943</v>
      </c>
      <c r="BJ176" s="31">
        <f t="shared" si="145"/>
        <v>9140.1272890761757</v>
      </c>
      <c r="BK176" s="31">
        <f t="shared" si="146"/>
        <v>83541926.860514998</v>
      </c>
      <c r="BY176" s="69">
        <f t="shared" si="150"/>
        <v>32528.135999999999</v>
      </c>
      <c r="BZ176" s="59">
        <f t="shared" si="151"/>
        <v>33865.236000000004</v>
      </c>
      <c r="CA176" s="59">
        <f t="shared" si="152"/>
        <v>41800</v>
      </c>
      <c r="CB176" s="31">
        <f t="shared" si="153"/>
        <v>44657.376769596238</v>
      </c>
      <c r="CC176" s="31">
        <f t="shared" si="154"/>
        <v>0.37288459349764891</v>
      </c>
      <c r="CD176" s="31">
        <f t="shared" si="155"/>
        <v>12129.240769596239</v>
      </c>
      <c r="CE176" s="31">
        <f t="shared" si="156"/>
        <v>147118481.64683557</v>
      </c>
      <c r="EK176" s="69">
        <f t="shared" si="157"/>
        <v>32528.135999999999</v>
      </c>
      <c r="EL176">
        <f t="shared" si="158"/>
        <v>33865.236000000004</v>
      </c>
      <c r="EM176" s="59">
        <f t="shared" si="159"/>
        <v>41800</v>
      </c>
      <c r="EN176">
        <f t="shared" si="160"/>
        <v>55119.615315339237</v>
      </c>
      <c r="EO176" s="31">
        <f t="shared" si="161"/>
        <v>0.69452117746123665</v>
      </c>
      <c r="EP176" s="31">
        <f t="shared" si="162"/>
        <v>22591.479315339238</v>
      </c>
      <c r="EQ176" s="31">
        <f t="shared" si="163"/>
        <v>510374937.65540063</v>
      </c>
    </row>
    <row r="177" spans="1:147" x14ac:dyDescent="0.25">
      <c r="A177">
        <v>168</v>
      </c>
      <c r="B177" s="4" t="s">
        <v>190</v>
      </c>
      <c r="C177" s="5">
        <v>28</v>
      </c>
      <c r="D177" s="5">
        <v>179</v>
      </c>
      <c r="E177" s="5">
        <v>7680</v>
      </c>
      <c r="F177" s="5">
        <v>25314.096000000001</v>
      </c>
      <c r="G177">
        <f t="shared" si="111"/>
        <v>37623.06</v>
      </c>
      <c r="H177">
        <f t="shared" si="121"/>
        <v>38435.387999999999</v>
      </c>
      <c r="I177">
        <f t="shared" si="134"/>
        <v>37021.428</v>
      </c>
      <c r="J177">
        <f t="shared" si="136"/>
        <v>41186.063999999998</v>
      </c>
      <c r="K177">
        <f t="shared" si="112"/>
        <v>37200</v>
      </c>
      <c r="L177">
        <f t="shared" si="122"/>
        <v>39700</v>
      </c>
      <c r="M177">
        <f t="shared" si="135"/>
        <v>35500</v>
      </c>
      <c r="N177">
        <f t="shared" si="137"/>
        <v>39200</v>
      </c>
      <c r="O177">
        <f t="shared" si="138"/>
        <v>37600</v>
      </c>
      <c r="P177">
        <f t="shared" si="113"/>
        <v>-29520</v>
      </c>
      <c r="Q177">
        <f t="shared" si="113"/>
        <v>-12308.963999999996</v>
      </c>
      <c r="S177" s="31"/>
      <c r="T177" s="43">
        <f t="shared" si="164"/>
        <v>22393.184620210261</v>
      </c>
      <c r="U177" s="31">
        <f t="shared" si="165"/>
        <v>0.11538675447030543</v>
      </c>
      <c r="V177" s="31">
        <f t="shared" si="166"/>
        <v>2920.9113797897407</v>
      </c>
      <c r="W177" s="31">
        <f t="shared" si="167"/>
        <v>8531723.2885852065</v>
      </c>
      <c r="X177" s="31"/>
      <c r="Y177" s="27"/>
      <c r="Z177" s="27"/>
      <c r="AA177" s="31"/>
      <c r="AB177" s="31"/>
      <c r="AC177" s="31"/>
      <c r="AK177" s="98">
        <v>172</v>
      </c>
      <c r="AL177">
        <f t="shared" si="148"/>
        <v>36535.5</v>
      </c>
      <c r="AM177" s="99">
        <f t="shared" si="149"/>
        <v>34422.360067595568</v>
      </c>
      <c r="AN177" s="31">
        <f t="shared" si="139"/>
        <v>5.7837991334576844E-2</v>
      </c>
      <c r="AO177" s="31">
        <f t="shared" si="140"/>
        <v>2113.1399324044323</v>
      </c>
      <c r="AP177" s="31">
        <f t="shared" si="141"/>
        <v>4465360.3739222093</v>
      </c>
      <c r="BD177" s="98">
        <v>172</v>
      </c>
      <c r="BE177">
        <f t="shared" si="142"/>
        <v>36535.5</v>
      </c>
      <c r="BF177">
        <f>'Объединенные данные'!F163</f>
        <v>8400</v>
      </c>
      <c r="BG177">
        <f>'Объединенные данные'!H163</f>
        <v>18400</v>
      </c>
      <c r="BH177" s="31">
        <f t="shared" si="143"/>
        <v>36275.159837953885</v>
      </c>
      <c r="BI177" s="31">
        <f t="shared" si="144"/>
        <v>7.1256767266388975E-3</v>
      </c>
      <c r="BJ177" s="31">
        <f t="shared" si="145"/>
        <v>260.34016204611544</v>
      </c>
      <c r="BK177" s="31">
        <f t="shared" si="146"/>
        <v>67776.99997419765</v>
      </c>
      <c r="BY177" s="69">
        <f t="shared" si="150"/>
        <v>36535.5</v>
      </c>
      <c r="BZ177" s="59">
        <f t="shared" si="151"/>
        <v>32528.135999999999</v>
      </c>
      <c r="CA177" s="59">
        <f t="shared" si="152"/>
        <v>21200</v>
      </c>
      <c r="CB177" s="31">
        <f t="shared" si="153"/>
        <v>31598.160284291254</v>
      </c>
      <c r="CC177" s="31">
        <f t="shared" si="154"/>
        <v>0.13513814552171849</v>
      </c>
      <c r="CD177" s="31">
        <f t="shared" si="155"/>
        <v>4937.3397157087456</v>
      </c>
      <c r="CE177" s="31">
        <f t="shared" si="156"/>
        <v>24377323.468314916</v>
      </c>
      <c r="EK177" s="69">
        <f t="shared" si="157"/>
        <v>36535.5</v>
      </c>
      <c r="EL177">
        <f t="shared" si="158"/>
        <v>32528.135999999999</v>
      </c>
      <c r="EM177" s="59">
        <f t="shared" si="159"/>
        <v>21200</v>
      </c>
      <c r="EN177">
        <f t="shared" si="160"/>
        <v>41810.96020443477</v>
      </c>
      <c r="EO177" s="31">
        <f t="shared" si="161"/>
        <v>0.1443927195312715</v>
      </c>
      <c r="EP177" s="31">
        <f t="shared" si="162"/>
        <v>5275.4602044347703</v>
      </c>
      <c r="EQ177" s="31">
        <f t="shared" si="163"/>
        <v>27830480.368574947</v>
      </c>
    </row>
    <row r="178" spans="1:147" x14ac:dyDescent="0.25">
      <c r="A178">
        <v>169</v>
      </c>
      <c r="B178" s="4" t="s">
        <v>191</v>
      </c>
      <c r="C178" s="5">
        <v>29</v>
      </c>
      <c r="D178" s="5">
        <v>180</v>
      </c>
      <c r="E178" s="5">
        <v>16320</v>
      </c>
      <c r="F178" s="5">
        <v>27721.583999999999</v>
      </c>
      <c r="G178">
        <f t="shared" si="111"/>
        <v>25314.096000000001</v>
      </c>
      <c r="H178">
        <f t="shared" si="121"/>
        <v>37623.06</v>
      </c>
      <c r="I178">
        <f t="shared" si="134"/>
        <v>38435.387999999999</v>
      </c>
      <c r="J178">
        <f t="shared" si="136"/>
        <v>37021.428</v>
      </c>
      <c r="K178">
        <f t="shared" si="112"/>
        <v>7680</v>
      </c>
      <c r="L178">
        <f t="shared" si="122"/>
        <v>37200</v>
      </c>
      <c r="M178">
        <f t="shared" si="135"/>
        <v>39700</v>
      </c>
      <c r="N178">
        <f t="shared" si="137"/>
        <v>35500</v>
      </c>
      <c r="O178">
        <f t="shared" si="138"/>
        <v>39200</v>
      </c>
      <c r="P178">
        <f t="shared" si="113"/>
        <v>8640</v>
      </c>
      <c r="Q178">
        <f t="shared" si="113"/>
        <v>2407.4879999999976</v>
      </c>
      <c r="S178" s="31"/>
      <c r="T178" s="43">
        <f t="shared" si="164"/>
        <v>28251.950887137144</v>
      </c>
      <c r="U178" s="31">
        <f t="shared" si="165"/>
        <v>1.9131911334400828E-2</v>
      </c>
      <c r="V178" s="31">
        <f t="shared" si="166"/>
        <v>530.36688713714466</v>
      </c>
      <c r="W178" s="31">
        <f t="shared" si="167"/>
        <v>281289.03497154475</v>
      </c>
      <c r="X178" s="31"/>
      <c r="Y178" s="27"/>
      <c r="Z178" s="27"/>
      <c r="AA178" s="31"/>
      <c r="AB178" s="31"/>
      <c r="AC178" s="31"/>
      <c r="AK178" s="98">
        <v>173</v>
      </c>
      <c r="AL178">
        <f t="shared" si="148"/>
        <v>39585.983999999997</v>
      </c>
      <c r="AM178" s="99">
        <f t="shared" si="149"/>
        <v>34429.834726245877</v>
      </c>
      <c r="AN178" s="31">
        <f t="shared" si="139"/>
        <v>0.13025189101663154</v>
      </c>
      <c r="AO178" s="31">
        <f t="shared" si="140"/>
        <v>5156.1492737541193</v>
      </c>
      <c r="AP178" s="31">
        <f t="shared" si="141"/>
        <v>26585875.333235133</v>
      </c>
      <c r="BD178" s="98">
        <v>173</v>
      </c>
      <c r="BE178">
        <f t="shared" si="142"/>
        <v>39585.983999999997</v>
      </c>
      <c r="BF178">
        <f>'Объединенные данные'!F164</f>
        <v>15400</v>
      </c>
      <c r="BG178">
        <f>'Объединенные данные'!H164</f>
        <v>20400</v>
      </c>
      <c r="BH178" s="31">
        <f t="shared" si="143"/>
        <v>42085.24595696359</v>
      </c>
      <c r="BI178" s="31">
        <f t="shared" si="144"/>
        <v>6.3135021652198767E-2</v>
      </c>
      <c r="BJ178" s="31">
        <f t="shared" si="145"/>
        <v>2499.2619569635935</v>
      </c>
      <c r="BK178" s="31">
        <f t="shared" si="146"/>
        <v>6246310.3295254912</v>
      </c>
      <c r="BY178" s="69">
        <f t="shared" si="150"/>
        <v>39585.983999999997</v>
      </c>
      <c r="BZ178" s="59">
        <f t="shared" si="151"/>
        <v>36535.5</v>
      </c>
      <c r="CA178" s="59">
        <f t="shared" si="152"/>
        <v>39500</v>
      </c>
      <c r="CB178" s="31">
        <f t="shared" si="153"/>
        <v>43581.433301086799</v>
      </c>
      <c r="CC178" s="31">
        <f t="shared" si="154"/>
        <v>0.10093090779521366</v>
      </c>
      <c r="CD178" s="31">
        <f t="shared" si="155"/>
        <v>3995.4493010868027</v>
      </c>
      <c r="CE178" s="31">
        <f t="shared" si="156"/>
        <v>15963615.11755502</v>
      </c>
      <c r="EK178" s="69">
        <f t="shared" si="157"/>
        <v>39585.983999999997</v>
      </c>
      <c r="EL178">
        <f t="shared" si="158"/>
        <v>36535.5</v>
      </c>
      <c r="EM178" s="59">
        <f t="shared" si="159"/>
        <v>39500</v>
      </c>
      <c r="EN178">
        <f t="shared" si="160"/>
        <v>54879.246946334053</v>
      </c>
      <c r="EO178" s="31">
        <f t="shared" si="161"/>
        <v>0.38633024623902384</v>
      </c>
      <c r="EP178" s="31">
        <f t="shared" si="162"/>
        <v>15293.262946334056</v>
      </c>
      <c r="EQ178" s="31">
        <f t="shared" si="163"/>
        <v>233883891.54571423</v>
      </c>
    </row>
    <row r="179" spans="1:147" x14ac:dyDescent="0.25">
      <c r="A179">
        <v>170</v>
      </c>
      <c r="B179" s="4" t="s">
        <v>192</v>
      </c>
      <c r="C179" s="5">
        <v>30</v>
      </c>
      <c r="D179" s="5">
        <v>181</v>
      </c>
      <c r="E179" s="5">
        <v>41800</v>
      </c>
      <c r="F179" s="5">
        <v>33865.236000000004</v>
      </c>
      <c r="G179">
        <f t="shared" si="111"/>
        <v>27721.583999999999</v>
      </c>
      <c r="H179">
        <f t="shared" si="121"/>
        <v>25314.096000000001</v>
      </c>
      <c r="I179">
        <f t="shared" si="134"/>
        <v>37623.06</v>
      </c>
      <c r="J179">
        <f t="shared" si="136"/>
        <v>38435.387999999999</v>
      </c>
      <c r="K179">
        <f t="shared" si="112"/>
        <v>16320</v>
      </c>
      <c r="L179">
        <f t="shared" si="122"/>
        <v>7680</v>
      </c>
      <c r="M179">
        <f t="shared" si="135"/>
        <v>37200</v>
      </c>
      <c r="N179">
        <f t="shared" si="137"/>
        <v>39700</v>
      </c>
      <c r="O179">
        <f t="shared" si="138"/>
        <v>35500</v>
      </c>
      <c r="P179">
        <f t="shared" si="113"/>
        <v>25480</v>
      </c>
      <c r="Q179">
        <f t="shared" si="113"/>
        <v>6143.6520000000055</v>
      </c>
      <c r="S179" s="31"/>
      <c r="T179" s="43">
        <f t="shared" si="164"/>
        <v>45529.886590990965</v>
      </c>
      <c r="U179" s="31">
        <f t="shared" si="165"/>
        <v>0.34444320987430765</v>
      </c>
      <c r="V179" s="31">
        <f t="shared" si="166"/>
        <v>11664.650590990961</v>
      </c>
      <c r="W179" s="31">
        <f t="shared" si="167"/>
        <v>136064073.40990579</v>
      </c>
      <c r="X179" s="31"/>
      <c r="Y179" s="27"/>
      <c r="Z179" s="27"/>
      <c r="AA179" s="31"/>
      <c r="AB179" s="31"/>
      <c r="AC179" s="31"/>
      <c r="AK179" s="98">
        <v>174</v>
      </c>
      <c r="AL179">
        <f t="shared" si="148"/>
        <v>39408.084000000003</v>
      </c>
      <c r="AM179" s="99">
        <f t="shared" si="149"/>
        <v>34437.309384896187</v>
      </c>
      <c r="AN179" s="31">
        <f t="shared" si="139"/>
        <v>0.12613591198962668</v>
      </c>
      <c r="AO179" s="31">
        <f t="shared" si="140"/>
        <v>4970.7746151038154</v>
      </c>
      <c r="AP179" s="31">
        <f t="shared" si="141"/>
        <v>24708600.274160486</v>
      </c>
      <c r="BD179" s="98">
        <v>174</v>
      </c>
      <c r="BE179">
        <f t="shared" si="142"/>
        <v>39408.084000000003</v>
      </c>
      <c r="BF179">
        <f>'Объединенные данные'!F165</f>
        <v>18200</v>
      </c>
      <c r="BG179">
        <f>'Объединенные данные'!H165</f>
        <v>19400</v>
      </c>
      <c r="BH179" s="31">
        <f t="shared" si="143"/>
        <v>42998.256997156685</v>
      </c>
      <c r="BI179" s="31">
        <f t="shared" si="144"/>
        <v>9.1102449871876073E-2</v>
      </c>
      <c r="BJ179" s="31">
        <f t="shared" si="145"/>
        <v>3590.172997156682</v>
      </c>
      <c r="BK179" s="31">
        <f t="shared" si="146"/>
        <v>12889342.149512993</v>
      </c>
      <c r="BY179" s="69">
        <f t="shared" si="150"/>
        <v>39408.084000000003</v>
      </c>
      <c r="BZ179" s="59">
        <f t="shared" si="151"/>
        <v>39585.983999999997</v>
      </c>
      <c r="CA179" s="59">
        <f t="shared" si="152"/>
        <v>23600</v>
      </c>
      <c r="CB179" s="31">
        <f t="shared" si="153"/>
        <v>34055.03667097196</v>
      </c>
      <c r="CC179" s="31">
        <f t="shared" si="154"/>
        <v>0.13583627483711316</v>
      </c>
      <c r="CD179" s="31">
        <f t="shared" si="155"/>
        <v>5353.0473290280424</v>
      </c>
      <c r="CE179" s="31">
        <f t="shared" si="156"/>
        <v>28655115.706814259</v>
      </c>
      <c r="EK179" s="69">
        <f t="shared" si="157"/>
        <v>39408.084000000003</v>
      </c>
      <c r="EL179">
        <f t="shared" si="158"/>
        <v>39585.983999999997</v>
      </c>
      <c r="EM179" s="59">
        <f t="shared" si="159"/>
        <v>23600</v>
      </c>
      <c r="EN179">
        <f t="shared" si="160"/>
        <v>46410.50262053901</v>
      </c>
      <c r="EO179" s="31">
        <f t="shared" si="161"/>
        <v>0.17768990292801362</v>
      </c>
      <c r="EP179" s="31">
        <f t="shared" si="162"/>
        <v>7002.418620539007</v>
      </c>
      <c r="EQ179" s="31">
        <f t="shared" si="163"/>
        <v>49033866.53727141</v>
      </c>
    </row>
    <row r="180" spans="1:147" x14ac:dyDescent="0.25">
      <c r="A180">
        <v>171</v>
      </c>
      <c r="B180" s="4" t="s">
        <v>194</v>
      </c>
      <c r="C180" s="5">
        <v>1</v>
      </c>
      <c r="D180" s="5">
        <v>182</v>
      </c>
      <c r="E180" s="5">
        <v>41800</v>
      </c>
      <c r="F180" s="5">
        <v>32528.135999999999</v>
      </c>
      <c r="G180">
        <f t="shared" si="111"/>
        <v>33865.236000000004</v>
      </c>
      <c r="H180">
        <f t="shared" si="121"/>
        <v>27721.583999999999</v>
      </c>
      <c r="I180">
        <f t="shared" si="134"/>
        <v>25314.096000000001</v>
      </c>
      <c r="J180">
        <f t="shared" si="136"/>
        <v>37623.06</v>
      </c>
      <c r="K180">
        <f t="shared" si="112"/>
        <v>41800</v>
      </c>
      <c r="L180">
        <f t="shared" si="122"/>
        <v>16320</v>
      </c>
      <c r="M180">
        <f t="shared" si="135"/>
        <v>7680</v>
      </c>
      <c r="N180">
        <f t="shared" si="137"/>
        <v>37200</v>
      </c>
      <c r="O180">
        <f t="shared" si="138"/>
        <v>39700</v>
      </c>
      <c r="P180">
        <f t="shared" si="113"/>
        <v>0</v>
      </c>
      <c r="Q180">
        <f t="shared" si="113"/>
        <v>-1337.1000000000058</v>
      </c>
      <c r="S180" s="31"/>
      <c r="T180" s="43">
        <f t="shared" si="164"/>
        <v>45529.886590990965</v>
      </c>
      <c r="U180" s="31">
        <f t="shared" si="165"/>
        <v>0.39970782804741617</v>
      </c>
      <c r="V180" s="31">
        <f t="shared" si="166"/>
        <v>13001.750590990967</v>
      </c>
      <c r="W180" s="31">
        <f t="shared" si="167"/>
        <v>169045518.43033394</v>
      </c>
      <c r="X180" s="31"/>
      <c r="Y180" s="27"/>
      <c r="Z180" s="27"/>
      <c r="AA180" s="31"/>
      <c r="AB180" s="31"/>
      <c r="AC180" s="31"/>
      <c r="AK180" s="98">
        <v>175</v>
      </c>
      <c r="AL180">
        <f t="shared" si="148"/>
        <v>36060.887999999999</v>
      </c>
      <c r="AM180" s="99">
        <f t="shared" si="149"/>
        <v>34444.784043546497</v>
      </c>
      <c r="AN180" s="31">
        <f t="shared" si="139"/>
        <v>4.4815977811015144E-2</v>
      </c>
      <c r="AO180" s="31">
        <f t="shared" si="140"/>
        <v>1616.1039564535022</v>
      </c>
      <c r="AP180" s="31">
        <f t="shared" si="141"/>
        <v>2611791.9980646633</v>
      </c>
      <c r="BD180" s="98">
        <v>175</v>
      </c>
      <c r="BE180">
        <f t="shared" si="142"/>
        <v>36060.887999999999</v>
      </c>
      <c r="BF180">
        <f>'Объединенные данные'!F166</f>
        <v>19700</v>
      </c>
      <c r="BG180">
        <f>'Объединенные данные'!H166</f>
        <v>19500</v>
      </c>
      <c r="BH180" s="31">
        <f t="shared" si="143"/>
        <v>43985.707686385373</v>
      </c>
      <c r="BI180" s="31">
        <f t="shared" si="144"/>
        <v>0.2197621890616053</v>
      </c>
      <c r="BJ180" s="31">
        <f t="shared" si="145"/>
        <v>7924.8196863853736</v>
      </c>
      <c r="BK180" s="31">
        <f t="shared" si="146"/>
        <v>62802767.061721168</v>
      </c>
      <c r="BY180" s="69">
        <f t="shared" si="150"/>
        <v>36060.887999999999</v>
      </c>
      <c r="BZ180" s="59">
        <f t="shared" si="151"/>
        <v>39408.084000000003</v>
      </c>
      <c r="CA180" s="59">
        <f t="shared" si="152"/>
        <v>23200</v>
      </c>
      <c r="CB180" s="31">
        <f t="shared" si="153"/>
        <v>33780.868155154953</v>
      </c>
      <c r="CC180" s="31">
        <f t="shared" si="154"/>
        <v>6.3226946736448825E-2</v>
      </c>
      <c r="CD180" s="31">
        <f t="shared" si="155"/>
        <v>2280.0198448450465</v>
      </c>
      <c r="CE180" s="31">
        <f t="shared" si="156"/>
        <v>5198490.4928872297</v>
      </c>
      <c r="EK180" s="69">
        <f t="shared" si="157"/>
        <v>36060.887999999999</v>
      </c>
      <c r="EL180">
        <f t="shared" si="158"/>
        <v>39408.084000000003</v>
      </c>
      <c r="EM180" s="59">
        <f t="shared" si="159"/>
        <v>23200</v>
      </c>
      <c r="EN180">
        <f t="shared" si="160"/>
        <v>46084.963342249284</v>
      </c>
      <c r="EO180" s="31">
        <f t="shared" si="161"/>
        <v>0.27797638655624024</v>
      </c>
      <c r="EP180" s="31">
        <f t="shared" si="162"/>
        <v>10024.075342249285</v>
      </c>
      <c r="EQ180" s="31">
        <f t="shared" si="163"/>
        <v>100482086.46709013</v>
      </c>
    </row>
    <row r="181" spans="1:147" x14ac:dyDescent="0.25">
      <c r="A181">
        <v>172</v>
      </c>
      <c r="B181" s="4" t="s">
        <v>195</v>
      </c>
      <c r="C181" s="5">
        <v>2</v>
      </c>
      <c r="D181" s="5">
        <v>183</v>
      </c>
      <c r="E181" s="5">
        <v>21200</v>
      </c>
      <c r="F181" s="5">
        <v>36535.5</v>
      </c>
      <c r="G181">
        <f t="shared" si="111"/>
        <v>32528.135999999999</v>
      </c>
      <c r="H181">
        <f t="shared" si="121"/>
        <v>33865.236000000004</v>
      </c>
      <c r="I181">
        <f t="shared" si="134"/>
        <v>27721.583999999999</v>
      </c>
      <c r="J181">
        <f t="shared" si="136"/>
        <v>25314.096000000001</v>
      </c>
      <c r="K181">
        <f t="shared" si="112"/>
        <v>41800</v>
      </c>
      <c r="L181">
        <f t="shared" si="122"/>
        <v>41800</v>
      </c>
      <c r="M181">
        <f t="shared" si="135"/>
        <v>16320</v>
      </c>
      <c r="N181">
        <f t="shared" si="137"/>
        <v>7680</v>
      </c>
      <c r="O181">
        <f t="shared" si="138"/>
        <v>37200</v>
      </c>
      <c r="P181">
        <f t="shared" si="113"/>
        <v>-20600</v>
      </c>
      <c r="Q181">
        <f t="shared" si="113"/>
        <v>4007.3640000000014</v>
      </c>
      <c r="S181" s="31"/>
      <c r="T181" s="43">
        <f t="shared" si="164"/>
        <v>31561.06887123474</v>
      </c>
      <c r="U181" s="31">
        <f t="shared" si="165"/>
        <v>0.13615336121759</v>
      </c>
      <c r="V181" s="31">
        <f t="shared" si="166"/>
        <v>4974.4311287652599</v>
      </c>
      <c r="W181" s="31">
        <f t="shared" si="167"/>
        <v>24744965.054828819</v>
      </c>
      <c r="X181" s="31"/>
      <c r="Y181" s="27"/>
      <c r="Z181" s="27"/>
      <c r="AA181" s="31"/>
      <c r="AB181" s="31"/>
      <c r="AC181" s="31"/>
      <c r="AK181" s="98">
        <v>176</v>
      </c>
      <c r="AL181">
        <f t="shared" si="148"/>
        <v>34326.240000000005</v>
      </c>
      <c r="AM181" s="99">
        <f t="shared" si="149"/>
        <v>34452.258702196807</v>
      </c>
      <c r="AN181" s="31">
        <f t="shared" si="139"/>
        <v>3.6712061151119753E-3</v>
      </c>
      <c r="AO181" s="31">
        <f t="shared" si="140"/>
        <v>126.01870219680131</v>
      </c>
      <c r="AP181" s="31">
        <f t="shared" si="141"/>
        <v>15880.713303366096</v>
      </c>
      <c r="BD181" s="98">
        <v>176</v>
      </c>
      <c r="BE181">
        <f t="shared" si="142"/>
        <v>34326.240000000005</v>
      </c>
      <c r="BF181">
        <f>'Объединенные данные'!F167</f>
        <v>16500</v>
      </c>
      <c r="BG181">
        <f>'Объединенные данные'!H167</f>
        <v>19000</v>
      </c>
      <c r="BH181" s="31">
        <f t="shared" si="143"/>
        <v>41654.427673369129</v>
      </c>
      <c r="BI181" s="31">
        <f t="shared" si="144"/>
        <v>0.21348646613695887</v>
      </c>
      <c r="BJ181" s="31">
        <f t="shared" si="145"/>
        <v>7328.1876733691242</v>
      </c>
      <c r="BK181" s="31">
        <f t="shared" si="146"/>
        <v>53702334.576119177</v>
      </c>
      <c r="BY181" s="69">
        <f t="shared" si="150"/>
        <v>34326.240000000005</v>
      </c>
      <c r="BZ181" s="59">
        <f t="shared" si="151"/>
        <v>36060.887999999999</v>
      </c>
      <c r="CA181" s="59">
        <f t="shared" si="152"/>
        <v>18080</v>
      </c>
      <c r="CB181" s="31">
        <f t="shared" si="153"/>
        <v>30126.487347471753</v>
      </c>
      <c r="CC181" s="31">
        <f t="shared" si="154"/>
        <v>0.12234817016160963</v>
      </c>
      <c r="CD181" s="31">
        <f t="shared" si="155"/>
        <v>4199.7526525282519</v>
      </c>
      <c r="CE181" s="31">
        <f t="shared" si="156"/>
        <v>17637922.34241809</v>
      </c>
      <c r="EK181" s="69">
        <f t="shared" si="157"/>
        <v>34326.240000000005</v>
      </c>
      <c r="EL181">
        <f t="shared" si="158"/>
        <v>36060.887999999999</v>
      </c>
      <c r="EM181" s="59">
        <f t="shared" si="159"/>
        <v>18080</v>
      </c>
      <c r="EN181">
        <f t="shared" si="160"/>
        <v>41445.349801594006</v>
      </c>
      <c r="EO181" s="31">
        <f t="shared" si="161"/>
        <v>0.20739556099339745</v>
      </c>
      <c r="EP181" s="31">
        <f t="shared" si="162"/>
        <v>7119.1098015940006</v>
      </c>
      <c r="EQ181" s="31">
        <f t="shared" si="163"/>
        <v>50681724.367151767</v>
      </c>
    </row>
    <row r="182" spans="1:147" x14ac:dyDescent="0.25">
      <c r="A182">
        <v>173</v>
      </c>
      <c r="B182" s="4" t="s">
        <v>197</v>
      </c>
      <c r="C182" s="5">
        <v>4</v>
      </c>
      <c r="D182" s="5">
        <v>185</v>
      </c>
      <c r="E182" s="5">
        <v>39500</v>
      </c>
      <c r="F182" s="5">
        <v>39585.983999999997</v>
      </c>
      <c r="G182">
        <f t="shared" si="111"/>
        <v>36535.5</v>
      </c>
      <c r="H182">
        <f t="shared" si="121"/>
        <v>32528.135999999999</v>
      </c>
      <c r="I182">
        <f t="shared" si="134"/>
        <v>33865.236000000004</v>
      </c>
      <c r="J182">
        <f t="shared" si="136"/>
        <v>27721.583999999999</v>
      </c>
      <c r="K182">
        <f t="shared" si="112"/>
        <v>21200</v>
      </c>
      <c r="L182">
        <f t="shared" si="122"/>
        <v>41800</v>
      </c>
      <c r="M182">
        <f t="shared" si="135"/>
        <v>41800</v>
      </c>
      <c r="N182">
        <f t="shared" si="137"/>
        <v>16320</v>
      </c>
      <c r="O182">
        <f t="shared" si="138"/>
        <v>7680</v>
      </c>
      <c r="P182">
        <f t="shared" si="113"/>
        <v>18300</v>
      </c>
      <c r="Q182">
        <f t="shared" si="113"/>
        <v>3050.4839999999967</v>
      </c>
      <c r="S182" s="31"/>
      <c r="T182" s="43">
        <f t="shared" si="164"/>
        <v>43970.261311600712</v>
      </c>
      <c r="U182" s="31">
        <f t="shared" si="165"/>
        <v>0.11075327347176001</v>
      </c>
      <c r="V182" s="31">
        <f t="shared" si="166"/>
        <v>4384.2773116007156</v>
      </c>
      <c r="W182" s="31">
        <f t="shared" si="167"/>
        <v>19221887.545016799</v>
      </c>
      <c r="X182" s="31"/>
      <c r="Y182" s="27"/>
      <c r="Z182" s="27"/>
      <c r="AA182" s="31"/>
      <c r="AB182" s="31"/>
      <c r="AC182" s="31"/>
      <c r="AK182" s="98">
        <v>177</v>
      </c>
      <c r="AL182">
        <f t="shared" si="148"/>
        <v>41231.652000000002</v>
      </c>
      <c r="AM182" s="99">
        <f t="shared" si="149"/>
        <v>34459.733360847116</v>
      </c>
      <c r="AN182" s="31">
        <f t="shared" si="139"/>
        <v>0.16424077888397209</v>
      </c>
      <c r="AO182" s="31">
        <f t="shared" si="140"/>
        <v>6771.9186391528856</v>
      </c>
      <c r="AP182" s="31">
        <f t="shared" si="141"/>
        <v>45858882.055306271</v>
      </c>
      <c r="BD182" s="98">
        <v>177</v>
      </c>
      <c r="BE182">
        <f t="shared" si="142"/>
        <v>41231.652000000002</v>
      </c>
      <c r="BF182">
        <f>'Объединенные данные'!F168</f>
        <v>18300</v>
      </c>
      <c r="BG182">
        <f>'Объединенные данные'!H168</f>
        <v>21400</v>
      </c>
      <c r="BH182" s="31">
        <f t="shared" si="143"/>
        <v>44626.664816497214</v>
      </c>
      <c r="BI182" s="31">
        <f t="shared" si="144"/>
        <v>8.2339965822790989E-2</v>
      </c>
      <c r="BJ182" s="31">
        <f t="shared" si="145"/>
        <v>3395.012816497212</v>
      </c>
      <c r="BK182" s="31">
        <f t="shared" si="146"/>
        <v>11526112.024180332</v>
      </c>
      <c r="BY182" s="69">
        <f t="shared" si="150"/>
        <v>41231.652000000002</v>
      </c>
      <c r="BZ182" s="59">
        <f t="shared" si="151"/>
        <v>34326.240000000005</v>
      </c>
      <c r="CA182" s="59">
        <f t="shared" si="152"/>
        <v>24960</v>
      </c>
      <c r="CB182" s="31">
        <f t="shared" si="153"/>
        <v>34192.399547502449</v>
      </c>
      <c r="CC182" s="31">
        <f t="shared" si="154"/>
        <v>0.17072448255281045</v>
      </c>
      <c r="CD182" s="31">
        <f t="shared" si="155"/>
        <v>7039.2524524975524</v>
      </c>
      <c r="CE182" s="31">
        <f t="shared" si="156"/>
        <v>49551075.089992806</v>
      </c>
      <c r="EK182" s="69">
        <f t="shared" si="157"/>
        <v>41231.652000000002</v>
      </c>
      <c r="EL182">
        <f t="shared" si="158"/>
        <v>34326.240000000005</v>
      </c>
      <c r="EM182" s="59">
        <f t="shared" si="159"/>
        <v>24960</v>
      </c>
      <c r="EN182">
        <f t="shared" si="160"/>
        <v>44926.621560743937</v>
      </c>
      <c r="EO182" s="31">
        <f t="shared" si="161"/>
        <v>8.9614880353179521E-2</v>
      </c>
      <c r="EP182" s="31">
        <f t="shared" si="162"/>
        <v>3694.9695607439353</v>
      </c>
      <c r="EQ182" s="31">
        <f t="shared" si="163"/>
        <v>13652800.054824229</v>
      </c>
    </row>
    <row r="183" spans="1:147" x14ac:dyDescent="0.25">
      <c r="A183">
        <v>174</v>
      </c>
      <c r="B183" s="4" t="s">
        <v>199</v>
      </c>
      <c r="C183" s="5">
        <v>6</v>
      </c>
      <c r="D183" s="5">
        <v>187</v>
      </c>
      <c r="E183" s="5">
        <v>23600</v>
      </c>
      <c r="F183" s="5">
        <v>39408.084000000003</v>
      </c>
      <c r="G183">
        <f t="shared" si="111"/>
        <v>39585.983999999997</v>
      </c>
      <c r="H183">
        <f t="shared" si="121"/>
        <v>36535.5</v>
      </c>
      <c r="I183">
        <f t="shared" si="134"/>
        <v>32528.135999999999</v>
      </c>
      <c r="J183">
        <f t="shared" si="136"/>
        <v>33865.236000000004</v>
      </c>
      <c r="K183">
        <f t="shared" si="112"/>
        <v>39500</v>
      </c>
      <c r="L183">
        <f t="shared" si="122"/>
        <v>21200</v>
      </c>
      <c r="M183">
        <f t="shared" si="135"/>
        <v>41800</v>
      </c>
      <c r="N183">
        <f t="shared" si="137"/>
        <v>41800</v>
      </c>
      <c r="O183">
        <f t="shared" si="138"/>
        <v>16320</v>
      </c>
      <c r="P183">
        <f t="shared" si="113"/>
        <v>-15900</v>
      </c>
      <c r="Q183">
        <f t="shared" si="113"/>
        <v>-177.89999999999418</v>
      </c>
      <c r="S183" s="31"/>
      <c r="T183" s="43">
        <f t="shared" si="164"/>
        <v>33188.503945381097</v>
      </c>
      <c r="U183" s="31">
        <f t="shared" si="165"/>
        <v>0.15782497963156253</v>
      </c>
      <c r="V183" s="31">
        <f t="shared" si="166"/>
        <v>6219.5800546189057</v>
      </c>
      <c r="W183" s="31">
        <f t="shared" si="167"/>
        <v>38683176.055813313</v>
      </c>
      <c r="X183" s="31"/>
      <c r="Y183" s="27"/>
      <c r="Z183" s="27"/>
      <c r="AA183" s="31"/>
      <c r="AB183" s="31"/>
      <c r="AC183" s="31"/>
      <c r="AK183" s="98">
        <v>178</v>
      </c>
      <c r="AL183">
        <f t="shared" si="148"/>
        <v>42411.695999999996</v>
      </c>
      <c r="AM183" s="99">
        <f t="shared" si="149"/>
        <v>34467.208019497426</v>
      </c>
      <c r="AN183" s="31">
        <f t="shared" si="139"/>
        <v>0.18731832795610368</v>
      </c>
      <c r="AO183" s="31">
        <f t="shared" si="140"/>
        <v>7944.4879805025703</v>
      </c>
      <c r="AP183" s="31">
        <f t="shared" si="141"/>
        <v>63114889.272349805</v>
      </c>
      <c r="BD183" s="98">
        <v>178</v>
      </c>
      <c r="BE183">
        <f t="shared" si="142"/>
        <v>42411.695999999996</v>
      </c>
      <c r="BF183">
        <f>'Объединенные данные'!F169</f>
        <v>17700</v>
      </c>
      <c r="BG183">
        <f>'Объединенные данные'!H169</f>
        <v>19500</v>
      </c>
      <c r="BH183" s="31">
        <f t="shared" si="143"/>
        <v>42773.627019814594</v>
      </c>
      <c r="BI183" s="31">
        <f t="shared" si="144"/>
        <v>8.5337549296448257E-3</v>
      </c>
      <c r="BJ183" s="31">
        <f t="shared" si="145"/>
        <v>361.93101981459768</v>
      </c>
      <c r="BK183" s="31">
        <f t="shared" si="146"/>
        <v>130994.06310403469</v>
      </c>
      <c r="BY183" s="69">
        <f t="shared" si="150"/>
        <v>42411.695999999996</v>
      </c>
      <c r="BZ183" s="59">
        <f t="shared" si="151"/>
        <v>41231.652000000002</v>
      </c>
      <c r="CA183" s="59">
        <f t="shared" si="152"/>
        <v>24160</v>
      </c>
      <c r="CB183" s="31">
        <f t="shared" si="153"/>
        <v>34628.150183276048</v>
      </c>
      <c r="CC183" s="31">
        <f t="shared" si="154"/>
        <v>0.18352356898728947</v>
      </c>
      <c r="CD183" s="31">
        <f t="shared" si="155"/>
        <v>7783.5458167239485</v>
      </c>
      <c r="CE183" s="31">
        <f t="shared" si="156"/>
        <v>60583585.48104088</v>
      </c>
      <c r="EK183" s="69">
        <f t="shared" si="157"/>
        <v>42411.695999999996</v>
      </c>
      <c r="EL183">
        <f t="shared" si="158"/>
        <v>41231.652000000002</v>
      </c>
      <c r="EM183" s="59">
        <f t="shared" si="159"/>
        <v>24160</v>
      </c>
      <c r="EN183">
        <f t="shared" si="160"/>
        <v>47483.215335581619</v>
      </c>
      <c r="EO183" s="31">
        <f t="shared" si="161"/>
        <v>0.11957831951784298</v>
      </c>
      <c r="EP183" s="31">
        <f t="shared" si="162"/>
        <v>5071.5193355816227</v>
      </c>
      <c r="EQ183" s="31">
        <f t="shared" si="163"/>
        <v>25720308.371178266</v>
      </c>
    </row>
    <row r="184" spans="1:147" x14ac:dyDescent="0.25">
      <c r="A184">
        <v>175</v>
      </c>
      <c r="B184" s="4" t="s">
        <v>200</v>
      </c>
      <c r="C184" s="5">
        <v>7</v>
      </c>
      <c r="D184" s="5">
        <v>188</v>
      </c>
      <c r="E184" s="5">
        <v>23200</v>
      </c>
      <c r="F184" s="5">
        <v>36060.887999999999</v>
      </c>
      <c r="G184">
        <f t="shared" si="111"/>
        <v>39408.084000000003</v>
      </c>
      <c r="H184">
        <f t="shared" si="121"/>
        <v>39585.983999999997</v>
      </c>
      <c r="I184">
        <f t="shared" si="134"/>
        <v>36535.5</v>
      </c>
      <c r="J184">
        <f t="shared" si="136"/>
        <v>32528.135999999999</v>
      </c>
      <c r="K184">
        <f t="shared" si="112"/>
        <v>23600</v>
      </c>
      <c r="L184">
        <f t="shared" si="122"/>
        <v>39500</v>
      </c>
      <c r="M184">
        <f t="shared" si="135"/>
        <v>21200</v>
      </c>
      <c r="N184">
        <f t="shared" si="137"/>
        <v>41800</v>
      </c>
      <c r="O184">
        <f t="shared" si="138"/>
        <v>41800</v>
      </c>
      <c r="P184">
        <f t="shared" si="113"/>
        <v>-400</v>
      </c>
      <c r="Q184">
        <f t="shared" si="113"/>
        <v>-3347.1960000000036</v>
      </c>
      <c r="S184" s="31"/>
      <c r="T184" s="43">
        <f t="shared" si="164"/>
        <v>32917.264766356704</v>
      </c>
      <c r="U184" s="31">
        <f t="shared" si="165"/>
        <v>8.7175424899223086E-2</v>
      </c>
      <c r="V184" s="31">
        <f t="shared" si="166"/>
        <v>3143.623233643295</v>
      </c>
      <c r="W184" s="31">
        <f t="shared" si="167"/>
        <v>9882367.035101926</v>
      </c>
      <c r="X184" s="31"/>
      <c r="Y184" s="27"/>
      <c r="Z184" s="27"/>
      <c r="AA184" s="31"/>
      <c r="AB184" s="31"/>
      <c r="AC184" s="31"/>
      <c r="AK184" s="98">
        <v>179</v>
      </c>
      <c r="AL184">
        <f t="shared" si="148"/>
        <v>34701.803999999996</v>
      </c>
      <c r="AM184" s="99">
        <f t="shared" si="149"/>
        <v>34474.682678147743</v>
      </c>
      <c r="AN184" s="31">
        <f t="shared" si="139"/>
        <v>6.5449427889182213E-3</v>
      </c>
      <c r="AO184" s="31">
        <f t="shared" si="140"/>
        <v>227.12132185225346</v>
      </c>
      <c r="AP184" s="31">
        <f t="shared" si="141"/>
        <v>51584.094839914906</v>
      </c>
      <c r="BD184" s="98">
        <v>179</v>
      </c>
      <c r="BE184">
        <f t="shared" si="142"/>
        <v>34701.803999999996</v>
      </c>
      <c r="BF184">
        <f>'Объединенные данные'!F170</f>
        <v>1600</v>
      </c>
      <c r="BG184">
        <f>'Объединенные данные'!H170</f>
        <v>6080</v>
      </c>
      <c r="BH184" s="31">
        <f t="shared" si="143"/>
        <v>22496.414249779435</v>
      </c>
      <c r="BI184" s="31">
        <f t="shared" si="144"/>
        <v>0.35172205313074106</v>
      </c>
      <c r="BJ184" s="31">
        <f t="shared" si="145"/>
        <v>12205.389750220562</v>
      </c>
      <c r="BK184" s="31">
        <f t="shared" si="146"/>
        <v>148971538.95478916</v>
      </c>
      <c r="BY184" s="69">
        <f t="shared" si="150"/>
        <v>34701.803999999996</v>
      </c>
      <c r="BZ184" s="59">
        <f t="shared" si="151"/>
        <v>42411.695999999996</v>
      </c>
      <c r="CA184" s="59">
        <f t="shared" si="152"/>
        <v>18880</v>
      </c>
      <c r="CB184" s="31">
        <f t="shared" si="153"/>
        <v>31487.307672364528</v>
      </c>
      <c r="CC184" s="31">
        <f t="shared" si="154"/>
        <v>9.2631965981810879E-2</v>
      </c>
      <c r="CD184" s="31">
        <f t="shared" si="155"/>
        <v>3214.4963276354683</v>
      </c>
      <c r="CE184" s="31">
        <f t="shared" si="156"/>
        <v>10332986.640381912</v>
      </c>
      <c r="EK184" s="69">
        <f t="shared" si="157"/>
        <v>34701.803999999996</v>
      </c>
      <c r="EL184">
        <f t="shared" si="158"/>
        <v>42411.695999999996</v>
      </c>
      <c r="EM184" s="59">
        <f t="shared" si="159"/>
        <v>18880</v>
      </c>
      <c r="EN184">
        <f t="shared" si="160"/>
        <v>44744.749504591477</v>
      </c>
      <c r="EO184" s="31">
        <f t="shared" si="161"/>
        <v>0.28940701482238446</v>
      </c>
      <c r="EP184" s="31">
        <f t="shared" si="162"/>
        <v>10042.94550459148</v>
      </c>
      <c r="EQ184" s="31">
        <f t="shared" si="163"/>
        <v>100860754.40819421</v>
      </c>
    </row>
    <row r="185" spans="1:147" x14ac:dyDescent="0.25">
      <c r="A185">
        <v>176</v>
      </c>
      <c r="B185" s="4" t="s">
        <v>202</v>
      </c>
      <c r="C185" s="5">
        <v>9</v>
      </c>
      <c r="D185" s="5">
        <v>190</v>
      </c>
      <c r="E185" s="5">
        <v>18080</v>
      </c>
      <c r="F185" s="5">
        <v>34326.240000000005</v>
      </c>
      <c r="G185">
        <f t="shared" si="111"/>
        <v>36060.887999999999</v>
      </c>
      <c r="H185">
        <f t="shared" si="121"/>
        <v>39408.084000000003</v>
      </c>
      <c r="I185">
        <f t="shared" si="134"/>
        <v>39585.983999999997</v>
      </c>
      <c r="J185">
        <f t="shared" si="136"/>
        <v>36535.5</v>
      </c>
      <c r="K185">
        <f t="shared" si="112"/>
        <v>23200</v>
      </c>
      <c r="L185">
        <f t="shared" si="122"/>
        <v>23600</v>
      </c>
      <c r="M185">
        <f t="shared" si="135"/>
        <v>39500</v>
      </c>
      <c r="N185">
        <f t="shared" si="137"/>
        <v>21200</v>
      </c>
      <c r="O185">
        <f t="shared" si="138"/>
        <v>41800</v>
      </c>
      <c r="P185">
        <f t="shared" si="113"/>
        <v>-5120</v>
      </c>
      <c r="Q185">
        <f t="shared" si="113"/>
        <v>-1734.6479999999938</v>
      </c>
      <c r="S185" s="31"/>
      <c r="T185" s="43">
        <f t="shared" si="164"/>
        <v>29445.403274844473</v>
      </c>
      <c r="U185" s="31">
        <f t="shared" si="165"/>
        <v>0.14218966962753657</v>
      </c>
      <c r="V185" s="31">
        <f t="shared" si="166"/>
        <v>4880.8367251555319</v>
      </c>
      <c r="W185" s="31">
        <f t="shared" si="167"/>
        <v>23822567.137626976</v>
      </c>
      <c r="X185" s="31"/>
      <c r="Y185" s="27"/>
      <c r="Z185" s="27"/>
      <c r="AA185" s="31"/>
      <c r="AB185" s="31"/>
      <c r="AC185" s="31"/>
      <c r="AK185" s="98">
        <v>180</v>
      </c>
      <c r="AL185">
        <f t="shared" si="148"/>
        <v>39181.812000000005</v>
      </c>
      <c r="AM185" s="99">
        <f t="shared" si="149"/>
        <v>34482.157336798045</v>
      </c>
      <c r="AN185" s="31">
        <f t="shared" si="139"/>
        <v>0.11994480151152681</v>
      </c>
      <c r="AO185" s="31">
        <f t="shared" si="140"/>
        <v>4699.6546632019599</v>
      </c>
      <c r="AP185" s="31">
        <f t="shared" si="141"/>
        <v>22086753.953355927</v>
      </c>
      <c r="BD185" s="98">
        <v>180</v>
      </c>
      <c r="BE185">
        <f t="shared" si="142"/>
        <v>39181.812000000005</v>
      </c>
      <c r="BF185">
        <f>'Объединенные данные'!F171</f>
        <v>15700</v>
      </c>
      <c r="BG185">
        <f>'Объединенные данные'!H171</f>
        <v>3760</v>
      </c>
      <c r="BH185" s="31">
        <f t="shared" si="143"/>
        <v>29222.930557329528</v>
      </c>
      <c r="BI185" s="31">
        <f t="shared" si="144"/>
        <v>0.25417102819722776</v>
      </c>
      <c r="BJ185" s="31">
        <f t="shared" si="145"/>
        <v>9958.8814426704776</v>
      </c>
      <c r="BK185" s="31">
        <f t="shared" si="146"/>
        <v>99179319.589166418</v>
      </c>
      <c r="BY185" s="69">
        <f t="shared" si="150"/>
        <v>39181.812000000005</v>
      </c>
      <c r="BZ185" s="59">
        <f t="shared" si="151"/>
        <v>34701.803999999996</v>
      </c>
      <c r="CA185" s="59">
        <f t="shared" si="152"/>
        <v>39400</v>
      </c>
      <c r="CB185" s="31">
        <f t="shared" si="153"/>
        <v>43270.404061114896</v>
      </c>
      <c r="CC185" s="31">
        <f t="shared" si="154"/>
        <v>0.10434923380049115</v>
      </c>
      <c r="CD185" s="31">
        <f t="shared" si="155"/>
        <v>4088.5920611148904</v>
      </c>
      <c r="CE185" s="31">
        <f t="shared" si="156"/>
        <v>16716585.042211708</v>
      </c>
      <c r="EK185" s="69">
        <f t="shared" si="157"/>
        <v>39181.812000000005</v>
      </c>
      <c r="EL185">
        <f t="shared" si="158"/>
        <v>34701.803999999996</v>
      </c>
      <c r="EM185" s="59">
        <f t="shared" si="159"/>
        <v>39400</v>
      </c>
      <c r="EN185">
        <f t="shared" si="160"/>
        <v>54007.465882100194</v>
      </c>
      <c r="EO185" s="31">
        <f t="shared" si="161"/>
        <v>0.37838101724596573</v>
      </c>
      <c r="EP185" s="31">
        <f t="shared" si="162"/>
        <v>14825.653882100189</v>
      </c>
      <c r="EQ185" s="31">
        <f t="shared" si="163"/>
        <v>219800013.0318324</v>
      </c>
    </row>
    <row r="186" spans="1:147" x14ac:dyDescent="0.25">
      <c r="A186">
        <v>177</v>
      </c>
      <c r="B186" s="4" t="s">
        <v>203</v>
      </c>
      <c r="C186" s="5">
        <v>10</v>
      </c>
      <c r="D186" s="5">
        <v>191</v>
      </c>
      <c r="E186" s="5">
        <v>24960</v>
      </c>
      <c r="F186" s="5">
        <v>41231.652000000002</v>
      </c>
      <c r="G186">
        <f t="shared" si="111"/>
        <v>34326.240000000005</v>
      </c>
      <c r="H186">
        <f t="shared" si="121"/>
        <v>36060.887999999999</v>
      </c>
      <c r="I186">
        <f t="shared" si="134"/>
        <v>39408.084000000003</v>
      </c>
      <c r="J186">
        <f t="shared" si="136"/>
        <v>39585.983999999997</v>
      </c>
      <c r="K186">
        <f t="shared" si="112"/>
        <v>18080</v>
      </c>
      <c r="L186">
        <f t="shared" si="122"/>
        <v>23200</v>
      </c>
      <c r="M186">
        <f t="shared" si="135"/>
        <v>23600</v>
      </c>
      <c r="N186">
        <f t="shared" si="137"/>
        <v>39500</v>
      </c>
      <c r="O186">
        <f t="shared" si="138"/>
        <v>21200</v>
      </c>
      <c r="P186">
        <f t="shared" si="113"/>
        <v>6880</v>
      </c>
      <c r="Q186">
        <f t="shared" si="113"/>
        <v>6905.4119999999966</v>
      </c>
      <c r="S186" s="31"/>
      <c r="T186" s="43">
        <f t="shared" si="164"/>
        <v>34110.717154064027</v>
      </c>
      <c r="U186" s="31">
        <f t="shared" si="165"/>
        <v>0.17270554296335192</v>
      </c>
      <c r="V186" s="31">
        <f t="shared" si="166"/>
        <v>7120.9348459359753</v>
      </c>
      <c r="W186" s="31">
        <f t="shared" si="167"/>
        <v>50707713.080065213</v>
      </c>
      <c r="X186" s="31"/>
      <c r="Y186" s="27"/>
      <c r="Z186" s="27"/>
      <c r="AA186" s="31"/>
      <c r="AB186" s="31"/>
      <c r="AC186" s="31"/>
      <c r="AK186" s="98">
        <v>181</v>
      </c>
      <c r="AL186">
        <f t="shared" si="148"/>
        <v>39578.436000000002</v>
      </c>
      <c r="AM186" s="99">
        <f t="shared" si="149"/>
        <v>34489.631995448362</v>
      </c>
      <c r="AN186" s="31">
        <f t="shared" si="139"/>
        <v>0.12857516665266003</v>
      </c>
      <c r="AO186" s="31">
        <f t="shared" si="140"/>
        <v>5088.8040045516391</v>
      </c>
      <c r="AP186" s="31">
        <f t="shared" si="141"/>
        <v>25895926.196740799</v>
      </c>
      <c r="BD186" s="98">
        <v>181</v>
      </c>
      <c r="BE186">
        <f t="shared" si="142"/>
        <v>39578.436000000002</v>
      </c>
      <c r="BF186">
        <f>'Объединенные данные'!F172</f>
        <v>20400</v>
      </c>
      <c r="BG186">
        <f>'Объединенные данные'!H172</f>
        <v>21400</v>
      </c>
      <c r="BH186" s="31">
        <f t="shared" si="143"/>
        <v>45899.349516396527</v>
      </c>
      <c r="BI186" s="31">
        <f t="shared" si="144"/>
        <v>0.15970599536567148</v>
      </c>
      <c r="BJ186" s="31">
        <f t="shared" si="145"/>
        <v>6320.9135163965257</v>
      </c>
      <c r="BK186" s="31">
        <f t="shared" si="146"/>
        <v>39953947.68176429</v>
      </c>
      <c r="BY186" s="69">
        <f t="shared" si="150"/>
        <v>39578.436000000002</v>
      </c>
      <c r="BZ186" s="59">
        <f t="shared" si="151"/>
        <v>39181.812000000005</v>
      </c>
      <c r="CA186" s="59">
        <f t="shared" si="152"/>
        <v>22160</v>
      </c>
      <c r="CB186" s="31">
        <f t="shared" si="153"/>
        <v>33100.050622298746</v>
      </c>
      <c r="CC186" s="31">
        <f t="shared" si="154"/>
        <v>0.16368472411848856</v>
      </c>
      <c r="CD186" s="31">
        <f t="shared" si="155"/>
        <v>6478.3853777012555</v>
      </c>
      <c r="CE186" s="31">
        <f t="shared" si="156"/>
        <v>41969477.102013439</v>
      </c>
      <c r="EK186" s="69">
        <f t="shared" si="157"/>
        <v>39578.436000000002</v>
      </c>
      <c r="EL186">
        <f t="shared" si="158"/>
        <v>39181.812000000005</v>
      </c>
      <c r="EM186" s="59">
        <f t="shared" si="159"/>
        <v>22160</v>
      </c>
      <c r="EN186">
        <f t="shared" si="160"/>
        <v>45342.933646659723</v>
      </c>
      <c r="EO186" s="31">
        <f t="shared" si="161"/>
        <v>0.14564743403856892</v>
      </c>
      <c r="EP186" s="31">
        <f t="shared" si="162"/>
        <v>5764.4976466597218</v>
      </c>
      <c r="EQ186" s="31">
        <f t="shared" si="163"/>
        <v>33229433.118345469</v>
      </c>
    </row>
    <row r="187" spans="1:147" x14ac:dyDescent="0.25">
      <c r="A187">
        <v>178</v>
      </c>
      <c r="B187" s="4" t="s">
        <v>204</v>
      </c>
      <c r="C187" s="5">
        <v>11</v>
      </c>
      <c r="D187" s="5">
        <v>192</v>
      </c>
      <c r="E187" s="5">
        <v>24160</v>
      </c>
      <c r="F187" s="5">
        <v>42411.695999999996</v>
      </c>
      <c r="G187">
        <f t="shared" si="111"/>
        <v>41231.652000000002</v>
      </c>
      <c r="H187">
        <f t="shared" si="121"/>
        <v>34326.240000000005</v>
      </c>
      <c r="I187">
        <f t="shared" si="134"/>
        <v>36060.887999999999</v>
      </c>
      <c r="J187">
        <f t="shared" si="136"/>
        <v>39408.084000000003</v>
      </c>
      <c r="K187">
        <f t="shared" si="112"/>
        <v>24960</v>
      </c>
      <c r="L187">
        <f t="shared" si="122"/>
        <v>18080</v>
      </c>
      <c r="M187">
        <f t="shared" si="135"/>
        <v>23200</v>
      </c>
      <c r="N187">
        <f t="shared" si="137"/>
        <v>23600</v>
      </c>
      <c r="O187">
        <f t="shared" si="138"/>
        <v>39500</v>
      </c>
      <c r="P187">
        <f t="shared" si="113"/>
        <v>-800</v>
      </c>
      <c r="Q187">
        <f t="shared" si="113"/>
        <v>1180.0439999999944</v>
      </c>
      <c r="S187" s="31"/>
      <c r="T187" s="43">
        <f t="shared" si="164"/>
        <v>33568.238796015241</v>
      </c>
      <c r="U187" s="31">
        <f t="shared" si="165"/>
        <v>0.20851458531591749</v>
      </c>
      <c r="V187" s="31">
        <f t="shared" si="166"/>
        <v>8843.4572039847553</v>
      </c>
      <c r="W187" s="31">
        <f t="shared" si="167"/>
        <v>78206735.318709865</v>
      </c>
      <c r="X187" s="31"/>
      <c r="Y187" s="27"/>
      <c r="Z187" s="27"/>
      <c r="AA187" s="31"/>
      <c r="AB187" s="31"/>
      <c r="AC187" s="31"/>
      <c r="AK187" s="98">
        <v>182</v>
      </c>
      <c r="AL187">
        <f t="shared" si="148"/>
        <v>33250.199999999997</v>
      </c>
      <c r="AM187" s="99">
        <f t="shared" si="149"/>
        <v>34497.106654098672</v>
      </c>
      <c r="AN187" s="31">
        <f t="shared" si="139"/>
        <v>3.7500726434688367E-2</v>
      </c>
      <c r="AO187" s="31">
        <f t="shared" si="140"/>
        <v>1246.9066540986751</v>
      </c>
      <c r="AP187" s="31">
        <f t="shared" si="141"/>
        <v>1554776.2040355529</v>
      </c>
      <c r="BD187" s="98">
        <v>182</v>
      </c>
      <c r="BE187">
        <f t="shared" si="142"/>
        <v>33250.199999999997</v>
      </c>
      <c r="BF187">
        <f>'Объединенные данные'!F173</f>
        <v>13000</v>
      </c>
      <c r="BG187">
        <f>'Объединенные данные'!H173</f>
        <v>28800</v>
      </c>
      <c r="BH187" s="31">
        <f t="shared" si="143"/>
        <v>47215.525058328974</v>
      </c>
      <c r="BI187" s="31">
        <f t="shared" si="144"/>
        <v>0.42000724983094773</v>
      </c>
      <c r="BJ187" s="31">
        <f t="shared" si="145"/>
        <v>13965.325058328977</v>
      </c>
      <c r="BK187" s="31">
        <f t="shared" si="146"/>
        <v>195030303.98479125</v>
      </c>
      <c r="BY187" s="69">
        <f t="shared" si="150"/>
        <v>33250.199999999997</v>
      </c>
      <c r="BZ187" s="59">
        <f t="shared" si="151"/>
        <v>39578.436000000002</v>
      </c>
      <c r="CA187" s="59">
        <f t="shared" si="152"/>
        <v>18960</v>
      </c>
      <c r="CB187" s="31">
        <f t="shared" si="153"/>
        <v>31153.337128555708</v>
      </c>
      <c r="CC187" s="31">
        <f t="shared" si="154"/>
        <v>6.3063165678530944E-2</v>
      </c>
      <c r="CD187" s="31">
        <f t="shared" si="155"/>
        <v>2096.8628714442893</v>
      </c>
      <c r="CE187" s="31">
        <f t="shared" si="156"/>
        <v>4396833.9016415905</v>
      </c>
      <c r="EK187" s="69">
        <f t="shared" si="157"/>
        <v>33250.199999999997</v>
      </c>
      <c r="EL187">
        <f t="shared" si="158"/>
        <v>39578.436000000002</v>
      </c>
      <c r="EM187" s="59">
        <f t="shared" si="159"/>
        <v>18960</v>
      </c>
      <c r="EN187">
        <f t="shared" si="160"/>
        <v>43542.534674826835</v>
      </c>
      <c r="EO187" s="31">
        <f t="shared" si="161"/>
        <v>0.30954203808779612</v>
      </c>
      <c r="EP187" s="31">
        <f t="shared" si="162"/>
        <v>10292.334674826838</v>
      </c>
      <c r="EQ187" s="31">
        <f t="shared" si="163"/>
        <v>105932153.05864286</v>
      </c>
    </row>
    <row r="188" spans="1:147" x14ac:dyDescent="0.25">
      <c r="A188">
        <v>179</v>
      </c>
      <c r="B188" s="4" t="s">
        <v>205</v>
      </c>
      <c r="C188" s="5">
        <v>12</v>
      </c>
      <c r="D188" s="5">
        <v>193</v>
      </c>
      <c r="E188" s="5">
        <v>18880</v>
      </c>
      <c r="F188" s="5">
        <v>34701.803999999996</v>
      </c>
      <c r="G188">
        <f t="shared" si="111"/>
        <v>42411.695999999996</v>
      </c>
      <c r="H188">
        <f t="shared" si="121"/>
        <v>41231.652000000002</v>
      </c>
      <c r="I188">
        <f t="shared" si="134"/>
        <v>34326.240000000005</v>
      </c>
      <c r="J188">
        <f t="shared" si="136"/>
        <v>36060.887999999999</v>
      </c>
      <c r="K188">
        <f t="shared" si="112"/>
        <v>24160</v>
      </c>
      <c r="L188">
        <f t="shared" si="122"/>
        <v>24960</v>
      </c>
      <c r="M188">
        <f t="shared" si="135"/>
        <v>18080</v>
      </c>
      <c r="N188">
        <f t="shared" si="137"/>
        <v>23200</v>
      </c>
      <c r="O188">
        <f t="shared" si="138"/>
        <v>23600</v>
      </c>
      <c r="P188">
        <f t="shared" si="113"/>
        <v>-5280</v>
      </c>
      <c r="Q188">
        <f t="shared" si="113"/>
        <v>-7709.8919999999998</v>
      </c>
      <c r="S188" s="31"/>
      <c r="T188" s="43">
        <f t="shared" si="164"/>
        <v>29987.881632893259</v>
      </c>
      <c r="U188" s="31">
        <f t="shared" si="165"/>
        <v>0.13584084467501281</v>
      </c>
      <c r="V188" s="31">
        <f t="shared" si="166"/>
        <v>4713.9223671067375</v>
      </c>
      <c r="W188" s="31">
        <f t="shared" si="167"/>
        <v>22221064.083109189</v>
      </c>
      <c r="X188" s="31"/>
      <c r="Y188" s="27"/>
      <c r="Z188" s="27"/>
      <c r="AA188" s="31"/>
      <c r="AB188" s="31"/>
      <c r="AC188" s="31"/>
      <c r="AK188" s="98">
        <v>183</v>
      </c>
      <c r="AL188">
        <f t="shared" si="148"/>
        <v>30221.531999999999</v>
      </c>
      <c r="AM188" s="99">
        <f t="shared" si="149"/>
        <v>34504.581312748982</v>
      </c>
      <c r="AN188" s="31">
        <f t="shared" si="139"/>
        <v>0.14172178011190772</v>
      </c>
      <c r="AO188" s="31">
        <f t="shared" si="140"/>
        <v>4283.0493127489826</v>
      </c>
      <c r="AP188" s="31">
        <f t="shared" si="141"/>
        <v>18344511.415439531</v>
      </c>
      <c r="BD188" s="98">
        <v>183</v>
      </c>
      <c r="BE188">
        <f t="shared" si="142"/>
        <v>30221.531999999999</v>
      </c>
      <c r="BF188">
        <f>'Объединенные данные'!F174</f>
        <v>18500</v>
      </c>
      <c r="BG188">
        <f>'Объединенные данные'!H174</f>
        <v>6400</v>
      </c>
      <c r="BH188" s="31">
        <f t="shared" si="143"/>
        <v>32989.344488064431</v>
      </c>
      <c r="BI188" s="31">
        <f t="shared" si="144"/>
        <v>9.1584122474811402E-2</v>
      </c>
      <c r="BJ188" s="31">
        <f t="shared" si="145"/>
        <v>2767.8124880644318</v>
      </c>
      <c r="BK188" s="31">
        <f t="shared" si="146"/>
        <v>7660785.9690854205</v>
      </c>
      <c r="BY188" s="69">
        <f t="shared" si="150"/>
        <v>30221.531999999999</v>
      </c>
      <c r="BZ188" s="59">
        <f t="shared" si="151"/>
        <v>33250.199999999997</v>
      </c>
      <c r="CA188" s="59">
        <f t="shared" si="152"/>
        <v>16640</v>
      </c>
      <c r="CB188" s="31">
        <f t="shared" si="153"/>
        <v>28845.354270310854</v>
      </c>
      <c r="CC188" s="31">
        <f t="shared" si="154"/>
        <v>4.553633249595504E-2</v>
      </c>
      <c r="CD188" s="31">
        <f t="shared" si="155"/>
        <v>1376.1777296891451</v>
      </c>
      <c r="CE188" s="31">
        <f t="shared" si="156"/>
        <v>1893865.1436923696</v>
      </c>
      <c r="EK188" s="69">
        <f t="shared" si="157"/>
        <v>30221.531999999999</v>
      </c>
      <c r="EL188">
        <f t="shared" si="158"/>
        <v>33250.199999999997</v>
      </c>
      <c r="EM188" s="59">
        <f t="shared" si="159"/>
        <v>16640</v>
      </c>
      <c r="EN188">
        <f t="shared" si="160"/>
        <v>39314.691802313362</v>
      </c>
      <c r="EO188" s="31">
        <f t="shared" si="161"/>
        <v>0.30088348275373211</v>
      </c>
      <c r="EP188" s="31">
        <f t="shared" si="162"/>
        <v>9093.1598023133629</v>
      </c>
      <c r="EQ188" s="31">
        <f t="shared" si="163"/>
        <v>82685555.190407604</v>
      </c>
    </row>
    <row r="189" spans="1:147" x14ac:dyDescent="0.25">
      <c r="A189">
        <v>180</v>
      </c>
      <c r="B189" s="4" t="s">
        <v>206</v>
      </c>
      <c r="C189" s="5">
        <v>13</v>
      </c>
      <c r="D189" s="5">
        <v>194</v>
      </c>
      <c r="E189" s="5">
        <v>39400</v>
      </c>
      <c r="F189" s="5">
        <v>39181.812000000005</v>
      </c>
      <c r="G189">
        <f t="shared" si="111"/>
        <v>34701.803999999996</v>
      </c>
      <c r="H189">
        <f t="shared" si="121"/>
        <v>42411.695999999996</v>
      </c>
      <c r="I189">
        <f t="shared" si="134"/>
        <v>41231.652000000002</v>
      </c>
      <c r="J189">
        <f t="shared" si="136"/>
        <v>34326.240000000005</v>
      </c>
      <c r="K189">
        <f t="shared" si="112"/>
        <v>18880</v>
      </c>
      <c r="L189">
        <f t="shared" si="122"/>
        <v>24160</v>
      </c>
      <c r="M189">
        <f t="shared" si="135"/>
        <v>24960</v>
      </c>
      <c r="N189">
        <f t="shared" si="137"/>
        <v>18080</v>
      </c>
      <c r="O189">
        <f t="shared" si="138"/>
        <v>23200</v>
      </c>
      <c r="P189">
        <f t="shared" si="113"/>
        <v>20520</v>
      </c>
      <c r="Q189">
        <f t="shared" si="113"/>
        <v>4480.0080000000089</v>
      </c>
      <c r="S189" s="31"/>
      <c r="T189" s="43">
        <f t="shared" si="164"/>
        <v>43902.451516844609</v>
      </c>
      <c r="U189" s="31">
        <f t="shared" si="165"/>
        <v>0.12048037790709125</v>
      </c>
      <c r="V189" s="31">
        <f t="shared" si="166"/>
        <v>4720.6395168446033</v>
      </c>
      <c r="W189" s="31">
        <f t="shared" si="167"/>
        <v>22284437.447994851</v>
      </c>
      <c r="X189" s="31"/>
      <c r="Y189" s="27"/>
      <c r="Z189" s="27"/>
      <c r="AA189" s="31"/>
      <c r="AB189" s="31"/>
      <c r="AC189" s="31"/>
      <c r="AK189" s="98">
        <v>184</v>
      </c>
      <c r="AL189">
        <f t="shared" si="148"/>
        <v>40409.267999999996</v>
      </c>
      <c r="AM189" s="99">
        <f t="shared" si="149"/>
        <v>34512.055971399292</v>
      </c>
      <c r="AN189" s="31">
        <f t="shared" si="139"/>
        <v>0.14593711592599759</v>
      </c>
      <c r="AO189" s="31">
        <f t="shared" si="140"/>
        <v>5897.2120286007048</v>
      </c>
      <c r="AP189" s="31">
        <f t="shared" si="141"/>
        <v>34777109.710272841</v>
      </c>
      <c r="BD189" s="98">
        <v>184</v>
      </c>
      <c r="BE189">
        <f t="shared" si="142"/>
        <v>40409.267999999996</v>
      </c>
      <c r="BF189">
        <f>'Объединенные данные'!F175</f>
        <v>20500</v>
      </c>
      <c r="BG189">
        <f>'Объединенные данные'!H175</f>
        <v>19000</v>
      </c>
      <c r="BH189" s="31">
        <f t="shared" si="143"/>
        <v>44078.589006510687</v>
      </c>
      <c r="BI189" s="31">
        <f t="shared" si="144"/>
        <v>9.0803946424139401E-2</v>
      </c>
      <c r="BJ189" s="31">
        <f t="shared" si="145"/>
        <v>3669.3210065106905</v>
      </c>
      <c r="BK189" s="31">
        <f t="shared" si="146"/>
        <v>13463916.648820627</v>
      </c>
      <c r="BY189" s="69">
        <f t="shared" si="150"/>
        <v>40409.267999999996</v>
      </c>
      <c r="BZ189" s="59">
        <f t="shared" si="151"/>
        <v>30221.531999999999</v>
      </c>
      <c r="CA189" s="59">
        <f t="shared" si="152"/>
        <v>43400</v>
      </c>
      <c r="CB189" s="31">
        <f t="shared" si="153"/>
        <v>45163.79111393429</v>
      </c>
      <c r="CC189" s="31">
        <f t="shared" si="154"/>
        <v>0.11765922396649933</v>
      </c>
      <c r="CD189" s="31">
        <f t="shared" si="155"/>
        <v>4754.5231139342941</v>
      </c>
      <c r="CE189" s="31">
        <f t="shared" si="156"/>
        <v>22605490.040935457</v>
      </c>
      <c r="EK189" s="69">
        <f t="shared" si="157"/>
        <v>40409.267999999996</v>
      </c>
      <c r="EL189">
        <f t="shared" si="158"/>
        <v>30221.531999999999</v>
      </c>
      <c r="EM189" s="59">
        <f t="shared" si="159"/>
        <v>43400</v>
      </c>
      <c r="EN189">
        <f t="shared" si="160"/>
        <v>54497.797734506225</v>
      </c>
      <c r="EO189" s="31">
        <f t="shared" si="161"/>
        <v>0.34864600206334423</v>
      </c>
      <c r="EP189" s="31">
        <f t="shared" si="162"/>
        <v>14088.529734506228</v>
      </c>
      <c r="EQ189" s="31">
        <f t="shared" si="163"/>
        <v>198486670.08006614</v>
      </c>
    </row>
    <row r="190" spans="1:147" x14ac:dyDescent="0.25">
      <c r="A190">
        <v>181</v>
      </c>
      <c r="B190" s="4" t="s">
        <v>207</v>
      </c>
      <c r="C190" s="5">
        <v>14</v>
      </c>
      <c r="D190" s="5">
        <v>195</v>
      </c>
      <c r="E190" s="5">
        <v>22160</v>
      </c>
      <c r="F190" s="5">
        <v>39578.436000000002</v>
      </c>
      <c r="G190">
        <f t="shared" si="111"/>
        <v>39181.812000000005</v>
      </c>
      <c r="H190">
        <f t="shared" si="121"/>
        <v>34701.803999999996</v>
      </c>
      <c r="I190">
        <f t="shared" si="134"/>
        <v>42411.695999999996</v>
      </c>
      <c r="J190">
        <f t="shared" si="136"/>
        <v>41231.652000000002</v>
      </c>
      <c r="K190">
        <f t="shared" si="112"/>
        <v>39400</v>
      </c>
      <c r="L190">
        <f t="shared" si="122"/>
        <v>18880</v>
      </c>
      <c r="M190">
        <f t="shared" si="135"/>
        <v>24160</v>
      </c>
      <c r="N190">
        <f t="shared" si="137"/>
        <v>24960</v>
      </c>
      <c r="O190">
        <f t="shared" si="138"/>
        <v>18080</v>
      </c>
      <c r="P190">
        <f t="shared" si="113"/>
        <v>-17240</v>
      </c>
      <c r="Q190">
        <f t="shared" si="113"/>
        <v>396.62399999999616</v>
      </c>
      <c r="S190" s="31"/>
      <c r="T190" s="43">
        <f t="shared" si="164"/>
        <v>32212.042900893281</v>
      </c>
      <c r="U190" s="31">
        <f t="shared" si="165"/>
        <v>0.1861213793063152</v>
      </c>
      <c r="V190" s="31">
        <f t="shared" si="166"/>
        <v>7366.3930991067209</v>
      </c>
      <c r="W190" s="31">
        <f t="shared" si="167"/>
        <v>54263747.290567122</v>
      </c>
      <c r="X190" s="31"/>
      <c r="Y190" s="27"/>
      <c r="Z190" s="27"/>
      <c r="AA190" s="31"/>
      <c r="AB190" s="31"/>
      <c r="AC190" s="31"/>
      <c r="AK190" s="98">
        <v>185</v>
      </c>
      <c r="AL190">
        <f t="shared" si="148"/>
        <v>39360.084000000003</v>
      </c>
      <c r="AM190" s="99">
        <f t="shared" si="149"/>
        <v>34519.530630049601</v>
      </c>
      <c r="AN190" s="31">
        <f t="shared" si="139"/>
        <v>0.12298127641064996</v>
      </c>
      <c r="AO190" s="31">
        <f t="shared" si="140"/>
        <v>4840.5533699504012</v>
      </c>
      <c r="AP190" s="31">
        <f t="shared" si="141"/>
        <v>23430956.927338187</v>
      </c>
      <c r="BD190" s="98">
        <v>185</v>
      </c>
      <c r="BE190">
        <f t="shared" si="142"/>
        <v>39360.084000000003</v>
      </c>
      <c r="BF190">
        <f>'Объединенные данные'!F176</f>
        <v>20800</v>
      </c>
      <c r="BG190">
        <f>'Объединенные данные'!H176</f>
        <v>6960</v>
      </c>
      <c r="BH190" s="31">
        <f t="shared" si="143"/>
        <v>34822.222314704188</v>
      </c>
      <c r="BI190" s="31">
        <f t="shared" si="144"/>
        <v>0.11529095530628986</v>
      </c>
      <c r="BJ190" s="31">
        <f t="shared" si="145"/>
        <v>4537.8616852958148</v>
      </c>
      <c r="BK190" s="31">
        <f t="shared" si="146"/>
        <v>20592188.674875773</v>
      </c>
      <c r="BY190" s="69">
        <f t="shared" si="150"/>
        <v>39360.084000000003</v>
      </c>
      <c r="BZ190" s="59">
        <f t="shared" si="151"/>
        <v>40409.267999999996</v>
      </c>
      <c r="CA190" s="59">
        <f t="shared" si="152"/>
        <v>17120</v>
      </c>
      <c r="CB190" s="31">
        <f t="shared" si="153"/>
        <v>30115.668696357294</v>
      </c>
      <c r="CC190" s="31">
        <f t="shared" si="154"/>
        <v>0.23486777374872239</v>
      </c>
      <c r="CD190" s="31">
        <f t="shared" si="155"/>
        <v>9244.4153036427087</v>
      </c>
      <c r="CE190" s="31">
        <f t="shared" si="156"/>
        <v>85459214.306223512</v>
      </c>
      <c r="EK190" s="69">
        <f t="shared" si="157"/>
        <v>39360.084000000003</v>
      </c>
      <c r="EL190">
        <f t="shared" si="158"/>
        <v>40409.267999999996</v>
      </c>
      <c r="EM190" s="59">
        <f t="shared" si="159"/>
        <v>17120</v>
      </c>
      <c r="EN190">
        <f t="shared" si="160"/>
        <v>42773.582977754762</v>
      </c>
      <c r="EO190" s="31">
        <f t="shared" si="161"/>
        <v>8.6724890570730476E-2</v>
      </c>
      <c r="EP190" s="31">
        <f t="shared" si="162"/>
        <v>3413.4989777547598</v>
      </c>
      <c r="EQ190" s="31">
        <f t="shared" si="163"/>
        <v>11651975.27113279</v>
      </c>
    </row>
    <row r="191" spans="1:147" x14ac:dyDescent="0.25">
      <c r="A191">
        <v>182</v>
      </c>
      <c r="B191" s="4" t="s">
        <v>208</v>
      </c>
      <c r="C191" s="5">
        <v>15</v>
      </c>
      <c r="D191" s="5">
        <v>196</v>
      </c>
      <c r="E191" s="5">
        <v>18960</v>
      </c>
      <c r="F191" s="5">
        <v>33250.199999999997</v>
      </c>
      <c r="G191">
        <f t="shared" si="111"/>
        <v>39578.436000000002</v>
      </c>
      <c r="H191">
        <f t="shared" si="121"/>
        <v>39181.812000000005</v>
      </c>
      <c r="I191">
        <f t="shared" si="134"/>
        <v>34701.803999999996</v>
      </c>
      <c r="J191">
        <f t="shared" si="136"/>
        <v>42411.695999999996</v>
      </c>
      <c r="K191">
        <f t="shared" si="112"/>
        <v>22160</v>
      </c>
      <c r="L191">
        <f t="shared" si="122"/>
        <v>39400</v>
      </c>
      <c r="M191">
        <f t="shared" si="135"/>
        <v>18880</v>
      </c>
      <c r="N191">
        <f t="shared" si="137"/>
        <v>24160</v>
      </c>
      <c r="O191">
        <f t="shared" si="138"/>
        <v>24960</v>
      </c>
      <c r="P191">
        <f t="shared" si="113"/>
        <v>-3200</v>
      </c>
      <c r="Q191">
        <f t="shared" si="113"/>
        <v>-6328.2360000000044</v>
      </c>
      <c r="S191" s="31"/>
      <c r="T191" s="43">
        <f t="shared" si="164"/>
        <v>30042.129468698138</v>
      </c>
      <c r="U191" s="31">
        <f t="shared" si="165"/>
        <v>9.6482743902348234E-2</v>
      </c>
      <c r="V191" s="31">
        <f t="shared" si="166"/>
        <v>3208.0705313018589</v>
      </c>
      <c r="W191" s="31">
        <f t="shared" si="167"/>
        <v>10291716.533807391</v>
      </c>
      <c r="X191" s="31"/>
      <c r="Y191" s="27"/>
      <c r="Z191" s="27"/>
      <c r="AA191" s="31"/>
      <c r="AB191" s="31"/>
      <c r="AC191" s="31"/>
      <c r="AK191" s="98">
        <v>186</v>
      </c>
      <c r="AL191">
        <f t="shared" si="148"/>
        <v>27728.628000000004</v>
      </c>
      <c r="AM191" s="99">
        <f t="shared" si="149"/>
        <v>34527.005288699911</v>
      </c>
      <c r="AN191" s="31">
        <f t="shared" si="139"/>
        <v>0.24517539377353637</v>
      </c>
      <c r="AO191" s="31">
        <f t="shared" si="140"/>
        <v>6798.3772886999068</v>
      </c>
      <c r="AP191" s="31">
        <f t="shared" si="141"/>
        <v>46217933.759510696</v>
      </c>
      <c r="BD191" s="98">
        <v>186</v>
      </c>
      <c r="BE191">
        <f t="shared" si="142"/>
        <v>27728.628000000004</v>
      </c>
      <c r="BF191">
        <f>'Объединенные данные'!F177</f>
        <v>18400</v>
      </c>
      <c r="BG191">
        <f>'Объединенные данные'!H177</f>
        <v>8480</v>
      </c>
      <c r="BH191" s="31">
        <f t="shared" si="143"/>
        <v>34559.256392188356</v>
      </c>
      <c r="BI191" s="31">
        <f t="shared" si="144"/>
        <v>0.24633849147488834</v>
      </c>
      <c r="BJ191" s="31">
        <f t="shared" si="145"/>
        <v>6830.6283921883514</v>
      </c>
      <c r="BK191" s="31">
        <f t="shared" si="146"/>
        <v>46657484.232169621</v>
      </c>
      <c r="BY191" s="69">
        <f t="shared" si="150"/>
        <v>27728.628000000004</v>
      </c>
      <c r="BZ191" s="59">
        <f t="shared" si="151"/>
        <v>39360.084000000003</v>
      </c>
      <c r="CA191" s="59">
        <f t="shared" si="152"/>
        <v>20400</v>
      </c>
      <c r="CB191" s="31">
        <f t="shared" si="153"/>
        <v>32023.954590956375</v>
      </c>
      <c r="CC191" s="31">
        <f t="shared" si="154"/>
        <v>0.15490584643987326</v>
      </c>
      <c r="CD191" s="31">
        <f t="shared" si="155"/>
        <v>4295.3265909563706</v>
      </c>
      <c r="CE191" s="31">
        <f t="shared" si="156"/>
        <v>18449830.522976875</v>
      </c>
      <c r="EK191" s="69">
        <f t="shared" si="157"/>
        <v>27728.628000000004</v>
      </c>
      <c r="EL191">
        <f t="shared" si="158"/>
        <v>39360.084000000003</v>
      </c>
      <c r="EM191" s="59">
        <f t="shared" si="159"/>
        <v>20400</v>
      </c>
      <c r="EN191">
        <f t="shared" si="160"/>
        <v>44335.100934222224</v>
      </c>
      <c r="EO191" s="31">
        <f t="shared" si="161"/>
        <v>0.59889270158704633</v>
      </c>
      <c r="EP191" s="31">
        <f t="shared" si="162"/>
        <v>16606.47293422222</v>
      </c>
      <c r="EQ191" s="31">
        <f t="shared" si="163"/>
        <v>275774943.31505513</v>
      </c>
    </row>
    <row r="192" spans="1:147" x14ac:dyDescent="0.25">
      <c r="A192">
        <v>183</v>
      </c>
      <c r="B192" s="4" t="s">
        <v>209</v>
      </c>
      <c r="C192" s="5">
        <v>16</v>
      </c>
      <c r="D192" s="5">
        <v>197</v>
      </c>
      <c r="E192" s="5">
        <v>16640</v>
      </c>
      <c r="F192" s="5">
        <v>30221.531999999999</v>
      </c>
      <c r="G192">
        <f t="shared" si="111"/>
        <v>33250.199999999997</v>
      </c>
      <c r="H192">
        <f t="shared" si="121"/>
        <v>39578.436000000002</v>
      </c>
      <c r="I192">
        <f t="shared" si="134"/>
        <v>39181.812000000005</v>
      </c>
      <c r="J192">
        <f t="shared" si="136"/>
        <v>34701.803999999996</v>
      </c>
      <c r="K192">
        <f t="shared" si="112"/>
        <v>18960</v>
      </c>
      <c r="L192">
        <f t="shared" si="122"/>
        <v>22160</v>
      </c>
      <c r="M192">
        <f t="shared" si="135"/>
        <v>39400</v>
      </c>
      <c r="N192">
        <f t="shared" si="137"/>
        <v>18880</v>
      </c>
      <c r="O192">
        <f t="shared" si="138"/>
        <v>24160</v>
      </c>
      <c r="P192">
        <f t="shared" si="113"/>
        <v>-2320</v>
      </c>
      <c r="Q192">
        <f t="shared" si="113"/>
        <v>-3028.6679999999978</v>
      </c>
      <c r="S192" s="31"/>
      <c r="T192" s="43">
        <f t="shared" si="164"/>
        <v>28468.942230356661</v>
      </c>
      <c r="U192" s="31">
        <f t="shared" si="165"/>
        <v>5.7991427093879243E-2</v>
      </c>
      <c r="V192" s="31">
        <f t="shared" si="166"/>
        <v>1752.5897696433385</v>
      </c>
      <c r="W192" s="31">
        <f t="shared" si="167"/>
        <v>3071570.9006584901</v>
      </c>
      <c r="X192" s="31"/>
      <c r="Y192" s="27"/>
      <c r="Z192" s="27"/>
      <c r="AA192" s="31"/>
      <c r="AB192" s="31"/>
      <c r="AC192" s="31"/>
      <c r="AK192" s="98">
        <v>187</v>
      </c>
      <c r="AL192">
        <f t="shared" si="148"/>
        <v>28022.579999999998</v>
      </c>
      <c r="AM192" s="99">
        <f t="shared" si="149"/>
        <v>34534.479947350221</v>
      </c>
      <c r="AN192" s="31">
        <f t="shared" si="139"/>
        <v>0.23238045702252338</v>
      </c>
      <c r="AO192" s="31">
        <f t="shared" si="140"/>
        <v>6511.8999473502226</v>
      </c>
      <c r="AP192" s="31">
        <f t="shared" si="141"/>
        <v>42404840.924299836</v>
      </c>
      <c r="BD192" s="98">
        <v>187</v>
      </c>
      <c r="BE192">
        <f t="shared" si="142"/>
        <v>28022.579999999998</v>
      </c>
      <c r="BF192">
        <f>'Объединенные данные'!F178</f>
        <v>9280</v>
      </c>
      <c r="BG192">
        <f>'Объединенные данные'!H178</f>
        <v>8800</v>
      </c>
      <c r="BH192" s="31">
        <f t="shared" si="143"/>
        <v>29283.01715838752</v>
      </c>
      <c r="BI192" s="31">
        <f t="shared" si="144"/>
        <v>4.4979340174513618E-2</v>
      </c>
      <c r="BJ192" s="31">
        <f t="shared" si="145"/>
        <v>1260.4371583875218</v>
      </c>
      <c r="BK192" s="31">
        <f t="shared" si="146"/>
        <v>1588701.8302440105</v>
      </c>
      <c r="BY192" s="69">
        <f t="shared" si="150"/>
        <v>28022.579999999998</v>
      </c>
      <c r="BZ192" s="59">
        <f t="shared" si="151"/>
        <v>27728.628000000004</v>
      </c>
      <c r="CA192" s="59">
        <f t="shared" si="152"/>
        <v>15840</v>
      </c>
      <c r="CB192" s="31">
        <f t="shared" si="153"/>
        <v>27596.91751457574</v>
      </c>
      <c r="CC192" s="31">
        <f t="shared" si="154"/>
        <v>1.5189981986821279E-2</v>
      </c>
      <c r="CD192" s="31">
        <f t="shared" si="155"/>
        <v>425.66248542425819</v>
      </c>
      <c r="CE192" s="31">
        <f t="shared" si="156"/>
        <v>181188.55149755682</v>
      </c>
      <c r="EK192" s="69">
        <f t="shared" si="157"/>
        <v>28022.579999999998</v>
      </c>
      <c r="EL192">
        <f t="shared" si="158"/>
        <v>27728.628000000004</v>
      </c>
      <c r="EM192" s="59">
        <f t="shared" si="159"/>
        <v>15840</v>
      </c>
      <c r="EN192">
        <f t="shared" si="160"/>
        <v>36381.610748794112</v>
      </c>
      <c r="EO192" s="31">
        <f t="shared" si="161"/>
        <v>0.29829625783186681</v>
      </c>
      <c r="EP192" s="31">
        <f t="shared" si="162"/>
        <v>8359.0307487941136</v>
      </c>
      <c r="EQ192" s="31">
        <f t="shared" si="163"/>
        <v>69873395.059285477</v>
      </c>
    </row>
    <row r="193" spans="1:147" x14ac:dyDescent="0.25">
      <c r="A193">
        <v>184</v>
      </c>
      <c r="B193" s="4" t="s">
        <v>210</v>
      </c>
      <c r="C193" s="5">
        <v>17</v>
      </c>
      <c r="D193" s="5">
        <v>198</v>
      </c>
      <c r="E193" s="5">
        <v>43400</v>
      </c>
      <c r="F193" s="5">
        <v>40409.267999999996</v>
      </c>
      <c r="G193">
        <f t="shared" si="111"/>
        <v>30221.531999999999</v>
      </c>
      <c r="H193">
        <f t="shared" si="121"/>
        <v>33250.199999999997</v>
      </c>
      <c r="I193">
        <f t="shared" si="134"/>
        <v>39578.436000000002</v>
      </c>
      <c r="J193">
        <f t="shared" si="136"/>
        <v>39181.812000000005</v>
      </c>
      <c r="K193">
        <f t="shared" si="112"/>
        <v>16640</v>
      </c>
      <c r="L193">
        <f t="shared" si="122"/>
        <v>18960</v>
      </c>
      <c r="M193">
        <f t="shared" si="135"/>
        <v>22160</v>
      </c>
      <c r="N193">
        <f t="shared" si="137"/>
        <v>39400</v>
      </c>
      <c r="O193">
        <f t="shared" si="138"/>
        <v>18880</v>
      </c>
      <c r="P193">
        <f t="shared" si="113"/>
        <v>26760</v>
      </c>
      <c r="Q193">
        <f t="shared" si="113"/>
        <v>10187.735999999997</v>
      </c>
      <c r="S193" s="31"/>
      <c r="T193" s="43">
        <f t="shared" si="164"/>
        <v>46614.843307088537</v>
      </c>
      <c r="U193" s="31">
        <f t="shared" si="165"/>
        <v>0.15356811974640425</v>
      </c>
      <c r="V193" s="31">
        <f t="shared" si="166"/>
        <v>6205.5753070885403</v>
      </c>
      <c r="W193" s="31">
        <f t="shared" si="167"/>
        <v>38509164.891947031</v>
      </c>
      <c r="X193" s="31"/>
      <c r="Y193" s="27"/>
      <c r="Z193" s="27"/>
      <c r="AA193" s="31"/>
      <c r="AB193" s="31"/>
      <c r="AC193" s="31"/>
      <c r="AK193" s="98">
        <v>188</v>
      </c>
      <c r="AL193">
        <f t="shared" si="148"/>
        <v>25744.248</v>
      </c>
      <c r="AM193" s="99">
        <f t="shared" si="149"/>
        <v>34541.95460600053</v>
      </c>
      <c r="AN193" s="31">
        <f t="shared" si="139"/>
        <v>0.34173484523612929</v>
      </c>
      <c r="AO193" s="31">
        <f t="shared" si="140"/>
        <v>8797.7066060005309</v>
      </c>
      <c r="AP193" s="31">
        <f t="shared" si="141"/>
        <v>77399641.525265381</v>
      </c>
      <c r="BD193" s="98">
        <v>188</v>
      </c>
      <c r="BE193">
        <f t="shared" si="142"/>
        <v>25744.248</v>
      </c>
      <c r="BF193">
        <f>'Объединенные данные'!F179</f>
        <v>22700</v>
      </c>
      <c r="BG193">
        <f>'Объединенные данные'!H179</f>
        <v>6800</v>
      </c>
      <c r="BH193" s="31">
        <f t="shared" si="143"/>
        <v>35848.274645065467</v>
      </c>
      <c r="BI193" s="31">
        <f t="shared" si="144"/>
        <v>0.39247705526552834</v>
      </c>
      <c r="BJ193" s="31">
        <f t="shared" si="145"/>
        <v>10104.026645065467</v>
      </c>
      <c r="BK193" s="31">
        <f t="shared" si="146"/>
        <v>102091354.44419292</v>
      </c>
      <c r="BY193" s="69">
        <f t="shared" si="150"/>
        <v>25744.248</v>
      </c>
      <c r="BZ193" s="59">
        <f t="shared" si="151"/>
        <v>28022.579999999998</v>
      </c>
      <c r="CA193" s="59">
        <f t="shared" si="152"/>
        <v>26800</v>
      </c>
      <c r="CB193" s="31">
        <f t="shared" si="153"/>
        <v>34488.353987512906</v>
      </c>
      <c r="CC193" s="31">
        <f t="shared" si="154"/>
        <v>0.33965280273531029</v>
      </c>
      <c r="CD193" s="31">
        <f t="shared" si="155"/>
        <v>8744.1059875129067</v>
      </c>
      <c r="CE193" s="31">
        <f t="shared" si="156"/>
        <v>76459389.520859063</v>
      </c>
      <c r="EK193" s="69">
        <f t="shared" si="157"/>
        <v>25744.248</v>
      </c>
      <c r="EL193">
        <f t="shared" si="158"/>
        <v>28022.579999999998</v>
      </c>
      <c r="EM193" s="59">
        <f t="shared" si="159"/>
        <v>26800</v>
      </c>
      <c r="EN193">
        <f t="shared" si="160"/>
        <v>43277.927422629698</v>
      </c>
      <c r="EO193" s="31">
        <f t="shared" si="161"/>
        <v>0.6810717261047865</v>
      </c>
      <c r="EP193" s="31">
        <f t="shared" si="162"/>
        <v>17533.679422629699</v>
      </c>
      <c r="EQ193" s="31">
        <f t="shared" si="163"/>
        <v>307429914.09554815</v>
      </c>
    </row>
    <row r="194" spans="1:147" x14ac:dyDescent="0.25">
      <c r="A194">
        <v>185</v>
      </c>
      <c r="B194" s="4" t="s">
        <v>211</v>
      </c>
      <c r="C194" s="5">
        <v>18</v>
      </c>
      <c r="D194" s="5">
        <v>199</v>
      </c>
      <c r="E194" s="5">
        <v>17120</v>
      </c>
      <c r="F194" s="5">
        <v>39360.084000000003</v>
      </c>
      <c r="G194">
        <f t="shared" si="111"/>
        <v>40409.267999999996</v>
      </c>
      <c r="H194">
        <f t="shared" si="121"/>
        <v>30221.531999999999</v>
      </c>
      <c r="I194">
        <f t="shared" si="134"/>
        <v>33250.199999999997</v>
      </c>
      <c r="J194">
        <f t="shared" si="136"/>
        <v>39578.436000000002</v>
      </c>
      <c r="K194">
        <f t="shared" si="112"/>
        <v>43400</v>
      </c>
      <c r="L194">
        <f t="shared" si="122"/>
        <v>16640</v>
      </c>
      <c r="M194">
        <f t="shared" si="135"/>
        <v>18960</v>
      </c>
      <c r="N194">
        <f t="shared" si="137"/>
        <v>22160</v>
      </c>
      <c r="O194">
        <f t="shared" si="138"/>
        <v>39400</v>
      </c>
      <c r="P194">
        <f t="shared" si="113"/>
        <v>-26280</v>
      </c>
      <c r="Q194">
        <f t="shared" si="113"/>
        <v>-1049.1839999999938</v>
      </c>
      <c r="S194" s="31"/>
      <c r="T194" s="43">
        <f t="shared" si="164"/>
        <v>28794.429245185929</v>
      </c>
      <c r="U194" s="31">
        <f t="shared" si="165"/>
        <v>0.26843577759676712</v>
      </c>
      <c r="V194" s="31">
        <f t="shared" si="166"/>
        <v>10565.654754814073</v>
      </c>
      <c r="W194" s="31">
        <f t="shared" si="167"/>
        <v>111633060.39792524</v>
      </c>
      <c r="X194" s="31"/>
      <c r="Y194" s="27"/>
      <c r="Z194" s="27"/>
      <c r="AA194" s="31"/>
      <c r="AB194" s="31"/>
      <c r="AC194" s="31"/>
      <c r="AK194" s="98">
        <v>189</v>
      </c>
      <c r="AL194">
        <f t="shared" si="148"/>
        <v>29684.004000000001</v>
      </c>
      <c r="AM194" s="99">
        <f t="shared" si="149"/>
        <v>34549.42926465084</v>
      </c>
      <c r="AN194" s="31">
        <f t="shared" si="139"/>
        <v>0.16390731063945549</v>
      </c>
      <c r="AO194" s="31">
        <f t="shared" si="140"/>
        <v>4865.4252646508394</v>
      </c>
      <c r="AP194" s="31">
        <f t="shared" si="141"/>
        <v>23672363.005902689</v>
      </c>
      <c r="BD194" s="98">
        <v>189</v>
      </c>
      <c r="BE194">
        <f t="shared" si="142"/>
        <v>29684.004000000001</v>
      </c>
      <c r="BF194">
        <f>'Объединенные данные'!F180</f>
        <v>19200</v>
      </c>
      <c r="BG194">
        <f>'Объединенные данные'!H180</f>
        <v>8800</v>
      </c>
      <c r="BH194" s="31">
        <f t="shared" si="143"/>
        <v>35294.937264578584</v>
      </c>
      <c r="BI194" s="31">
        <f t="shared" si="144"/>
        <v>0.18902211657762152</v>
      </c>
      <c r="BJ194" s="31">
        <f t="shared" si="145"/>
        <v>5610.9332645785835</v>
      </c>
      <c r="BK194" s="31">
        <f t="shared" si="146"/>
        <v>31482572.099554479</v>
      </c>
      <c r="BY194" s="69">
        <f t="shared" si="150"/>
        <v>29684.004000000001</v>
      </c>
      <c r="BZ194" s="59">
        <f t="shared" si="151"/>
        <v>25744.248</v>
      </c>
      <c r="CA194" s="59">
        <f t="shared" si="152"/>
        <v>29300</v>
      </c>
      <c r="CB194" s="31">
        <f t="shared" si="153"/>
        <v>35742.443846484821</v>
      </c>
      <c r="CC194" s="31">
        <f t="shared" si="154"/>
        <v>0.20409779780668469</v>
      </c>
      <c r="CD194" s="31">
        <f t="shared" si="155"/>
        <v>6058.43984648482</v>
      </c>
      <c r="CE194" s="31">
        <f t="shared" si="156"/>
        <v>36704693.373475008</v>
      </c>
      <c r="EK194" s="69">
        <f t="shared" si="157"/>
        <v>29684.004000000001</v>
      </c>
      <c r="EL194">
        <f t="shared" si="158"/>
        <v>25744.248</v>
      </c>
      <c r="EM194" s="59">
        <f t="shared" si="159"/>
        <v>29300</v>
      </c>
      <c r="EN194">
        <f t="shared" si="160"/>
        <v>43814.909061611259</v>
      </c>
      <c r="EO194" s="31">
        <f t="shared" si="161"/>
        <v>0.47604444001595125</v>
      </c>
      <c r="EP194" s="31">
        <f t="shared" si="162"/>
        <v>14130.905061611258</v>
      </c>
      <c r="EQ194" s="31">
        <f t="shared" si="163"/>
        <v>199682477.86027068</v>
      </c>
    </row>
    <row r="195" spans="1:147" x14ac:dyDescent="0.25">
      <c r="A195">
        <v>186</v>
      </c>
      <c r="B195" s="4" t="s">
        <v>212</v>
      </c>
      <c r="C195" s="5">
        <v>19</v>
      </c>
      <c r="D195" s="5">
        <v>200</v>
      </c>
      <c r="E195" s="5">
        <v>20400</v>
      </c>
      <c r="F195" s="5">
        <v>27728.628000000004</v>
      </c>
      <c r="G195">
        <f t="shared" si="111"/>
        <v>39360.084000000003</v>
      </c>
      <c r="H195">
        <f t="shared" si="121"/>
        <v>40409.267999999996</v>
      </c>
      <c r="I195">
        <f t="shared" si="134"/>
        <v>30221.531999999999</v>
      </c>
      <c r="J195">
        <f t="shared" si="136"/>
        <v>33250.199999999997</v>
      </c>
      <c r="K195">
        <f t="shared" si="112"/>
        <v>17120</v>
      </c>
      <c r="L195">
        <f t="shared" si="122"/>
        <v>43400</v>
      </c>
      <c r="M195">
        <f t="shared" si="135"/>
        <v>16640</v>
      </c>
      <c r="N195">
        <f t="shared" si="137"/>
        <v>18960</v>
      </c>
      <c r="O195">
        <f t="shared" si="138"/>
        <v>22160</v>
      </c>
      <c r="P195">
        <f t="shared" si="113"/>
        <v>3280</v>
      </c>
      <c r="Q195">
        <f t="shared" si="113"/>
        <v>-11631.455999999998</v>
      </c>
      <c r="S195" s="31"/>
      <c r="T195" s="43">
        <f t="shared" si="164"/>
        <v>31018.590513185954</v>
      </c>
      <c r="U195" s="31">
        <f t="shared" si="165"/>
        <v>0.11864858633416517</v>
      </c>
      <c r="V195" s="31">
        <f t="shared" si="166"/>
        <v>3289.9625131859502</v>
      </c>
      <c r="W195" s="31">
        <f t="shared" si="167"/>
        <v>10823853.338168813</v>
      </c>
      <c r="X195" s="31"/>
      <c r="Y195" s="27"/>
      <c r="Z195" s="27"/>
      <c r="AA195" s="31"/>
      <c r="AB195" s="31"/>
      <c r="AC195" s="31"/>
      <c r="AK195" s="98">
        <v>190</v>
      </c>
      <c r="AL195">
        <f t="shared" si="148"/>
        <v>22283.495999999999</v>
      </c>
      <c r="AM195" s="99">
        <f t="shared" si="149"/>
        <v>34556.90392330115</v>
      </c>
      <c r="AN195" s="31">
        <f t="shared" si="139"/>
        <v>0.55078466697062034</v>
      </c>
      <c r="AO195" s="31">
        <f t="shared" si="140"/>
        <v>12273.407923301151</v>
      </c>
      <c r="AP195" s="31">
        <f t="shared" si="141"/>
        <v>150636542.05175146</v>
      </c>
      <c r="BD195" s="98">
        <v>190</v>
      </c>
      <c r="BE195">
        <f t="shared" si="142"/>
        <v>22283.495999999999</v>
      </c>
      <c r="BF195">
        <f>'Объединенные данные'!F181</f>
        <v>17900</v>
      </c>
      <c r="BG195">
        <f>'Объединенные данные'!H181</f>
        <v>4560</v>
      </c>
      <c r="BH195" s="31">
        <f t="shared" si="143"/>
        <v>31183.340804962179</v>
      </c>
      <c r="BI195" s="31">
        <f t="shared" si="144"/>
        <v>0.39939176532094339</v>
      </c>
      <c r="BJ195" s="31">
        <f t="shared" si="145"/>
        <v>8899.8448049621802</v>
      </c>
      <c r="BK195" s="31">
        <f t="shared" si="146"/>
        <v>79207237.552412301</v>
      </c>
      <c r="BY195" s="69">
        <f t="shared" si="150"/>
        <v>22283.495999999999</v>
      </c>
      <c r="BZ195" s="59">
        <f t="shared" si="151"/>
        <v>29684.004000000001</v>
      </c>
      <c r="CA195" s="59">
        <f t="shared" si="152"/>
        <v>10400</v>
      </c>
      <c r="CB195" s="31">
        <f t="shared" si="153"/>
        <v>24461.129814201384</v>
      </c>
      <c r="CC195" s="31">
        <f t="shared" si="154"/>
        <v>9.772406511982612E-2</v>
      </c>
      <c r="CD195" s="31">
        <f t="shared" si="155"/>
        <v>2177.6338142013847</v>
      </c>
      <c r="CE195" s="31">
        <f t="shared" si="156"/>
        <v>4742089.0287532704</v>
      </c>
      <c r="EK195" s="69">
        <f t="shared" si="157"/>
        <v>22283.495999999999</v>
      </c>
      <c r="EL195">
        <f t="shared" si="158"/>
        <v>29684.004000000001</v>
      </c>
      <c r="EM195" s="59">
        <f t="shared" si="159"/>
        <v>10400</v>
      </c>
      <c r="EN195">
        <f t="shared" si="160"/>
        <v>33886.870769847745</v>
      </c>
      <c r="EO195" s="31">
        <f t="shared" si="161"/>
        <v>0.52071608377104495</v>
      </c>
      <c r="EP195" s="31">
        <f t="shared" si="162"/>
        <v>11603.374769847745</v>
      </c>
      <c r="EQ195" s="31">
        <f t="shared" si="163"/>
        <v>134638306.04953921</v>
      </c>
    </row>
    <row r="196" spans="1:147" x14ac:dyDescent="0.25">
      <c r="A196">
        <v>187</v>
      </c>
      <c r="B196" s="4" t="s">
        <v>213</v>
      </c>
      <c r="C196" s="5">
        <v>20</v>
      </c>
      <c r="D196" s="5">
        <v>201</v>
      </c>
      <c r="E196" s="5">
        <v>15840</v>
      </c>
      <c r="F196" s="5">
        <v>28022.579999999998</v>
      </c>
      <c r="G196">
        <f t="shared" si="111"/>
        <v>27728.628000000004</v>
      </c>
      <c r="H196">
        <f t="shared" si="121"/>
        <v>39360.084000000003</v>
      </c>
      <c r="I196">
        <f t="shared" si="134"/>
        <v>40409.267999999996</v>
      </c>
      <c r="J196">
        <f t="shared" si="136"/>
        <v>30221.531999999999</v>
      </c>
      <c r="K196">
        <f t="shared" si="112"/>
        <v>20400</v>
      </c>
      <c r="L196">
        <f t="shared" si="122"/>
        <v>17120</v>
      </c>
      <c r="M196">
        <f t="shared" si="135"/>
        <v>43400</v>
      </c>
      <c r="N196">
        <f t="shared" si="137"/>
        <v>16640</v>
      </c>
      <c r="O196">
        <f t="shared" si="138"/>
        <v>18960</v>
      </c>
      <c r="P196">
        <f t="shared" si="113"/>
        <v>-4560</v>
      </c>
      <c r="Q196">
        <f t="shared" si="113"/>
        <v>293.95199999999386</v>
      </c>
      <c r="S196" s="31"/>
      <c r="T196" s="43">
        <f t="shared" si="164"/>
        <v>27926.463872307875</v>
      </c>
      <c r="U196" s="31">
        <f t="shared" si="165"/>
        <v>3.4299528341831115E-3</v>
      </c>
      <c r="V196" s="31">
        <f t="shared" si="166"/>
        <v>96.116127692122973</v>
      </c>
      <c r="W196" s="31">
        <f t="shared" si="167"/>
        <v>9238.3100025284893</v>
      </c>
      <c r="X196" s="31"/>
      <c r="Y196" s="27"/>
      <c r="Z196" s="27"/>
      <c r="AA196" s="31"/>
      <c r="AB196" s="31"/>
      <c r="AC196" s="31"/>
      <c r="AK196" s="98">
        <v>191</v>
      </c>
      <c r="AL196">
        <f t="shared" si="148"/>
        <v>36058.415999999997</v>
      </c>
      <c r="AM196" s="99">
        <f t="shared" si="149"/>
        <v>34564.37858195146</v>
      </c>
      <c r="AN196" s="31">
        <f t="shared" si="139"/>
        <v>4.1433806134150153E-2</v>
      </c>
      <c r="AO196" s="31">
        <f t="shared" si="140"/>
        <v>1494.0374180485378</v>
      </c>
      <c r="AP196" s="31">
        <f t="shared" si="141"/>
        <v>2232147.8065291415</v>
      </c>
      <c r="BD196" s="98">
        <v>191</v>
      </c>
      <c r="BE196">
        <f t="shared" si="142"/>
        <v>36058.415999999997</v>
      </c>
      <c r="BF196">
        <f>'Объединенные данные'!F182</f>
        <v>20300</v>
      </c>
      <c r="BG196">
        <f>'Объединенные данные'!H182</f>
        <v>19100</v>
      </c>
      <c r="BH196" s="31">
        <f t="shared" si="143"/>
        <v>44035.771129154207</v>
      </c>
      <c r="BI196" s="31">
        <f t="shared" si="144"/>
        <v>0.22123420865614868</v>
      </c>
      <c r="BJ196" s="31">
        <f t="shared" si="145"/>
        <v>7977.3551291542099</v>
      </c>
      <c r="BK196" s="31">
        <f t="shared" si="146"/>
        <v>63638194.856642984</v>
      </c>
      <c r="BY196" s="69">
        <f t="shared" si="150"/>
        <v>36058.415999999997</v>
      </c>
      <c r="BZ196" s="59">
        <f t="shared" si="151"/>
        <v>22283.495999999999</v>
      </c>
      <c r="CA196" s="59">
        <f t="shared" si="152"/>
        <v>15200</v>
      </c>
      <c r="CB196" s="31">
        <f t="shared" si="153"/>
        <v>26458.863745828603</v>
      </c>
      <c r="CC196" s="31">
        <f t="shared" si="154"/>
        <v>0.26622223932885447</v>
      </c>
      <c r="CD196" s="31">
        <f t="shared" si="155"/>
        <v>9599.5522541713945</v>
      </c>
      <c r="CE196" s="31">
        <f t="shared" si="156"/>
        <v>92151403.480567098</v>
      </c>
      <c r="EK196" s="69">
        <f t="shared" si="157"/>
        <v>36058.415999999997</v>
      </c>
      <c r="EL196">
        <f t="shared" si="158"/>
        <v>22283.495999999999</v>
      </c>
      <c r="EM196" s="59">
        <f t="shared" si="159"/>
        <v>15200</v>
      </c>
      <c r="EN196">
        <f t="shared" si="160"/>
        <v>33581.077869808993</v>
      </c>
      <c r="EO196" s="31">
        <f t="shared" si="161"/>
        <v>6.8703465237935163E-2</v>
      </c>
      <c r="EP196" s="31">
        <f t="shared" si="162"/>
        <v>2477.3381301910049</v>
      </c>
      <c r="EQ196" s="31">
        <f t="shared" si="163"/>
        <v>6137204.2112982646</v>
      </c>
    </row>
    <row r="197" spans="1:147" x14ac:dyDescent="0.25">
      <c r="A197">
        <v>188</v>
      </c>
      <c r="B197" s="4" t="s">
        <v>214</v>
      </c>
      <c r="C197" s="5">
        <v>21</v>
      </c>
      <c r="D197" s="5">
        <v>202</v>
      </c>
      <c r="E197" s="5">
        <v>26800</v>
      </c>
      <c r="F197" s="5">
        <v>25744.248</v>
      </c>
      <c r="G197">
        <f t="shared" si="111"/>
        <v>28022.579999999998</v>
      </c>
      <c r="H197">
        <f t="shared" si="121"/>
        <v>27728.628000000004</v>
      </c>
      <c r="I197">
        <f t="shared" si="134"/>
        <v>39360.084000000003</v>
      </c>
      <c r="J197">
        <f t="shared" si="136"/>
        <v>40409.267999999996</v>
      </c>
      <c r="K197">
        <f t="shared" si="112"/>
        <v>15840</v>
      </c>
      <c r="L197">
        <f t="shared" si="122"/>
        <v>20400</v>
      </c>
      <c r="M197">
        <f t="shared" si="135"/>
        <v>17120</v>
      </c>
      <c r="N197">
        <f t="shared" si="137"/>
        <v>43400</v>
      </c>
      <c r="O197">
        <f t="shared" si="138"/>
        <v>16640</v>
      </c>
      <c r="P197">
        <f t="shared" si="113"/>
        <v>10960</v>
      </c>
      <c r="Q197">
        <f t="shared" si="113"/>
        <v>-2278.3319999999985</v>
      </c>
      <c r="S197" s="31"/>
      <c r="T197" s="43">
        <f t="shared" si="164"/>
        <v>35358.417377576239</v>
      </c>
      <c r="U197" s="31">
        <f t="shared" si="165"/>
        <v>0.37344922165045336</v>
      </c>
      <c r="V197" s="31">
        <f t="shared" si="166"/>
        <v>9614.1693775762396</v>
      </c>
      <c r="W197" s="31">
        <f t="shared" si="167"/>
        <v>92432252.820724696</v>
      </c>
      <c r="X197" s="31"/>
      <c r="Y197" s="27"/>
      <c r="Z197" s="27"/>
      <c r="AA197" s="31"/>
      <c r="AB197" s="31"/>
      <c r="AC197" s="31"/>
      <c r="AK197" s="98">
        <v>192</v>
      </c>
      <c r="AL197">
        <f t="shared" si="148"/>
        <v>40550.184000000001</v>
      </c>
      <c r="AM197" s="99">
        <f t="shared" si="149"/>
        <v>34571.853240601769</v>
      </c>
      <c r="AN197" s="31">
        <f t="shared" si="139"/>
        <v>0.14743042249569649</v>
      </c>
      <c r="AO197" s="31">
        <f t="shared" si="140"/>
        <v>5978.3307593982317</v>
      </c>
      <c r="AP197" s="31">
        <f t="shared" si="141"/>
        <v>35740438.668767035</v>
      </c>
      <c r="BD197" s="98">
        <v>192</v>
      </c>
      <c r="BE197">
        <f t="shared" si="142"/>
        <v>40550.184000000001</v>
      </c>
      <c r="BF197">
        <f>'Объединенные данные'!F183</f>
        <v>19600</v>
      </c>
      <c r="BG197">
        <f>'Объединенные данные'!H183</f>
        <v>6480</v>
      </c>
      <c r="BH197" s="31">
        <f t="shared" si="143"/>
        <v>33718.701006118841</v>
      </c>
      <c r="BI197" s="31">
        <f t="shared" si="144"/>
        <v>0.16846983959138531</v>
      </c>
      <c r="BJ197" s="31">
        <f t="shared" si="145"/>
        <v>6831.4829938811599</v>
      </c>
      <c r="BK197" s="31">
        <f t="shared" si="146"/>
        <v>46669159.895687498</v>
      </c>
      <c r="BY197" s="69">
        <f t="shared" si="150"/>
        <v>40550.184000000001</v>
      </c>
      <c r="BZ197" s="59">
        <f t="shared" si="151"/>
        <v>36058.415999999997</v>
      </c>
      <c r="CA197" s="59">
        <f t="shared" si="152"/>
        <v>24480</v>
      </c>
      <c r="CB197" s="31">
        <f t="shared" si="153"/>
        <v>34127.085549526688</v>
      </c>
      <c r="CC197" s="31">
        <f t="shared" si="154"/>
        <v>0.15839874981759178</v>
      </c>
      <c r="CD197" s="31">
        <f t="shared" si="155"/>
        <v>6423.0984504733133</v>
      </c>
      <c r="CE197" s="31">
        <f t="shared" si="156"/>
        <v>41256193.704472676</v>
      </c>
      <c r="EK197" s="69">
        <f t="shared" si="157"/>
        <v>40550.184000000001</v>
      </c>
      <c r="EL197">
        <f t="shared" si="158"/>
        <v>36058.415999999997</v>
      </c>
      <c r="EM197" s="59">
        <f t="shared" si="159"/>
        <v>24480</v>
      </c>
      <c r="EN197">
        <f t="shared" si="160"/>
        <v>45395.476520614175</v>
      </c>
      <c r="EO197" s="31">
        <f t="shared" si="161"/>
        <v>0.11948879247044042</v>
      </c>
      <c r="EP197" s="31">
        <f t="shared" si="162"/>
        <v>4845.2925206141736</v>
      </c>
      <c r="EQ197" s="31">
        <f t="shared" si="163"/>
        <v>23476859.610319652</v>
      </c>
    </row>
    <row r="198" spans="1:147" x14ac:dyDescent="0.25">
      <c r="A198">
        <v>189</v>
      </c>
      <c r="B198" s="4" t="s">
        <v>217</v>
      </c>
      <c r="C198" s="5">
        <v>24</v>
      </c>
      <c r="D198" s="5">
        <v>205</v>
      </c>
      <c r="E198" s="5">
        <v>29300</v>
      </c>
      <c r="F198" s="5">
        <v>29684.004000000001</v>
      </c>
      <c r="G198">
        <f t="shared" si="111"/>
        <v>25744.248</v>
      </c>
      <c r="H198">
        <f t="shared" si="121"/>
        <v>28022.579999999998</v>
      </c>
      <c r="I198">
        <f t="shared" si="134"/>
        <v>27728.628000000004</v>
      </c>
      <c r="J198">
        <f t="shared" si="136"/>
        <v>39360.084000000003</v>
      </c>
      <c r="K198">
        <f t="shared" si="112"/>
        <v>26800</v>
      </c>
      <c r="L198">
        <f t="shared" si="122"/>
        <v>15840</v>
      </c>
      <c r="M198">
        <f t="shared" si="135"/>
        <v>20400</v>
      </c>
      <c r="N198">
        <f t="shared" si="137"/>
        <v>17120</v>
      </c>
      <c r="O198">
        <f t="shared" si="138"/>
        <v>43400</v>
      </c>
      <c r="P198">
        <f t="shared" si="113"/>
        <v>2500</v>
      </c>
      <c r="Q198">
        <f t="shared" si="113"/>
        <v>3939.7560000000012</v>
      </c>
      <c r="S198" s="31"/>
      <c r="T198" s="43">
        <f t="shared" si="164"/>
        <v>37053.662246478692</v>
      </c>
      <c r="U198" s="31">
        <f t="shared" si="165"/>
        <v>0.24827035619853344</v>
      </c>
      <c r="V198" s="31">
        <f t="shared" si="166"/>
        <v>7369.6582464786916</v>
      </c>
      <c r="W198" s="31">
        <f t="shared" si="167"/>
        <v>54311862.66989138</v>
      </c>
      <c r="X198" s="31"/>
      <c r="Y198" s="27"/>
      <c r="Z198" s="27"/>
      <c r="AA198" s="31"/>
      <c r="AB198" s="31"/>
      <c r="AC198" s="31"/>
      <c r="AK198" s="98">
        <v>193</v>
      </c>
      <c r="AL198">
        <f t="shared" si="148"/>
        <v>34660.103999999999</v>
      </c>
      <c r="AM198" s="99">
        <f t="shared" si="149"/>
        <v>34579.327899252079</v>
      </c>
      <c r="AN198" s="31">
        <f t="shared" si="139"/>
        <v>2.3305210148221217E-3</v>
      </c>
      <c r="AO198" s="31">
        <f t="shared" si="140"/>
        <v>80.776100747920282</v>
      </c>
      <c r="AP198" s="31">
        <f t="shared" si="141"/>
        <v>6524.7784520381674</v>
      </c>
      <c r="BD198" s="98">
        <v>193</v>
      </c>
      <c r="BE198">
        <f t="shared" si="142"/>
        <v>34660.103999999999</v>
      </c>
      <c r="BF198">
        <f>'Объединенные данные'!F184</f>
        <v>18200</v>
      </c>
      <c r="BG198">
        <f>'Объединенные данные'!H184</f>
        <v>4400</v>
      </c>
      <c r="BH198" s="31">
        <f t="shared" si="143"/>
        <v>31239.728602066833</v>
      </c>
      <c r="BI198" s="31">
        <f t="shared" si="144"/>
        <v>9.8683356458860214E-2</v>
      </c>
      <c r="BJ198" s="31">
        <f t="shared" si="145"/>
        <v>3420.3753979331668</v>
      </c>
      <c r="BK198" s="31">
        <f t="shared" si="146"/>
        <v>11698967.86278647</v>
      </c>
      <c r="BY198" s="69">
        <f t="shared" si="150"/>
        <v>34660.103999999999</v>
      </c>
      <c r="BZ198" s="59">
        <f t="shared" si="151"/>
        <v>40550.184000000001</v>
      </c>
      <c r="CA198" s="59">
        <f t="shared" si="152"/>
        <v>23520</v>
      </c>
      <c r="CB198" s="31">
        <f t="shared" si="153"/>
        <v>34135.699792322266</v>
      </c>
      <c r="CC198" s="31">
        <f t="shared" si="154"/>
        <v>1.5129908660335619E-2</v>
      </c>
      <c r="CD198" s="31">
        <f t="shared" si="155"/>
        <v>524.40420767773321</v>
      </c>
      <c r="CE198" s="31">
        <f t="shared" si="156"/>
        <v>274999.77303011116</v>
      </c>
      <c r="EK198" s="69">
        <f t="shared" si="157"/>
        <v>34660.103999999999</v>
      </c>
      <c r="EL198">
        <f t="shared" si="158"/>
        <v>40550.184000000001</v>
      </c>
      <c r="EM198" s="59">
        <f t="shared" si="159"/>
        <v>23520</v>
      </c>
      <c r="EN198">
        <f t="shared" si="160"/>
        <v>46787.051976308605</v>
      </c>
      <c r="EO198" s="31">
        <f t="shared" si="161"/>
        <v>0.34988204237092324</v>
      </c>
      <c r="EP198" s="31">
        <f t="shared" si="162"/>
        <v>12126.947976308606</v>
      </c>
      <c r="EQ198" s="31">
        <f t="shared" si="163"/>
        <v>147062867.2200954</v>
      </c>
    </row>
    <row r="199" spans="1:147" x14ac:dyDescent="0.25">
      <c r="A199">
        <v>190</v>
      </c>
      <c r="B199" s="4" t="s">
        <v>267</v>
      </c>
      <c r="C199" s="5">
        <v>10</v>
      </c>
      <c r="D199" s="5">
        <v>253</v>
      </c>
      <c r="E199" s="5">
        <v>10400</v>
      </c>
      <c r="F199" s="5">
        <v>22283.495999999999</v>
      </c>
      <c r="G199">
        <f t="shared" si="111"/>
        <v>29684.004000000001</v>
      </c>
      <c r="H199">
        <f t="shared" si="121"/>
        <v>25744.248</v>
      </c>
      <c r="I199">
        <f t="shared" si="134"/>
        <v>28022.579999999998</v>
      </c>
      <c r="J199">
        <f t="shared" si="136"/>
        <v>27728.628000000004</v>
      </c>
      <c r="K199">
        <f t="shared" si="112"/>
        <v>29300</v>
      </c>
      <c r="L199">
        <f t="shared" si="122"/>
        <v>26800</v>
      </c>
      <c r="M199">
        <f t="shared" si="135"/>
        <v>15840</v>
      </c>
      <c r="N199">
        <f t="shared" si="137"/>
        <v>20400</v>
      </c>
      <c r="O199">
        <f t="shared" si="138"/>
        <v>17120</v>
      </c>
      <c r="P199">
        <f t="shared" si="113"/>
        <v>-18900</v>
      </c>
      <c r="Q199">
        <f t="shared" si="113"/>
        <v>-7400.5080000000016</v>
      </c>
      <c r="S199" s="31"/>
      <c r="T199" s="43">
        <f t="shared" si="164"/>
        <v>24237.611037576131</v>
      </c>
      <c r="U199" s="31">
        <f t="shared" si="165"/>
        <v>8.7693377985937751E-2</v>
      </c>
      <c r="V199" s="31">
        <f t="shared" si="166"/>
        <v>1954.1150375761317</v>
      </c>
      <c r="W199" s="31">
        <f t="shared" si="167"/>
        <v>3818565.5800811667</v>
      </c>
      <c r="X199" s="31"/>
      <c r="Y199" s="27"/>
      <c r="Z199" s="27"/>
      <c r="AA199" s="31"/>
      <c r="AB199" s="31"/>
      <c r="AC199" s="31"/>
      <c r="AK199" s="98">
        <v>194</v>
      </c>
      <c r="AL199">
        <f t="shared" si="148"/>
        <v>36186.491999999998</v>
      </c>
      <c r="AM199" s="99">
        <f t="shared" si="149"/>
        <v>34586.802557902389</v>
      </c>
      <c r="AN199" s="31">
        <f t="shared" si="139"/>
        <v>4.4206811815237841E-2</v>
      </c>
      <c r="AO199" s="31">
        <f t="shared" si="140"/>
        <v>1599.6894420976096</v>
      </c>
      <c r="AP199" s="31">
        <f t="shared" si="141"/>
        <v>2559006.3111585611</v>
      </c>
      <c r="BD199" s="98">
        <v>194</v>
      </c>
      <c r="BE199">
        <f t="shared" si="142"/>
        <v>36186.491999999998</v>
      </c>
      <c r="BF199">
        <f>'Объединенные данные'!F185</f>
        <v>12800</v>
      </c>
      <c r="BG199">
        <f>'Объединенные данные'!H185</f>
        <v>6400</v>
      </c>
      <c r="BH199" s="31">
        <f t="shared" si="143"/>
        <v>29534.914588337713</v>
      </c>
      <c r="BI199" s="31">
        <f t="shared" si="144"/>
        <v>0.18381382234183644</v>
      </c>
      <c r="BJ199" s="31">
        <f t="shared" si="145"/>
        <v>6651.5774116622852</v>
      </c>
      <c r="BK199" s="31">
        <f t="shared" si="146"/>
        <v>44243482.063335948</v>
      </c>
      <c r="BY199" s="69">
        <f t="shared" si="150"/>
        <v>36186.491999999998</v>
      </c>
      <c r="BZ199" s="59">
        <f t="shared" si="151"/>
        <v>34660.103999999999</v>
      </c>
      <c r="CA199" s="59">
        <f t="shared" si="152"/>
        <v>39300</v>
      </c>
      <c r="CB199" s="31">
        <f t="shared" si="153"/>
        <v>43202.238018587683</v>
      </c>
      <c r="CC199" s="31">
        <f t="shared" si="154"/>
        <v>0.19387748385744838</v>
      </c>
      <c r="CD199" s="31">
        <f t="shared" si="155"/>
        <v>7015.7460185876844</v>
      </c>
      <c r="CE199" s="31">
        <f t="shared" si="156"/>
        <v>49220692.197328947</v>
      </c>
      <c r="EK199" s="69">
        <f t="shared" si="157"/>
        <v>36186.491999999998</v>
      </c>
      <c r="EL199">
        <f t="shared" si="158"/>
        <v>34660.103999999999</v>
      </c>
      <c r="EM199" s="59">
        <f t="shared" si="159"/>
        <v>39300</v>
      </c>
      <c r="EN199">
        <f t="shared" si="160"/>
        <v>53927.306930980543</v>
      </c>
      <c r="EO199" s="31">
        <f t="shared" si="161"/>
        <v>0.49026070089857138</v>
      </c>
      <c r="EP199" s="31">
        <f t="shared" si="162"/>
        <v>17740.814930980545</v>
      </c>
      <c r="EQ199" s="31">
        <f t="shared" si="163"/>
        <v>314736514.41530222</v>
      </c>
    </row>
    <row r="200" spans="1:147" x14ac:dyDescent="0.25">
      <c r="A200">
        <v>191</v>
      </c>
      <c r="B200" s="4" t="s">
        <v>268</v>
      </c>
      <c r="C200" s="5">
        <v>11</v>
      </c>
      <c r="D200" s="5">
        <v>254</v>
      </c>
      <c r="E200" s="5">
        <v>15200</v>
      </c>
      <c r="F200" s="5">
        <v>36058.415999999997</v>
      </c>
      <c r="G200">
        <f t="shared" si="111"/>
        <v>22283.495999999999</v>
      </c>
      <c r="H200">
        <f t="shared" si="121"/>
        <v>29684.004000000001</v>
      </c>
      <c r="I200">
        <f t="shared" si="134"/>
        <v>25744.248</v>
      </c>
      <c r="J200">
        <f t="shared" si="136"/>
        <v>28022.579999999998</v>
      </c>
      <c r="K200">
        <f t="shared" si="112"/>
        <v>10400</v>
      </c>
      <c r="L200">
        <f t="shared" si="122"/>
        <v>29300</v>
      </c>
      <c r="M200">
        <f t="shared" si="135"/>
        <v>26800</v>
      </c>
      <c r="N200">
        <f t="shared" si="137"/>
        <v>15840</v>
      </c>
      <c r="O200">
        <f t="shared" si="138"/>
        <v>20400</v>
      </c>
      <c r="P200">
        <f t="shared" si="113"/>
        <v>4800</v>
      </c>
      <c r="Q200">
        <f t="shared" si="113"/>
        <v>13774.919999999998</v>
      </c>
      <c r="S200" s="31"/>
      <c r="T200" s="43">
        <f t="shared" si="164"/>
        <v>27492.481185868848</v>
      </c>
      <c r="U200" s="31">
        <f t="shared" si="165"/>
        <v>0.2375571576447271</v>
      </c>
      <c r="V200" s="31">
        <f t="shared" si="166"/>
        <v>8565.9348141311493</v>
      </c>
      <c r="W200" s="31">
        <f t="shared" si="167"/>
        <v>73375239.239944041</v>
      </c>
      <c r="X200" s="31"/>
      <c r="Y200" s="27"/>
      <c r="Z200" s="27"/>
      <c r="AA200" s="31"/>
      <c r="AB200" s="31"/>
      <c r="AC200" s="31"/>
      <c r="AK200" s="98">
        <v>195</v>
      </c>
      <c r="AL200">
        <f t="shared" si="148"/>
        <v>34772.748</v>
      </c>
      <c r="AM200" s="99">
        <f t="shared" si="149"/>
        <v>34594.277216552699</v>
      </c>
      <c r="AN200" s="31">
        <f t="shared" si="139"/>
        <v>5.1324900593792896E-3</v>
      </c>
      <c r="AO200" s="31">
        <f t="shared" si="140"/>
        <v>178.47078344730107</v>
      </c>
      <c r="AP200" s="31">
        <f t="shared" si="141"/>
        <v>31851.820544293434</v>
      </c>
      <c r="BD200" s="98">
        <v>195</v>
      </c>
      <c r="BE200">
        <f t="shared" si="142"/>
        <v>34772.748</v>
      </c>
      <c r="BF200">
        <f>'Объединенные данные'!F186</f>
        <v>23900</v>
      </c>
      <c r="BG200">
        <f>'Объединенные данные'!H186</f>
        <v>19500</v>
      </c>
      <c r="BH200" s="31">
        <f t="shared" si="143"/>
        <v>46531.077086184014</v>
      </c>
      <c r="BI200" s="31">
        <f t="shared" si="144"/>
        <v>0.33814782444528152</v>
      </c>
      <c r="BJ200" s="31">
        <f t="shared" si="145"/>
        <v>11758.329086184014</v>
      </c>
      <c r="BK200" s="31">
        <f t="shared" si="146"/>
        <v>138258302.899001</v>
      </c>
      <c r="BY200" s="69">
        <f t="shared" si="150"/>
        <v>34772.748</v>
      </c>
      <c r="BZ200" s="59">
        <f t="shared" si="151"/>
        <v>36186.491999999998</v>
      </c>
      <c r="CA200" s="59">
        <f t="shared" si="152"/>
        <v>21920</v>
      </c>
      <c r="CB200" s="31">
        <f t="shared" si="153"/>
        <v>32544.069969955326</v>
      </c>
      <c r="CC200" s="31">
        <f t="shared" si="154"/>
        <v>6.4092663313370393E-2</v>
      </c>
      <c r="CD200" s="31">
        <f t="shared" si="155"/>
        <v>2228.6780300446735</v>
      </c>
      <c r="CE200" s="31">
        <f t="shared" si="156"/>
        <v>4967005.7616038062</v>
      </c>
      <c r="EK200" s="69">
        <f t="shared" si="157"/>
        <v>34772.748</v>
      </c>
      <c r="EL200">
        <f t="shared" si="158"/>
        <v>36186.491999999998</v>
      </c>
      <c r="EM200" s="59">
        <f t="shared" si="159"/>
        <v>21920</v>
      </c>
      <c r="EN200">
        <f t="shared" si="160"/>
        <v>43871.567162458727</v>
      </c>
      <c r="EO200" s="31">
        <f t="shared" si="161"/>
        <v>0.26166523170555078</v>
      </c>
      <c r="EP200" s="31">
        <f t="shared" si="162"/>
        <v>9098.8191624587271</v>
      </c>
      <c r="EQ200" s="31">
        <f t="shared" si="163"/>
        <v>82788510.151126131</v>
      </c>
    </row>
    <row r="201" spans="1:147" x14ac:dyDescent="0.25">
      <c r="A201">
        <v>192</v>
      </c>
      <c r="B201" s="4" t="s">
        <v>269</v>
      </c>
      <c r="C201" s="5">
        <v>12</v>
      </c>
      <c r="D201" s="5">
        <v>255</v>
      </c>
      <c r="E201" s="5">
        <v>24480</v>
      </c>
      <c r="F201" s="5">
        <v>40550.184000000001</v>
      </c>
      <c r="G201">
        <f t="shared" si="111"/>
        <v>36058.415999999997</v>
      </c>
      <c r="H201">
        <f t="shared" si="121"/>
        <v>22283.495999999999</v>
      </c>
      <c r="I201">
        <f t="shared" si="134"/>
        <v>29684.004000000001</v>
      </c>
      <c r="J201">
        <f t="shared" si="136"/>
        <v>25744.248</v>
      </c>
      <c r="K201">
        <f t="shared" si="112"/>
        <v>15200</v>
      </c>
      <c r="L201">
        <f t="shared" si="122"/>
        <v>10400</v>
      </c>
      <c r="M201">
        <f t="shared" si="135"/>
        <v>29300</v>
      </c>
      <c r="N201">
        <f t="shared" si="137"/>
        <v>26800</v>
      </c>
      <c r="O201">
        <f t="shared" si="138"/>
        <v>15840</v>
      </c>
      <c r="P201">
        <f t="shared" si="113"/>
        <v>9280</v>
      </c>
      <c r="Q201">
        <f t="shared" si="113"/>
        <v>4491.7680000000037</v>
      </c>
      <c r="S201" s="31"/>
      <c r="T201" s="43">
        <f t="shared" si="164"/>
        <v>33785.230139234758</v>
      </c>
      <c r="U201" s="31">
        <f t="shared" si="165"/>
        <v>0.1668291779086685</v>
      </c>
      <c r="V201" s="31">
        <f t="shared" si="166"/>
        <v>6764.953860765243</v>
      </c>
      <c r="W201" s="31">
        <f t="shared" si="167"/>
        <v>45764600.738282569</v>
      </c>
      <c r="X201" s="31"/>
      <c r="Y201" s="27"/>
      <c r="Z201" s="27"/>
      <c r="AA201" s="31"/>
      <c r="AB201" s="31"/>
      <c r="AC201" s="31"/>
      <c r="AK201" s="98">
        <v>196</v>
      </c>
      <c r="AL201">
        <f t="shared" si="148"/>
        <v>32812.536</v>
      </c>
      <c r="AM201" s="99">
        <f t="shared" si="149"/>
        <v>34601.751875203008</v>
      </c>
      <c r="AN201" s="31">
        <f t="shared" si="139"/>
        <v>5.4528423990239834E-2</v>
      </c>
      <c r="AO201" s="31">
        <f t="shared" si="140"/>
        <v>1789.2158752030082</v>
      </c>
      <c r="AP201" s="31">
        <f t="shared" si="141"/>
        <v>3201293.4480784666</v>
      </c>
      <c r="BD201" s="98">
        <v>196</v>
      </c>
      <c r="BE201">
        <f t="shared" si="142"/>
        <v>32812.536</v>
      </c>
      <c r="BF201">
        <f>'Объединенные данные'!F187</f>
        <v>11400</v>
      </c>
      <c r="BG201">
        <f>'Объединенные данные'!H187</f>
        <v>8000</v>
      </c>
      <c r="BH201" s="31">
        <f t="shared" si="143"/>
        <v>29940.701150547753</v>
      </c>
      <c r="BI201" s="31">
        <f t="shared" si="144"/>
        <v>8.7522489863393893E-2</v>
      </c>
      <c r="BJ201" s="31">
        <f t="shared" si="145"/>
        <v>2871.834849452247</v>
      </c>
      <c r="BK201" s="31">
        <f t="shared" si="146"/>
        <v>8247435.4025284098</v>
      </c>
      <c r="BY201" s="69">
        <f t="shared" si="150"/>
        <v>32812.536</v>
      </c>
      <c r="BZ201" s="59">
        <f t="shared" si="151"/>
        <v>34772.748</v>
      </c>
      <c r="CA201" s="59">
        <f t="shared" si="152"/>
        <v>20400</v>
      </c>
      <c r="CB201" s="31">
        <f t="shared" si="153"/>
        <v>31402.248354606989</v>
      </c>
      <c r="CC201" s="31">
        <f t="shared" si="154"/>
        <v>4.2980147751853472E-2</v>
      </c>
      <c r="CD201" s="31">
        <f t="shared" si="155"/>
        <v>1410.2876453930112</v>
      </c>
      <c r="CE201" s="31">
        <f t="shared" si="156"/>
        <v>1988911.2427481636</v>
      </c>
      <c r="EK201" s="69">
        <f t="shared" si="157"/>
        <v>32812.536</v>
      </c>
      <c r="EL201">
        <f t="shared" si="158"/>
        <v>34772.748</v>
      </c>
      <c r="EM201" s="59">
        <f t="shared" si="159"/>
        <v>20400</v>
      </c>
      <c r="EN201">
        <f t="shared" si="160"/>
        <v>42308.625083893967</v>
      </c>
      <c r="EO201" s="31">
        <f t="shared" si="161"/>
        <v>0.28940430218176266</v>
      </c>
      <c r="EP201" s="31">
        <f t="shared" si="162"/>
        <v>9496.0890838939667</v>
      </c>
      <c r="EQ201" s="31">
        <f t="shared" si="163"/>
        <v>90175707.889250159</v>
      </c>
    </row>
    <row r="202" spans="1:147" x14ac:dyDescent="0.25">
      <c r="A202">
        <v>193</v>
      </c>
      <c r="B202" s="4" t="s">
        <v>271</v>
      </c>
      <c r="C202" s="5">
        <v>14</v>
      </c>
      <c r="D202" s="5">
        <v>257</v>
      </c>
      <c r="E202" s="5">
        <v>23520</v>
      </c>
      <c r="F202" s="5">
        <v>34660.103999999999</v>
      </c>
      <c r="G202">
        <f t="shared" si="111"/>
        <v>40550.184000000001</v>
      </c>
      <c r="H202">
        <f t="shared" si="121"/>
        <v>36058.415999999997</v>
      </c>
      <c r="I202">
        <f t="shared" si="134"/>
        <v>22283.495999999999</v>
      </c>
      <c r="J202">
        <f t="shared" si="136"/>
        <v>29684.004000000001</v>
      </c>
      <c r="K202">
        <f t="shared" si="112"/>
        <v>24480</v>
      </c>
      <c r="L202">
        <f t="shared" si="122"/>
        <v>15200</v>
      </c>
      <c r="M202">
        <f t="shared" si="135"/>
        <v>10400</v>
      </c>
      <c r="N202">
        <f t="shared" si="137"/>
        <v>29300</v>
      </c>
      <c r="O202">
        <f t="shared" si="138"/>
        <v>26800</v>
      </c>
      <c r="P202">
        <f t="shared" si="113"/>
        <v>-960</v>
      </c>
      <c r="Q202">
        <f t="shared" si="113"/>
        <v>-5890.0800000000017</v>
      </c>
      <c r="S202" s="31"/>
      <c r="T202" s="43">
        <f t="shared" si="164"/>
        <v>33134.256109576214</v>
      </c>
      <c r="U202" s="31">
        <f t="shared" si="165"/>
        <v>4.4023176919024402E-2</v>
      </c>
      <c r="V202" s="31">
        <f t="shared" si="166"/>
        <v>1525.8478904237854</v>
      </c>
      <c r="W202" s="31">
        <f t="shared" si="167"/>
        <v>2328211.7847107165</v>
      </c>
      <c r="X202" s="31"/>
      <c r="Y202" s="27"/>
      <c r="Z202" s="27"/>
      <c r="AA202" s="31"/>
      <c r="AB202" s="31"/>
      <c r="AC202" s="31"/>
      <c r="AK202" s="98">
        <v>197</v>
      </c>
      <c r="AL202">
        <f t="shared" si="148"/>
        <v>34241.124000000003</v>
      </c>
      <c r="AM202" s="99">
        <f t="shared" si="149"/>
        <v>34609.226533853318</v>
      </c>
      <c r="AN202" s="31">
        <f t="shared" si="139"/>
        <v>1.0750305213500424E-2</v>
      </c>
      <c r="AO202" s="31">
        <f t="shared" si="140"/>
        <v>368.10253385331453</v>
      </c>
      <c r="AP202" s="31">
        <f t="shared" si="141"/>
        <v>135499.47542923057</v>
      </c>
      <c r="BD202" s="98">
        <v>197</v>
      </c>
      <c r="BE202">
        <f t="shared" si="142"/>
        <v>34241.124000000003</v>
      </c>
      <c r="BF202">
        <f>'Объединенные данные'!F188</f>
        <v>18500</v>
      </c>
      <c r="BG202">
        <f>'Объединенные данные'!H188</f>
        <v>5600</v>
      </c>
      <c r="BH202" s="31">
        <f t="shared" si="143"/>
        <v>32362.222973659642</v>
      </c>
      <c r="BI202" s="31">
        <f t="shared" si="144"/>
        <v>5.4872644552800352E-2</v>
      </c>
      <c r="BJ202" s="31">
        <f t="shared" si="145"/>
        <v>1878.9010263403616</v>
      </c>
      <c r="BK202" s="31">
        <f t="shared" si="146"/>
        <v>3530269.0667828643</v>
      </c>
      <c r="BY202" s="69">
        <f t="shared" si="150"/>
        <v>34241.124000000003</v>
      </c>
      <c r="BZ202" s="59">
        <f t="shared" si="151"/>
        <v>32812.536</v>
      </c>
      <c r="CA202" s="59">
        <f t="shared" si="152"/>
        <v>16080</v>
      </c>
      <c r="CB202" s="31">
        <f t="shared" si="153"/>
        <v>28435.957481685837</v>
      </c>
      <c r="CC202" s="31">
        <f t="shared" si="154"/>
        <v>0.16953784923398443</v>
      </c>
      <c r="CD202" s="31">
        <f t="shared" si="155"/>
        <v>5805.1665183141668</v>
      </c>
      <c r="CE202" s="31">
        <f t="shared" si="156"/>
        <v>33699958.305355825</v>
      </c>
      <c r="EK202" s="69">
        <f t="shared" si="157"/>
        <v>34241.124000000003</v>
      </c>
      <c r="EL202">
        <f t="shared" si="158"/>
        <v>32812.536</v>
      </c>
      <c r="EM202" s="59">
        <f t="shared" si="159"/>
        <v>16080</v>
      </c>
      <c r="EN202">
        <f t="shared" si="160"/>
        <v>38775.620166341469</v>
      </c>
      <c r="EO202" s="31">
        <f t="shared" si="161"/>
        <v>0.13242836789883022</v>
      </c>
      <c r="EP202" s="31">
        <f t="shared" si="162"/>
        <v>4534.4961663414651</v>
      </c>
      <c r="EQ202" s="31">
        <f t="shared" si="163"/>
        <v>20561655.482565444</v>
      </c>
    </row>
    <row r="203" spans="1:147" x14ac:dyDescent="0.25">
      <c r="A203">
        <v>194</v>
      </c>
      <c r="B203" s="4" t="s">
        <v>272</v>
      </c>
      <c r="C203" s="5">
        <v>15</v>
      </c>
      <c r="D203" s="5">
        <v>258</v>
      </c>
      <c r="E203" s="5">
        <v>39300</v>
      </c>
      <c r="F203" s="5">
        <v>36186.491999999998</v>
      </c>
      <c r="G203">
        <f t="shared" si="111"/>
        <v>34660.103999999999</v>
      </c>
      <c r="H203">
        <f t="shared" si="121"/>
        <v>40550.184000000001</v>
      </c>
      <c r="I203">
        <f t="shared" si="134"/>
        <v>36058.415999999997</v>
      </c>
      <c r="J203">
        <f t="shared" si="136"/>
        <v>22283.495999999999</v>
      </c>
      <c r="K203">
        <f t="shared" si="112"/>
        <v>23520</v>
      </c>
      <c r="L203">
        <f t="shared" si="122"/>
        <v>24480</v>
      </c>
      <c r="M203">
        <f t="shared" si="135"/>
        <v>15200</v>
      </c>
      <c r="N203">
        <f t="shared" si="137"/>
        <v>10400</v>
      </c>
      <c r="O203">
        <f t="shared" si="138"/>
        <v>29300</v>
      </c>
      <c r="P203">
        <f t="shared" si="113"/>
        <v>15780</v>
      </c>
      <c r="Q203">
        <f t="shared" si="113"/>
        <v>1526.387999999999</v>
      </c>
      <c r="S203" s="31"/>
      <c r="T203" s="43">
        <f t="shared" si="164"/>
        <v>43834.641722088512</v>
      </c>
      <c r="U203" s="31">
        <f t="shared" si="165"/>
        <v>0.21135372066705208</v>
      </c>
      <c r="V203" s="31">
        <f t="shared" si="166"/>
        <v>7648.149722088514</v>
      </c>
      <c r="W203" s="31">
        <f t="shared" si="167"/>
        <v>58494194.171482615</v>
      </c>
      <c r="X203" s="31"/>
      <c r="Y203" s="27"/>
      <c r="Z203" s="27"/>
      <c r="AA203" s="31"/>
      <c r="AB203" s="31"/>
      <c r="AC203" s="31"/>
      <c r="AK203" s="98">
        <v>198</v>
      </c>
      <c r="AL203">
        <f t="shared" si="148"/>
        <v>25310.976000000002</v>
      </c>
      <c r="AM203" s="99">
        <f t="shared" si="149"/>
        <v>34616.701192503628</v>
      </c>
      <c r="AN203" s="31">
        <f t="shared" si="139"/>
        <v>0.36765572344992248</v>
      </c>
      <c r="AO203" s="31">
        <f t="shared" si="140"/>
        <v>9305.7251925036253</v>
      </c>
      <c r="AP203" s="31">
        <f t="shared" si="141"/>
        <v>86596521.358396634</v>
      </c>
      <c r="BD203" s="98">
        <v>198</v>
      </c>
      <c r="BE203">
        <f t="shared" si="142"/>
        <v>25310.976000000002</v>
      </c>
      <c r="BF203">
        <f>'Объединенные данные'!F189</f>
        <v>16800</v>
      </c>
      <c r="BG203">
        <f>'Объединенные данные'!H189</f>
        <v>2400</v>
      </c>
      <c r="BH203" s="31">
        <f t="shared" si="143"/>
        <v>28823.46834945531</v>
      </c>
      <c r="BI203" s="31">
        <f t="shared" si="144"/>
        <v>0.13877348504677606</v>
      </c>
      <c r="BJ203" s="31">
        <f t="shared" si="145"/>
        <v>3512.4923494553077</v>
      </c>
      <c r="BK203" s="31">
        <f t="shared" si="146"/>
        <v>12337602.504982067</v>
      </c>
      <c r="BY203" s="69">
        <f t="shared" si="150"/>
        <v>25310.976000000002</v>
      </c>
      <c r="BZ203" s="59">
        <f t="shared" si="151"/>
        <v>34241.124000000003</v>
      </c>
      <c r="CA203" s="59">
        <f t="shared" si="152"/>
        <v>20160</v>
      </c>
      <c r="CB203" s="31">
        <f t="shared" si="153"/>
        <v>31180.164144047871</v>
      </c>
      <c r="CC203" s="31">
        <f t="shared" si="154"/>
        <v>0.23188312232795241</v>
      </c>
      <c r="CD203" s="31">
        <f t="shared" si="155"/>
        <v>5869.1881440478683</v>
      </c>
      <c r="CE203" s="31">
        <f t="shared" si="156"/>
        <v>34447369.470232062</v>
      </c>
      <c r="EK203" s="69">
        <f t="shared" si="157"/>
        <v>25310.976000000002</v>
      </c>
      <c r="EL203">
        <f t="shared" si="158"/>
        <v>34241.124000000003</v>
      </c>
      <c r="EM203" s="59">
        <f t="shared" si="159"/>
        <v>20160</v>
      </c>
      <c r="EN203">
        <f t="shared" si="160"/>
        <v>41925.607141537374</v>
      </c>
      <c r="EO203" s="31">
        <f t="shared" si="161"/>
        <v>0.65642001088924307</v>
      </c>
      <c r="EP203" s="31">
        <f t="shared" si="162"/>
        <v>16614.631141537371</v>
      </c>
      <c r="EQ203" s="31">
        <f t="shared" si="163"/>
        <v>276045967.96934342</v>
      </c>
    </row>
    <row r="204" spans="1:147" x14ac:dyDescent="0.25">
      <c r="A204">
        <v>195</v>
      </c>
      <c r="B204" s="4" t="s">
        <v>273</v>
      </c>
      <c r="C204" s="5">
        <v>16</v>
      </c>
      <c r="D204" s="5">
        <v>259</v>
      </c>
      <c r="E204" s="5">
        <v>21920</v>
      </c>
      <c r="F204" s="5">
        <v>34772.748</v>
      </c>
      <c r="G204">
        <f t="shared" ref="G204:G267" si="168">F203</f>
        <v>36186.491999999998</v>
      </c>
      <c r="H204">
        <f t="shared" si="121"/>
        <v>34660.103999999999</v>
      </c>
      <c r="I204">
        <f t="shared" si="134"/>
        <v>40550.184000000001</v>
      </c>
      <c r="J204">
        <f t="shared" si="136"/>
        <v>36058.415999999997</v>
      </c>
      <c r="K204">
        <f t="shared" ref="K204:K267" si="169">E203</f>
        <v>39300</v>
      </c>
      <c r="L204">
        <f t="shared" si="122"/>
        <v>23520</v>
      </c>
      <c r="M204">
        <f t="shared" si="135"/>
        <v>24480</v>
      </c>
      <c r="N204">
        <f t="shared" si="137"/>
        <v>15200</v>
      </c>
      <c r="O204">
        <f t="shared" si="138"/>
        <v>10400</v>
      </c>
      <c r="P204">
        <f t="shared" ref="P204:Q267" si="170">E204-E203</f>
        <v>-17380</v>
      </c>
      <c r="Q204">
        <f t="shared" si="170"/>
        <v>-1413.7439999999988</v>
      </c>
      <c r="S204" s="31"/>
      <c r="T204" s="43">
        <f t="shared" si="164"/>
        <v>32049.299393478643</v>
      </c>
      <c r="U204" s="31">
        <f t="shared" si="165"/>
        <v>7.8321351148932974E-2</v>
      </c>
      <c r="V204" s="31">
        <f t="shared" si="166"/>
        <v>2723.4486065213569</v>
      </c>
      <c r="W204" s="31">
        <f t="shared" si="167"/>
        <v>7417172.3123631207</v>
      </c>
      <c r="X204" s="31"/>
      <c r="Y204" s="27"/>
      <c r="Z204" s="27"/>
      <c r="AA204" s="31"/>
      <c r="AB204" s="31"/>
      <c r="AC204" s="31"/>
      <c r="AK204" s="98">
        <v>199</v>
      </c>
      <c r="AL204">
        <f t="shared" si="148"/>
        <v>30274.487999999998</v>
      </c>
      <c r="AM204" s="99">
        <f t="shared" si="149"/>
        <v>34624.175851153937</v>
      </c>
      <c r="AN204" s="31">
        <f t="shared" si="139"/>
        <v>0.14367502602038854</v>
      </c>
      <c r="AO204" s="31">
        <f t="shared" si="140"/>
        <v>4349.6878511539398</v>
      </c>
      <c r="AP204" s="31">
        <f t="shared" si="141"/>
        <v>18919784.40247618</v>
      </c>
      <c r="BD204" s="98">
        <v>199</v>
      </c>
      <c r="BE204">
        <f t="shared" si="142"/>
        <v>30274.487999999998</v>
      </c>
      <c r="BF204">
        <f>'Объединенные данные'!F190</f>
        <v>12600</v>
      </c>
      <c r="BG204">
        <f>'Объединенные данные'!H190</f>
        <v>14200</v>
      </c>
      <c r="BH204" s="31">
        <f t="shared" si="143"/>
        <v>35528.141287127364</v>
      </c>
      <c r="BI204" s="31">
        <f t="shared" si="144"/>
        <v>0.17353400946458175</v>
      </c>
      <c r="BJ204" s="31">
        <f t="shared" si="145"/>
        <v>5253.6532871273666</v>
      </c>
      <c r="BK204" s="31">
        <f t="shared" si="146"/>
        <v>27600872.861344185</v>
      </c>
      <c r="BY204" s="69">
        <f t="shared" si="150"/>
        <v>30274.487999999998</v>
      </c>
      <c r="BZ204" s="59">
        <f t="shared" si="151"/>
        <v>25310.976000000002</v>
      </c>
      <c r="CA204" s="59">
        <f t="shared" si="152"/>
        <v>18720</v>
      </c>
      <c r="CB204" s="31">
        <f t="shared" si="153"/>
        <v>29069.681212180323</v>
      </c>
      <c r="CC204" s="31">
        <f t="shared" si="154"/>
        <v>3.9796107792794862E-2</v>
      </c>
      <c r="CD204" s="31">
        <f t="shared" si="155"/>
        <v>1204.8067878196744</v>
      </c>
      <c r="CE204" s="31">
        <f t="shared" si="156"/>
        <v>1451559.3959763618</v>
      </c>
      <c r="EK204" s="69">
        <f t="shared" si="157"/>
        <v>30274.487999999998</v>
      </c>
      <c r="EL204">
        <f t="shared" si="158"/>
        <v>25310.976000000002</v>
      </c>
      <c r="EM204" s="59">
        <f t="shared" si="159"/>
        <v>18720</v>
      </c>
      <c r="EN204">
        <f t="shared" si="160"/>
        <v>37091.650777574105</v>
      </c>
      <c r="EO204" s="31">
        <f t="shared" si="161"/>
        <v>0.22517846635669306</v>
      </c>
      <c r="EP204" s="31">
        <f t="shared" si="162"/>
        <v>6817.1627775741072</v>
      </c>
      <c r="EQ204" s="31">
        <f t="shared" si="163"/>
        <v>46473708.335941918</v>
      </c>
    </row>
    <row r="205" spans="1:147" x14ac:dyDescent="0.25">
      <c r="A205">
        <v>196</v>
      </c>
      <c r="B205" s="4" t="s">
        <v>275</v>
      </c>
      <c r="C205" s="5">
        <v>18</v>
      </c>
      <c r="D205" s="5">
        <v>261</v>
      </c>
      <c r="E205" s="5">
        <v>20400</v>
      </c>
      <c r="F205" s="5">
        <v>32812.536</v>
      </c>
      <c r="G205">
        <f t="shared" si="168"/>
        <v>34772.748</v>
      </c>
      <c r="H205">
        <f t="shared" ref="H205:H268" si="171">F203</f>
        <v>36186.491999999998</v>
      </c>
      <c r="I205">
        <f t="shared" si="134"/>
        <v>34660.103999999999</v>
      </c>
      <c r="J205">
        <f t="shared" si="136"/>
        <v>40550.184000000001</v>
      </c>
      <c r="K205">
        <f t="shared" si="169"/>
        <v>21920</v>
      </c>
      <c r="L205">
        <f t="shared" ref="L205:L268" si="172">E203</f>
        <v>39300</v>
      </c>
      <c r="M205">
        <f t="shared" si="135"/>
        <v>23520</v>
      </c>
      <c r="N205">
        <f t="shared" si="137"/>
        <v>24480</v>
      </c>
      <c r="O205">
        <f t="shared" si="138"/>
        <v>15200</v>
      </c>
      <c r="P205">
        <f t="shared" si="170"/>
        <v>-1520</v>
      </c>
      <c r="Q205">
        <f t="shared" si="170"/>
        <v>-1960.2119999999995</v>
      </c>
      <c r="S205" s="31"/>
      <c r="T205" s="43">
        <f t="shared" si="164"/>
        <v>31018.590513185954</v>
      </c>
      <c r="U205" s="31">
        <f t="shared" si="165"/>
        <v>5.4672564376433613E-2</v>
      </c>
      <c r="V205" s="31">
        <f t="shared" si="166"/>
        <v>1793.9454868140456</v>
      </c>
      <c r="W205" s="31">
        <f t="shared" si="167"/>
        <v>3218240.4096604828</v>
      </c>
      <c r="X205" s="31"/>
      <c r="Y205" s="27"/>
      <c r="Z205" s="27"/>
      <c r="AA205" s="31"/>
      <c r="AB205" s="31"/>
      <c r="AC205" s="31"/>
      <c r="AK205" s="98">
        <v>200</v>
      </c>
      <c r="AL205">
        <f t="shared" si="148"/>
        <v>26096.052</v>
      </c>
      <c r="AM205" s="99">
        <f t="shared" si="149"/>
        <v>34631.650509804247</v>
      </c>
      <c r="AN205" s="31">
        <f t="shared" si="139"/>
        <v>0.32708390180262698</v>
      </c>
      <c r="AO205" s="31">
        <f t="shared" si="140"/>
        <v>8535.5985098042474</v>
      </c>
      <c r="AP205" s="31">
        <f t="shared" si="141"/>
        <v>72856441.92057249</v>
      </c>
      <c r="BD205" s="98">
        <v>200</v>
      </c>
      <c r="BE205">
        <f t="shared" si="142"/>
        <v>26096.052</v>
      </c>
      <c r="BF205">
        <f>'Объединенные данные'!F191</f>
        <v>20500</v>
      </c>
      <c r="BG205">
        <f>'Объединенные данные'!H191</f>
        <v>8800</v>
      </c>
      <c r="BH205" s="31">
        <f t="shared" si="143"/>
        <v>36082.789697849585</v>
      </c>
      <c r="BI205" s="31">
        <f t="shared" si="144"/>
        <v>0.38269151586031425</v>
      </c>
      <c r="BJ205" s="31">
        <f t="shared" si="145"/>
        <v>9986.7376978495849</v>
      </c>
      <c r="BK205" s="31">
        <f t="shared" si="146"/>
        <v>99734929.845650032</v>
      </c>
      <c r="BY205" s="69">
        <f t="shared" si="150"/>
        <v>26096.052</v>
      </c>
      <c r="BZ205" s="59">
        <f t="shared" si="151"/>
        <v>30274.487999999998</v>
      </c>
      <c r="CA205" s="59">
        <f t="shared" si="152"/>
        <v>17800</v>
      </c>
      <c r="CB205" s="31">
        <f t="shared" si="153"/>
        <v>29167.235167062201</v>
      </c>
      <c r="CC205" s="31">
        <f t="shared" si="154"/>
        <v>0.11768765509289303</v>
      </c>
      <c r="CD205" s="31">
        <f t="shared" si="155"/>
        <v>3071.1831670622014</v>
      </c>
      <c r="CE205" s="31">
        <f t="shared" si="156"/>
        <v>9432166.045646213</v>
      </c>
      <c r="EK205" s="69">
        <f t="shared" si="157"/>
        <v>26096.052</v>
      </c>
      <c r="EL205">
        <f t="shared" si="158"/>
        <v>30274.487999999998</v>
      </c>
      <c r="EM205" s="59">
        <f t="shared" si="159"/>
        <v>17800</v>
      </c>
      <c r="EN205">
        <f t="shared" si="160"/>
        <v>38716.316336812546</v>
      </c>
      <c r="EO205" s="31">
        <f t="shared" si="161"/>
        <v>0.48360818474812001</v>
      </c>
      <c r="EP205" s="31">
        <f t="shared" si="162"/>
        <v>12620.264336812546</v>
      </c>
      <c r="EQ205" s="31">
        <f t="shared" si="163"/>
        <v>159271071.93102261</v>
      </c>
    </row>
    <row r="206" spans="1:147" x14ac:dyDescent="0.25">
      <c r="A206">
        <v>197</v>
      </c>
      <c r="B206" s="4" t="s">
        <v>276</v>
      </c>
      <c r="C206" s="5">
        <v>19</v>
      </c>
      <c r="D206" s="5">
        <v>262</v>
      </c>
      <c r="E206" s="5">
        <v>16080</v>
      </c>
      <c r="F206" s="5">
        <v>34241.124000000003</v>
      </c>
      <c r="G206">
        <f t="shared" si="168"/>
        <v>32812.536</v>
      </c>
      <c r="H206">
        <f t="shared" si="171"/>
        <v>34772.748</v>
      </c>
      <c r="I206">
        <f t="shared" ref="I206:I269" si="173">F203</f>
        <v>36186.491999999998</v>
      </c>
      <c r="J206">
        <f t="shared" si="136"/>
        <v>34660.103999999999</v>
      </c>
      <c r="K206">
        <f t="shared" si="169"/>
        <v>20400</v>
      </c>
      <c r="L206">
        <f t="shared" si="172"/>
        <v>21920</v>
      </c>
      <c r="M206">
        <f t="shared" ref="M206:M269" si="174">E203</f>
        <v>39300</v>
      </c>
      <c r="N206">
        <f t="shared" si="137"/>
        <v>23520</v>
      </c>
      <c r="O206">
        <f t="shared" si="138"/>
        <v>24480</v>
      </c>
      <c r="P206">
        <f t="shared" si="170"/>
        <v>-4320</v>
      </c>
      <c r="Q206">
        <f t="shared" si="170"/>
        <v>1428.5880000000034</v>
      </c>
      <c r="S206" s="31"/>
      <c r="T206" s="43">
        <f t="shared" si="164"/>
        <v>28089.207379722509</v>
      </c>
      <c r="U206" s="31">
        <f t="shared" si="165"/>
        <v>0.17966456417369633</v>
      </c>
      <c r="V206" s="31">
        <f t="shared" si="166"/>
        <v>6151.9166202774941</v>
      </c>
      <c r="W206" s="31">
        <f t="shared" si="167"/>
        <v>37846078.102846466</v>
      </c>
      <c r="X206" s="31"/>
      <c r="Y206" s="27"/>
      <c r="Z206" s="27"/>
      <c r="AA206" s="31"/>
      <c r="AB206" s="31"/>
      <c r="AC206" s="31"/>
      <c r="AK206" s="98">
        <v>201</v>
      </c>
      <c r="AL206">
        <f t="shared" si="148"/>
        <v>33048.732000000004</v>
      </c>
      <c r="AM206" s="99">
        <f t="shared" si="149"/>
        <v>34639.125168454557</v>
      </c>
      <c r="AN206" s="31">
        <f t="shared" si="139"/>
        <v>4.8122668320665161E-2</v>
      </c>
      <c r="AO206" s="31">
        <f t="shared" si="140"/>
        <v>1590.3931684545532</v>
      </c>
      <c r="AP206" s="31">
        <f t="shared" si="141"/>
        <v>2529350.430266913</v>
      </c>
      <c r="BD206" s="98">
        <v>201</v>
      </c>
      <c r="BE206">
        <f t="shared" si="142"/>
        <v>33048.732000000004</v>
      </c>
      <c r="BF206">
        <f>'Объединенные данные'!F192</f>
        <v>4800</v>
      </c>
      <c r="BG206">
        <f>'Объединенные данные'!H192</f>
        <v>5600</v>
      </c>
      <c r="BH206" s="31">
        <f t="shared" si="143"/>
        <v>24059.470407649809</v>
      </c>
      <c r="BI206" s="31">
        <f t="shared" si="144"/>
        <v>0.27200019632675149</v>
      </c>
      <c r="BJ206" s="31">
        <f t="shared" si="145"/>
        <v>8989.2615923501944</v>
      </c>
      <c r="BK206" s="31">
        <f t="shared" si="146"/>
        <v>80806823.975702345</v>
      </c>
      <c r="BY206" s="69">
        <f t="shared" si="150"/>
        <v>33048.732000000004</v>
      </c>
      <c r="BZ206" s="59">
        <f t="shared" si="151"/>
        <v>26096.052</v>
      </c>
      <c r="CA206" s="59">
        <f t="shared" si="152"/>
        <v>19840</v>
      </c>
      <c r="CB206" s="31">
        <f t="shared" si="153"/>
        <v>29876.243239083276</v>
      </c>
      <c r="CC206" s="31">
        <f t="shared" si="154"/>
        <v>9.599426570788637E-2</v>
      </c>
      <c r="CD206" s="31">
        <f t="shared" si="155"/>
        <v>3172.4887609167272</v>
      </c>
      <c r="CE206" s="31">
        <f t="shared" si="156"/>
        <v>10064684.938142952</v>
      </c>
      <c r="EK206" s="69">
        <f t="shared" si="157"/>
        <v>33048.732000000004</v>
      </c>
      <c r="EL206">
        <f t="shared" si="158"/>
        <v>26096.052</v>
      </c>
      <c r="EM206" s="59">
        <f t="shared" si="159"/>
        <v>19840</v>
      </c>
      <c r="EN206">
        <f t="shared" si="160"/>
        <v>38129.924831644203</v>
      </c>
      <c r="EO206" s="31">
        <f t="shared" si="161"/>
        <v>0.15374849575603078</v>
      </c>
      <c r="EP206" s="31">
        <f t="shared" si="162"/>
        <v>5081.192831644199</v>
      </c>
      <c r="EQ206" s="31">
        <f t="shared" si="163"/>
        <v>25818520.592352394</v>
      </c>
    </row>
    <row r="207" spans="1:147" x14ac:dyDescent="0.25">
      <c r="A207">
        <v>198</v>
      </c>
      <c r="B207" s="4" t="s">
        <v>277</v>
      </c>
      <c r="C207" s="5">
        <v>20</v>
      </c>
      <c r="D207" s="5">
        <v>263</v>
      </c>
      <c r="E207" s="5">
        <v>20160</v>
      </c>
      <c r="F207" s="5">
        <v>25310.976000000002</v>
      </c>
      <c r="G207">
        <f t="shared" si="168"/>
        <v>34241.124000000003</v>
      </c>
      <c r="H207">
        <f t="shared" si="171"/>
        <v>32812.536</v>
      </c>
      <c r="I207">
        <f t="shared" si="173"/>
        <v>34772.748</v>
      </c>
      <c r="J207">
        <f t="shared" ref="J207:J270" si="175">F203</f>
        <v>36186.491999999998</v>
      </c>
      <c r="K207">
        <f t="shared" si="169"/>
        <v>16080</v>
      </c>
      <c r="L207">
        <f t="shared" si="172"/>
        <v>20400</v>
      </c>
      <c r="M207">
        <f t="shared" si="174"/>
        <v>21920</v>
      </c>
      <c r="N207">
        <f t="shared" si="137"/>
        <v>39300</v>
      </c>
      <c r="O207">
        <f t="shared" si="138"/>
        <v>23520</v>
      </c>
      <c r="P207">
        <f t="shared" si="170"/>
        <v>4080</v>
      </c>
      <c r="Q207">
        <f t="shared" si="170"/>
        <v>-8930.148000000001</v>
      </c>
      <c r="S207" s="31"/>
      <c r="T207" s="43">
        <f t="shared" si="164"/>
        <v>30855.847005771317</v>
      </c>
      <c r="U207" s="31">
        <f t="shared" si="165"/>
        <v>0.21906982195278893</v>
      </c>
      <c r="V207" s="31">
        <f t="shared" si="166"/>
        <v>5544.8710057713142</v>
      </c>
      <c r="W207" s="31">
        <f t="shared" si="167"/>
        <v>30745594.470643386</v>
      </c>
      <c r="X207" s="31"/>
      <c r="Y207" s="27"/>
      <c r="Z207" s="27"/>
      <c r="AA207" s="31"/>
      <c r="AB207" s="31"/>
      <c r="AC207" s="31"/>
      <c r="AK207" s="98">
        <v>202</v>
      </c>
      <c r="AL207">
        <f t="shared" si="148"/>
        <v>35722.235999999997</v>
      </c>
      <c r="AM207" s="99">
        <f t="shared" si="149"/>
        <v>34646.599827104867</v>
      </c>
      <c r="AN207" s="31">
        <f t="shared" si="139"/>
        <v>3.011110986711836E-2</v>
      </c>
      <c r="AO207" s="31">
        <f t="shared" si="140"/>
        <v>1075.6361728951306</v>
      </c>
      <c r="AP207" s="31">
        <f t="shared" si="141"/>
        <v>1156993.1764404832</v>
      </c>
      <c r="BD207" s="98">
        <v>202</v>
      </c>
      <c r="BE207">
        <f t="shared" si="142"/>
        <v>35722.235999999997</v>
      </c>
      <c r="BF207">
        <f>'Объединенные данные'!F193</f>
        <v>8000</v>
      </c>
      <c r="BG207">
        <f>'Объединенные данные'!H193</f>
        <v>7200</v>
      </c>
      <c r="BH207" s="31">
        <f t="shared" si="143"/>
        <v>27253.042502972639</v>
      </c>
      <c r="BI207" s="31">
        <f t="shared" si="144"/>
        <v>0.23708464097900697</v>
      </c>
      <c r="BJ207" s="31">
        <f t="shared" si="145"/>
        <v>8469.1934970273578</v>
      </c>
      <c r="BK207" s="31">
        <f t="shared" si="146"/>
        <v>71727238.490090489</v>
      </c>
      <c r="BY207" s="69">
        <f t="shared" si="150"/>
        <v>35722.235999999997</v>
      </c>
      <c r="BZ207" s="59">
        <f t="shared" si="151"/>
        <v>33048.732000000004</v>
      </c>
      <c r="CA207" s="59">
        <f t="shared" si="152"/>
        <v>20320</v>
      </c>
      <c r="CB207" s="31">
        <f t="shared" si="153"/>
        <v>31118.586592876083</v>
      </c>
      <c r="CC207" s="31">
        <f t="shared" si="154"/>
        <v>0.12887349512846605</v>
      </c>
      <c r="CD207" s="31">
        <f t="shared" si="155"/>
        <v>4603.649407123914</v>
      </c>
      <c r="CE207" s="31">
        <f t="shared" si="156"/>
        <v>21193587.863712363</v>
      </c>
      <c r="EK207" s="69">
        <f t="shared" si="157"/>
        <v>35722.235999999997</v>
      </c>
      <c r="EL207">
        <f t="shared" si="158"/>
        <v>33048.732000000004</v>
      </c>
      <c r="EM207" s="59">
        <f t="shared" si="159"/>
        <v>20320</v>
      </c>
      <c r="EN207">
        <f t="shared" si="160"/>
        <v>41497.643200516053</v>
      </c>
      <c r="EO207" s="31">
        <f t="shared" si="161"/>
        <v>0.16167541137447433</v>
      </c>
      <c r="EP207" s="31">
        <f t="shared" si="162"/>
        <v>5775.407200516056</v>
      </c>
      <c r="EQ207" s="31">
        <f t="shared" si="163"/>
        <v>33355328.331772707</v>
      </c>
    </row>
    <row r="208" spans="1:147" x14ac:dyDescent="0.25">
      <c r="A208">
        <v>199</v>
      </c>
      <c r="B208" s="4" t="s">
        <v>279</v>
      </c>
      <c r="C208" s="5">
        <v>22</v>
      </c>
      <c r="D208" s="5">
        <v>265</v>
      </c>
      <c r="E208" s="5">
        <v>18720</v>
      </c>
      <c r="F208" s="5">
        <v>30274.487999999998</v>
      </c>
      <c r="G208">
        <f t="shared" si="168"/>
        <v>25310.976000000002</v>
      </c>
      <c r="H208">
        <f t="shared" si="171"/>
        <v>34241.124000000003</v>
      </c>
      <c r="I208">
        <f t="shared" si="173"/>
        <v>32812.536</v>
      </c>
      <c r="J208">
        <f t="shared" si="175"/>
        <v>34772.748</v>
      </c>
      <c r="K208">
        <f t="shared" si="169"/>
        <v>20160</v>
      </c>
      <c r="L208">
        <f t="shared" si="172"/>
        <v>16080</v>
      </c>
      <c r="M208">
        <f t="shared" si="174"/>
        <v>20400</v>
      </c>
      <c r="N208">
        <f t="shared" ref="N208:N271" si="176">E204</f>
        <v>21920</v>
      </c>
      <c r="O208">
        <f t="shared" ref="O208:O271" si="177">E203</f>
        <v>39300</v>
      </c>
      <c r="P208">
        <f t="shared" si="170"/>
        <v>-1440</v>
      </c>
      <c r="Q208">
        <f t="shared" si="170"/>
        <v>4963.5119999999952</v>
      </c>
      <c r="S208" s="31"/>
      <c r="T208" s="43">
        <f t="shared" si="164"/>
        <v>29879.3859612835</v>
      </c>
      <c r="U208" s="31">
        <f t="shared" si="165"/>
        <v>1.3050659641758342E-2</v>
      </c>
      <c r="V208" s="31">
        <f t="shared" si="166"/>
        <v>395.10203871649719</v>
      </c>
      <c r="W208" s="31">
        <f t="shared" si="167"/>
        <v>156105.62099793245</v>
      </c>
      <c r="X208" s="31"/>
      <c r="Y208" s="27"/>
      <c r="Z208" s="27"/>
      <c r="AA208" s="31"/>
      <c r="AB208" s="31"/>
      <c r="AC208" s="31"/>
      <c r="AK208" s="98">
        <v>203</v>
      </c>
      <c r="AL208">
        <f t="shared" si="148"/>
        <v>26685.612000000001</v>
      </c>
      <c r="AM208" s="99">
        <f t="shared" si="149"/>
        <v>34654.074485755176</v>
      </c>
      <c r="AN208" s="31">
        <f t="shared" si="139"/>
        <v>0.29860519915208145</v>
      </c>
      <c r="AO208" s="31">
        <f t="shared" si="140"/>
        <v>7968.4624857551753</v>
      </c>
      <c r="AP208" s="31">
        <f t="shared" si="141"/>
        <v>63496394.38688755</v>
      </c>
      <c r="BD208" s="98">
        <v>203</v>
      </c>
      <c r="BE208">
        <f t="shared" si="142"/>
        <v>26685.612000000001</v>
      </c>
      <c r="BF208">
        <f>'Объединенные данные'!F194</f>
        <v>21500</v>
      </c>
      <c r="BG208">
        <f>'Объединенные данные'!H194</f>
        <v>7280</v>
      </c>
      <c r="BH208" s="31">
        <f t="shared" si="143"/>
        <v>35497.299153765875</v>
      </c>
      <c r="BI208" s="31">
        <f t="shared" si="144"/>
        <v>0.3302036750652701</v>
      </c>
      <c r="BJ208" s="31">
        <f t="shared" si="145"/>
        <v>8811.6871537658735</v>
      </c>
      <c r="BK208" s="31">
        <f t="shared" si="146"/>
        <v>77645830.495842516</v>
      </c>
      <c r="BY208" s="69">
        <f t="shared" si="150"/>
        <v>26685.612000000001</v>
      </c>
      <c r="BZ208" s="59">
        <f t="shared" si="151"/>
        <v>35722.235999999997</v>
      </c>
      <c r="CA208" s="59">
        <f t="shared" si="152"/>
        <v>10320</v>
      </c>
      <c r="CB208" s="31">
        <f t="shared" si="153"/>
        <v>25229.459445664816</v>
      </c>
      <c r="CC208" s="31">
        <f t="shared" si="154"/>
        <v>5.4566953695316611E-2</v>
      </c>
      <c r="CD208" s="31">
        <f t="shared" si="155"/>
        <v>1456.1525543351854</v>
      </c>
      <c r="CE208" s="31">
        <f t="shared" si="156"/>
        <v>2120380.2614968852</v>
      </c>
      <c r="EK208" s="69">
        <f t="shared" si="157"/>
        <v>26685.612000000001</v>
      </c>
      <c r="EL208">
        <f t="shared" si="158"/>
        <v>35722.235999999997</v>
      </c>
      <c r="EM208" s="59">
        <f t="shared" si="159"/>
        <v>10320</v>
      </c>
      <c r="EN208">
        <f t="shared" si="160"/>
        <v>36504.896074140132</v>
      </c>
      <c r="EO208" s="31">
        <f t="shared" si="161"/>
        <v>0.36796173436607449</v>
      </c>
      <c r="EP208" s="31">
        <f t="shared" si="162"/>
        <v>9819.2840741401305</v>
      </c>
      <c r="EQ208" s="31">
        <f t="shared" si="163"/>
        <v>96418339.728661999</v>
      </c>
    </row>
    <row r="209" spans="1:147" x14ac:dyDescent="0.25">
      <c r="A209">
        <v>200</v>
      </c>
      <c r="B209" s="4" t="s">
        <v>280</v>
      </c>
      <c r="C209" s="5">
        <v>23</v>
      </c>
      <c r="D209" s="5">
        <v>266</v>
      </c>
      <c r="E209" s="5">
        <v>17800</v>
      </c>
      <c r="F209" s="5">
        <v>26096.052</v>
      </c>
      <c r="G209">
        <f t="shared" si="168"/>
        <v>30274.487999999998</v>
      </c>
      <c r="H209">
        <f t="shared" si="171"/>
        <v>25310.976000000002</v>
      </c>
      <c r="I209">
        <f t="shared" si="173"/>
        <v>34241.124000000003</v>
      </c>
      <c r="J209">
        <f t="shared" si="175"/>
        <v>32812.536</v>
      </c>
      <c r="K209">
        <f t="shared" si="169"/>
        <v>18720</v>
      </c>
      <c r="L209">
        <f t="shared" si="172"/>
        <v>20160</v>
      </c>
      <c r="M209">
        <f t="shared" si="174"/>
        <v>16080</v>
      </c>
      <c r="N209">
        <f t="shared" si="176"/>
        <v>20400</v>
      </c>
      <c r="O209">
        <f t="shared" si="177"/>
        <v>21920</v>
      </c>
      <c r="P209">
        <f t="shared" si="170"/>
        <v>-920</v>
      </c>
      <c r="Q209">
        <f t="shared" si="170"/>
        <v>-4178.4359999999979</v>
      </c>
      <c r="S209" s="31"/>
      <c r="T209" s="43">
        <f t="shared" si="164"/>
        <v>29255.535849527398</v>
      </c>
      <c r="U209" s="31">
        <f t="shared" si="165"/>
        <v>0.12107133483361383</v>
      </c>
      <c r="V209" s="31">
        <f t="shared" si="166"/>
        <v>3159.483849527398</v>
      </c>
      <c r="W209" s="31">
        <f t="shared" si="167"/>
        <v>9982338.1954244655</v>
      </c>
      <c r="X209" s="31"/>
      <c r="Y209" s="27"/>
      <c r="Z209" s="27"/>
      <c r="AA209" s="31"/>
      <c r="AB209" s="31"/>
      <c r="AC209" s="31"/>
      <c r="AK209" s="98">
        <v>204</v>
      </c>
      <c r="AL209">
        <f t="shared" si="148"/>
        <v>36837.372000000003</v>
      </c>
      <c r="AM209" s="99">
        <f t="shared" si="149"/>
        <v>34661.549144405486</v>
      </c>
      <c r="AN209" s="31">
        <f t="shared" si="139"/>
        <v>5.9065637353134658E-2</v>
      </c>
      <c r="AO209" s="31">
        <f t="shared" si="140"/>
        <v>2175.822855594517</v>
      </c>
      <c r="AP209" s="31">
        <f t="shared" si="141"/>
        <v>4734205.0989274783</v>
      </c>
      <c r="BD209" s="98">
        <v>204</v>
      </c>
      <c r="BE209">
        <f t="shared" si="142"/>
        <v>36837.372000000003</v>
      </c>
      <c r="BF209">
        <f>'Объединенные данные'!F195</f>
        <v>19000</v>
      </c>
      <c r="BG209">
        <f>'Объединенные данные'!H195</f>
        <v>8320</v>
      </c>
      <c r="BH209" s="31">
        <f t="shared" si="143"/>
        <v>34797.456289278627</v>
      </c>
      <c r="BI209" s="31">
        <f t="shared" si="144"/>
        <v>5.537625514440541E-2</v>
      </c>
      <c r="BJ209" s="31">
        <f t="shared" si="145"/>
        <v>2039.9157107213759</v>
      </c>
      <c r="BK209" s="31">
        <f t="shared" si="146"/>
        <v>4161256.1068478962</v>
      </c>
      <c r="BY209" s="69">
        <f t="shared" si="150"/>
        <v>36837.372000000003</v>
      </c>
      <c r="BZ209" s="59">
        <f t="shared" si="151"/>
        <v>26685.612000000001</v>
      </c>
      <c r="CA209" s="59">
        <f t="shared" si="152"/>
        <v>22400</v>
      </c>
      <c r="CB209" s="31">
        <f t="shared" si="153"/>
        <v>31556.517614746495</v>
      </c>
      <c r="CC209" s="31">
        <f t="shared" si="154"/>
        <v>0.14335589371721488</v>
      </c>
      <c r="CD209" s="31">
        <f t="shared" si="155"/>
        <v>5280.8543852535076</v>
      </c>
      <c r="CE209" s="31">
        <f t="shared" si="156"/>
        <v>27887423.038251203</v>
      </c>
      <c r="EK209" s="69">
        <f t="shared" si="157"/>
        <v>36837.372000000003</v>
      </c>
      <c r="EL209">
        <f t="shared" si="158"/>
        <v>26685.612000000001</v>
      </c>
      <c r="EM209" s="59">
        <f t="shared" si="159"/>
        <v>22400</v>
      </c>
      <c r="EN209">
        <f t="shared" si="160"/>
        <v>39970.853048528596</v>
      </c>
      <c r="EO209" s="31">
        <f t="shared" si="161"/>
        <v>8.5062556811289144E-2</v>
      </c>
      <c r="EP209" s="31">
        <f t="shared" si="162"/>
        <v>3133.4810485285925</v>
      </c>
      <c r="EQ209" s="31">
        <f t="shared" si="163"/>
        <v>9818703.4814878479</v>
      </c>
    </row>
    <row r="210" spans="1:147" x14ac:dyDescent="0.25">
      <c r="A210">
        <v>201</v>
      </c>
      <c r="B210" s="4" t="s">
        <v>281</v>
      </c>
      <c r="C210" s="5">
        <v>24</v>
      </c>
      <c r="D210" s="5">
        <v>267</v>
      </c>
      <c r="E210" s="5">
        <v>19840</v>
      </c>
      <c r="F210" s="5">
        <v>33048.732000000004</v>
      </c>
      <c r="G210">
        <f t="shared" si="168"/>
        <v>26096.052</v>
      </c>
      <c r="H210">
        <f t="shared" si="171"/>
        <v>30274.487999999998</v>
      </c>
      <c r="I210">
        <f t="shared" si="173"/>
        <v>25310.976000000002</v>
      </c>
      <c r="J210">
        <f t="shared" si="175"/>
        <v>34241.124000000003</v>
      </c>
      <c r="K210">
        <f t="shared" si="169"/>
        <v>17800</v>
      </c>
      <c r="L210">
        <f t="shared" si="172"/>
        <v>18720</v>
      </c>
      <c r="M210">
        <f t="shared" si="174"/>
        <v>20160</v>
      </c>
      <c r="N210">
        <f t="shared" si="176"/>
        <v>16080</v>
      </c>
      <c r="O210">
        <f t="shared" si="177"/>
        <v>20400</v>
      </c>
      <c r="P210">
        <f t="shared" si="170"/>
        <v>2040</v>
      </c>
      <c r="Q210">
        <f t="shared" si="170"/>
        <v>6952.6800000000039</v>
      </c>
      <c r="S210" s="31"/>
      <c r="T210" s="43">
        <f t="shared" si="164"/>
        <v>30638.855662551803</v>
      </c>
      <c r="U210" s="31">
        <f t="shared" si="165"/>
        <v>7.2918874389740582E-2</v>
      </c>
      <c r="V210" s="31">
        <f t="shared" si="166"/>
        <v>2409.8763374482005</v>
      </c>
      <c r="W210" s="31">
        <f t="shared" si="167"/>
        <v>5807503.9617927531</v>
      </c>
      <c r="X210" s="31"/>
      <c r="Y210" s="27"/>
      <c r="Z210" s="27"/>
      <c r="AA210" s="31"/>
      <c r="AB210" s="31"/>
      <c r="AC210" s="31"/>
      <c r="AK210" s="98">
        <v>205</v>
      </c>
      <c r="AL210">
        <f t="shared" si="148"/>
        <v>41920.332000000002</v>
      </c>
      <c r="AM210" s="99">
        <f t="shared" si="149"/>
        <v>34669.023803055796</v>
      </c>
      <c r="AN210" s="31">
        <f t="shared" si="139"/>
        <v>0.17297831030880687</v>
      </c>
      <c r="AO210" s="31">
        <f t="shared" si="140"/>
        <v>7251.3081969442064</v>
      </c>
      <c r="AP210" s="31">
        <f t="shared" si="141"/>
        <v>52581470.567070238</v>
      </c>
      <c r="BD210" s="98">
        <v>205</v>
      </c>
      <c r="BE210">
        <f t="shared" si="142"/>
        <v>41920.332000000002</v>
      </c>
      <c r="BF210">
        <f>'Объединенные данные'!F196</f>
        <v>20600</v>
      </c>
      <c r="BG210">
        <f>'Объединенные данные'!H196</f>
        <v>18700</v>
      </c>
      <c r="BH210" s="31">
        <f t="shared" si="143"/>
        <v>43904.022471937431</v>
      </c>
      <c r="BI210" s="31">
        <f t="shared" si="144"/>
        <v>4.7320485723668142E-2</v>
      </c>
      <c r="BJ210" s="31">
        <f t="shared" si="145"/>
        <v>1983.6904719374288</v>
      </c>
      <c r="BK210" s="31">
        <f t="shared" si="146"/>
        <v>3935027.8884553392</v>
      </c>
      <c r="BY210" s="69">
        <f t="shared" si="150"/>
        <v>41920.332000000002</v>
      </c>
      <c r="BZ210" s="59">
        <f t="shared" si="151"/>
        <v>36837.372000000003</v>
      </c>
      <c r="CA210" s="59">
        <f t="shared" si="152"/>
        <v>25120</v>
      </c>
      <c r="CB210" s="31">
        <f t="shared" si="153"/>
        <v>34632.748161597308</v>
      </c>
      <c r="CC210" s="31">
        <f t="shared" si="154"/>
        <v>0.173843657497815</v>
      </c>
      <c r="CD210" s="31">
        <f t="shared" si="155"/>
        <v>7287.5838384026938</v>
      </c>
      <c r="CE210" s="31">
        <f t="shared" si="156"/>
        <v>53108878.20174814</v>
      </c>
      <c r="EK210" s="69">
        <f t="shared" si="157"/>
        <v>41920.332000000002</v>
      </c>
      <c r="EL210">
        <f t="shared" si="158"/>
        <v>36837.372000000003</v>
      </c>
      <c r="EM210" s="59">
        <f t="shared" si="159"/>
        <v>25120</v>
      </c>
      <c r="EN210">
        <f t="shared" si="160"/>
        <v>46134.70563258043</v>
      </c>
      <c r="EO210" s="31">
        <f t="shared" si="161"/>
        <v>0.1005329259458257</v>
      </c>
      <c r="EP210" s="31">
        <f t="shared" si="162"/>
        <v>4214.3736325804275</v>
      </c>
      <c r="EQ210" s="31">
        <f t="shared" si="163"/>
        <v>17760945.114989147</v>
      </c>
    </row>
    <row r="211" spans="1:147" x14ac:dyDescent="0.25">
      <c r="A211">
        <v>202</v>
      </c>
      <c r="B211" s="4" t="s">
        <v>283</v>
      </c>
      <c r="C211" s="5">
        <v>26</v>
      </c>
      <c r="D211" s="5">
        <v>269</v>
      </c>
      <c r="E211" s="5">
        <v>20320</v>
      </c>
      <c r="F211" s="5">
        <v>35722.235999999997</v>
      </c>
      <c r="G211">
        <f t="shared" si="168"/>
        <v>33048.732000000004</v>
      </c>
      <c r="H211">
        <f t="shared" si="171"/>
        <v>26096.052</v>
      </c>
      <c r="I211">
        <f t="shared" si="173"/>
        <v>30274.487999999998</v>
      </c>
      <c r="J211">
        <f t="shared" si="175"/>
        <v>25310.976000000002</v>
      </c>
      <c r="K211">
        <f t="shared" si="169"/>
        <v>19840</v>
      </c>
      <c r="L211">
        <f t="shared" si="172"/>
        <v>17800</v>
      </c>
      <c r="M211">
        <f t="shared" si="174"/>
        <v>18720</v>
      </c>
      <c r="N211">
        <f t="shared" si="176"/>
        <v>20160</v>
      </c>
      <c r="O211">
        <f t="shared" si="177"/>
        <v>16080</v>
      </c>
      <c r="P211">
        <f t="shared" si="170"/>
        <v>480</v>
      </c>
      <c r="Q211">
        <f t="shared" si="170"/>
        <v>2673.5039999999935</v>
      </c>
      <c r="S211" s="31"/>
      <c r="T211" s="43">
        <f t="shared" si="164"/>
        <v>30964.342677381072</v>
      </c>
      <c r="U211" s="31">
        <f t="shared" si="165"/>
        <v>0.13319136357026828</v>
      </c>
      <c r="V211" s="31">
        <f t="shared" si="166"/>
        <v>4757.8933226189256</v>
      </c>
      <c r="W211" s="31">
        <f t="shared" si="167"/>
        <v>22637548.869421758</v>
      </c>
      <c r="X211" s="31"/>
      <c r="Y211" s="27"/>
      <c r="Z211" s="27"/>
      <c r="AA211" s="31"/>
      <c r="AB211" s="31"/>
      <c r="AC211" s="31"/>
      <c r="AK211" s="98">
        <v>206</v>
      </c>
      <c r="AL211">
        <f t="shared" si="148"/>
        <v>37979.520000000004</v>
      </c>
      <c r="AM211" s="99">
        <f t="shared" si="149"/>
        <v>34676.498461706105</v>
      </c>
      <c r="AN211" s="31">
        <f t="shared" si="139"/>
        <v>8.696849086807569E-2</v>
      </c>
      <c r="AO211" s="31">
        <f t="shared" si="140"/>
        <v>3303.0215382938986</v>
      </c>
      <c r="AP211" s="31">
        <f t="shared" si="141"/>
        <v>10909951.282433392</v>
      </c>
      <c r="BD211" s="98">
        <v>206</v>
      </c>
      <c r="BE211">
        <f t="shared" si="142"/>
        <v>37979.520000000004</v>
      </c>
      <c r="BF211">
        <f>'Объединенные данные'!F197</f>
        <v>18500</v>
      </c>
      <c r="BG211">
        <f>'Объединенные данные'!H197</f>
        <v>7120</v>
      </c>
      <c r="BH211" s="31">
        <f t="shared" si="143"/>
        <v>33553.753851028749</v>
      </c>
      <c r="BI211" s="31">
        <f t="shared" si="144"/>
        <v>0.11653033395291081</v>
      </c>
      <c r="BJ211" s="31">
        <f t="shared" si="145"/>
        <v>4425.7661489712555</v>
      </c>
      <c r="BK211" s="31">
        <f t="shared" si="146"/>
        <v>19587406.005379856</v>
      </c>
      <c r="BY211" s="69">
        <f t="shared" si="150"/>
        <v>37979.520000000004</v>
      </c>
      <c r="BZ211" s="59">
        <f t="shared" si="151"/>
        <v>41920.332000000002</v>
      </c>
      <c r="CA211" s="59">
        <f t="shared" si="152"/>
        <v>15600</v>
      </c>
      <c r="CB211" s="31">
        <f t="shared" si="153"/>
        <v>29370.236482989665</v>
      </c>
      <c r="CC211" s="31">
        <f t="shared" si="154"/>
        <v>0.22668226236167119</v>
      </c>
      <c r="CD211" s="31">
        <f t="shared" si="155"/>
        <v>8609.283517010339</v>
      </c>
      <c r="CE211" s="31">
        <f t="shared" si="156"/>
        <v>74119762.67626591</v>
      </c>
      <c r="EK211" s="69">
        <f t="shared" si="157"/>
        <v>37979.520000000004</v>
      </c>
      <c r="EL211">
        <f t="shared" si="158"/>
        <v>41920.332000000002</v>
      </c>
      <c r="EM211" s="59">
        <f t="shared" si="159"/>
        <v>15600</v>
      </c>
      <c r="EN211">
        <f t="shared" si="160"/>
        <v>42502.687694726003</v>
      </c>
      <c r="EO211" s="31">
        <f t="shared" si="161"/>
        <v>0.1190949146994485</v>
      </c>
      <c r="EP211" s="31">
        <f t="shared" si="162"/>
        <v>4523.1676947259984</v>
      </c>
      <c r="EQ211" s="31">
        <f t="shared" si="163"/>
        <v>20459045.994612902</v>
      </c>
    </row>
    <row r="212" spans="1:147" x14ac:dyDescent="0.25">
      <c r="A212">
        <v>203</v>
      </c>
      <c r="B212" s="4" t="s">
        <v>284</v>
      </c>
      <c r="C212" s="5">
        <v>27</v>
      </c>
      <c r="D212" s="5">
        <v>270</v>
      </c>
      <c r="E212" s="5">
        <v>10320</v>
      </c>
      <c r="F212" s="5">
        <v>26685.612000000001</v>
      </c>
      <c r="G212">
        <f t="shared" si="168"/>
        <v>35722.235999999997</v>
      </c>
      <c r="H212">
        <f t="shared" si="171"/>
        <v>33048.732000000004</v>
      </c>
      <c r="I212">
        <f t="shared" si="173"/>
        <v>26096.052</v>
      </c>
      <c r="J212">
        <f t="shared" si="175"/>
        <v>30274.487999999998</v>
      </c>
      <c r="K212">
        <f t="shared" si="169"/>
        <v>20320</v>
      </c>
      <c r="L212">
        <f t="shared" si="172"/>
        <v>19840</v>
      </c>
      <c r="M212">
        <f t="shared" si="174"/>
        <v>17800</v>
      </c>
      <c r="N212">
        <f t="shared" si="176"/>
        <v>18720</v>
      </c>
      <c r="O212">
        <f t="shared" si="177"/>
        <v>20160</v>
      </c>
      <c r="P212">
        <f t="shared" si="170"/>
        <v>-10000</v>
      </c>
      <c r="Q212">
        <f t="shared" si="170"/>
        <v>-9036.6239999999962</v>
      </c>
      <c r="S212" s="31"/>
      <c r="T212" s="43">
        <f t="shared" si="164"/>
        <v>24183.363201771252</v>
      </c>
      <c r="U212" s="31">
        <f t="shared" si="165"/>
        <v>9.3767712662117295E-2</v>
      </c>
      <c r="V212" s="31">
        <f t="shared" si="166"/>
        <v>2502.2487982287494</v>
      </c>
      <c r="W212" s="31">
        <f t="shared" si="167"/>
        <v>6261249.0482372204</v>
      </c>
      <c r="X212" s="31"/>
      <c r="Y212" s="27"/>
      <c r="Z212" s="27"/>
      <c r="AA212" s="31"/>
      <c r="AB212" s="31"/>
      <c r="AC212" s="31"/>
      <c r="AK212" s="98">
        <v>207</v>
      </c>
      <c r="AL212">
        <f t="shared" si="148"/>
        <v>39403.067999999999</v>
      </c>
      <c r="AM212" s="99">
        <f t="shared" si="149"/>
        <v>34683.973120356415</v>
      </c>
      <c r="AN212" s="31">
        <f t="shared" si="139"/>
        <v>0.11976465588018639</v>
      </c>
      <c r="AO212" s="31">
        <f t="shared" si="140"/>
        <v>4719.0948796435841</v>
      </c>
      <c r="AP212" s="31">
        <f t="shared" si="141"/>
        <v>22269856.483078294</v>
      </c>
      <c r="BD212" s="98">
        <v>207</v>
      </c>
      <c r="BE212">
        <f t="shared" si="142"/>
        <v>39403.067999999999</v>
      </c>
      <c r="BF212">
        <f>'Объединенные данные'!F198</f>
        <v>14500</v>
      </c>
      <c r="BG212">
        <f>'Объединенные данные'!H198</f>
        <v>8800</v>
      </c>
      <c r="BH212" s="31">
        <f t="shared" si="143"/>
        <v>32446.547698137252</v>
      </c>
      <c r="BI212" s="31">
        <f t="shared" si="144"/>
        <v>0.17654768156283535</v>
      </c>
      <c r="BJ212" s="31">
        <f t="shared" si="145"/>
        <v>6956.5203018627471</v>
      </c>
      <c r="BK212" s="31">
        <f t="shared" si="146"/>
        <v>48393174.71022857</v>
      </c>
      <c r="BY212" s="69">
        <f t="shared" si="150"/>
        <v>39403.067999999999</v>
      </c>
      <c r="BZ212" s="59">
        <f t="shared" si="151"/>
        <v>37979.520000000004</v>
      </c>
      <c r="CA212" s="59">
        <f t="shared" si="152"/>
        <v>40900</v>
      </c>
      <c r="CB212" s="31">
        <f t="shared" si="153"/>
        <v>44652.340623050812</v>
      </c>
      <c r="CC212" s="31">
        <f t="shared" si="154"/>
        <v>0.13321989605100831</v>
      </c>
      <c r="CD212" s="31">
        <f t="shared" si="155"/>
        <v>5249.2726230508124</v>
      </c>
      <c r="CE212" s="31">
        <f t="shared" si="156"/>
        <v>27554863.071110755</v>
      </c>
      <c r="EK212" s="69">
        <f t="shared" si="157"/>
        <v>39403.067999999999</v>
      </c>
      <c r="EL212">
        <f t="shared" si="158"/>
        <v>37979.520000000004</v>
      </c>
      <c r="EM212" s="59">
        <f t="shared" si="159"/>
        <v>40900</v>
      </c>
      <c r="EN212">
        <f t="shared" si="160"/>
        <v>56381.4782297364</v>
      </c>
      <c r="EO212" s="31">
        <f t="shared" si="161"/>
        <v>0.43089056491074251</v>
      </c>
      <c r="EP212" s="31">
        <f t="shared" si="162"/>
        <v>16978.410229736401</v>
      </c>
      <c r="EQ212" s="31">
        <f t="shared" si="163"/>
        <v>288266413.92921764</v>
      </c>
    </row>
    <row r="213" spans="1:147" x14ac:dyDescent="0.25">
      <c r="A213">
        <v>204</v>
      </c>
      <c r="B213" s="4" t="s">
        <v>285</v>
      </c>
      <c r="C213" s="5">
        <v>28</v>
      </c>
      <c r="D213" s="5">
        <v>271</v>
      </c>
      <c r="E213" s="5">
        <v>22400</v>
      </c>
      <c r="F213" s="5">
        <v>36837.372000000003</v>
      </c>
      <c r="G213">
        <f t="shared" si="168"/>
        <v>26685.612000000001</v>
      </c>
      <c r="H213">
        <f t="shared" si="171"/>
        <v>35722.235999999997</v>
      </c>
      <c r="I213">
        <f t="shared" si="173"/>
        <v>33048.732000000004</v>
      </c>
      <c r="J213">
        <f t="shared" si="175"/>
        <v>26096.052</v>
      </c>
      <c r="K213">
        <f t="shared" si="169"/>
        <v>10320</v>
      </c>
      <c r="L213">
        <f t="shared" si="172"/>
        <v>20320</v>
      </c>
      <c r="M213">
        <f t="shared" si="174"/>
        <v>19840</v>
      </c>
      <c r="N213">
        <f t="shared" si="176"/>
        <v>17800</v>
      </c>
      <c r="O213">
        <f t="shared" si="177"/>
        <v>18720</v>
      </c>
      <c r="P213">
        <f t="shared" si="170"/>
        <v>12080</v>
      </c>
      <c r="Q213">
        <f t="shared" si="170"/>
        <v>10151.760000000002</v>
      </c>
      <c r="S213" s="31"/>
      <c r="T213" s="43">
        <f t="shared" si="164"/>
        <v>32374.786408307918</v>
      </c>
      <c r="U213" s="31">
        <f t="shared" si="165"/>
        <v>0.12114288694894099</v>
      </c>
      <c r="V213" s="31">
        <f t="shared" si="166"/>
        <v>4462.5855916920846</v>
      </c>
      <c r="W213" s="31">
        <f t="shared" si="167"/>
        <v>19914670.163177792</v>
      </c>
      <c r="X213" s="31"/>
      <c r="Y213" s="27"/>
      <c r="Z213" s="27"/>
      <c r="AA213" s="31"/>
      <c r="AB213" s="31"/>
      <c r="AC213" s="31"/>
      <c r="AK213" s="98">
        <v>208</v>
      </c>
      <c r="AL213">
        <f t="shared" si="148"/>
        <v>35551.188000000002</v>
      </c>
      <c r="AM213" s="99">
        <f t="shared" si="149"/>
        <v>34691.447779006725</v>
      </c>
      <c r="AN213" s="31">
        <f t="shared" ref="AN213:AN276" si="178">ABS((AM213-AL213)/AL213)</f>
        <v>2.4183164314882443E-2</v>
      </c>
      <c r="AO213" s="31">
        <f t="shared" ref="AO213:AO276" si="179">ABS(AM213-AL213)</f>
        <v>859.74022099327703</v>
      </c>
      <c r="AP213" s="31">
        <f t="shared" ref="AP213:AP276" si="180">(AM213-AL213)^2</f>
        <v>739153.24759356887</v>
      </c>
      <c r="BD213" s="98">
        <v>208</v>
      </c>
      <c r="BE213">
        <f t="shared" ref="BE213:BE276" si="181">F217</f>
        <v>35551.188000000002</v>
      </c>
      <c r="BF213">
        <f>'Объединенные данные'!F199</f>
        <v>7280</v>
      </c>
      <c r="BG213">
        <f>'Объединенные данные'!H199</f>
        <v>8800</v>
      </c>
      <c r="BH213" s="31">
        <f t="shared" ref="BH213:BH276" si="182">$BP$20+$BP$21*BF213+$BP$22*BG213</f>
        <v>28070.936491816741</v>
      </c>
      <c r="BI213" s="31">
        <f t="shared" ref="BI213:BI276" si="183">ABS((BH213-BE213)/BE213)</f>
        <v>0.21040791965048428</v>
      </c>
      <c r="BJ213" s="31">
        <f t="shared" ref="BJ213:BJ276" si="184">ABS(BH213-BE213)</f>
        <v>7480.2515081832607</v>
      </c>
      <c r="BK213" s="31">
        <f t="shared" ref="BK213:BK276" si="185">(BH213-BE213)^2</f>
        <v>55954162.625677943</v>
      </c>
      <c r="BY213" s="69">
        <f t="shared" si="150"/>
        <v>35551.188000000002</v>
      </c>
      <c r="BZ213" s="59">
        <f t="shared" si="151"/>
        <v>39403.067999999999</v>
      </c>
      <c r="CA213" s="59">
        <f t="shared" si="152"/>
        <v>14400</v>
      </c>
      <c r="CB213" s="31">
        <f t="shared" si="153"/>
        <v>28278.905170650665</v>
      </c>
      <c r="CC213" s="31">
        <f t="shared" si="154"/>
        <v>0.20455808197884515</v>
      </c>
      <c r="CD213" s="31">
        <f t="shared" si="155"/>
        <v>7272.2828293493367</v>
      </c>
      <c r="CE213" s="31">
        <f t="shared" si="156"/>
        <v>52886097.550049193</v>
      </c>
      <c r="EK213" s="69">
        <f t="shared" si="157"/>
        <v>35551.188000000002</v>
      </c>
      <c r="EL213">
        <f t="shared" si="158"/>
        <v>39403.067999999999</v>
      </c>
      <c r="EM213" s="59">
        <f t="shared" si="159"/>
        <v>14400</v>
      </c>
      <c r="EN213">
        <f t="shared" si="160"/>
        <v>40649.821740342471</v>
      </c>
      <c r="EO213" s="31">
        <f t="shared" si="161"/>
        <v>0.14341669089489975</v>
      </c>
      <c r="EP213" s="31">
        <f t="shared" si="162"/>
        <v>5098.6337403424695</v>
      </c>
      <c r="EQ213" s="31">
        <f t="shared" si="163"/>
        <v>25996066.018158641</v>
      </c>
    </row>
    <row r="214" spans="1:147" x14ac:dyDescent="0.25">
      <c r="A214">
        <v>205</v>
      </c>
      <c r="B214" s="4" t="s">
        <v>286</v>
      </c>
      <c r="C214" s="5">
        <v>29</v>
      </c>
      <c r="D214" s="5">
        <v>272</v>
      </c>
      <c r="E214" s="5">
        <v>25120</v>
      </c>
      <c r="F214" s="5">
        <v>41920.332000000002</v>
      </c>
      <c r="G214">
        <f t="shared" si="168"/>
        <v>36837.372000000003</v>
      </c>
      <c r="H214">
        <f t="shared" si="171"/>
        <v>26685.612000000001</v>
      </c>
      <c r="I214">
        <f t="shared" si="173"/>
        <v>35722.235999999997</v>
      </c>
      <c r="J214">
        <f t="shared" si="175"/>
        <v>33048.732000000004</v>
      </c>
      <c r="K214">
        <f t="shared" si="169"/>
        <v>22400</v>
      </c>
      <c r="L214">
        <f t="shared" si="172"/>
        <v>10320</v>
      </c>
      <c r="M214">
        <f t="shared" si="174"/>
        <v>20320</v>
      </c>
      <c r="N214">
        <f t="shared" si="176"/>
        <v>19840</v>
      </c>
      <c r="O214">
        <f t="shared" si="177"/>
        <v>17800</v>
      </c>
      <c r="P214">
        <f t="shared" si="170"/>
        <v>2720</v>
      </c>
      <c r="Q214">
        <f t="shared" si="170"/>
        <v>5082.9599999999991</v>
      </c>
      <c r="S214" s="31"/>
      <c r="T214" s="43">
        <f t="shared" si="164"/>
        <v>34219.212825673792</v>
      </c>
      <c r="U214" s="31">
        <f t="shared" si="165"/>
        <v>0.18370844902483618</v>
      </c>
      <c r="V214" s="31">
        <f t="shared" si="166"/>
        <v>7701.1191743262098</v>
      </c>
      <c r="W214" s="31">
        <f t="shared" si="167"/>
        <v>59307236.537174806</v>
      </c>
      <c r="X214" s="31"/>
      <c r="Y214" s="27"/>
      <c r="Z214" s="27"/>
      <c r="AA214" s="31"/>
      <c r="AB214" s="31"/>
      <c r="AC214" s="31"/>
      <c r="AK214" s="98">
        <v>209</v>
      </c>
      <c r="AL214">
        <f t="shared" ref="AL214:AL277" si="186">F218</f>
        <v>37280.615999999995</v>
      </c>
      <c r="AM214" s="99">
        <f t="shared" ref="AM214:AM277" si="187">$AU$20+$AU$21*AK214</f>
        <v>34698.922437657035</v>
      </c>
      <c r="AN214" s="31">
        <f t="shared" si="178"/>
        <v>6.9250292493636914E-2</v>
      </c>
      <c r="AO214" s="31">
        <f t="shared" si="179"/>
        <v>2581.6935623429599</v>
      </c>
      <c r="AP214" s="31">
        <f t="shared" si="180"/>
        <v>6665141.6498430828</v>
      </c>
      <c r="BD214" s="98">
        <v>209</v>
      </c>
      <c r="BE214">
        <f t="shared" si="181"/>
        <v>37280.615999999995</v>
      </c>
      <c r="BF214">
        <f>'Объединенные данные'!F200</f>
        <v>6080</v>
      </c>
      <c r="BG214">
        <f>'Объединенные данные'!H200</f>
        <v>17600</v>
      </c>
      <c r="BH214" s="31">
        <f t="shared" si="182"/>
        <v>34242.024750326993</v>
      </c>
      <c r="BI214" s="31">
        <f t="shared" si="183"/>
        <v>8.1505929238749761E-2</v>
      </c>
      <c r="BJ214" s="31">
        <f t="shared" si="184"/>
        <v>3038.5912496730016</v>
      </c>
      <c r="BK214" s="31">
        <f t="shared" si="185"/>
        <v>9233036.7825893331</v>
      </c>
      <c r="BY214" s="69">
        <f t="shared" ref="BY214:BY245" si="188">F218</f>
        <v>37280.615999999995</v>
      </c>
      <c r="BZ214" s="59">
        <f t="shared" ref="BZ214:BZ245" si="189">BY213</f>
        <v>35551.188000000002</v>
      </c>
      <c r="CA214" s="59">
        <f t="shared" ref="CA214:CA245" si="190">E218</f>
        <v>38700</v>
      </c>
      <c r="CB214" s="31">
        <f t="shared" ref="CB214:CB245" si="191">$CJ$20+$CJ$21*BZ214+$CJ$22*CA214</f>
        <v>42947.916149657671</v>
      </c>
      <c r="CC214" s="31">
        <f t="shared" ref="CC214:CC245" si="192">ABS((CB214-BY214)/BY214)</f>
        <v>0.15201734192529642</v>
      </c>
      <c r="CD214" s="31">
        <f t="shared" ref="CD214:CD245" si="193">ABS(CB214-BY214)</f>
        <v>5667.3001496576762</v>
      </c>
      <c r="CE214" s="31">
        <f t="shared" ref="CE214:CE245" si="194">(CB214-BY214)^2</f>
        <v>32118290.98630992</v>
      </c>
      <c r="EK214" s="69">
        <f t="shared" si="157"/>
        <v>37280.615999999995</v>
      </c>
      <c r="EL214">
        <f t="shared" si="158"/>
        <v>35551.188000000002</v>
      </c>
      <c r="EM214" s="59">
        <f t="shared" si="159"/>
        <v>38700</v>
      </c>
      <c r="EN214">
        <f t="shared" si="160"/>
        <v>53950.520449939104</v>
      </c>
      <c r="EO214" s="31">
        <f t="shared" si="161"/>
        <v>0.44714670084687203</v>
      </c>
      <c r="EP214" s="31">
        <f t="shared" si="162"/>
        <v>16669.904449939109</v>
      </c>
      <c r="EQ214" s="31">
        <f t="shared" si="163"/>
        <v>277885714.37009972</v>
      </c>
    </row>
    <row r="215" spans="1:147" x14ac:dyDescent="0.25">
      <c r="A215">
        <v>206</v>
      </c>
      <c r="B215" s="4" t="s">
        <v>289</v>
      </c>
      <c r="C215" s="5">
        <v>1</v>
      </c>
      <c r="D215" s="5">
        <v>274</v>
      </c>
      <c r="E215" s="5">
        <v>15600</v>
      </c>
      <c r="F215" s="5">
        <v>37979.520000000004</v>
      </c>
      <c r="G215">
        <f t="shared" si="168"/>
        <v>41920.332000000002</v>
      </c>
      <c r="H215">
        <f t="shared" si="171"/>
        <v>36837.372000000003</v>
      </c>
      <c r="I215">
        <f t="shared" si="173"/>
        <v>26685.612000000001</v>
      </c>
      <c r="J215">
        <f t="shared" si="175"/>
        <v>35722.235999999997</v>
      </c>
      <c r="K215">
        <f t="shared" si="169"/>
        <v>25120</v>
      </c>
      <c r="L215">
        <f t="shared" si="172"/>
        <v>22400</v>
      </c>
      <c r="M215">
        <f t="shared" si="174"/>
        <v>10320</v>
      </c>
      <c r="N215">
        <f t="shared" si="176"/>
        <v>20320</v>
      </c>
      <c r="O215">
        <f t="shared" si="177"/>
        <v>19840</v>
      </c>
      <c r="P215">
        <f t="shared" si="170"/>
        <v>-9520</v>
      </c>
      <c r="Q215">
        <f t="shared" si="170"/>
        <v>-3940.8119999999981</v>
      </c>
      <c r="S215" s="31"/>
      <c r="T215" s="43">
        <f t="shared" si="164"/>
        <v>27763.720364893241</v>
      </c>
      <c r="U215" s="31">
        <f t="shared" si="165"/>
        <v>0.26898179953582252</v>
      </c>
      <c r="V215" s="31">
        <f t="shared" si="166"/>
        <v>10215.799635106763</v>
      </c>
      <c r="W215" s="31">
        <f t="shared" si="167"/>
        <v>104362562.18464747</v>
      </c>
      <c r="X215" s="31"/>
      <c r="Y215" s="27"/>
      <c r="Z215" s="27"/>
      <c r="AA215" s="31"/>
      <c r="AB215" s="31"/>
      <c r="AC215" s="31"/>
      <c r="AK215" s="98">
        <v>210</v>
      </c>
      <c r="AL215">
        <f t="shared" si="186"/>
        <v>35051.004000000001</v>
      </c>
      <c r="AM215" s="99">
        <f t="shared" si="187"/>
        <v>34706.397096307344</v>
      </c>
      <c r="AN215" s="31">
        <f t="shared" si="178"/>
        <v>9.8315843875016098E-3</v>
      </c>
      <c r="AO215" s="31">
        <f t="shared" si="179"/>
        <v>344.60690369265649</v>
      </c>
      <c r="AP215" s="31">
        <f t="shared" si="180"/>
        <v>118753.91807263982</v>
      </c>
      <c r="BD215" s="98">
        <v>210</v>
      </c>
      <c r="BE215">
        <f t="shared" si="181"/>
        <v>35051.004000000001</v>
      </c>
      <c r="BF215">
        <f>'Объединенные данные'!F201</f>
        <v>16400</v>
      </c>
      <c r="BG215">
        <f>'Объединенные данные'!H201</f>
        <v>5600</v>
      </c>
      <c r="BH215" s="31">
        <f t="shared" si="182"/>
        <v>31089.538273760325</v>
      </c>
      <c r="BI215" s="31">
        <f t="shared" si="183"/>
        <v>0.11302003578099148</v>
      </c>
      <c r="BJ215" s="31">
        <f t="shared" si="184"/>
        <v>3961.4657262396759</v>
      </c>
      <c r="BK215" s="31">
        <f t="shared" si="185"/>
        <v>15693210.700171642</v>
      </c>
      <c r="BY215" s="69">
        <f t="shared" si="188"/>
        <v>35051.004000000001</v>
      </c>
      <c r="BZ215" s="59">
        <f t="shared" si="189"/>
        <v>37280.615999999995</v>
      </c>
      <c r="CA215" s="59">
        <f t="shared" si="190"/>
        <v>24240</v>
      </c>
      <c r="CB215" s="31">
        <f t="shared" si="191"/>
        <v>34142.691213495884</v>
      </c>
      <c r="CC215" s="31">
        <f t="shared" si="192"/>
        <v>2.591403049407991E-2</v>
      </c>
      <c r="CD215" s="31">
        <f t="shared" si="193"/>
        <v>908.31278650411696</v>
      </c>
      <c r="CE215" s="31">
        <f t="shared" si="194"/>
        <v>825032.11812687351</v>
      </c>
      <c r="EK215" s="69">
        <f t="shared" ref="EK215:EK278" si="195">F219</f>
        <v>35051.004000000001</v>
      </c>
      <c r="EL215">
        <f t="shared" ref="EL215:EL278" si="196">EK214</f>
        <v>37280.615999999995</v>
      </c>
      <c r="EM215" s="59">
        <f t="shared" ref="EM215:EM278" si="197">E219</f>
        <v>24240</v>
      </c>
      <c r="EN215">
        <f t="shared" ref="EN215:EN278" si="198">$EV$23+$EV$24*EL215+$EV$25*EM215</f>
        <v>45787.218042514411</v>
      </c>
      <c r="EO215" s="31">
        <f t="shared" ref="EO215:EO278" si="199">ABS((EN215-EK215)/EK215)</f>
        <v>0.30630261097554895</v>
      </c>
      <c r="EP215" s="31">
        <f t="shared" ref="EP215:EP278" si="200">ABS(EN215-EK215)</f>
        <v>10736.21404251441</v>
      </c>
      <c r="EQ215" s="31">
        <f t="shared" ref="EQ215:EQ278" si="201">(EN215-EK215)^2</f>
        <v>115266291.96668361</v>
      </c>
    </row>
    <row r="216" spans="1:147" x14ac:dyDescent="0.25">
      <c r="A216">
        <v>207</v>
      </c>
      <c r="B216" s="4" t="s">
        <v>290</v>
      </c>
      <c r="C216" s="5">
        <v>2</v>
      </c>
      <c r="D216" s="5">
        <v>275</v>
      </c>
      <c r="E216" s="5">
        <v>40900</v>
      </c>
      <c r="F216" s="5">
        <v>39403.067999999999</v>
      </c>
      <c r="G216">
        <f t="shared" si="168"/>
        <v>37979.520000000004</v>
      </c>
      <c r="H216">
        <f t="shared" si="171"/>
        <v>41920.332000000002</v>
      </c>
      <c r="I216">
        <f t="shared" si="173"/>
        <v>36837.372000000003</v>
      </c>
      <c r="J216">
        <f t="shared" si="175"/>
        <v>26685.612000000001</v>
      </c>
      <c r="K216">
        <f t="shared" si="169"/>
        <v>15600</v>
      </c>
      <c r="L216">
        <f t="shared" si="172"/>
        <v>25120</v>
      </c>
      <c r="M216">
        <f t="shared" si="174"/>
        <v>22400</v>
      </c>
      <c r="N216">
        <f t="shared" si="176"/>
        <v>10320</v>
      </c>
      <c r="O216">
        <f t="shared" si="177"/>
        <v>20320</v>
      </c>
      <c r="P216">
        <f t="shared" si="170"/>
        <v>25300</v>
      </c>
      <c r="Q216">
        <f t="shared" si="170"/>
        <v>1423.5479999999952</v>
      </c>
      <c r="S216" s="31"/>
      <c r="T216" s="43">
        <f t="shared" si="164"/>
        <v>44919.598438186084</v>
      </c>
      <c r="U216" s="31">
        <f t="shared" si="165"/>
        <v>0.14000256117584764</v>
      </c>
      <c r="V216" s="31">
        <f t="shared" si="166"/>
        <v>5516.5304381860842</v>
      </c>
      <c r="W216" s="31">
        <f t="shared" si="167"/>
        <v>30432108.075433549</v>
      </c>
      <c r="X216" s="31"/>
      <c r="Y216" s="27"/>
      <c r="Z216" s="27"/>
      <c r="AA216" s="31"/>
      <c r="AB216" s="31"/>
      <c r="AC216" s="31"/>
      <c r="AK216" s="98">
        <v>211</v>
      </c>
      <c r="AL216">
        <f t="shared" si="186"/>
        <v>32319.984</v>
      </c>
      <c r="AM216" s="99">
        <f t="shared" si="187"/>
        <v>34713.871754957654</v>
      </c>
      <c r="AN216" s="31">
        <f t="shared" si="178"/>
        <v>7.4068345917425379E-2</v>
      </c>
      <c r="AO216" s="31">
        <f t="shared" si="179"/>
        <v>2393.8877549576537</v>
      </c>
      <c r="AP216" s="31">
        <f t="shared" si="180"/>
        <v>5730698.583336195</v>
      </c>
      <c r="BD216" s="98">
        <v>211</v>
      </c>
      <c r="BE216">
        <f t="shared" si="181"/>
        <v>32319.984</v>
      </c>
      <c r="BF216">
        <f>'Объединенные данные'!F202</f>
        <v>9400</v>
      </c>
      <c r="BG216">
        <f>'Объединенные данные'!H202</f>
        <v>8400</v>
      </c>
      <c r="BH216" s="31">
        <f t="shared" si="182"/>
        <v>29042.181241179373</v>
      </c>
      <c r="BI216" s="31">
        <f t="shared" si="183"/>
        <v>0.10141721477401189</v>
      </c>
      <c r="BJ216" s="31">
        <f t="shared" si="184"/>
        <v>3277.8027588206278</v>
      </c>
      <c r="BK216" s="31">
        <f t="shared" si="185"/>
        <v>10743990.925732119</v>
      </c>
      <c r="BY216" s="69">
        <f t="shared" si="188"/>
        <v>32319.984</v>
      </c>
      <c r="BZ216" s="59">
        <f t="shared" si="189"/>
        <v>35051.004000000001</v>
      </c>
      <c r="CA216" s="59">
        <f t="shared" si="190"/>
        <v>19840</v>
      </c>
      <c r="CB216" s="31">
        <f t="shared" si="191"/>
        <v>31089.877798358939</v>
      </c>
      <c r="CC216" s="31">
        <f t="shared" si="192"/>
        <v>3.8060235476634563E-2</v>
      </c>
      <c r="CD216" s="31">
        <f t="shared" si="193"/>
        <v>1230.1062016410615</v>
      </c>
      <c r="CE216" s="31">
        <f t="shared" si="194"/>
        <v>1513161.2673157998</v>
      </c>
      <c r="EK216" s="69">
        <f t="shared" si="195"/>
        <v>32319.984</v>
      </c>
      <c r="EL216">
        <f t="shared" si="196"/>
        <v>35051.004000000001</v>
      </c>
      <c r="EM216" s="59">
        <f t="shared" si="197"/>
        <v>19840</v>
      </c>
      <c r="EN216">
        <f t="shared" si="198"/>
        <v>42085.814256105084</v>
      </c>
      <c r="EO216" s="31">
        <f t="shared" si="199"/>
        <v>0.30216073919173608</v>
      </c>
      <c r="EP216" s="31">
        <f t="shared" si="200"/>
        <v>9765.8302561050841</v>
      </c>
      <c r="EQ216" s="31">
        <f t="shared" si="201"/>
        <v>95371440.591057494</v>
      </c>
    </row>
    <row r="217" spans="1:147" x14ac:dyDescent="0.25">
      <c r="A217">
        <v>208</v>
      </c>
      <c r="B217" s="4" t="s">
        <v>293</v>
      </c>
      <c r="C217" s="5">
        <v>5</v>
      </c>
      <c r="D217" s="5">
        <v>278</v>
      </c>
      <c r="E217" s="5">
        <v>14400</v>
      </c>
      <c r="F217" s="5">
        <v>35551.188000000002</v>
      </c>
      <c r="G217">
        <f t="shared" si="168"/>
        <v>39403.067999999999</v>
      </c>
      <c r="H217">
        <f t="shared" si="171"/>
        <v>37979.520000000004</v>
      </c>
      <c r="I217">
        <f t="shared" si="173"/>
        <v>41920.332000000002</v>
      </c>
      <c r="J217">
        <f t="shared" si="175"/>
        <v>36837.372000000003</v>
      </c>
      <c r="K217">
        <f t="shared" si="169"/>
        <v>40900</v>
      </c>
      <c r="L217">
        <f t="shared" si="172"/>
        <v>15600</v>
      </c>
      <c r="M217">
        <f t="shared" si="174"/>
        <v>25120</v>
      </c>
      <c r="N217">
        <f t="shared" si="176"/>
        <v>22400</v>
      </c>
      <c r="O217">
        <f t="shared" si="177"/>
        <v>10320</v>
      </c>
      <c r="P217">
        <f t="shared" si="170"/>
        <v>-26500</v>
      </c>
      <c r="Q217">
        <f t="shared" si="170"/>
        <v>-3851.8799999999974</v>
      </c>
      <c r="S217" s="31"/>
      <c r="T217" s="43">
        <f t="shared" ref="T217:T280" si="202">$AB$21+$AB$22*E217</f>
        <v>26950.002827820063</v>
      </c>
      <c r="U217" s="31">
        <f t="shared" ref="U217:U280" si="203">ABS((T217-F217)/F217)</f>
        <v>0.2419380520330274</v>
      </c>
      <c r="V217" s="31">
        <f t="shared" ref="V217:V280" si="204">ABS(T217-F217)</f>
        <v>8601.1851721799394</v>
      </c>
      <c r="W217" s="31">
        <f t="shared" ref="W217:W280" si="205">(T217-F217)^2</f>
        <v>73980386.366128057</v>
      </c>
      <c r="X217" s="31"/>
      <c r="Y217" s="27"/>
      <c r="Z217" s="27"/>
      <c r="AA217" s="31"/>
      <c r="AB217" s="31"/>
      <c r="AC217" s="31"/>
      <c r="AK217" s="98">
        <v>212</v>
      </c>
      <c r="AL217">
        <f t="shared" si="186"/>
        <v>37282.356</v>
      </c>
      <c r="AM217" s="99">
        <f t="shared" si="187"/>
        <v>34721.346413607964</v>
      </c>
      <c r="AN217" s="31">
        <f t="shared" si="178"/>
        <v>6.8692267902598109E-2</v>
      </c>
      <c r="AO217" s="31">
        <f t="shared" si="179"/>
        <v>2561.009586392036</v>
      </c>
      <c r="AP217" s="31">
        <f t="shared" si="180"/>
        <v>6558770.1015919074</v>
      </c>
      <c r="BD217" s="98">
        <v>212</v>
      </c>
      <c r="BE217">
        <f t="shared" si="181"/>
        <v>37282.356</v>
      </c>
      <c r="BF217">
        <f>'Объединенные данные'!F203</f>
        <v>17600</v>
      </c>
      <c r="BG217">
        <f>'Объединенные данные'!H203</f>
        <v>5760</v>
      </c>
      <c r="BH217" s="31">
        <f t="shared" si="182"/>
        <v>31942.210976583752</v>
      </c>
      <c r="BI217" s="31">
        <f t="shared" si="183"/>
        <v>0.14323518136611987</v>
      </c>
      <c r="BJ217" s="31">
        <f t="shared" si="184"/>
        <v>5340.1450234162476</v>
      </c>
      <c r="BK217" s="31">
        <f t="shared" si="185"/>
        <v>28517148.871117316</v>
      </c>
      <c r="BY217" s="69">
        <f t="shared" si="188"/>
        <v>37282.356</v>
      </c>
      <c r="BZ217" s="59">
        <f t="shared" si="189"/>
        <v>32319.984</v>
      </c>
      <c r="CA217" s="59">
        <f t="shared" si="190"/>
        <v>14400</v>
      </c>
      <c r="CB217" s="31">
        <f t="shared" si="191"/>
        <v>27318.95859263969</v>
      </c>
      <c r="CC217" s="31">
        <f t="shared" si="192"/>
        <v>0.26724162516339656</v>
      </c>
      <c r="CD217" s="31">
        <f t="shared" si="193"/>
        <v>9963.3974073603094</v>
      </c>
      <c r="CE217" s="31">
        <f t="shared" si="194"/>
        <v>99269287.896994129</v>
      </c>
      <c r="EK217" s="69">
        <f t="shared" si="195"/>
        <v>37282.356</v>
      </c>
      <c r="EL217">
        <f t="shared" si="196"/>
        <v>32319.984</v>
      </c>
      <c r="EM217" s="59">
        <f t="shared" si="197"/>
        <v>14400</v>
      </c>
      <c r="EN217">
        <f t="shared" si="198"/>
        <v>37520.838236224517</v>
      </c>
      <c r="EO217" s="31">
        <f t="shared" si="199"/>
        <v>6.3966514408187536E-3</v>
      </c>
      <c r="EP217" s="31">
        <f t="shared" si="200"/>
        <v>238.48223622451769</v>
      </c>
      <c r="EQ217" s="31">
        <f t="shared" si="201"/>
        <v>56873.776994646658</v>
      </c>
    </row>
    <row r="218" spans="1:147" x14ac:dyDescent="0.25">
      <c r="A218">
        <v>209</v>
      </c>
      <c r="B218" s="4" t="s">
        <v>294</v>
      </c>
      <c r="C218" s="5">
        <v>6</v>
      </c>
      <c r="D218" s="5">
        <v>279</v>
      </c>
      <c r="E218" s="5">
        <v>38700</v>
      </c>
      <c r="F218" s="5">
        <v>37280.615999999995</v>
      </c>
      <c r="G218">
        <f t="shared" si="168"/>
        <v>35551.188000000002</v>
      </c>
      <c r="H218">
        <f t="shared" si="171"/>
        <v>39403.067999999999</v>
      </c>
      <c r="I218">
        <f t="shared" si="173"/>
        <v>37979.520000000004</v>
      </c>
      <c r="J218">
        <f t="shared" si="175"/>
        <v>41920.332000000002</v>
      </c>
      <c r="K218">
        <f t="shared" si="169"/>
        <v>14400</v>
      </c>
      <c r="L218">
        <f t="shared" si="172"/>
        <v>40900</v>
      </c>
      <c r="M218">
        <f t="shared" si="174"/>
        <v>15600</v>
      </c>
      <c r="N218">
        <f t="shared" si="176"/>
        <v>25120</v>
      </c>
      <c r="O218">
        <f t="shared" si="177"/>
        <v>22400</v>
      </c>
      <c r="P218">
        <f t="shared" si="170"/>
        <v>24300</v>
      </c>
      <c r="Q218">
        <f t="shared" si="170"/>
        <v>1729.4279999999926</v>
      </c>
      <c r="S218" s="31"/>
      <c r="T218" s="43">
        <f t="shared" si="202"/>
        <v>43427.782953551927</v>
      </c>
      <c r="U218" s="31">
        <f t="shared" si="203"/>
        <v>0.16488909286133935</v>
      </c>
      <c r="V218" s="31">
        <f t="shared" si="204"/>
        <v>6147.1669535519322</v>
      </c>
      <c r="W218" s="31">
        <f t="shared" si="205"/>
        <v>37787661.554840945</v>
      </c>
      <c r="X218" s="31"/>
      <c r="Y218" s="27"/>
      <c r="Z218" s="27"/>
      <c r="AA218" s="31"/>
      <c r="AB218" s="31"/>
      <c r="AC218" s="31"/>
      <c r="AK218" s="98">
        <v>213</v>
      </c>
      <c r="AL218">
        <f t="shared" si="186"/>
        <v>44075.724000000002</v>
      </c>
      <c r="AM218" s="99">
        <f t="shared" si="187"/>
        <v>34728.821072258273</v>
      </c>
      <c r="AN218" s="31">
        <f t="shared" si="178"/>
        <v>0.21206464873365954</v>
      </c>
      <c r="AO218" s="31">
        <f t="shared" si="179"/>
        <v>9346.9029277417285</v>
      </c>
      <c r="AP218" s="31">
        <f t="shared" si="180"/>
        <v>87364594.340626895</v>
      </c>
      <c r="BD218" s="98">
        <v>213</v>
      </c>
      <c r="BE218">
        <f t="shared" si="181"/>
        <v>44075.724000000002</v>
      </c>
      <c r="BF218">
        <f>'Объединенные данные'!F204</f>
        <v>15200</v>
      </c>
      <c r="BG218">
        <f>'Объединенные данные'!H204</f>
        <v>8160</v>
      </c>
      <c r="BH218" s="31">
        <f t="shared" si="182"/>
        <v>32369.078719913188</v>
      </c>
      <c r="BI218" s="31">
        <f t="shared" si="183"/>
        <v>0.26560301720935575</v>
      </c>
      <c r="BJ218" s="31">
        <f t="shared" si="184"/>
        <v>11706.645280086814</v>
      </c>
      <c r="BK218" s="31">
        <f t="shared" si="185"/>
        <v>137045543.71377888</v>
      </c>
      <c r="BY218" s="69">
        <f t="shared" si="188"/>
        <v>44075.724000000002</v>
      </c>
      <c r="BZ218" s="59">
        <f t="shared" si="189"/>
        <v>37282.356</v>
      </c>
      <c r="CA218" s="59">
        <f t="shared" si="190"/>
        <v>44400</v>
      </c>
      <c r="CB218" s="31">
        <f t="shared" si="191"/>
        <v>46745.866685166446</v>
      </c>
      <c r="CC218" s="31">
        <f t="shared" si="192"/>
        <v>6.0580801467185058E-2</v>
      </c>
      <c r="CD218" s="31">
        <f t="shared" si="193"/>
        <v>2670.1426851664437</v>
      </c>
      <c r="CE218" s="31">
        <f t="shared" si="194"/>
        <v>7129661.9591478659</v>
      </c>
      <c r="EK218" s="69">
        <f t="shared" si="195"/>
        <v>44075.724000000002</v>
      </c>
      <c r="EL218">
        <f t="shared" si="196"/>
        <v>37282.356</v>
      </c>
      <c r="EM218" s="59">
        <f t="shared" si="197"/>
        <v>44400</v>
      </c>
      <c r="EN218">
        <f t="shared" si="198"/>
        <v>58234.325713221057</v>
      </c>
      <c r="EO218" s="31">
        <f t="shared" si="199"/>
        <v>0.32123355961710476</v>
      </c>
      <c r="EP218" s="31">
        <f t="shared" si="200"/>
        <v>14158.601713221055</v>
      </c>
      <c r="EQ218" s="31">
        <f t="shared" si="201"/>
        <v>200466002.47362617</v>
      </c>
    </row>
    <row r="219" spans="1:147" x14ac:dyDescent="0.25">
      <c r="A219">
        <v>210</v>
      </c>
      <c r="B219" s="4" t="s">
        <v>295</v>
      </c>
      <c r="C219" s="5">
        <v>7</v>
      </c>
      <c r="D219" s="5">
        <v>280</v>
      </c>
      <c r="E219" s="5">
        <v>24240</v>
      </c>
      <c r="F219" s="5">
        <v>35051.004000000001</v>
      </c>
      <c r="G219">
        <f t="shared" si="168"/>
        <v>37280.615999999995</v>
      </c>
      <c r="H219">
        <f t="shared" si="171"/>
        <v>35551.188000000002</v>
      </c>
      <c r="I219">
        <f t="shared" si="173"/>
        <v>39403.067999999999</v>
      </c>
      <c r="J219">
        <f t="shared" si="175"/>
        <v>37979.520000000004</v>
      </c>
      <c r="K219">
        <f t="shared" si="169"/>
        <v>38700</v>
      </c>
      <c r="L219">
        <f t="shared" si="172"/>
        <v>14400</v>
      </c>
      <c r="M219">
        <f t="shared" si="174"/>
        <v>40900</v>
      </c>
      <c r="N219">
        <f t="shared" si="176"/>
        <v>15600</v>
      </c>
      <c r="O219">
        <f t="shared" si="177"/>
        <v>25120</v>
      </c>
      <c r="P219">
        <f t="shared" si="170"/>
        <v>-14460</v>
      </c>
      <c r="Q219">
        <f t="shared" si="170"/>
        <v>-2229.6119999999937</v>
      </c>
      <c r="S219" s="31"/>
      <c r="T219" s="43">
        <f t="shared" si="202"/>
        <v>33622.486631820124</v>
      </c>
      <c r="U219" s="31">
        <f t="shared" si="203"/>
        <v>4.0755390863550636E-2</v>
      </c>
      <c r="V219" s="31">
        <f t="shared" si="204"/>
        <v>1428.5173681798769</v>
      </c>
      <c r="W219" s="31">
        <f t="shared" si="205"/>
        <v>2040661.8711915622</v>
      </c>
      <c r="X219" s="31"/>
      <c r="Y219" s="27"/>
      <c r="Z219" s="27"/>
      <c r="AA219" s="31"/>
      <c r="AB219" s="31"/>
      <c r="AC219" s="31"/>
      <c r="AK219" s="98">
        <v>214</v>
      </c>
      <c r="AL219">
        <f t="shared" si="186"/>
        <v>28815.396000000001</v>
      </c>
      <c r="AM219" s="99">
        <f t="shared" si="187"/>
        <v>34736.295730908583</v>
      </c>
      <c r="AN219" s="31">
        <f t="shared" si="178"/>
        <v>0.20547695165836286</v>
      </c>
      <c r="AO219" s="31">
        <f t="shared" si="179"/>
        <v>5920.8997309085826</v>
      </c>
      <c r="AP219" s="31">
        <f t="shared" si="180"/>
        <v>35057053.623473324</v>
      </c>
      <c r="BD219" s="98">
        <v>214</v>
      </c>
      <c r="BE219">
        <f t="shared" si="181"/>
        <v>28815.396000000001</v>
      </c>
      <c r="BF219">
        <f>'Объединенные данные'!F205</f>
        <v>4560</v>
      </c>
      <c r="BG219">
        <f>'Объединенные данные'!H205</f>
        <v>5760</v>
      </c>
      <c r="BH219" s="31">
        <f t="shared" si="182"/>
        <v>24039.445030542272</v>
      </c>
      <c r="BI219" s="31">
        <f t="shared" si="183"/>
        <v>0.16574302742387187</v>
      </c>
      <c r="BJ219" s="31">
        <f t="shared" si="184"/>
        <v>4775.9509694577282</v>
      </c>
      <c r="BK219" s="31">
        <f t="shared" si="185"/>
        <v>22809707.662664212</v>
      </c>
      <c r="BY219" s="69">
        <f t="shared" si="188"/>
        <v>28815.396000000001</v>
      </c>
      <c r="BZ219" s="59">
        <f t="shared" si="189"/>
        <v>44075.724000000002</v>
      </c>
      <c r="CA219" s="59">
        <f t="shared" si="190"/>
        <v>15040</v>
      </c>
      <c r="CB219" s="31">
        <f t="shared" si="191"/>
        <v>29312.267862347802</v>
      </c>
      <c r="CC219" s="31">
        <f t="shared" si="192"/>
        <v>1.7243277251778932E-2</v>
      </c>
      <c r="CD219" s="31">
        <f t="shared" si="193"/>
        <v>496.87186234780165</v>
      </c>
      <c r="CE219" s="31">
        <f t="shared" si="194"/>
        <v>246881.64759297276</v>
      </c>
      <c r="EK219" s="69">
        <f t="shared" si="195"/>
        <v>28815.396000000001</v>
      </c>
      <c r="EL219">
        <f t="shared" si="196"/>
        <v>44075.724000000002</v>
      </c>
      <c r="EM219" s="59">
        <f t="shared" si="197"/>
        <v>15040</v>
      </c>
      <c r="EN219">
        <f t="shared" si="198"/>
        <v>43109.109949445519</v>
      </c>
      <c r="EO219" s="31">
        <f t="shared" si="199"/>
        <v>0.49604433509938639</v>
      </c>
      <c r="EP219" s="31">
        <f t="shared" si="200"/>
        <v>14293.713949445519</v>
      </c>
      <c r="EQ219" s="31">
        <f t="shared" si="201"/>
        <v>204310258.46857342</v>
      </c>
    </row>
    <row r="220" spans="1:147" x14ac:dyDescent="0.25">
      <c r="A220">
        <v>211</v>
      </c>
      <c r="B220" s="4" t="s">
        <v>296</v>
      </c>
      <c r="C220" s="5">
        <v>8</v>
      </c>
      <c r="D220" s="5">
        <v>281</v>
      </c>
      <c r="E220" s="5">
        <v>19840</v>
      </c>
      <c r="F220" s="5">
        <v>32319.984</v>
      </c>
      <c r="G220">
        <f t="shared" si="168"/>
        <v>35051.004000000001</v>
      </c>
      <c r="H220">
        <f t="shared" si="171"/>
        <v>37280.615999999995</v>
      </c>
      <c r="I220">
        <f t="shared" si="173"/>
        <v>35551.188000000002</v>
      </c>
      <c r="J220">
        <f t="shared" si="175"/>
        <v>39403.067999999999</v>
      </c>
      <c r="K220">
        <f t="shared" si="169"/>
        <v>24240</v>
      </c>
      <c r="L220">
        <f t="shared" si="172"/>
        <v>38700</v>
      </c>
      <c r="M220">
        <f t="shared" si="174"/>
        <v>14400</v>
      </c>
      <c r="N220">
        <f t="shared" si="176"/>
        <v>40900</v>
      </c>
      <c r="O220">
        <f t="shared" si="177"/>
        <v>15600</v>
      </c>
      <c r="P220">
        <f t="shared" si="170"/>
        <v>-4400</v>
      </c>
      <c r="Q220">
        <f t="shared" si="170"/>
        <v>-2731.0200000000004</v>
      </c>
      <c r="S220" s="31"/>
      <c r="T220" s="43">
        <f t="shared" si="202"/>
        <v>30638.855662551803</v>
      </c>
      <c r="U220" s="31">
        <f t="shared" si="203"/>
        <v>5.2015135200815611E-2</v>
      </c>
      <c r="V220" s="31">
        <f t="shared" si="204"/>
        <v>1681.1283374481973</v>
      </c>
      <c r="W220" s="31">
        <f t="shared" si="205"/>
        <v>2826192.4869713397</v>
      </c>
      <c r="X220" s="31"/>
      <c r="Y220" s="27"/>
      <c r="Z220" s="27"/>
      <c r="AA220" s="31"/>
      <c r="AB220" s="31"/>
      <c r="AC220" s="31"/>
      <c r="AK220" s="98">
        <v>215</v>
      </c>
      <c r="AL220">
        <f t="shared" si="186"/>
        <v>37074.06</v>
      </c>
      <c r="AM220" s="99">
        <f t="shared" si="187"/>
        <v>34743.770389558893</v>
      </c>
      <c r="AN220" s="31">
        <f t="shared" si="178"/>
        <v>6.2854988378426985E-2</v>
      </c>
      <c r="AO220" s="31">
        <f t="shared" si="179"/>
        <v>2330.2896104411047</v>
      </c>
      <c r="AP220" s="31">
        <f t="shared" si="180"/>
        <v>5430249.6685297554</v>
      </c>
      <c r="BD220" s="98">
        <v>215</v>
      </c>
      <c r="BE220">
        <f t="shared" si="181"/>
        <v>37074.06</v>
      </c>
      <c r="BF220">
        <f>'Объединенные данные'!F206</f>
        <v>18900</v>
      </c>
      <c r="BG220">
        <f>'Объединенные данные'!H206</f>
        <v>7280</v>
      </c>
      <c r="BH220" s="31">
        <f t="shared" si="182"/>
        <v>33921.594287223859</v>
      </c>
      <c r="BI220" s="31">
        <f t="shared" si="183"/>
        <v>8.5031574981972266E-2</v>
      </c>
      <c r="BJ220" s="31">
        <f t="shared" si="184"/>
        <v>3152.4657127761384</v>
      </c>
      <c r="BK220" s="31">
        <f t="shared" si="185"/>
        <v>9938040.0702291671</v>
      </c>
      <c r="BY220" s="69">
        <f t="shared" si="188"/>
        <v>37074.06</v>
      </c>
      <c r="BZ220" s="59">
        <f t="shared" si="189"/>
        <v>28815.396000000001</v>
      </c>
      <c r="CA220" s="59">
        <f t="shared" si="190"/>
        <v>21120</v>
      </c>
      <c r="CB220" s="31">
        <f t="shared" si="191"/>
        <v>31044.97344020805</v>
      </c>
      <c r="CC220" s="31">
        <f t="shared" si="192"/>
        <v>0.16262277613490261</v>
      </c>
      <c r="CD220" s="31">
        <f t="shared" si="193"/>
        <v>6029.0865597919474</v>
      </c>
      <c r="CE220" s="31">
        <f t="shared" si="194"/>
        <v>36349884.7454639</v>
      </c>
      <c r="EK220" s="69">
        <f t="shared" si="195"/>
        <v>37074.06</v>
      </c>
      <c r="EL220">
        <f t="shared" si="196"/>
        <v>28815.396000000001</v>
      </c>
      <c r="EM220" s="59">
        <f t="shared" si="197"/>
        <v>21120</v>
      </c>
      <c r="EN220">
        <f t="shared" si="198"/>
        <v>40121.450748851938</v>
      </c>
      <c r="EO220" s="31">
        <f t="shared" si="199"/>
        <v>8.2197384069938387E-2</v>
      </c>
      <c r="EP220" s="31">
        <f t="shared" si="200"/>
        <v>3047.3907488519399</v>
      </c>
      <c r="EQ220" s="31">
        <f t="shared" si="201"/>
        <v>9286590.3761883862</v>
      </c>
    </row>
    <row r="221" spans="1:147" x14ac:dyDescent="0.25">
      <c r="A221">
        <v>212</v>
      </c>
      <c r="B221" s="4" t="s">
        <v>297</v>
      </c>
      <c r="C221" s="5">
        <v>9</v>
      </c>
      <c r="D221" s="5">
        <v>282</v>
      </c>
      <c r="E221" s="5">
        <v>14400</v>
      </c>
      <c r="F221" s="5">
        <v>37282.356</v>
      </c>
      <c r="G221">
        <f t="shared" si="168"/>
        <v>32319.984</v>
      </c>
      <c r="H221">
        <f t="shared" si="171"/>
        <v>35051.004000000001</v>
      </c>
      <c r="I221">
        <f t="shared" si="173"/>
        <v>37280.615999999995</v>
      </c>
      <c r="J221">
        <f t="shared" si="175"/>
        <v>35551.188000000002</v>
      </c>
      <c r="K221">
        <f t="shared" si="169"/>
        <v>19840</v>
      </c>
      <c r="L221">
        <f t="shared" si="172"/>
        <v>24240</v>
      </c>
      <c r="M221">
        <f t="shared" si="174"/>
        <v>38700</v>
      </c>
      <c r="N221">
        <f t="shared" si="176"/>
        <v>14400</v>
      </c>
      <c r="O221">
        <f t="shared" si="177"/>
        <v>40900</v>
      </c>
      <c r="P221">
        <f t="shared" si="170"/>
        <v>-5440</v>
      </c>
      <c r="Q221">
        <f t="shared" si="170"/>
        <v>4962.3719999999994</v>
      </c>
      <c r="S221" s="31"/>
      <c r="T221" s="43">
        <f t="shared" si="202"/>
        <v>26950.002827820063</v>
      </c>
      <c r="U221" s="31">
        <f t="shared" si="203"/>
        <v>0.27713788184898874</v>
      </c>
      <c r="V221" s="31">
        <f t="shared" si="204"/>
        <v>10332.353172179937</v>
      </c>
      <c r="W221" s="31">
        <f t="shared" si="205"/>
        <v>106757522.07465681</v>
      </c>
      <c r="X221" s="31"/>
      <c r="Y221" s="27"/>
      <c r="Z221" s="27"/>
      <c r="AA221" s="31"/>
      <c r="AB221" s="31"/>
      <c r="AC221" s="31"/>
      <c r="AK221" s="98">
        <v>216</v>
      </c>
      <c r="AL221">
        <f t="shared" si="186"/>
        <v>37696.271999999997</v>
      </c>
      <c r="AM221" s="99">
        <f t="shared" si="187"/>
        <v>34751.245048209203</v>
      </c>
      <c r="AN221" s="31">
        <f t="shared" si="178"/>
        <v>7.8125151256092235E-2</v>
      </c>
      <c r="AO221" s="31">
        <f t="shared" si="179"/>
        <v>2945.0269517907946</v>
      </c>
      <c r="AP221" s="31">
        <f t="shared" si="180"/>
        <v>8673183.7467741799</v>
      </c>
      <c r="BD221" s="98">
        <v>216</v>
      </c>
      <c r="BE221">
        <f t="shared" si="181"/>
        <v>37696.271999999997</v>
      </c>
      <c r="BF221">
        <f>'Объединенные данные'!F207</f>
        <v>20000</v>
      </c>
      <c r="BG221">
        <f>'Объединенные данные'!H207</f>
        <v>9120</v>
      </c>
      <c r="BH221" s="31">
        <f t="shared" si="182"/>
        <v>36030.618136968813</v>
      </c>
      <c r="BI221" s="31">
        <f t="shared" si="183"/>
        <v>4.4186169471378614E-2</v>
      </c>
      <c r="BJ221" s="31">
        <f t="shared" si="184"/>
        <v>1665.6538630311843</v>
      </c>
      <c r="BK221" s="31">
        <f t="shared" si="185"/>
        <v>2774402.7914307071</v>
      </c>
      <c r="BY221" s="69">
        <f t="shared" si="188"/>
        <v>37696.271999999997</v>
      </c>
      <c r="BZ221" s="59">
        <f t="shared" si="189"/>
        <v>37074.06</v>
      </c>
      <c r="CA221" s="59">
        <f t="shared" si="190"/>
        <v>20640</v>
      </c>
      <c r="CB221" s="31">
        <f t="shared" si="191"/>
        <v>31864.172434317326</v>
      </c>
      <c r="CC221" s="31">
        <f t="shared" si="192"/>
        <v>0.15471290014255709</v>
      </c>
      <c r="CD221" s="31">
        <f t="shared" si="193"/>
        <v>5832.0995656826708</v>
      </c>
      <c r="CE221" s="31">
        <f t="shared" si="194"/>
        <v>34013385.344035998</v>
      </c>
      <c r="EK221" s="69">
        <f t="shared" si="195"/>
        <v>37696.271999999997</v>
      </c>
      <c r="EL221">
        <f t="shared" si="196"/>
        <v>37074.06</v>
      </c>
      <c r="EM221" s="59">
        <f t="shared" si="197"/>
        <v>20640</v>
      </c>
      <c r="EN221">
        <f t="shared" si="198"/>
        <v>43473.410482267675</v>
      </c>
      <c r="EO221" s="31">
        <f t="shared" si="199"/>
        <v>0.15325490229558184</v>
      </c>
      <c r="EP221" s="31">
        <f t="shared" si="200"/>
        <v>5777.1384822676773</v>
      </c>
      <c r="EQ221" s="31">
        <f t="shared" si="201"/>
        <v>33375329.043298081</v>
      </c>
    </row>
    <row r="222" spans="1:147" x14ac:dyDescent="0.25">
      <c r="A222">
        <v>213</v>
      </c>
      <c r="B222" s="4" t="s">
        <v>298</v>
      </c>
      <c r="C222" s="5">
        <v>10</v>
      </c>
      <c r="D222" s="5">
        <v>283</v>
      </c>
      <c r="E222" s="5">
        <v>44400</v>
      </c>
      <c r="F222" s="5">
        <v>44075.724000000002</v>
      </c>
      <c r="G222">
        <f t="shared" si="168"/>
        <v>37282.356</v>
      </c>
      <c r="H222">
        <f t="shared" si="171"/>
        <v>32319.984</v>
      </c>
      <c r="I222">
        <f t="shared" si="173"/>
        <v>35051.004000000001</v>
      </c>
      <c r="J222">
        <f t="shared" si="175"/>
        <v>37280.615999999995</v>
      </c>
      <c r="K222">
        <f t="shared" si="169"/>
        <v>14400</v>
      </c>
      <c r="L222">
        <f t="shared" si="172"/>
        <v>19840</v>
      </c>
      <c r="M222">
        <f t="shared" si="174"/>
        <v>24240</v>
      </c>
      <c r="N222">
        <f t="shared" si="176"/>
        <v>38700</v>
      </c>
      <c r="O222">
        <f t="shared" si="177"/>
        <v>14400</v>
      </c>
      <c r="P222">
        <f t="shared" si="170"/>
        <v>30000</v>
      </c>
      <c r="Q222">
        <f t="shared" si="170"/>
        <v>6793.3680000000022</v>
      </c>
      <c r="S222" s="31"/>
      <c r="T222" s="43">
        <f t="shared" si="202"/>
        <v>47292.941254649522</v>
      </c>
      <c r="U222" s="31">
        <f t="shared" si="203"/>
        <v>7.2992953097027288E-2</v>
      </c>
      <c r="V222" s="31">
        <f t="shared" si="204"/>
        <v>3217.2172546495203</v>
      </c>
      <c r="W222" s="31">
        <f t="shared" si="205"/>
        <v>10350486.863614596</v>
      </c>
      <c r="X222" s="31"/>
      <c r="Y222" s="27"/>
      <c r="Z222" s="27"/>
      <c r="AA222" s="31"/>
      <c r="AB222" s="31"/>
      <c r="AC222" s="31"/>
      <c r="AK222" s="98">
        <v>217</v>
      </c>
      <c r="AL222">
        <f t="shared" si="186"/>
        <v>30653.232</v>
      </c>
      <c r="AM222" s="99">
        <f t="shared" si="187"/>
        <v>34758.719706859512</v>
      </c>
      <c r="AN222" s="31">
        <f t="shared" si="178"/>
        <v>0.13393327355691279</v>
      </c>
      <c r="AO222" s="31">
        <f t="shared" si="179"/>
        <v>4105.4877068595124</v>
      </c>
      <c r="AP222" s="31">
        <f t="shared" si="180"/>
        <v>16855029.311174579</v>
      </c>
      <c r="BD222" s="98">
        <v>217</v>
      </c>
      <c r="BE222">
        <f t="shared" si="181"/>
        <v>30653.232</v>
      </c>
      <c r="BF222">
        <f>'Объединенные данные'!F208</f>
        <v>8320</v>
      </c>
      <c r="BG222">
        <f>'Объединенные данные'!H208</f>
        <v>7280</v>
      </c>
      <c r="BH222" s="31">
        <f t="shared" si="182"/>
        <v>27509.687561064442</v>
      </c>
      <c r="BI222" s="31">
        <f t="shared" si="183"/>
        <v>0.10255181048887628</v>
      </c>
      <c r="BJ222" s="31">
        <f t="shared" si="184"/>
        <v>3143.544438935558</v>
      </c>
      <c r="BK222" s="31">
        <f t="shared" si="185"/>
        <v>9881871.639562672</v>
      </c>
      <c r="BY222" s="69">
        <f t="shared" si="188"/>
        <v>30653.232</v>
      </c>
      <c r="BZ222" s="59">
        <f t="shared" si="189"/>
        <v>37696.271999999997</v>
      </c>
      <c r="CA222" s="59">
        <f t="shared" si="190"/>
        <v>14400</v>
      </c>
      <c r="CB222" s="31">
        <f t="shared" si="191"/>
        <v>28047.588842965888</v>
      </c>
      <c r="CC222" s="31">
        <f t="shared" si="192"/>
        <v>8.5003863769866489E-2</v>
      </c>
      <c r="CD222" s="31">
        <f t="shared" si="193"/>
        <v>2605.6431570341119</v>
      </c>
      <c r="CE222" s="31">
        <f t="shared" si="194"/>
        <v>6789376.2617986938</v>
      </c>
      <c r="EK222" s="69">
        <f t="shared" si="195"/>
        <v>30653.232</v>
      </c>
      <c r="EL222">
        <f t="shared" si="196"/>
        <v>37696.271999999997</v>
      </c>
      <c r="EM222" s="59">
        <f t="shared" si="197"/>
        <v>14400</v>
      </c>
      <c r="EN222">
        <f t="shared" si="198"/>
        <v>39895.837101886325</v>
      </c>
      <c r="EO222" s="31">
        <f t="shared" si="199"/>
        <v>0.30152138938844442</v>
      </c>
      <c r="EP222" s="31">
        <f t="shared" si="200"/>
        <v>9242.6051018863254</v>
      </c>
      <c r="EQ222" s="31">
        <f t="shared" si="201"/>
        <v>85425749.069415137</v>
      </c>
    </row>
    <row r="223" spans="1:147" x14ac:dyDescent="0.25">
      <c r="A223">
        <v>214</v>
      </c>
      <c r="B223" s="4" t="s">
        <v>300</v>
      </c>
      <c r="C223" s="5">
        <v>12</v>
      </c>
      <c r="D223" s="5">
        <v>285</v>
      </c>
      <c r="E223" s="5">
        <v>15040</v>
      </c>
      <c r="F223" s="5">
        <v>28815.396000000001</v>
      </c>
      <c r="G223">
        <f t="shared" si="168"/>
        <v>44075.724000000002</v>
      </c>
      <c r="H223">
        <f t="shared" si="171"/>
        <v>37282.356</v>
      </c>
      <c r="I223">
        <f t="shared" si="173"/>
        <v>32319.984</v>
      </c>
      <c r="J223">
        <f t="shared" si="175"/>
        <v>35051.004000000001</v>
      </c>
      <c r="K223">
        <f t="shared" si="169"/>
        <v>44400</v>
      </c>
      <c r="L223">
        <f t="shared" si="172"/>
        <v>14400</v>
      </c>
      <c r="M223">
        <f t="shared" si="174"/>
        <v>19840</v>
      </c>
      <c r="N223">
        <f t="shared" si="176"/>
        <v>24240</v>
      </c>
      <c r="O223">
        <f t="shared" si="177"/>
        <v>38700</v>
      </c>
      <c r="P223">
        <f t="shared" si="170"/>
        <v>-29360</v>
      </c>
      <c r="Q223">
        <f t="shared" si="170"/>
        <v>-15260.328000000001</v>
      </c>
      <c r="S223" s="31"/>
      <c r="T223" s="43">
        <f t="shared" si="202"/>
        <v>27383.98551425909</v>
      </c>
      <c r="U223" s="31">
        <f t="shared" si="203"/>
        <v>4.9675197444481102E-2</v>
      </c>
      <c r="V223" s="31">
        <f t="shared" si="204"/>
        <v>1431.4104857409111</v>
      </c>
      <c r="W223" s="31">
        <f t="shared" si="205"/>
        <v>2048935.978689031</v>
      </c>
      <c r="X223" s="31"/>
      <c r="Y223" s="27"/>
      <c r="Z223" s="27"/>
      <c r="AA223" s="31"/>
      <c r="AB223" s="31"/>
      <c r="AC223" s="31"/>
      <c r="AK223" s="98">
        <v>218</v>
      </c>
      <c r="AL223">
        <f t="shared" si="186"/>
        <v>40940.027999999998</v>
      </c>
      <c r="AM223" s="99">
        <f t="shared" si="187"/>
        <v>34766.194365509822</v>
      </c>
      <c r="AN223" s="31">
        <f t="shared" si="178"/>
        <v>0.15080189086558946</v>
      </c>
      <c r="AO223" s="31">
        <f t="shared" si="179"/>
        <v>6173.8336344901763</v>
      </c>
      <c r="AP223" s="31">
        <f t="shared" si="180"/>
        <v>38116221.74636218</v>
      </c>
      <c r="BD223" s="98">
        <v>218</v>
      </c>
      <c r="BE223">
        <f t="shared" si="181"/>
        <v>40940.027999999998</v>
      </c>
      <c r="BF223">
        <f>'Объединенные данные'!F209</f>
        <v>20800</v>
      </c>
      <c r="BG223">
        <f>'Объединенные данные'!H209</f>
        <v>20100</v>
      </c>
      <c r="BH223" s="31">
        <f t="shared" si="182"/>
        <v>45122.693188802892</v>
      </c>
      <c r="BI223" s="31">
        <f t="shared" si="183"/>
        <v>0.10216566507484787</v>
      </c>
      <c r="BJ223" s="31">
        <f t="shared" si="184"/>
        <v>4182.6651888028937</v>
      </c>
      <c r="BK223" s="31">
        <f t="shared" si="185"/>
        <v>17494688.081623547</v>
      </c>
      <c r="BY223" s="69">
        <f t="shared" si="188"/>
        <v>40940.027999999998</v>
      </c>
      <c r="BZ223" s="59">
        <f t="shared" si="189"/>
        <v>30653.232</v>
      </c>
      <c r="CA223" s="59">
        <f t="shared" si="190"/>
        <v>17440</v>
      </c>
      <c r="CB223" s="31">
        <f t="shared" si="191"/>
        <v>28993.512575099299</v>
      </c>
      <c r="CC223" s="31">
        <f t="shared" si="192"/>
        <v>0.29180525780052469</v>
      </c>
      <c r="CD223" s="31">
        <f t="shared" si="193"/>
        <v>11946.515424900699</v>
      </c>
      <c r="CE223" s="31">
        <f t="shared" si="194"/>
        <v>142719230.79739034</v>
      </c>
      <c r="EK223" s="69">
        <f t="shared" si="195"/>
        <v>40940.027999999998</v>
      </c>
      <c r="EL223">
        <f t="shared" si="196"/>
        <v>30653.232</v>
      </c>
      <c r="EM223" s="59">
        <f t="shared" si="197"/>
        <v>17440</v>
      </c>
      <c r="EN223">
        <f t="shared" si="198"/>
        <v>38661.37211040566</v>
      </c>
      <c r="EO223" s="31">
        <f t="shared" si="199"/>
        <v>5.5658386203212618E-2</v>
      </c>
      <c r="EP223" s="31">
        <f t="shared" si="200"/>
        <v>2278.6558895943381</v>
      </c>
      <c r="EQ223" s="31">
        <f t="shared" si="201"/>
        <v>5192272.6631829645</v>
      </c>
    </row>
    <row r="224" spans="1:147" x14ac:dyDescent="0.25">
      <c r="A224">
        <v>215</v>
      </c>
      <c r="B224" s="4" t="s">
        <v>301</v>
      </c>
      <c r="C224" s="5">
        <v>13</v>
      </c>
      <c r="D224" s="5">
        <v>286</v>
      </c>
      <c r="E224" s="5">
        <v>21120</v>
      </c>
      <c r="F224" s="5">
        <v>37074.06</v>
      </c>
      <c r="G224">
        <f t="shared" si="168"/>
        <v>28815.396000000001</v>
      </c>
      <c r="H224">
        <f t="shared" si="171"/>
        <v>44075.724000000002</v>
      </c>
      <c r="I224">
        <f t="shared" si="173"/>
        <v>37282.356</v>
      </c>
      <c r="J224">
        <f t="shared" si="175"/>
        <v>32319.984</v>
      </c>
      <c r="K224">
        <f t="shared" si="169"/>
        <v>15040</v>
      </c>
      <c r="L224">
        <f t="shared" si="172"/>
        <v>44400</v>
      </c>
      <c r="M224">
        <f t="shared" si="174"/>
        <v>14400</v>
      </c>
      <c r="N224">
        <f t="shared" si="176"/>
        <v>19840</v>
      </c>
      <c r="O224">
        <f t="shared" si="177"/>
        <v>24240</v>
      </c>
      <c r="P224">
        <f t="shared" si="170"/>
        <v>6080</v>
      </c>
      <c r="Q224">
        <f t="shared" si="170"/>
        <v>8258.663999999997</v>
      </c>
      <c r="S224" s="31"/>
      <c r="T224" s="43">
        <f t="shared" si="202"/>
        <v>31506.821035429857</v>
      </c>
      <c r="U224" s="31">
        <f t="shared" si="203"/>
        <v>0.15016534376246196</v>
      </c>
      <c r="V224" s="31">
        <f t="shared" si="204"/>
        <v>5567.2389645701405</v>
      </c>
      <c r="W224" s="31">
        <f t="shared" si="205"/>
        <v>30994149.68862801</v>
      </c>
      <c r="X224" s="31"/>
      <c r="Y224" s="27"/>
      <c r="Z224" s="27"/>
      <c r="AA224" s="31"/>
      <c r="AB224" s="31"/>
      <c r="AC224" s="31"/>
      <c r="AK224" s="98">
        <v>219</v>
      </c>
      <c r="AL224">
        <f t="shared" si="186"/>
        <v>35164.127999999997</v>
      </c>
      <c r="AM224" s="99">
        <f t="shared" si="187"/>
        <v>34773.669024160132</v>
      </c>
      <c r="AN224" s="31">
        <f t="shared" si="178"/>
        <v>1.1103900424883711E-2</v>
      </c>
      <c r="AO224" s="31">
        <f t="shared" si="179"/>
        <v>390.45897583986516</v>
      </c>
      <c r="AP224" s="31">
        <f t="shared" si="180"/>
        <v>152458.21181391639</v>
      </c>
      <c r="BD224" s="98">
        <v>219</v>
      </c>
      <c r="BE224">
        <f t="shared" si="181"/>
        <v>35164.127999999997</v>
      </c>
      <c r="BF224">
        <f>'Объединенные данные'!F210</f>
        <v>7600</v>
      </c>
      <c r="BG224">
        <f>'Объединенные данные'!H210</f>
        <v>6800</v>
      </c>
      <c r="BH224" s="31">
        <f t="shared" si="182"/>
        <v>26697.065612456085</v>
      </c>
      <c r="BI224" s="31">
        <f t="shared" si="183"/>
        <v>0.24078692887091963</v>
      </c>
      <c r="BJ224" s="31">
        <f t="shared" si="184"/>
        <v>8467.0623875439123</v>
      </c>
      <c r="BK224" s="31">
        <f t="shared" si="185"/>
        <v>71691145.474560812</v>
      </c>
      <c r="BY224" s="69">
        <f t="shared" si="188"/>
        <v>35164.127999999997</v>
      </c>
      <c r="BZ224" s="59">
        <f t="shared" si="189"/>
        <v>40940.027999999998</v>
      </c>
      <c r="CA224" s="59">
        <f t="shared" si="190"/>
        <v>21600</v>
      </c>
      <c r="CB224" s="31">
        <f t="shared" si="191"/>
        <v>32988.254072739466</v>
      </c>
      <c r="CC224" s="31">
        <f t="shared" si="192"/>
        <v>6.1877659166197183E-2</v>
      </c>
      <c r="CD224" s="31">
        <f t="shared" si="193"/>
        <v>2175.8739272605308</v>
      </c>
      <c r="CE224" s="31">
        <f t="shared" si="194"/>
        <v>4734427.3473321656</v>
      </c>
      <c r="EK224" s="69">
        <f t="shared" si="195"/>
        <v>35164.127999999997</v>
      </c>
      <c r="EL224">
        <f t="shared" si="196"/>
        <v>40940.027999999998</v>
      </c>
      <c r="EM224" s="59">
        <f t="shared" si="197"/>
        <v>21600</v>
      </c>
      <c r="EN224">
        <f t="shared" si="198"/>
        <v>45773.901656839487</v>
      </c>
      <c r="EO224" s="31">
        <f t="shared" si="199"/>
        <v>0.3017215059858584</v>
      </c>
      <c r="EP224" s="31">
        <f t="shared" si="200"/>
        <v>10609.77365683949</v>
      </c>
      <c r="EQ224" s="31">
        <f t="shared" si="201"/>
        <v>112567297.04936521</v>
      </c>
    </row>
    <row r="225" spans="1:147" x14ac:dyDescent="0.25">
      <c r="A225">
        <v>216</v>
      </c>
      <c r="B225" s="4" t="s">
        <v>302</v>
      </c>
      <c r="C225" s="5">
        <v>14</v>
      </c>
      <c r="D225" s="5">
        <v>287</v>
      </c>
      <c r="E225" s="5">
        <v>20640</v>
      </c>
      <c r="F225" s="5">
        <v>37696.271999999997</v>
      </c>
      <c r="G225">
        <f t="shared" si="168"/>
        <v>37074.06</v>
      </c>
      <c r="H225">
        <f t="shared" si="171"/>
        <v>28815.396000000001</v>
      </c>
      <c r="I225">
        <f t="shared" si="173"/>
        <v>44075.724000000002</v>
      </c>
      <c r="J225">
        <f t="shared" si="175"/>
        <v>37282.356</v>
      </c>
      <c r="K225">
        <f t="shared" si="169"/>
        <v>21120</v>
      </c>
      <c r="L225">
        <f t="shared" si="172"/>
        <v>15040</v>
      </c>
      <c r="M225">
        <f t="shared" si="174"/>
        <v>44400</v>
      </c>
      <c r="N225">
        <f t="shared" si="176"/>
        <v>14400</v>
      </c>
      <c r="O225">
        <f t="shared" si="177"/>
        <v>19840</v>
      </c>
      <c r="P225">
        <f t="shared" si="170"/>
        <v>-480</v>
      </c>
      <c r="Q225">
        <f t="shared" si="170"/>
        <v>622.21199999999953</v>
      </c>
      <c r="S225" s="31"/>
      <c r="T225" s="43">
        <f t="shared" si="202"/>
        <v>31181.334020600589</v>
      </c>
      <c r="U225" s="31">
        <f t="shared" si="203"/>
        <v>0.17282711615088645</v>
      </c>
      <c r="V225" s="31">
        <f t="shared" si="204"/>
        <v>6514.9379793994085</v>
      </c>
      <c r="W225" s="31">
        <f t="shared" si="205"/>
        <v>42444416.875420846</v>
      </c>
      <c r="X225" s="31"/>
      <c r="Y225" s="27"/>
      <c r="Z225" s="27"/>
      <c r="AA225" s="31"/>
      <c r="AB225" s="31"/>
      <c r="AC225" s="31"/>
      <c r="AK225" s="98">
        <v>220</v>
      </c>
      <c r="AL225">
        <f t="shared" si="186"/>
        <v>32817.671999999999</v>
      </c>
      <c r="AM225" s="99">
        <f t="shared" si="187"/>
        <v>34781.143682810442</v>
      </c>
      <c r="AN225" s="31">
        <f t="shared" si="178"/>
        <v>5.9829706470661388E-2</v>
      </c>
      <c r="AO225" s="31">
        <f t="shared" si="179"/>
        <v>1963.4716828104429</v>
      </c>
      <c r="AP225" s="31">
        <f t="shared" si="180"/>
        <v>3855221.0491984724</v>
      </c>
      <c r="BD225" s="98">
        <v>220</v>
      </c>
      <c r="BE225">
        <f t="shared" si="181"/>
        <v>32817.671999999999</v>
      </c>
      <c r="BF225">
        <f>'Объединенные данные'!F211</f>
        <v>19700</v>
      </c>
      <c r="BG225">
        <f>'Объединенные данные'!H211</f>
        <v>19000</v>
      </c>
      <c r="BH225" s="31">
        <f t="shared" si="182"/>
        <v>43593.756739882381</v>
      </c>
      <c r="BI225" s="31">
        <f t="shared" si="183"/>
        <v>0.32836225372361522</v>
      </c>
      <c r="BJ225" s="31">
        <f t="shared" si="184"/>
        <v>10776.084739882383</v>
      </c>
      <c r="BK225" s="31">
        <f t="shared" si="185"/>
        <v>116124002.32112595</v>
      </c>
      <c r="BY225" s="69">
        <f t="shared" si="188"/>
        <v>32817.671999999999</v>
      </c>
      <c r="BZ225" s="59">
        <f t="shared" si="189"/>
        <v>35164.127999999997</v>
      </c>
      <c r="CA225" s="59">
        <f t="shared" si="190"/>
        <v>35700</v>
      </c>
      <c r="CB225" s="31">
        <f t="shared" si="191"/>
        <v>41020.021759526498</v>
      </c>
      <c r="CC225" s="31">
        <f t="shared" si="192"/>
        <v>0.24993697784311147</v>
      </c>
      <c r="CD225" s="31">
        <f t="shared" si="193"/>
        <v>8202.3497595264998</v>
      </c>
      <c r="CE225" s="31">
        <f t="shared" si="194"/>
        <v>67278541.577604428</v>
      </c>
      <c r="EK225" s="69">
        <f t="shared" si="195"/>
        <v>32817.671999999999</v>
      </c>
      <c r="EL225">
        <f t="shared" si="196"/>
        <v>35164.127999999997</v>
      </c>
      <c r="EM225" s="59">
        <f t="shared" si="197"/>
        <v>35700</v>
      </c>
      <c r="EN225">
        <f t="shared" si="198"/>
        <v>51927.40121043472</v>
      </c>
      <c r="EO225" s="31">
        <f t="shared" si="199"/>
        <v>0.5822999635816557</v>
      </c>
      <c r="EP225" s="31">
        <f t="shared" si="200"/>
        <v>19109.729210434722</v>
      </c>
      <c r="EQ225" s="31">
        <f t="shared" si="201"/>
        <v>365181750.49614203</v>
      </c>
    </row>
    <row r="226" spans="1:147" x14ac:dyDescent="0.25">
      <c r="A226">
        <v>217</v>
      </c>
      <c r="B226" s="4" t="s">
        <v>303</v>
      </c>
      <c r="C226" s="5">
        <v>15</v>
      </c>
      <c r="D226" s="5">
        <v>288</v>
      </c>
      <c r="E226" s="5">
        <v>14400</v>
      </c>
      <c r="F226" s="5">
        <v>30653.232</v>
      </c>
      <c r="G226">
        <f t="shared" si="168"/>
        <v>37696.271999999997</v>
      </c>
      <c r="H226">
        <f t="shared" si="171"/>
        <v>37074.06</v>
      </c>
      <c r="I226">
        <f t="shared" si="173"/>
        <v>28815.396000000001</v>
      </c>
      <c r="J226">
        <f t="shared" si="175"/>
        <v>44075.724000000002</v>
      </c>
      <c r="K226">
        <f t="shared" si="169"/>
        <v>20640</v>
      </c>
      <c r="L226">
        <f t="shared" si="172"/>
        <v>21120</v>
      </c>
      <c r="M226">
        <f t="shared" si="174"/>
        <v>15040</v>
      </c>
      <c r="N226">
        <f t="shared" si="176"/>
        <v>44400</v>
      </c>
      <c r="O226">
        <f t="shared" si="177"/>
        <v>14400</v>
      </c>
      <c r="P226">
        <f t="shared" si="170"/>
        <v>-6240</v>
      </c>
      <c r="Q226">
        <f t="shared" si="170"/>
        <v>-7043.0399999999972</v>
      </c>
      <c r="S226" s="31"/>
      <c r="T226" s="43">
        <f t="shared" si="202"/>
        <v>26950.002827820063</v>
      </c>
      <c r="U226" s="31">
        <f t="shared" si="203"/>
        <v>0.12081039846564752</v>
      </c>
      <c r="V226" s="31">
        <f t="shared" si="204"/>
        <v>3703.2291721799374</v>
      </c>
      <c r="W226" s="31">
        <f t="shared" si="205"/>
        <v>13713906.301684504</v>
      </c>
      <c r="X226" s="31"/>
      <c r="Y226" s="27"/>
      <c r="Z226" s="27"/>
      <c r="AA226" s="31"/>
      <c r="AB226" s="31"/>
      <c r="AC226" s="31"/>
      <c r="AK226" s="98">
        <v>221</v>
      </c>
      <c r="AL226">
        <f t="shared" si="186"/>
        <v>32690.28</v>
      </c>
      <c r="AM226" s="99">
        <f t="shared" si="187"/>
        <v>34788.618341460751</v>
      </c>
      <c r="AN226" s="31">
        <f t="shared" si="178"/>
        <v>6.4188448109369287E-2</v>
      </c>
      <c r="AO226" s="31">
        <f t="shared" si="179"/>
        <v>2098.3383414607524</v>
      </c>
      <c r="AP226" s="31">
        <f t="shared" si="180"/>
        <v>4403023.7952442616</v>
      </c>
      <c r="BD226" s="98">
        <v>221</v>
      </c>
      <c r="BE226">
        <f t="shared" si="181"/>
        <v>32690.28</v>
      </c>
      <c r="BF226">
        <f>'Объединенные данные'!F212</f>
        <v>18900</v>
      </c>
      <c r="BG226">
        <f>'Объединенные данные'!H212</f>
        <v>9120</v>
      </c>
      <c r="BH226" s="31">
        <f t="shared" si="182"/>
        <v>35363.973770354882</v>
      </c>
      <c r="BI226" s="31">
        <f t="shared" si="183"/>
        <v>8.1788646972582771E-2</v>
      </c>
      <c r="BJ226" s="31">
        <f t="shared" si="184"/>
        <v>2673.6937703548829</v>
      </c>
      <c r="BK226" s="31">
        <f t="shared" si="185"/>
        <v>7148638.3776345095</v>
      </c>
      <c r="BY226" s="69">
        <f t="shared" si="188"/>
        <v>32690.28</v>
      </c>
      <c r="BZ226" s="59">
        <f t="shared" si="189"/>
        <v>32817.671999999999</v>
      </c>
      <c r="CA226" s="59">
        <f t="shared" si="190"/>
        <v>34600</v>
      </c>
      <c r="CB226" s="31">
        <f t="shared" si="191"/>
        <v>40014.354063200197</v>
      </c>
      <c r="CC226" s="31">
        <f t="shared" si="192"/>
        <v>0.22404439678094523</v>
      </c>
      <c r="CD226" s="31">
        <f t="shared" si="193"/>
        <v>7324.074063200198</v>
      </c>
      <c r="CE226" s="31">
        <f t="shared" si="194"/>
        <v>53642060.883241855</v>
      </c>
      <c r="EK226" s="69">
        <f t="shared" si="195"/>
        <v>32690.28</v>
      </c>
      <c r="EL226">
        <f t="shared" si="196"/>
        <v>32817.671999999999</v>
      </c>
      <c r="EM226" s="59">
        <f t="shared" si="197"/>
        <v>34600</v>
      </c>
      <c r="EN226">
        <f t="shared" si="198"/>
        <v>50211.728233909722</v>
      </c>
      <c r="EO226" s="31">
        <f t="shared" si="199"/>
        <v>0.5359834248562485</v>
      </c>
      <c r="EP226" s="31">
        <f t="shared" si="200"/>
        <v>17521.448233909723</v>
      </c>
      <c r="EQ226" s="31">
        <f t="shared" si="201"/>
        <v>307001148.21357816</v>
      </c>
    </row>
    <row r="227" spans="1:147" x14ac:dyDescent="0.25">
      <c r="A227">
        <v>218</v>
      </c>
      <c r="B227" s="4" t="s">
        <v>305</v>
      </c>
      <c r="C227" s="5">
        <v>17</v>
      </c>
      <c r="D227" s="5">
        <v>290</v>
      </c>
      <c r="E227" s="5">
        <v>17440</v>
      </c>
      <c r="F227" s="5">
        <v>40940.027999999998</v>
      </c>
      <c r="G227">
        <f t="shared" si="168"/>
        <v>30653.232</v>
      </c>
      <c r="H227">
        <f t="shared" si="171"/>
        <v>37696.271999999997</v>
      </c>
      <c r="I227">
        <f t="shared" si="173"/>
        <v>37074.06</v>
      </c>
      <c r="J227">
        <f t="shared" si="175"/>
        <v>28815.396000000001</v>
      </c>
      <c r="K227">
        <f t="shared" si="169"/>
        <v>14400</v>
      </c>
      <c r="L227">
        <f t="shared" si="172"/>
        <v>20640</v>
      </c>
      <c r="M227">
        <f t="shared" si="174"/>
        <v>21120</v>
      </c>
      <c r="N227">
        <f t="shared" si="176"/>
        <v>15040</v>
      </c>
      <c r="O227">
        <f t="shared" si="177"/>
        <v>44400</v>
      </c>
      <c r="P227">
        <f t="shared" si="170"/>
        <v>3040</v>
      </c>
      <c r="Q227">
        <f t="shared" si="170"/>
        <v>10286.795999999998</v>
      </c>
      <c r="S227" s="31"/>
      <c r="T227" s="43">
        <f t="shared" si="202"/>
        <v>29011.420588405446</v>
      </c>
      <c r="U227" s="31">
        <f t="shared" si="203"/>
        <v>0.29136783715913805</v>
      </c>
      <c r="V227" s="31">
        <f t="shared" si="204"/>
        <v>11928.607411594552</v>
      </c>
      <c r="W227" s="31">
        <f t="shared" si="205"/>
        <v>142291674.77994847</v>
      </c>
      <c r="X227" s="31"/>
      <c r="Y227" s="27"/>
      <c r="Z227" s="27"/>
      <c r="AA227" s="31"/>
      <c r="AB227" s="31"/>
      <c r="AC227" s="31"/>
      <c r="AK227" s="98">
        <v>222</v>
      </c>
      <c r="AL227">
        <f t="shared" si="186"/>
        <v>17542.763999999999</v>
      </c>
      <c r="AM227" s="99">
        <f t="shared" si="187"/>
        <v>34796.093000111061</v>
      </c>
      <c r="AN227" s="31">
        <f t="shared" si="178"/>
        <v>0.98350117462168807</v>
      </c>
      <c r="AO227" s="31">
        <f t="shared" si="179"/>
        <v>17253.329000111062</v>
      </c>
      <c r="AP227" s="31">
        <f t="shared" si="180"/>
        <v>297677361.5860734</v>
      </c>
      <c r="BD227" s="98">
        <v>222</v>
      </c>
      <c r="BE227">
        <f t="shared" si="181"/>
        <v>17542.763999999999</v>
      </c>
      <c r="BF227">
        <f>'Объединенные данные'!F213</f>
        <v>16100</v>
      </c>
      <c r="BG227">
        <f>'Объединенные данные'!H213</f>
        <v>6960</v>
      </c>
      <c r="BH227" s="31">
        <f t="shared" si="182"/>
        <v>31973.832748262856</v>
      </c>
      <c r="BI227" s="31">
        <f t="shared" si="183"/>
        <v>0.82262229305842893</v>
      </c>
      <c r="BJ227" s="31">
        <f t="shared" si="184"/>
        <v>14431.068748262856</v>
      </c>
      <c r="BK227" s="31">
        <f t="shared" si="185"/>
        <v>208255745.21708888</v>
      </c>
      <c r="BY227" s="69">
        <f t="shared" si="188"/>
        <v>17542.763999999999</v>
      </c>
      <c r="BZ227" s="59">
        <f t="shared" si="189"/>
        <v>32690.28</v>
      </c>
      <c r="CA227" s="59">
        <f t="shared" si="190"/>
        <v>16000</v>
      </c>
      <c r="CB227" s="31">
        <f t="shared" si="191"/>
        <v>28369.376871441327</v>
      </c>
      <c r="CC227" s="31">
        <f t="shared" si="192"/>
        <v>0.61715547626595946</v>
      </c>
      <c r="CD227" s="31">
        <f t="shared" si="193"/>
        <v>10826.612871441328</v>
      </c>
      <c r="CE227" s="31">
        <f t="shared" si="194"/>
        <v>117215546.26805905</v>
      </c>
      <c r="EK227" s="69">
        <f t="shared" si="195"/>
        <v>17542.763999999999</v>
      </c>
      <c r="EL227">
        <f t="shared" si="196"/>
        <v>32690.28</v>
      </c>
      <c r="EM227" s="59">
        <f t="shared" si="197"/>
        <v>16000</v>
      </c>
      <c r="EN227">
        <f t="shared" si="198"/>
        <v>38672.222806534919</v>
      </c>
      <c r="EO227" s="31">
        <f t="shared" si="199"/>
        <v>1.2044543725569654</v>
      </c>
      <c r="EP227" s="31">
        <f t="shared" si="200"/>
        <v>21129.45880653492</v>
      </c>
      <c r="EQ227" s="31">
        <f t="shared" si="201"/>
        <v>446454029.45705611</v>
      </c>
    </row>
    <row r="228" spans="1:147" x14ac:dyDescent="0.25">
      <c r="A228">
        <v>219</v>
      </c>
      <c r="B228" s="4" t="s">
        <v>306</v>
      </c>
      <c r="C228" s="5">
        <v>18</v>
      </c>
      <c r="D228" s="5">
        <v>291</v>
      </c>
      <c r="E228" s="5">
        <v>21600</v>
      </c>
      <c r="F228" s="5">
        <v>35164.127999999997</v>
      </c>
      <c r="G228">
        <f t="shared" si="168"/>
        <v>40940.027999999998</v>
      </c>
      <c r="H228">
        <f t="shared" si="171"/>
        <v>30653.232</v>
      </c>
      <c r="I228">
        <f t="shared" si="173"/>
        <v>37696.271999999997</v>
      </c>
      <c r="J228">
        <f t="shared" si="175"/>
        <v>37074.06</v>
      </c>
      <c r="K228">
        <f t="shared" si="169"/>
        <v>17440</v>
      </c>
      <c r="L228">
        <f t="shared" si="172"/>
        <v>14400</v>
      </c>
      <c r="M228">
        <f t="shared" si="174"/>
        <v>20640</v>
      </c>
      <c r="N228">
        <f t="shared" si="176"/>
        <v>21120</v>
      </c>
      <c r="O228">
        <f t="shared" si="177"/>
        <v>15040</v>
      </c>
      <c r="P228">
        <f t="shared" si="170"/>
        <v>4160</v>
      </c>
      <c r="Q228">
        <f t="shared" si="170"/>
        <v>-5775.9000000000015</v>
      </c>
      <c r="S228" s="31"/>
      <c r="T228" s="43">
        <f t="shared" si="202"/>
        <v>31832.308050259133</v>
      </c>
      <c r="U228" s="31">
        <f t="shared" si="203"/>
        <v>9.4750535254019788E-2</v>
      </c>
      <c r="V228" s="31">
        <f t="shared" si="204"/>
        <v>3331.8199497408641</v>
      </c>
      <c r="W228" s="31">
        <f t="shared" si="205"/>
        <v>11101024.177491214</v>
      </c>
      <c r="X228" s="31"/>
      <c r="Y228" s="27"/>
      <c r="Z228" s="27"/>
      <c r="AA228" s="31"/>
      <c r="AB228" s="31"/>
      <c r="AC228" s="31"/>
      <c r="AK228" s="98">
        <v>223</v>
      </c>
      <c r="AL228">
        <f t="shared" si="186"/>
        <v>24464.135999999999</v>
      </c>
      <c r="AM228" s="99">
        <f t="shared" si="187"/>
        <v>34803.567658761371</v>
      </c>
      <c r="AN228" s="31">
        <f t="shared" si="178"/>
        <v>0.42263628925057367</v>
      </c>
      <c r="AO228" s="31">
        <f t="shared" si="179"/>
        <v>10339.431658761372</v>
      </c>
      <c r="AP228" s="31">
        <f t="shared" si="180"/>
        <v>106903847.02619694</v>
      </c>
      <c r="BD228" s="98">
        <v>223</v>
      </c>
      <c r="BE228">
        <f t="shared" si="181"/>
        <v>24464.135999999999</v>
      </c>
      <c r="BF228">
        <f>'Объединенные данные'!F214</f>
        <v>6800</v>
      </c>
      <c r="BG228">
        <f>'Объединенные данные'!H214</f>
        <v>7600</v>
      </c>
      <c r="BH228" s="31">
        <f t="shared" si="182"/>
        <v>26839.354860232568</v>
      </c>
      <c r="BI228" s="31">
        <f t="shared" si="183"/>
        <v>9.7089832243925131E-2</v>
      </c>
      <c r="BJ228" s="31">
        <f t="shared" si="184"/>
        <v>2375.2188602325696</v>
      </c>
      <c r="BK228" s="31">
        <f t="shared" si="185"/>
        <v>5641664.6340045072</v>
      </c>
      <c r="BY228" s="69">
        <f t="shared" si="188"/>
        <v>24464.135999999999</v>
      </c>
      <c r="BZ228" s="59">
        <f t="shared" si="189"/>
        <v>17542.763999999999</v>
      </c>
      <c r="CA228" s="59">
        <f t="shared" si="190"/>
        <v>21520</v>
      </c>
      <c r="CB228" s="31">
        <f t="shared" si="191"/>
        <v>29767.289823563391</v>
      </c>
      <c r="CC228" s="31">
        <f t="shared" si="192"/>
        <v>0.21677257776703795</v>
      </c>
      <c r="CD228" s="31">
        <f t="shared" si="193"/>
        <v>5303.1538235633925</v>
      </c>
      <c r="CE228" s="31">
        <f t="shared" si="194"/>
        <v>28123440.476375028</v>
      </c>
      <c r="EK228" s="69">
        <f t="shared" si="195"/>
        <v>24464.135999999999</v>
      </c>
      <c r="EL228">
        <f t="shared" si="196"/>
        <v>17542.763999999999</v>
      </c>
      <c r="EM228" s="59">
        <f t="shared" si="197"/>
        <v>21520</v>
      </c>
      <c r="EN228">
        <f t="shared" si="198"/>
        <v>35388.667163629842</v>
      </c>
      <c r="EO228" s="31">
        <f t="shared" si="199"/>
        <v>0.44655291172473222</v>
      </c>
      <c r="EP228" s="31">
        <f t="shared" si="200"/>
        <v>10924.531163629843</v>
      </c>
      <c r="EQ228" s="31">
        <f t="shared" si="201"/>
        <v>119345381.14511961</v>
      </c>
    </row>
    <row r="229" spans="1:147" x14ac:dyDescent="0.25">
      <c r="A229">
        <v>220</v>
      </c>
      <c r="B229" s="4" t="s">
        <v>307</v>
      </c>
      <c r="C229" s="5">
        <v>19</v>
      </c>
      <c r="D229" s="5">
        <v>292</v>
      </c>
      <c r="E229" s="5">
        <v>35700</v>
      </c>
      <c r="F229" s="5">
        <v>32817.671999999999</v>
      </c>
      <c r="G229">
        <f t="shared" si="168"/>
        <v>35164.127999999997</v>
      </c>
      <c r="H229">
        <f t="shared" si="171"/>
        <v>40940.027999999998</v>
      </c>
      <c r="I229">
        <f t="shared" si="173"/>
        <v>30653.232</v>
      </c>
      <c r="J229">
        <f t="shared" si="175"/>
        <v>37696.271999999997</v>
      </c>
      <c r="K229">
        <f t="shared" si="169"/>
        <v>21600</v>
      </c>
      <c r="L229">
        <f t="shared" si="172"/>
        <v>17440</v>
      </c>
      <c r="M229">
        <f t="shared" si="174"/>
        <v>14400</v>
      </c>
      <c r="N229">
        <f t="shared" si="176"/>
        <v>20640</v>
      </c>
      <c r="O229">
        <f t="shared" si="177"/>
        <v>21120</v>
      </c>
      <c r="P229">
        <f t="shared" si="170"/>
        <v>14100</v>
      </c>
      <c r="Q229">
        <f t="shared" si="170"/>
        <v>-2346.4559999999983</v>
      </c>
      <c r="S229" s="31"/>
      <c r="T229" s="43">
        <f t="shared" si="202"/>
        <v>41393.489110868977</v>
      </c>
      <c r="U229" s="31">
        <f t="shared" si="203"/>
        <v>0.26131704622037111</v>
      </c>
      <c r="V229" s="31">
        <f t="shared" si="204"/>
        <v>8575.8171108689785</v>
      </c>
      <c r="W229" s="31">
        <f t="shared" si="205"/>
        <v>73544639.119073153</v>
      </c>
      <c r="X229" s="31"/>
      <c r="Y229" s="27"/>
      <c r="Z229" s="27"/>
      <c r="AA229" s="31"/>
      <c r="AB229" s="31"/>
      <c r="AC229" s="31"/>
      <c r="AK229" s="98">
        <v>224</v>
      </c>
      <c r="AL229">
        <f t="shared" si="186"/>
        <v>35478.648000000001</v>
      </c>
      <c r="AM229" s="99">
        <f t="shared" si="187"/>
        <v>34811.04231741168</v>
      </c>
      <c r="AN229" s="31">
        <f t="shared" si="178"/>
        <v>1.8817111705844051E-2</v>
      </c>
      <c r="AO229" s="31">
        <f t="shared" si="179"/>
        <v>667.60568258832063</v>
      </c>
      <c r="AP229" s="31">
        <f t="shared" si="180"/>
        <v>445697.3474242175</v>
      </c>
      <c r="BD229" s="98">
        <v>224</v>
      </c>
      <c r="BE229">
        <f t="shared" si="181"/>
        <v>35478.648000000001</v>
      </c>
      <c r="BF229">
        <f>'Объединенные данные'!F215</f>
        <v>21900</v>
      </c>
      <c r="BG229">
        <f>'Объединенные данные'!H215</f>
        <v>22500</v>
      </c>
      <c r="BH229" s="31">
        <f t="shared" si="182"/>
        <v>47670.702098631198</v>
      </c>
      <c r="BI229" s="31">
        <f t="shared" si="183"/>
        <v>0.34364483389082912</v>
      </c>
      <c r="BJ229" s="31">
        <f t="shared" si="184"/>
        <v>12192.054098631197</v>
      </c>
      <c r="BK229" s="31">
        <f t="shared" si="185"/>
        <v>148646183.14394978</v>
      </c>
      <c r="BY229" s="69">
        <f t="shared" si="188"/>
        <v>35478.648000000001</v>
      </c>
      <c r="BZ229" s="59">
        <f t="shared" si="189"/>
        <v>24464.135999999999</v>
      </c>
      <c r="CA229" s="59">
        <f t="shared" si="190"/>
        <v>35700</v>
      </c>
      <c r="CB229" s="31">
        <f t="shared" si="191"/>
        <v>39569.887791731569</v>
      </c>
      <c r="CC229" s="31">
        <f t="shared" si="192"/>
        <v>0.11531554955903529</v>
      </c>
      <c r="CD229" s="31">
        <f t="shared" si="193"/>
        <v>4091.2397917315684</v>
      </c>
      <c r="CE229" s="31">
        <f t="shared" si="194"/>
        <v>16738243.033447767</v>
      </c>
      <c r="EK229" s="69">
        <f t="shared" si="195"/>
        <v>35478.648000000001</v>
      </c>
      <c r="EL229">
        <f t="shared" si="196"/>
        <v>24464.135999999999</v>
      </c>
      <c r="EM229" s="59">
        <f t="shared" si="197"/>
        <v>35700</v>
      </c>
      <c r="EN229">
        <f t="shared" si="198"/>
        <v>47200.632692343715</v>
      </c>
      <c r="EO229" s="31">
        <f t="shared" si="199"/>
        <v>0.33039547314045659</v>
      </c>
      <c r="EP229" s="31">
        <f t="shared" si="200"/>
        <v>11721.984692343714</v>
      </c>
      <c r="EQ229" s="31">
        <f t="shared" si="201"/>
        <v>137404925.12754038</v>
      </c>
    </row>
    <row r="230" spans="1:147" x14ac:dyDescent="0.25">
      <c r="A230">
        <v>221</v>
      </c>
      <c r="B230" s="4" t="s">
        <v>308</v>
      </c>
      <c r="C230" s="5">
        <v>20</v>
      </c>
      <c r="D230" s="5">
        <v>293</v>
      </c>
      <c r="E230" s="5">
        <v>34600</v>
      </c>
      <c r="F230" s="5">
        <v>32690.28</v>
      </c>
      <c r="G230">
        <f t="shared" si="168"/>
        <v>32817.671999999999</v>
      </c>
      <c r="H230">
        <f t="shared" si="171"/>
        <v>35164.127999999997</v>
      </c>
      <c r="I230">
        <f t="shared" si="173"/>
        <v>40940.027999999998</v>
      </c>
      <c r="J230">
        <f t="shared" si="175"/>
        <v>30653.232</v>
      </c>
      <c r="K230">
        <f t="shared" si="169"/>
        <v>35700</v>
      </c>
      <c r="L230">
        <f t="shared" si="172"/>
        <v>21600</v>
      </c>
      <c r="M230">
        <f t="shared" si="174"/>
        <v>17440</v>
      </c>
      <c r="N230">
        <f t="shared" si="176"/>
        <v>14400</v>
      </c>
      <c r="O230">
        <f t="shared" si="177"/>
        <v>20640</v>
      </c>
      <c r="P230">
        <f t="shared" si="170"/>
        <v>-1100</v>
      </c>
      <c r="Q230">
        <f t="shared" si="170"/>
        <v>-127.39199999999983</v>
      </c>
      <c r="S230" s="31"/>
      <c r="T230" s="43">
        <f t="shared" si="202"/>
        <v>40647.581368551895</v>
      </c>
      <c r="U230" s="31">
        <f t="shared" si="203"/>
        <v>0.24341490401892846</v>
      </c>
      <c r="V230" s="31">
        <f t="shared" si="204"/>
        <v>7957.3013685518963</v>
      </c>
      <c r="W230" s="31">
        <f t="shared" si="205"/>
        <v>63318645.069957882</v>
      </c>
      <c r="X230" s="31"/>
      <c r="Y230" s="27"/>
      <c r="Z230" s="27"/>
      <c r="AA230" s="31"/>
      <c r="AB230" s="31"/>
      <c r="AC230" s="31"/>
      <c r="AK230" s="98">
        <v>225</v>
      </c>
      <c r="AL230">
        <f t="shared" si="186"/>
        <v>36266.555999999997</v>
      </c>
      <c r="AM230" s="99">
        <f t="shared" si="187"/>
        <v>34818.51697606199</v>
      </c>
      <c r="AN230" s="31">
        <f t="shared" si="178"/>
        <v>3.9927668454043636E-2</v>
      </c>
      <c r="AO230" s="31">
        <f t="shared" si="179"/>
        <v>1448.0390239380067</v>
      </c>
      <c r="AP230" s="31">
        <f t="shared" si="180"/>
        <v>2096817.0148473352</v>
      </c>
      <c r="BD230" s="98">
        <v>225</v>
      </c>
      <c r="BE230">
        <f t="shared" si="181"/>
        <v>36266.555999999997</v>
      </c>
      <c r="BF230">
        <f>'Объединенные данные'!F216</f>
        <v>17600</v>
      </c>
      <c r="BG230">
        <f>'Объединенные данные'!H216</f>
        <v>960</v>
      </c>
      <c r="BH230" s="31">
        <f t="shared" si="182"/>
        <v>28179.481890154999</v>
      </c>
      <c r="BI230" s="31">
        <f t="shared" si="183"/>
        <v>0.22298985626991982</v>
      </c>
      <c r="BJ230" s="31">
        <f t="shared" si="184"/>
        <v>8087.074109844998</v>
      </c>
      <c r="BK230" s="31">
        <f t="shared" si="185"/>
        <v>65400767.658125266</v>
      </c>
      <c r="BY230" s="69">
        <f t="shared" si="188"/>
        <v>36266.555999999997</v>
      </c>
      <c r="BZ230" s="59">
        <f t="shared" si="189"/>
        <v>35478.648000000001</v>
      </c>
      <c r="CA230" s="59">
        <f t="shared" si="190"/>
        <v>24400</v>
      </c>
      <c r="CB230" s="31">
        <f t="shared" si="191"/>
        <v>33998.499874991125</v>
      </c>
      <c r="CC230" s="31">
        <f t="shared" si="192"/>
        <v>6.2538503104868082E-2</v>
      </c>
      <c r="CD230" s="31">
        <f t="shared" si="193"/>
        <v>2268.0561250088722</v>
      </c>
      <c r="CE230" s="31">
        <f t="shared" si="194"/>
        <v>5144078.5861902609</v>
      </c>
      <c r="EK230" s="69">
        <f t="shared" si="195"/>
        <v>36266.555999999997</v>
      </c>
      <c r="EL230">
        <f t="shared" si="196"/>
        <v>35478.648000000001</v>
      </c>
      <c r="EM230" s="59">
        <f t="shared" si="197"/>
        <v>24400</v>
      </c>
      <c r="EN230">
        <f t="shared" si="198"/>
        <v>45089.97122294666</v>
      </c>
      <c r="EO230" s="31">
        <f t="shared" si="199"/>
        <v>0.24329344156491353</v>
      </c>
      <c r="EP230" s="31">
        <f t="shared" si="200"/>
        <v>8823.4152229466636</v>
      </c>
      <c r="EQ230" s="31">
        <f t="shared" si="201"/>
        <v>77852656.196526915</v>
      </c>
    </row>
    <row r="231" spans="1:147" x14ac:dyDescent="0.25">
      <c r="A231">
        <v>222</v>
      </c>
      <c r="B231" s="4" t="s">
        <v>309</v>
      </c>
      <c r="C231" s="5">
        <v>21</v>
      </c>
      <c r="D231" s="5">
        <v>294</v>
      </c>
      <c r="E231" s="5">
        <v>16000</v>
      </c>
      <c r="F231" s="5">
        <v>17542.763999999999</v>
      </c>
      <c r="G231">
        <f t="shared" si="168"/>
        <v>32690.28</v>
      </c>
      <c r="H231">
        <f t="shared" si="171"/>
        <v>32817.671999999999</v>
      </c>
      <c r="I231">
        <f t="shared" si="173"/>
        <v>35164.127999999997</v>
      </c>
      <c r="J231">
        <f t="shared" si="175"/>
        <v>40940.027999999998</v>
      </c>
      <c r="K231">
        <f t="shared" si="169"/>
        <v>34600</v>
      </c>
      <c r="L231">
        <f t="shared" si="172"/>
        <v>35700</v>
      </c>
      <c r="M231">
        <f t="shared" si="174"/>
        <v>21600</v>
      </c>
      <c r="N231">
        <f t="shared" si="176"/>
        <v>17440</v>
      </c>
      <c r="O231">
        <f t="shared" si="177"/>
        <v>14400</v>
      </c>
      <c r="P231">
        <f t="shared" si="170"/>
        <v>-18600</v>
      </c>
      <c r="Q231">
        <f t="shared" si="170"/>
        <v>-15147.516</v>
      </c>
      <c r="S231" s="31"/>
      <c r="T231" s="43">
        <f t="shared" si="202"/>
        <v>28034.959543917634</v>
      </c>
      <c r="U231" s="31">
        <f t="shared" si="203"/>
        <v>0.59809249807599507</v>
      </c>
      <c r="V231" s="31">
        <f t="shared" si="204"/>
        <v>10492.195543917634</v>
      </c>
      <c r="W231" s="31">
        <f t="shared" si="205"/>
        <v>110086167.33180507</v>
      </c>
      <c r="X231" s="31"/>
      <c r="Y231" s="27"/>
      <c r="Z231" s="27"/>
      <c r="AA231" s="31"/>
      <c r="AB231" s="31"/>
      <c r="AC231" s="31"/>
      <c r="AK231" s="98">
        <v>226</v>
      </c>
      <c r="AL231">
        <f t="shared" si="186"/>
        <v>26625.864000000001</v>
      </c>
      <c r="AM231" s="99">
        <f t="shared" si="187"/>
        <v>34825.9916347123</v>
      </c>
      <c r="AN231" s="31">
        <f t="shared" si="178"/>
        <v>0.30797602041054134</v>
      </c>
      <c r="AO231" s="31">
        <f t="shared" si="179"/>
        <v>8200.1276347122985</v>
      </c>
      <c r="AP231" s="31">
        <f t="shared" si="180"/>
        <v>67242093.225572318</v>
      </c>
      <c r="BD231" s="98">
        <v>226</v>
      </c>
      <c r="BE231">
        <f t="shared" si="181"/>
        <v>26625.864000000001</v>
      </c>
      <c r="BF231">
        <f>'Объединенные данные'!F217</f>
        <v>5600</v>
      </c>
      <c r="BG231">
        <f>'Объединенные данные'!H217</f>
        <v>19400</v>
      </c>
      <c r="BH231" s="31">
        <f t="shared" si="182"/>
        <v>35362.148797760783</v>
      </c>
      <c r="BI231" s="31">
        <f t="shared" si="183"/>
        <v>0.32811272519685297</v>
      </c>
      <c r="BJ231" s="31">
        <f t="shared" si="184"/>
        <v>8736.2847977607817</v>
      </c>
      <c r="BK231" s="31">
        <f t="shared" si="185"/>
        <v>76322672.067586139</v>
      </c>
      <c r="BY231" s="69">
        <f t="shared" si="188"/>
        <v>26625.864000000001</v>
      </c>
      <c r="BZ231" s="59">
        <f t="shared" si="189"/>
        <v>36266.555999999997</v>
      </c>
      <c r="CA231" s="59">
        <f t="shared" si="190"/>
        <v>7200</v>
      </c>
      <c r="CB231" s="31">
        <f t="shared" si="191"/>
        <v>23352.774359897412</v>
      </c>
      <c r="CC231" s="31">
        <f t="shared" si="192"/>
        <v>0.12292895509804261</v>
      </c>
      <c r="CD231" s="31">
        <f t="shared" si="193"/>
        <v>3273.0896401025893</v>
      </c>
      <c r="CE231" s="31">
        <f t="shared" si="194"/>
        <v>10713115.792146897</v>
      </c>
      <c r="EK231" s="69">
        <f t="shared" si="195"/>
        <v>26625.864000000001</v>
      </c>
      <c r="EL231">
        <f t="shared" si="196"/>
        <v>36266.555999999997</v>
      </c>
      <c r="EM231" s="59">
        <f t="shared" si="197"/>
        <v>7200</v>
      </c>
      <c r="EN231">
        <f t="shared" si="198"/>
        <v>34819.132693983527</v>
      </c>
      <c r="EO231" s="31">
        <f t="shared" si="199"/>
        <v>0.30771841597266197</v>
      </c>
      <c r="EP231" s="31">
        <f t="shared" si="200"/>
        <v>8193.2686939835257</v>
      </c>
      <c r="EQ231" s="31">
        <f t="shared" si="201"/>
        <v>67129651.891810507</v>
      </c>
    </row>
    <row r="232" spans="1:147" x14ac:dyDescent="0.25">
      <c r="A232">
        <v>223</v>
      </c>
      <c r="B232" s="4" t="s">
        <v>310</v>
      </c>
      <c r="C232" s="5">
        <v>22</v>
      </c>
      <c r="D232" s="5">
        <v>295</v>
      </c>
      <c r="E232" s="5">
        <v>21520</v>
      </c>
      <c r="F232" s="5">
        <v>24464.135999999999</v>
      </c>
      <c r="G232">
        <f t="shared" si="168"/>
        <v>17542.763999999999</v>
      </c>
      <c r="H232">
        <f t="shared" si="171"/>
        <v>32690.28</v>
      </c>
      <c r="I232">
        <f t="shared" si="173"/>
        <v>32817.671999999999</v>
      </c>
      <c r="J232">
        <f t="shared" si="175"/>
        <v>35164.127999999997</v>
      </c>
      <c r="K232">
        <f t="shared" si="169"/>
        <v>16000</v>
      </c>
      <c r="L232">
        <f t="shared" si="172"/>
        <v>34600</v>
      </c>
      <c r="M232">
        <f t="shared" si="174"/>
        <v>35700</v>
      </c>
      <c r="N232">
        <f t="shared" si="176"/>
        <v>21600</v>
      </c>
      <c r="O232">
        <f t="shared" si="177"/>
        <v>17440</v>
      </c>
      <c r="P232">
        <f t="shared" si="170"/>
        <v>5520</v>
      </c>
      <c r="Q232">
        <f t="shared" si="170"/>
        <v>6921.3719999999994</v>
      </c>
      <c r="S232" s="31"/>
      <c r="T232" s="43">
        <f t="shared" si="202"/>
        <v>31778.06021445425</v>
      </c>
      <c r="U232" s="31">
        <f t="shared" si="203"/>
        <v>0.29896515513379468</v>
      </c>
      <c r="V232" s="31">
        <f t="shared" si="204"/>
        <v>7313.9242144542513</v>
      </c>
      <c r="W232" s="31">
        <f t="shared" si="205"/>
        <v>53493487.414780237</v>
      </c>
      <c r="X232" s="31"/>
      <c r="Y232" s="27"/>
      <c r="Z232" s="27"/>
      <c r="AA232" s="31"/>
      <c r="AB232" s="31"/>
      <c r="AC232" s="31"/>
      <c r="AK232" s="98">
        <v>227</v>
      </c>
      <c r="AL232">
        <f t="shared" si="186"/>
        <v>29795.987999999998</v>
      </c>
      <c r="AM232" s="99">
        <f t="shared" si="187"/>
        <v>34833.46629336261</v>
      </c>
      <c r="AN232" s="31">
        <f t="shared" si="178"/>
        <v>0.16906565720736</v>
      </c>
      <c r="AO232" s="31">
        <f t="shared" si="179"/>
        <v>5037.478293362612</v>
      </c>
      <c r="AP232" s="31">
        <f t="shared" si="180"/>
        <v>25376187.556099493</v>
      </c>
      <c r="BD232" s="98">
        <v>227</v>
      </c>
      <c r="BE232">
        <f t="shared" si="181"/>
        <v>29795.987999999998</v>
      </c>
      <c r="BF232">
        <f>'Объединенные данные'!F218</f>
        <v>17800</v>
      </c>
      <c r="BG232">
        <f>'Объединенные данные'!H218</f>
        <v>6400</v>
      </c>
      <c r="BH232" s="31">
        <f t="shared" si="182"/>
        <v>32565.11625476466</v>
      </c>
      <c r="BI232" s="31">
        <f t="shared" si="183"/>
        <v>9.2936279030742752E-2</v>
      </c>
      <c r="BJ232" s="31">
        <f t="shared" si="184"/>
        <v>2769.1282547646624</v>
      </c>
      <c r="BK232" s="31">
        <f t="shared" si="185"/>
        <v>7668071.2913359851</v>
      </c>
      <c r="BY232" s="69">
        <f t="shared" si="188"/>
        <v>29795.987999999998</v>
      </c>
      <c r="BZ232" s="59">
        <f t="shared" si="189"/>
        <v>26625.864000000001</v>
      </c>
      <c r="CA232" s="59">
        <f t="shared" si="190"/>
        <v>17600</v>
      </c>
      <c r="CB232" s="31">
        <f t="shared" si="191"/>
        <v>28547.72025110494</v>
      </c>
      <c r="CC232" s="31">
        <f t="shared" si="192"/>
        <v>4.1893819694619881E-2</v>
      </c>
      <c r="CD232" s="31">
        <f t="shared" si="193"/>
        <v>1248.2677488950576</v>
      </c>
      <c r="CE232" s="31">
        <f t="shared" si="194"/>
        <v>1558172.3729315347</v>
      </c>
      <c r="EK232" s="69">
        <f t="shared" si="195"/>
        <v>29795.987999999998</v>
      </c>
      <c r="EL232">
        <f t="shared" si="196"/>
        <v>26625.864000000001</v>
      </c>
      <c r="EM232" s="59">
        <f t="shared" si="197"/>
        <v>17600</v>
      </c>
      <c r="EN232">
        <f t="shared" si="198"/>
        <v>36981.04505487514</v>
      </c>
      <c r="EO232" s="31">
        <f t="shared" si="199"/>
        <v>0.24114176226930761</v>
      </c>
      <c r="EP232" s="31">
        <f t="shared" si="200"/>
        <v>7185.0570548751421</v>
      </c>
      <c r="EQ232" s="31">
        <f t="shared" si="201"/>
        <v>51625044.881811053</v>
      </c>
    </row>
    <row r="233" spans="1:147" x14ac:dyDescent="0.25">
      <c r="A233">
        <v>224</v>
      </c>
      <c r="B233" s="4" t="s">
        <v>311</v>
      </c>
      <c r="C233" s="5">
        <v>23</v>
      </c>
      <c r="D233" s="5">
        <v>296</v>
      </c>
      <c r="E233" s="5">
        <v>35700</v>
      </c>
      <c r="F233" s="5">
        <v>35478.648000000001</v>
      </c>
      <c r="G233">
        <f t="shared" si="168"/>
        <v>24464.135999999999</v>
      </c>
      <c r="H233">
        <f t="shared" si="171"/>
        <v>17542.763999999999</v>
      </c>
      <c r="I233">
        <f t="shared" si="173"/>
        <v>32690.28</v>
      </c>
      <c r="J233">
        <f t="shared" si="175"/>
        <v>32817.671999999999</v>
      </c>
      <c r="K233">
        <f t="shared" si="169"/>
        <v>21520</v>
      </c>
      <c r="L233">
        <f t="shared" si="172"/>
        <v>16000</v>
      </c>
      <c r="M233">
        <f t="shared" si="174"/>
        <v>34600</v>
      </c>
      <c r="N233">
        <f t="shared" si="176"/>
        <v>35700</v>
      </c>
      <c r="O233">
        <f t="shared" si="177"/>
        <v>21600</v>
      </c>
      <c r="P233">
        <f t="shared" si="170"/>
        <v>14180</v>
      </c>
      <c r="Q233">
        <f t="shared" si="170"/>
        <v>11014.512000000002</v>
      </c>
      <c r="S233" s="31"/>
      <c r="T233" s="43">
        <f t="shared" si="202"/>
        <v>41393.489110868977</v>
      </c>
      <c r="U233" s="31">
        <f t="shared" si="203"/>
        <v>0.16671551607234233</v>
      </c>
      <c r="V233" s="31">
        <f t="shared" si="204"/>
        <v>5914.8411108689761</v>
      </c>
      <c r="W233" s="31">
        <f t="shared" si="205"/>
        <v>34985345.366825745</v>
      </c>
      <c r="X233" s="31"/>
      <c r="Y233" s="27"/>
      <c r="Z233" s="27"/>
      <c r="AA233" s="31"/>
      <c r="AB233" s="31"/>
      <c r="AC233" s="31"/>
      <c r="AK233" s="98">
        <v>228</v>
      </c>
      <c r="AL233">
        <f t="shared" si="186"/>
        <v>31169.724000000002</v>
      </c>
      <c r="AM233" s="99">
        <f t="shared" si="187"/>
        <v>34840.940952012919</v>
      </c>
      <c r="AN233" s="31">
        <f t="shared" si="178"/>
        <v>0.11778150335925069</v>
      </c>
      <c r="AO233" s="31">
        <f t="shared" si="179"/>
        <v>3671.2169520129173</v>
      </c>
      <c r="AP233" s="31">
        <f t="shared" si="180"/>
        <v>13477833.908747016</v>
      </c>
      <c r="BD233" s="98">
        <v>228</v>
      </c>
      <c r="BE233">
        <f t="shared" si="181"/>
        <v>31169.724000000002</v>
      </c>
      <c r="BF233">
        <f>'Объединенные данные'!F219</f>
        <v>5600</v>
      </c>
      <c r="BG233">
        <f>'Объединенные данные'!H219</f>
        <v>8800</v>
      </c>
      <c r="BH233" s="31">
        <f t="shared" si="182"/>
        <v>27052.788731897286</v>
      </c>
      <c r="BI233" s="31">
        <f t="shared" si="183"/>
        <v>0.13208122305166115</v>
      </c>
      <c r="BJ233" s="31">
        <f t="shared" si="184"/>
        <v>4116.9352681027158</v>
      </c>
      <c r="BK233" s="31">
        <f t="shared" si="185"/>
        <v>16949156.001747981</v>
      </c>
      <c r="BY233" s="69">
        <f t="shared" si="188"/>
        <v>31169.724000000002</v>
      </c>
      <c r="BZ233" s="59">
        <f t="shared" si="189"/>
        <v>29795.987999999998</v>
      </c>
      <c r="CA233" s="59">
        <f t="shared" si="190"/>
        <v>17840</v>
      </c>
      <c r="CB233" s="31">
        <f t="shared" si="191"/>
        <v>29127.391502292397</v>
      </c>
      <c r="CC233" s="31">
        <f t="shared" si="192"/>
        <v>6.5522957396337692E-2</v>
      </c>
      <c r="CD233" s="31">
        <f t="shared" si="193"/>
        <v>2042.3324977076045</v>
      </c>
      <c r="CE233" s="31">
        <f t="shared" si="194"/>
        <v>4171122.0311925821</v>
      </c>
      <c r="EK233" s="69">
        <f t="shared" si="195"/>
        <v>31169.724000000002</v>
      </c>
      <c r="EL233">
        <f t="shared" si="196"/>
        <v>29795.987999999998</v>
      </c>
      <c r="EM233" s="59">
        <f t="shared" si="197"/>
        <v>17840</v>
      </c>
      <c r="EN233">
        <f t="shared" si="198"/>
        <v>38529.631974758362</v>
      </c>
      <c r="EO233" s="31">
        <f t="shared" si="199"/>
        <v>0.236123617095819</v>
      </c>
      <c r="EP233" s="31">
        <f t="shared" si="200"/>
        <v>7359.9079747583601</v>
      </c>
      <c r="EQ233" s="31">
        <f t="shared" si="201"/>
        <v>54168245.396911703</v>
      </c>
    </row>
    <row r="234" spans="1:147" x14ac:dyDescent="0.25">
      <c r="A234">
        <v>225</v>
      </c>
      <c r="B234" s="4" t="s">
        <v>312</v>
      </c>
      <c r="C234" s="5">
        <v>24</v>
      </c>
      <c r="D234" s="5">
        <v>297</v>
      </c>
      <c r="E234" s="5">
        <v>24400</v>
      </c>
      <c r="F234" s="5">
        <v>36266.555999999997</v>
      </c>
      <c r="G234">
        <f t="shared" si="168"/>
        <v>35478.648000000001</v>
      </c>
      <c r="H234">
        <f t="shared" si="171"/>
        <v>24464.135999999999</v>
      </c>
      <c r="I234">
        <f t="shared" si="173"/>
        <v>17542.763999999999</v>
      </c>
      <c r="J234">
        <f t="shared" si="175"/>
        <v>32690.28</v>
      </c>
      <c r="K234">
        <f t="shared" si="169"/>
        <v>35700</v>
      </c>
      <c r="L234">
        <f t="shared" si="172"/>
        <v>21520</v>
      </c>
      <c r="M234">
        <f t="shared" si="174"/>
        <v>16000</v>
      </c>
      <c r="N234">
        <f t="shared" si="176"/>
        <v>34600</v>
      </c>
      <c r="O234">
        <f t="shared" si="177"/>
        <v>35700</v>
      </c>
      <c r="P234">
        <f t="shared" si="170"/>
        <v>-11300</v>
      </c>
      <c r="Q234">
        <f t="shared" si="170"/>
        <v>787.90799999999581</v>
      </c>
      <c r="S234" s="31"/>
      <c r="T234" s="43">
        <f t="shared" si="202"/>
        <v>33730.982303429882</v>
      </c>
      <c r="U234" s="31">
        <f t="shared" si="203"/>
        <v>6.9914929241423271E-2</v>
      </c>
      <c r="V234" s="31">
        <f t="shared" si="204"/>
        <v>2535.5736965701144</v>
      </c>
      <c r="W234" s="31">
        <f t="shared" si="205"/>
        <v>6429133.9707382349</v>
      </c>
      <c r="X234" s="31"/>
      <c r="Y234" s="27"/>
      <c r="Z234" s="27"/>
      <c r="AA234" s="31"/>
      <c r="AB234" s="31"/>
      <c r="AC234" s="31"/>
      <c r="AK234" s="98">
        <v>229</v>
      </c>
      <c r="AL234">
        <f t="shared" si="186"/>
        <v>23708.868000000002</v>
      </c>
      <c r="AM234" s="99">
        <f t="shared" si="187"/>
        <v>34848.415610663229</v>
      </c>
      <c r="AN234" s="31">
        <f t="shared" si="178"/>
        <v>0.46984729978096068</v>
      </c>
      <c r="AO234" s="31">
        <f t="shared" si="179"/>
        <v>11139.547610663227</v>
      </c>
      <c r="AP234" s="31">
        <f t="shared" si="180"/>
        <v>124089520.9702328</v>
      </c>
      <c r="BD234" s="98">
        <v>229</v>
      </c>
      <c r="BE234">
        <f t="shared" si="181"/>
        <v>23708.868000000002</v>
      </c>
      <c r="BF234">
        <f>'Объединенные данные'!F220</f>
        <v>8320</v>
      </c>
      <c r="BG234">
        <f>'Объединенные данные'!H220</f>
        <v>9120</v>
      </c>
      <c r="BH234" s="31">
        <f t="shared" si="182"/>
        <v>28952.067044195461</v>
      </c>
      <c r="BI234" s="31">
        <f t="shared" si="183"/>
        <v>0.22114927816019972</v>
      </c>
      <c r="BJ234" s="31">
        <f t="shared" si="184"/>
        <v>5243.1990441954586</v>
      </c>
      <c r="BK234" s="31">
        <f t="shared" si="185"/>
        <v>27491136.217052169</v>
      </c>
      <c r="BY234" s="69">
        <f t="shared" si="188"/>
        <v>23708.868000000002</v>
      </c>
      <c r="BZ234" s="59">
        <f t="shared" si="189"/>
        <v>31169.724000000002</v>
      </c>
      <c r="CA234" s="59">
        <f t="shared" si="190"/>
        <v>18480</v>
      </c>
      <c r="CB234" s="31">
        <f t="shared" si="191"/>
        <v>29713.662649525009</v>
      </c>
      <c r="CC234" s="31">
        <f t="shared" si="192"/>
        <v>0.25327209420226249</v>
      </c>
      <c r="CD234" s="31">
        <f t="shared" si="193"/>
        <v>6004.7946495250071</v>
      </c>
      <c r="CE234" s="31">
        <f t="shared" si="194"/>
        <v>36057558.782964155</v>
      </c>
      <c r="EK234" s="69">
        <f t="shared" si="195"/>
        <v>23708.868000000002</v>
      </c>
      <c r="EL234">
        <f t="shared" si="196"/>
        <v>31169.724000000002</v>
      </c>
      <c r="EM234" s="59">
        <f t="shared" si="197"/>
        <v>18480</v>
      </c>
      <c r="EN234">
        <f t="shared" si="198"/>
        <v>39531.607767207199</v>
      </c>
      <c r="EO234" s="31">
        <f t="shared" si="199"/>
        <v>0.6673764334597162</v>
      </c>
      <c r="EP234" s="31">
        <f t="shared" si="200"/>
        <v>15822.739767207197</v>
      </c>
      <c r="EQ234" s="31">
        <f t="shared" si="201"/>
        <v>250359093.74076006</v>
      </c>
    </row>
    <row r="235" spans="1:147" x14ac:dyDescent="0.25">
      <c r="A235">
        <v>226</v>
      </c>
      <c r="B235" s="4" t="s">
        <v>313</v>
      </c>
      <c r="C235" s="5">
        <v>25</v>
      </c>
      <c r="D235" s="5">
        <v>298</v>
      </c>
      <c r="E235" s="5">
        <v>7200</v>
      </c>
      <c r="F235" s="5">
        <v>26625.864000000001</v>
      </c>
      <c r="G235">
        <f t="shared" si="168"/>
        <v>36266.555999999997</v>
      </c>
      <c r="H235">
        <f t="shared" si="171"/>
        <v>35478.648000000001</v>
      </c>
      <c r="I235">
        <f t="shared" si="173"/>
        <v>24464.135999999999</v>
      </c>
      <c r="J235">
        <f t="shared" si="175"/>
        <v>17542.763999999999</v>
      </c>
      <c r="K235">
        <f t="shared" si="169"/>
        <v>24400</v>
      </c>
      <c r="L235">
        <f t="shared" si="172"/>
        <v>35700</v>
      </c>
      <c r="M235">
        <f t="shared" si="174"/>
        <v>21520</v>
      </c>
      <c r="N235">
        <f t="shared" si="176"/>
        <v>16000</v>
      </c>
      <c r="O235">
        <f t="shared" si="177"/>
        <v>34600</v>
      </c>
      <c r="P235">
        <f t="shared" si="170"/>
        <v>-17200</v>
      </c>
      <c r="Q235">
        <f t="shared" si="170"/>
        <v>-9640.6919999999955</v>
      </c>
      <c r="S235" s="31"/>
      <c r="T235" s="43">
        <f t="shared" si="202"/>
        <v>22067.697605380989</v>
      </c>
      <c r="U235" s="31">
        <f t="shared" si="203"/>
        <v>0.17119318248673593</v>
      </c>
      <c r="V235" s="31">
        <f t="shared" si="204"/>
        <v>4558.1663946190129</v>
      </c>
      <c r="W235" s="31">
        <f t="shared" si="205"/>
        <v>20776880.881034091</v>
      </c>
      <c r="X235" s="31"/>
      <c r="Y235" s="27"/>
      <c r="Z235" s="27"/>
      <c r="AA235" s="31"/>
      <c r="AB235" s="31"/>
      <c r="AC235" s="31"/>
      <c r="AK235" s="98">
        <v>230</v>
      </c>
      <c r="AL235">
        <f t="shared" si="186"/>
        <v>40541.148000000001</v>
      </c>
      <c r="AM235" s="99">
        <f t="shared" si="187"/>
        <v>34855.890269313539</v>
      </c>
      <c r="AN235" s="31">
        <f t="shared" si="178"/>
        <v>0.14023425608683954</v>
      </c>
      <c r="AO235" s="31">
        <f t="shared" si="179"/>
        <v>5685.2577306864623</v>
      </c>
      <c r="AP235" s="31">
        <f t="shared" si="180"/>
        <v>32322155.464330181</v>
      </c>
      <c r="BD235" s="98">
        <v>230</v>
      </c>
      <c r="BE235">
        <f t="shared" si="181"/>
        <v>40541.148000000001</v>
      </c>
      <c r="BF235">
        <f>'Объединенные данные'!F221</f>
        <v>19000</v>
      </c>
      <c r="BG235">
        <f>'Объединенные данные'!H221</f>
        <v>6400</v>
      </c>
      <c r="BH235" s="31">
        <f t="shared" si="182"/>
        <v>33292.364654707126</v>
      </c>
      <c r="BI235" s="31">
        <f t="shared" si="183"/>
        <v>0.17880064336838403</v>
      </c>
      <c r="BJ235" s="31">
        <f t="shared" si="184"/>
        <v>7248.7833452928753</v>
      </c>
      <c r="BK235" s="31">
        <f t="shared" si="185"/>
        <v>52544859.986995369</v>
      </c>
      <c r="BY235" s="69">
        <f t="shared" si="188"/>
        <v>40541.148000000001</v>
      </c>
      <c r="BZ235" s="59">
        <f t="shared" si="189"/>
        <v>23708.868000000002</v>
      </c>
      <c r="CA235" s="59">
        <f t="shared" si="190"/>
        <v>23440</v>
      </c>
      <c r="CB235" s="31">
        <f t="shared" si="191"/>
        <v>31803.24115005666</v>
      </c>
      <c r="CC235" s="31">
        <f t="shared" si="192"/>
        <v>0.2155318061033531</v>
      </c>
      <c r="CD235" s="31">
        <f t="shared" si="193"/>
        <v>8737.9068499433415</v>
      </c>
      <c r="CE235" s="31">
        <f t="shared" si="194"/>
        <v>76351016.118286774</v>
      </c>
      <c r="EK235" s="69">
        <f t="shared" si="195"/>
        <v>40541.148000000001</v>
      </c>
      <c r="EL235">
        <f t="shared" si="196"/>
        <v>23708.868000000002</v>
      </c>
      <c r="EM235" s="59">
        <f t="shared" si="197"/>
        <v>23440</v>
      </c>
      <c r="EN235">
        <f t="shared" si="198"/>
        <v>39297.936341191715</v>
      </c>
      <c r="EO235" s="31">
        <f t="shared" si="199"/>
        <v>3.066542809316318E-2</v>
      </c>
      <c r="EP235" s="31">
        <f t="shared" si="200"/>
        <v>1243.2116588082863</v>
      </c>
      <c r="EQ235" s="31">
        <f t="shared" si="201"/>
        <v>1545575.2285968508</v>
      </c>
    </row>
    <row r="236" spans="1:147" x14ac:dyDescent="0.25">
      <c r="A236">
        <v>227</v>
      </c>
      <c r="B236" s="4" t="s">
        <v>314</v>
      </c>
      <c r="C236" s="5">
        <v>26</v>
      </c>
      <c r="D236" s="5">
        <v>299</v>
      </c>
      <c r="E236" s="5">
        <v>17600</v>
      </c>
      <c r="F236" s="5">
        <v>29795.987999999998</v>
      </c>
      <c r="G236">
        <f t="shared" si="168"/>
        <v>26625.864000000001</v>
      </c>
      <c r="H236">
        <f t="shared" si="171"/>
        <v>36266.555999999997</v>
      </c>
      <c r="I236">
        <f t="shared" si="173"/>
        <v>35478.648000000001</v>
      </c>
      <c r="J236">
        <f t="shared" si="175"/>
        <v>24464.135999999999</v>
      </c>
      <c r="K236">
        <f t="shared" si="169"/>
        <v>7200</v>
      </c>
      <c r="L236">
        <f t="shared" si="172"/>
        <v>24400</v>
      </c>
      <c r="M236">
        <f t="shared" si="174"/>
        <v>35700</v>
      </c>
      <c r="N236">
        <f t="shared" si="176"/>
        <v>21520</v>
      </c>
      <c r="O236">
        <f t="shared" si="177"/>
        <v>16000</v>
      </c>
      <c r="P236">
        <f t="shared" si="170"/>
        <v>10400</v>
      </c>
      <c r="Q236">
        <f t="shared" si="170"/>
        <v>3170.1239999999962</v>
      </c>
      <c r="S236" s="31"/>
      <c r="T236" s="43">
        <f t="shared" si="202"/>
        <v>29119.916260015205</v>
      </c>
      <c r="U236" s="31">
        <f t="shared" si="203"/>
        <v>2.269002591841535E-2</v>
      </c>
      <c r="V236" s="31">
        <f t="shared" si="204"/>
        <v>676.07173998479266</v>
      </c>
      <c r="W236" s="31">
        <f t="shared" si="205"/>
        <v>457072.99760606507</v>
      </c>
      <c r="X236" s="31"/>
      <c r="Y236" s="27"/>
      <c r="Z236" s="27"/>
      <c r="AA236" s="31"/>
      <c r="AB236" s="31"/>
      <c r="AC236" s="31"/>
      <c r="AK236" s="98">
        <v>231</v>
      </c>
      <c r="AL236">
        <f t="shared" si="186"/>
        <v>38441.94</v>
      </c>
      <c r="AM236" s="99">
        <f t="shared" si="187"/>
        <v>34863.364927963848</v>
      </c>
      <c r="AN236" s="31">
        <f t="shared" si="178"/>
        <v>9.3090387010545089E-2</v>
      </c>
      <c r="AO236" s="31">
        <f t="shared" si="179"/>
        <v>3578.5750720361539</v>
      </c>
      <c r="AP236" s="31">
        <f t="shared" si="180"/>
        <v>12806199.546198564</v>
      </c>
      <c r="BD236" s="98">
        <v>231</v>
      </c>
      <c r="BE236">
        <f t="shared" si="181"/>
        <v>38441.94</v>
      </c>
      <c r="BF236">
        <f>'Объединенные данные'!F222</f>
        <v>14500</v>
      </c>
      <c r="BG236">
        <f>'Объединенные данные'!H222</f>
        <v>21200</v>
      </c>
      <c r="BH236" s="31">
        <f t="shared" si="182"/>
        <v>42166.931171411532</v>
      </c>
      <c r="BI236" s="31">
        <f t="shared" si="183"/>
        <v>9.6899146385732077E-2</v>
      </c>
      <c r="BJ236" s="31">
        <f t="shared" si="184"/>
        <v>3724.9911714115296</v>
      </c>
      <c r="BK236" s="31">
        <f t="shared" si="185"/>
        <v>13875559.22709384</v>
      </c>
      <c r="BY236" s="69">
        <f t="shared" si="188"/>
        <v>38441.94</v>
      </c>
      <c r="BZ236" s="59">
        <f t="shared" si="189"/>
        <v>40541.148000000001</v>
      </c>
      <c r="CA236" s="59">
        <f t="shared" si="190"/>
        <v>24240</v>
      </c>
      <c r="CB236" s="31">
        <f t="shared" si="191"/>
        <v>34584.580161289705</v>
      </c>
      <c r="CC236" s="31">
        <f t="shared" si="192"/>
        <v>0.10034248632379889</v>
      </c>
      <c r="CD236" s="31">
        <f t="shared" si="193"/>
        <v>3857.3598387102975</v>
      </c>
      <c r="CE236" s="31">
        <f t="shared" si="194"/>
        <v>14879224.925295131</v>
      </c>
      <c r="EK236" s="69">
        <f t="shared" si="195"/>
        <v>38441.94</v>
      </c>
      <c r="EL236">
        <f t="shared" si="196"/>
        <v>40541.148000000001</v>
      </c>
      <c r="EM236" s="59">
        <f t="shared" si="197"/>
        <v>24240</v>
      </c>
      <c r="EN236">
        <f t="shared" si="198"/>
        <v>47227.572391361435</v>
      </c>
      <c r="EO236" s="31">
        <f t="shared" si="199"/>
        <v>0.2285428984947542</v>
      </c>
      <c r="EP236" s="31">
        <f t="shared" si="200"/>
        <v>8785.6323913614324</v>
      </c>
      <c r="EQ236" s="31">
        <f t="shared" si="201"/>
        <v>77187336.516139194</v>
      </c>
    </row>
    <row r="237" spans="1:147" x14ac:dyDescent="0.25">
      <c r="A237">
        <v>228</v>
      </c>
      <c r="B237" s="4" t="s">
        <v>315</v>
      </c>
      <c r="C237" s="5">
        <v>27</v>
      </c>
      <c r="D237" s="5">
        <v>300</v>
      </c>
      <c r="E237" s="5">
        <v>17840</v>
      </c>
      <c r="F237" s="5">
        <v>31169.724000000002</v>
      </c>
      <c r="G237">
        <f t="shared" si="168"/>
        <v>29795.987999999998</v>
      </c>
      <c r="H237">
        <f t="shared" si="171"/>
        <v>26625.864000000001</v>
      </c>
      <c r="I237">
        <f t="shared" si="173"/>
        <v>36266.555999999997</v>
      </c>
      <c r="J237">
        <f t="shared" si="175"/>
        <v>35478.648000000001</v>
      </c>
      <c r="K237">
        <f t="shared" si="169"/>
        <v>17600</v>
      </c>
      <c r="L237">
        <f t="shared" si="172"/>
        <v>7200</v>
      </c>
      <c r="M237">
        <f t="shared" si="174"/>
        <v>24400</v>
      </c>
      <c r="N237">
        <f t="shared" si="176"/>
        <v>35700</v>
      </c>
      <c r="O237">
        <f t="shared" si="177"/>
        <v>21520</v>
      </c>
      <c r="P237">
        <f t="shared" si="170"/>
        <v>240</v>
      </c>
      <c r="Q237">
        <f t="shared" si="170"/>
        <v>1373.7360000000044</v>
      </c>
      <c r="S237" s="31"/>
      <c r="T237" s="43">
        <f t="shared" si="202"/>
        <v>29282.659767429839</v>
      </c>
      <c r="U237" s="31">
        <f t="shared" si="203"/>
        <v>6.054157658149821E-2</v>
      </c>
      <c r="V237" s="31">
        <f t="shared" si="204"/>
        <v>1887.0642325701629</v>
      </c>
      <c r="W237" s="31">
        <f t="shared" si="205"/>
        <v>3561011.4178456175</v>
      </c>
      <c r="X237" s="31"/>
      <c r="Y237" s="27"/>
      <c r="Z237" s="27"/>
      <c r="AA237" s="31"/>
      <c r="AB237" s="31"/>
      <c r="AC237" s="31"/>
      <c r="AK237" s="98">
        <v>232</v>
      </c>
      <c r="AL237">
        <f t="shared" si="186"/>
        <v>31523.531999999999</v>
      </c>
      <c r="AM237" s="99">
        <f t="shared" si="187"/>
        <v>34870.839586614158</v>
      </c>
      <c r="AN237" s="31">
        <f t="shared" si="178"/>
        <v>0.10618440809913555</v>
      </c>
      <c r="AO237" s="31">
        <f t="shared" si="179"/>
        <v>3347.3075866141589</v>
      </c>
      <c r="AP237" s="31">
        <f t="shared" si="180"/>
        <v>11204468.079404704</v>
      </c>
      <c r="BD237" s="98">
        <v>232</v>
      </c>
      <c r="BE237">
        <f t="shared" si="181"/>
        <v>31523.531999999999</v>
      </c>
      <c r="BF237">
        <f>'Объединенные данные'!F223</f>
        <v>17500</v>
      </c>
      <c r="BG237">
        <f>'Объединенные данные'!H223</f>
        <v>17100</v>
      </c>
      <c r="BH237" s="31">
        <f t="shared" si="182"/>
        <v>40771.054409943143</v>
      </c>
      <c r="BI237" s="31">
        <f t="shared" si="183"/>
        <v>0.29335299134447063</v>
      </c>
      <c r="BJ237" s="31">
        <f t="shared" si="184"/>
        <v>9247.5224099431434</v>
      </c>
      <c r="BK237" s="31">
        <f t="shared" si="185"/>
        <v>85516670.72240065</v>
      </c>
      <c r="BY237" s="69">
        <f t="shared" si="188"/>
        <v>31523.531999999999</v>
      </c>
      <c r="BZ237" s="59">
        <f t="shared" si="189"/>
        <v>38441.94</v>
      </c>
      <c r="CA237" s="59">
        <f t="shared" si="190"/>
        <v>19280</v>
      </c>
      <c r="CB237" s="31">
        <f t="shared" si="191"/>
        <v>31199.358305072052</v>
      </c>
      <c r="CC237" s="31">
        <f t="shared" si="192"/>
        <v>1.0283546111772866E-2</v>
      </c>
      <c r="CD237" s="31">
        <f t="shared" si="193"/>
        <v>324.17369492794751</v>
      </c>
      <c r="CE237" s="31">
        <f t="shared" si="194"/>
        <v>105088.58448323798</v>
      </c>
      <c r="EK237" s="69">
        <f t="shared" si="195"/>
        <v>31523.531999999999</v>
      </c>
      <c r="EL237">
        <f t="shared" si="196"/>
        <v>38441.94</v>
      </c>
      <c r="EM237" s="59">
        <f t="shared" si="197"/>
        <v>19280</v>
      </c>
      <c r="EN237">
        <f t="shared" si="198"/>
        <v>43238.043505999573</v>
      </c>
      <c r="EO237" s="31">
        <f t="shared" si="199"/>
        <v>0.37161164256592738</v>
      </c>
      <c r="EP237" s="31">
        <f t="shared" si="200"/>
        <v>11714.511505999573</v>
      </c>
      <c r="EQ237" s="31">
        <f t="shared" si="201"/>
        <v>137229779.8241964</v>
      </c>
    </row>
    <row r="238" spans="1:147" x14ac:dyDescent="0.25">
      <c r="A238">
        <v>229</v>
      </c>
      <c r="B238" s="4" t="s">
        <v>317</v>
      </c>
      <c r="C238" s="5">
        <v>29</v>
      </c>
      <c r="D238" s="5">
        <v>302</v>
      </c>
      <c r="E238" s="5">
        <v>18480</v>
      </c>
      <c r="F238" s="5">
        <v>23708.868000000002</v>
      </c>
      <c r="G238">
        <f t="shared" si="168"/>
        <v>31169.724000000002</v>
      </c>
      <c r="H238">
        <f t="shared" si="171"/>
        <v>29795.987999999998</v>
      </c>
      <c r="I238">
        <f t="shared" si="173"/>
        <v>26625.864000000001</v>
      </c>
      <c r="J238">
        <f t="shared" si="175"/>
        <v>36266.555999999997</v>
      </c>
      <c r="K238">
        <f t="shared" si="169"/>
        <v>17840</v>
      </c>
      <c r="L238">
        <f t="shared" si="172"/>
        <v>17600</v>
      </c>
      <c r="M238">
        <f t="shared" si="174"/>
        <v>7200</v>
      </c>
      <c r="N238">
        <f t="shared" si="176"/>
        <v>24400</v>
      </c>
      <c r="O238">
        <f t="shared" si="177"/>
        <v>35700</v>
      </c>
      <c r="P238">
        <f t="shared" si="170"/>
        <v>640</v>
      </c>
      <c r="Q238">
        <f t="shared" si="170"/>
        <v>-7460.8559999999998</v>
      </c>
      <c r="S238" s="31"/>
      <c r="T238" s="43">
        <f t="shared" si="202"/>
        <v>29716.642453868866</v>
      </c>
      <c r="U238" s="31">
        <f t="shared" si="203"/>
        <v>0.25339777731559615</v>
      </c>
      <c r="V238" s="31">
        <f t="shared" si="204"/>
        <v>6007.7744538688639</v>
      </c>
      <c r="W238" s="31">
        <f t="shared" si="205"/>
        <v>36093353.888559327</v>
      </c>
      <c r="X238" s="31"/>
      <c r="Y238" s="27"/>
      <c r="Z238" s="27"/>
      <c r="AA238" s="31"/>
      <c r="AB238" s="31"/>
      <c r="AC238" s="31"/>
      <c r="AK238" s="98">
        <v>233</v>
      </c>
      <c r="AL238">
        <f t="shared" si="186"/>
        <v>21982.968000000001</v>
      </c>
      <c r="AM238" s="99">
        <f t="shared" si="187"/>
        <v>34878.314245264468</v>
      </c>
      <c r="AN238" s="31">
        <f t="shared" si="178"/>
        <v>0.58660624194442113</v>
      </c>
      <c r="AO238" s="31">
        <f t="shared" si="179"/>
        <v>12895.346245264467</v>
      </c>
      <c r="AP238" s="31">
        <f t="shared" si="180"/>
        <v>166289954.78525639</v>
      </c>
      <c r="BD238" s="98">
        <v>233</v>
      </c>
      <c r="BE238">
        <f t="shared" si="181"/>
        <v>21982.968000000001</v>
      </c>
      <c r="BF238">
        <f>'Объединенные данные'!F224</f>
        <v>2400</v>
      </c>
      <c r="BG238">
        <f>'Объединенные данные'!H224</f>
        <v>17000</v>
      </c>
      <c r="BH238" s="31">
        <f t="shared" si="182"/>
        <v>31541.455188033164</v>
      </c>
      <c r="BI238" s="31">
        <f t="shared" si="183"/>
        <v>0.43481331492786429</v>
      </c>
      <c r="BJ238" s="31">
        <f t="shared" si="184"/>
        <v>9558.487188033163</v>
      </c>
      <c r="BK238" s="31">
        <f t="shared" si="185"/>
        <v>91364677.323794127</v>
      </c>
      <c r="BY238" s="69">
        <f t="shared" si="188"/>
        <v>21982.968000000001</v>
      </c>
      <c r="BZ238" s="59">
        <f t="shared" si="189"/>
        <v>31523.531999999999</v>
      </c>
      <c r="CA238" s="59">
        <f t="shared" si="190"/>
        <v>16080</v>
      </c>
      <c r="CB238" s="31">
        <f t="shared" si="191"/>
        <v>28261.263100136435</v>
      </c>
      <c r="CC238" s="31">
        <f t="shared" si="192"/>
        <v>0.28559815490503532</v>
      </c>
      <c r="CD238" s="31">
        <f t="shared" si="193"/>
        <v>6278.2951001364345</v>
      </c>
      <c r="CE238" s="31">
        <f t="shared" si="194"/>
        <v>39416989.364397161</v>
      </c>
      <c r="EK238" s="69">
        <f t="shared" si="195"/>
        <v>21982.968000000001</v>
      </c>
      <c r="EL238">
        <f t="shared" si="196"/>
        <v>31523.531999999999</v>
      </c>
      <c r="EM238" s="59">
        <f t="shared" si="197"/>
        <v>16080</v>
      </c>
      <c r="EN238">
        <f t="shared" si="198"/>
        <v>38206.196981081768</v>
      </c>
      <c r="EO238" s="31">
        <f t="shared" si="199"/>
        <v>0.73799083822902201</v>
      </c>
      <c r="EP238" s="31">
        <f t="shared" si="200"/>
        <v>16223.228981081767</v>
      </c>
      <c r="EQ238" s="31">
        <f t="shared" si="201"/>
        <v>263193158.57261136</v>
      </c>
    </row>
    <row r="239" spans="1:147" x14ac:dyDescent="0.25">
      <c r="A239">
        <v>230</v>
      </c>
      <c r="B239" s="4" t="s">
        <v>318</v>
      </c>
      <c r="C239" s="5">
        <v>30</v>
      </c>
      <c r="D239" s="5">
        <v>303</v>
      </c>
      <c r="E239" s="5">
        <v>23440</v>
      </c>
      <c r="F239" s="5">
        <v>40541.148000000001</v>
      </c>
      <c r="G239">
        <f t="shared" si="168"/>
        <v>23708.868000000002</v>
      </c>
      <c r="H239">
        <f t="shared" si="171"/>
        <v>31169.724000000002</v>
      </c>
      <c r="I239">
        <f t="shared" si="173"/>
        <v>29795.987999999998</v>
      </c>
      <c r="J239">
        <f t="shared" si="175"/>
        <v>26625.864000000001</v>
      </c>
      <c r="K239">
        <f t="shared" si="169"/>
        <v>18480</v>
      </c>
      <c r="L239">
        <f t="shared" si="172"/>
        <v>17840</v>
      </c>
      <c r="M239">
        <f t="shared" si="174"/>
        <v>17600</v>
      </c>
      <c r="N239">
        <f t="shared" si="176"/>
        <v>7200</v>
      </c>
      <c r="O239">
        <f t="shared" si="177"/>
        <v>24400</v>
      </c>
      <c r="P239">
        <f t="shared" si="170"/>
        <v>4960</v>
      </c>
      <c r="Q239">
        <f t="shared" si="170"/>
        <v>16832.28</v>
      </c>
      <c r="S239" s="31"/>
      <c r="T239" s="43">
        <f t="shared" si="202"/>
        <v>33080.008273771338</v>
      </c>
      <c r="U239" s="31">
        <f t="shared" si="203"/>
        <v>0.18403868894459186</v>
      </c>
      <c r="V239" s="31">
        <f t="shared" si="204"/>
        <v>7461.1397262286628</v>
      </c>
      <c r="W239" s="31">
        <f t="shared" si="205"/>
        <v>55668606.014307521</v>
      </c>
      <c r="X239" s="31"/>
      <c r="Y239" s="27"/>
      <c r="Z239" s="27"/>
      <c r="AA239" s="31"/>
      <c r="AB239" s="31"/>
      <c r="AC239" s="31"/>
      <c r="AK239" s="98">
        <v>234</v>
      </c>
      <c r="AL239">
        <f t="shared" si="186"/>
        <v>30343.968000000001</v>
      </c>
      <c r="AM239" s="99">
        <f t="shared" si="187"/>
        <v>34885.788903914778</v>
      </c>
      <c r="AN239" s="31">
        <f t="shared" si="178"/>
        <v>0.14967788339068827</v>
      </c>
      <c r="AO239" s="31">
        <f t="shared" si="179"/>
        <v>4541.8209039147769</v>
      </c>
      <c r="AP239" s="31">
        <f t="shared" si="180"/>
        <v>20628137.123237241</v>
      </c>
      <c r="BD239" s="98">
        <v>234</v>
      </c>
      <c r="BE239">
        <f t="shared" si="181"/>
        <v>30343.968000000001</v>
      </c>
      <c r="BF239">
        <f>'Объединенные данные'!F225</f>
        <v>6960</v>
      </c>
      <c r="BG239">
        <f>'Объединенные данные'!H225</f>
        <v>18200</v>
      </c>
      <c r="BH239" s="31">
        <f t="shared" si="182"/>
        <v>35245.681379421723</v>
      </c>
      <c r="BI239" s="31">
        <f t="shared" si="183"/>
        <v>0.16153831230713539</v>
      </c>
      <c r="BJ239" s="31">
        <f t="shared" si="184"/>
        <v>4901.7133794217225</v>
      </c>
      <c r="BK239" s="31">
        <f t="shared" si="185"/>
        <v>24026794.054001924</v>
      </c>
      <c r="BY239" s="69">
        <f t="shared" si="188"/>
        <v>30343.968000000001</v>
      </c>
      <c r="BZ239" s="59">
        <f t="shared" si="189"/>
        <v>21982.968000000001</v>
      </c>
      <c r="CA239" s="59">
        <f t="shared" si="190"/>
        <v>30000</v>
      </c>
      <c r="CB239" s="31">
        <f t="shared" si="191"/>
        <v>35670.292275941858</v>
      </c>
      <c r="CC239" s="31">
        <f t="shared" si="192"/>
        <v>0.17553156778776779</v>
      </c>
      <c r="CD239" s="31">
        <f t="shared" si="193"/>
        <v>5326.3242759418572</v>
      </c>
      <c r="CE239" s="31">
        <f t="shared" si="194"/>
        <v>28369730.292487551</v>
      </c>
      <c r="EK239" s="69">
        <f t="shared" si="195"/>
        <v>30343.968000000001</v>
      </c>
      <c r="EL239">
        <f t="shared" si="196"/>
        <v>21982.968000000001</v>
      </c>
      <c r="EM239" s="59">
        <f t="shared" si="197"/>
        <v>30000</v>
      </c>
      <c r="EN239">
        <f t="shared" si="198"/>
        <v>42585.511631015528</v>
      </c>
      <c r="EO239" s="31">
        <f t="shared" si="199"/>
        <v>0.40342593397855964</v>
      </c>
      <c r="EP239" s="31">
        <f t="shared" si="200"/>
        <v>12241.543631015527</v>
      </c>
      <c r="EQ239" s="31">
        <f t="shared" si="201"/>
        <v>149855390.47005683</v>
      </c>
    </row>
    <row r="240" spans="1:147" x14ac:dyDescent="0.25">
      <c r="A240">
        <v>231</v>
      </c>
      <c r="B240" s="4" t="s">
        <v>319</v>
      </c>
      <c r="C240" s="5">
        <v>31</v>
      </c>
      <c r="D240" s="5">
        <v>304</v>
      </c>
      <c r="E240" s="5">
        <v>24240</v>
      </c>
      <c r="F240" s="5">
        <v>38441.94</v>
      </c>
      <c r="G240">
        <f t="shared" si="168"/>
        <v>40541.148000000001</v>
      </c>
      <c r="H240">
        <f t="shared" si="171"/>
        <v>23708.868000000002</v>
      </c>
      <c r="I240">
        <f t="shared" si="173"/>
        <v>31169.724000000002</v>
      </c>
      <c r="J240">
        <f t="shared" si="175"/>
        <v>29795.987999999998</v>
      </c>
      <c r="K240">
        <f t="shared" si="169"/>
        <v>23440</v>
      </c>
      <c r="L240">
        <f t="shared" si="172"/>
        <v>18480</v>
      </c>
      <c r="M240">
        <f t="shared" si="174"/>
        <v>17840</v>
      </c>
      <c r="N240">
        <f t="shared" si="176"/>
        <v>17600</v>
      </c>
      <c r="O240">
        <f t="shared" si="177"/>
        <v>7200</v>
      </c>
      <c r="P240">
        <f t="shared" si="170"/>
        <v>800</v>
      </c>
      <c r="Q240">
        <f t="shared" si="170"/>
        <v>-2099.2079999999987</v>
      </c>
      <c r="S240" s="31"/>
      <c r="T240" s="43">
        <f t="shared" si="202"/>
        <v>33622.486631820124</v>
      </c>
      <c r="U240" s="31">
        <f t="shared" si="203"/>
        <v>0.12536967094220214</v>
      </c>
      <c r="V240" s="31">
        <f t="shared" si="204"/>
        <v>4819.4533681798785</v>
      </c>
      <c r="W240" s="31">
        <f t="shared" si="205"/>
        <v>23227130.768060375</v>
      </c>
      <c r="X240" s="31"/>
      <c r="Y240" s="27"/>
      <c r="Z240" s="27"/>
      <c r="AA240" s="31"/>
      <c r="AB240" s="31"/>
      <c r="AC240" s="31"/>
      <c r="AK240" s="98">
        <v>235</v>
      </c>
      <c r="AL240">
        <f t="shared" si="186"/>
        <v>36574.667999999998</v>
      </c>
      <c r="AM240" s="99">
        <f t="shared" si="187"/>
        <v>34893.263562565087</v>
      </c>
      <c r="AN240" s="31">
        <f t="shared" si="178"/>
        <v>4.5971830487563432E-2</v>
      </c>
      <c r="AO240" s="31">
        <f t="shared" si="179"/>
        <v>1681.4044374349105</v>
      </c>
      <c r="AP240" s="31">
        <f t="shared" si="180"/>
        <v>2827120.8822258078</v>
      </c>
      <c r="BD240" s="98">
        <v>235</v>
      </c>
      <c r="BE240">
        <f t="shared" si="181"/>
        <v>36574.667999999998</v>
      </c>
      <c r="BF240">
        <f>'Объединенные данные'!F226</f>
        <v>15600</v>
      </c>
      <c r="BG240">
        <f>'Объединенные данные'!H226</f>
        <v>20100</v>
      </c>
      <c r="BH240" s="31">
        <f t="shared" si="182"/>
        <v>41971.283455718876</v>
      </c>
      <c r="BI240" s="31">
        <f t="shared" si="183"/>
        <v>0.14755063410880118</v>
      </c>
      <c r="BJ240" s="31">
        <f t="shared" si="184"/>
        <v>5396.6154557188784</v>
      </c>
      <c r="BK240" s="31">
        <f t="shared" si="185"/>
        <v>29123458.376903877</v>
      </c>
      <c r="BY240" s="69">
        <f t="shared" si="188"/>
        <v>36574.667999999998</v>
      </c>
      <c r="BZ240" s="59">
        <f t="shared" si="189"/>
        <v>30343.968000000001</v>
      </c>
      <c r="CA240" s="59">
        <f t="shared" si="190"/>
        <v>35500</v>
      </c>
      <c r="CB240" s="31">
        <f t="shared" si="191"/>
        <v>40241.732505411361</v>
      </c>
      <c r="CC240" s="31">
        <f t="shared" si="192"/>
        <v>0.1002624140132007</v>
      </c>
      <c r="CD240" s="31">
        <f t="shared" si="193"/>
        <v>3667.0645054113629</v>
      </c>
      <c r="CE240" s="31">
        <f t="shared" si="194"/>
        <v>13447362.086847885</v>
      </c>
      <c r="EK240" s="69">
        <f t="shared" si="195"/>
        <v>36574.667999999998</v>
      </c>
      <c r="EL240">
        <f t="shared" si="196"/>
        <v>30343.968000000001</v>
      </c>
      <c r="EM240" s="59">
        <f t="shared" si="197"/>
        <v>35500</v>
      </c>
      <c r="EN240">
        <f t="shared" si="198"/>
        <v>49674.598748790799</v>
      </c>
      <c r="EO240" s="31">
        <f t="shared" si="199"/>
        <v>0.35816950542902543</v>
      </c>
      <c r="EP240" s="31">
        <f t="shared" si="200"/>
        <v>13099.930748790801</v>
      </c>
      <c r="EQ240" s="31">
        <f t="shared" si="201"/>
        <v>171608185.62311471</v>
      </c>
    </row>
    <row r="241" spans="1:147" x14ac:dyDescent="0.25">
      <c r="A241">
        <v>232</v>
      </c>
      <c r="B241" s="4" t="s">
        <v>321</v>
      </c>
      <c r="C241" s="5">
        <v>1</v>
      </c>
      <c r="D241" s="5">
        <v>305</v>
      </c>
      <c r="E241" s="5">
        <v>19280</v>
      </c>
      <c r="F241" s="5">
        <v>31523.531999999999</v>
      </c>
      <c r="G241">
        <f t="shared" si="168"/>
        <v>38441.94</v>
      </c>
      <c r="H241">
        <f t="shared" si="171"/>
        <v>40541.148000000001</v>
      </c>
      <c r="I241">
        <f t="shared" si="173"/>
        <v>23708.868000000002</v>
      </c>
      <c r="J241">
        <f t="shared" si="175"/>
        <v>31169.724000000002</v>
      </c>
      <c r="K241">
        <f t="shared" si="169"/>
        <v>24240</v>
      </c>
      <c r="L241">
        <f t="shared" si="172"/>
        <v>23440</v>
      </c>
      <c r="M241">
        <f t="shared" si="174"/>
        <v>18480</v>
      </c>
      <c r="N241">
        <f t="shared" si="176"/>
        <v>17840</v>
      </c>
      <c r="O241">
        <f t="shared" si="177"/>
        <v>17600</v>
      </c>
      <c r="P241">
        <f t="shared" si="170"/>
        <v>-4960</v>
      </c>
      <c r="Q241">
        <f t="shared" si="170"/>
        <v>-6918.4080000000031</v>
      </c>
      <c r="S241" s="31"/>
      <c r="T241" s="43">
        <f t="shared" si="202"/>
        <v>30259.120811917652</v>
      </c>
      <c r="U241" s="31">
        <f t="shared" si="203"/>
        <v>4.0110073581930715E-2</v>
      </c>
      <c r="V241" s="31">
        <f t="shared" si="204"/>
        <v>1264.4111880823475</v>
      </c>
      <c r="W241" s="31">
        <f t="shared" si="205"/>
        <v>1598735.6525478135</v>
      </c>
      <c r="X241" s="31"/>
      <c r="Y241" s="27"/>
      <c r="Z241" s="27"/>
      <c r="AA241" s="31"/>
      <c r="AB241" s="31"/>
      <c r="AC241" s="31"/>
      <c r="AK241" s="98">
        <v>236</v>
      </c>
      <c r="AL241">
        <f t="shared" si="186"/>
        <v>30547.644</v>
      </c>
      <c r="AM241" s="99">
        <f t="shared" si="187"/>
        <v>34900.738221215397</v>
      </c>
      <c r="AN241" s="31">
        <f t="shared" si="178"/>
        <v>0.14250179886918274</v>
      </c>
      <c r="AO241" s="31">
        <f t="shared" si="179"/>
        <v>4353.0942212153968</v>
      </c>
      <c r="AP241" s="31">
        <f t="shared" si="180"/>
        <v>18949429.29877888</v>
      </c>
      <c r="BD241" s="98">
        <v>236</v>
      </c>
      <c r="BE241">
        <f t="shared" si="181"/>
        <v>30547.644</v>
      </c>
      <c r="BF241">
        <f>'Объединенные данные'!F227</f>
        <v>19500</v>
      </c>
      <c r="BG241">
        <f>'Объединенные данные'!H227</f>
        <v>8800</v>
      </c>
      <c r="BH241" s="31">
        <f t="shared" si="182"/>
        <v>35476.749364564195</v>
      </c>
      <c r="BI241" s="31">
        <f t="shared" si="183"/>
        <v>0.16135795495600888</v>
      </c>
      <c r="BJ241" s="31">
        <f t="shared" si="184"/>
        <v>4929.105364564195</v>
      </c>
      <c r="BK241" s="31">
        <f t="shared" si="185"/>
        <v>24296079.694975525</v>
      </c>
      <c r="BY241" s="69">
        <f t="shared" si="188"/>
        <v>30547.644</v>
      </c>
      <c r="BZ241" s="59">
        <f t="shared" si="189"/>
        <v>36574.667999999998</v>
      </c>
      <c r="CA241" s="59">
        <f t="shared" si="190"/>
        <v>14880</v>
      </c>
      <c r="CB241" s="31">
        <f t="shared" si="191"/>
        <v>28195.651612808437</v>
      </c>
      <c r="CC241" s="31">
        <f t="shared" si="192"/>
        <v>7.6994231934599061E-2</v>
      </c>
      <c r="CD241" s="31">
        <f t="shared" si="193"/>
        <v>2351.9923871915635</v>
      </c>
      <c r="CE241" s="31">
        <f t="shared" si="194"/>
        <v>5531868.1894070692</v>
      </c>
      <c r="EK241" s="69">
        <f t="shared" si="195"/>
        <v>30547.644</v>
      </c>
      <c r="EL241">
        <f t="shared" si="196"/>
        <v>36574.667999999998</v>
      </c>
      <c r="EM241" s="59">
        <f t="shared" si="197"/>
        <v>14880</v>
      </c>
      <c r="EN241">
        <f t="shared" si="198"/>
        <v>39696.705007942328</v>
      </c>
      <c r="EO241" s="31">
        <f t="shared" si="199"/>
        <v>0.29950136278733402</v>
      </c>
      <c r="EP241" s="31">
        <f t="shared" si="200"/>
        <v>9149.0610079423277</v>
      </c>
      <c r="EQ241" s="31">
        <f t="shared" si="201"/>
        <v>83705317.327050686</v>
      </c>
    </row>
    <row r="242" spans="1:147" x14ac:dyDescent="0.25">
      <c r="A242">
        <v>233</v>
      </c>
      <c r="B242" s="4" t="s">
        <v>322</v>
      </c>
      <c r="C242" s="5">
        <v>2</v>
      </c>
      <c r="D242" s="5">
        <v>306</v>
      </c>
      <c r="E242" s="5">
        <v>16080</v>
      </c>
      <c r="F242" s="5">
        <v>21982.968000000001</v>
      </c>
      <c r="G242">
        <f t="shared" si="168"/>
        <v>31523.531999999999</v>
      </c>
      <c r="H242">
        <f t="shared" si="171"/>
        <v>38441.94</v>
      </c>
      <c r="I242">
        <f t="shared" si="173"/>
        <v>40541.148000000001</v>
      </c>
      <c r="J242">
        <f t="shared" si="175"/>
        <v>23708.868000000002</v>
      </c>
      <c r="K242">
        <f t="shared" si="169"/>
        <v>19280</v>
      </c>
      <c r="L242">
        <f t="shared" si="172"/>
        <v>24240</v>
      </c>
      <c r="M242">
        <f t="shared" si="174"/>
        <v>23440</v>
      </c>
      <c r="N242">
        <f t="shared" si="176"/>
        <v>18480</v>
      </c>
      <c r="O242">
        <f t="shared" si="177"/>
        <v>17840</v>
      </c>
      <c r="P242">
        <f t="shared" si="170"/>
        <v>-3200</v>
      </c>
      <c r="Q242">
        <f t="shared" si="170"/>
        <v>-9540.5639999999985</v>
      </c>
      <c r="S242" s="31"/>
      <c r="T242" s="43">
        <f t="shared" si="202"/>
        <v>28089.207379722509</v>
      </c>
      <c r="U242" s="31">
        <f t="shared" si="203"/>
        <v>0.27777138099470955</v>
      </c>
      <c r="V242" s="31">
        <f t="shared" si="204"/>
        <v>6106.2393797225086</v>
      </c>
      <c r="W242" s="31">
        <f t="shared" si="205"/>
        <v>37286159.362473927</v>
      </c>
      <c r="X242" s="31"/>
      <c r="Y242" s="27"/>
      <c r="Z242" s="27"/>
      <c r="AA242" s="31"/>
      <c r="AB242" s="31"/>
      <c r="AC242" s="31"/>
      <c r="AK242" s="98">
        <v>237</v>
      </c>
      <c r="AL242">
        <f t="shared" si="186"/>
        <v>30129.66</v>
      </c>
      <c r="AM242" s="99">
        <f t="shared" si="187"/>
        <v>34908.212879865707</v>
      </c>
      <c r="AN242" s="31">
        <f t="shared" si="178"/>
        <v>0.15859962840157196</v>
      </c>
      <c r="AO242" s="31">
        <f t="shared" si="179"/>
        <v>4778.5528798657069</v>
      </c>
      <c r="AP242" s="31">
        <f t="shared" si="180"/>
        <v>22834567.62567284</v>
      </c>
      <c r="BD242" s="98">
        <v>237</v>
      </c>
      <c r="BE242">
        <f t="shared" si="181"/>
        <v>30129.66</v>
      </c>
      <c r="BF242">
        <f>'Объединенные данные'!F228</f>
        <v>800</v>
      </c>
      <c r="BG242">
        <f>'Объединенные данные'!H228</f>
        <v>6400</v>
      </c>
      <c r="BH242" s="31">
        <f t="shared" si="182"/>
        <v>22262.430588913041</v>
      </c>
      <c r="BI242" s="31">
        <f t="shared" si="183"/>
        <v>0.2611124523505064</v>
      </c>
      <c r="BJ242" s="31">
        <f t="shared" si="184"/>
        <v>7867.2294110869589</v>
      </c>
      <c r="BK242" s="31">
        <f t="shared" si="185"/>
        <v>61893298.606671661</v>
      </c>
      <c r="BY242" s="69">
        <f t="shared" si="188"/>
        <v>30129.66</v>
      </c>
      <c r="BZ242" s="59">
        <f t="shared" si="189"/>
        <v>30547.644</v>
      </c>
      <c r="CA242" s="59">
        <f t="shared" si="190"/>
        <v>27200</v>
      </c>
      <c r="CB242" s="31">
        <f t="shared" si="191"/>
        <v>35080.625754658089</v>
      </c>
      <c r="CC242" s="31">
        <f t="shared" si="192"/>
        <v>0.16432199217176993</v>
      </c>
      <c r="CD242" s="31">
        <f t="shared" si="193"/>
        <v>4950.9657546580893</v>
      </c>
      <c r="CE242" s="31">
        <f t="shared" si="194"/>
        <v>24512061.903797142</v>
      </c>
      <c r="EK242" s="69">
        <f t="shared" si="195"/>
        <v>30129.66</v>
      </c>
      <c r="EL242">
        <f t="shared" si="196"/>
        <v>30547.644</v>
      </c>
      <c r="EM242" s="59">
        <f t="shared" si="197"/>
        <v>27200</v>
      </c>
      <c r="EN242">
        <f t="shared" si="198"/>
        <v>44640.336719326588</v>
      </c>
      <c r="EO242" s="31">
        <f t="shared" si="199"/>
        <v>0.48160771543145814</v>
      </c>
      <c r="EP242" s="31">
        <f t="shared" si="200"/>
        <v>14510.676719326588</v>
      </c>
      <c r="EQ242" s="31">
        <f t="shared" si="201"/>
        <v>210559738.85280663</v>
      </c>
    </row>
    <row r="243" spans="1:147" x14ac:dyDescent="0.25">
      <c r="A243">
        <v>234</v>
      </c>
      <c r="B243" s="4" t="s">
        <v>323</v>
      </c>
      <c r="C243" s="5">
        <v>3</v>
      </c>
      <c r="D243" s="5">
        <v>307</v>
      </c>
      <c r="E243" s="5">
        <v>30000</v>
      </c>
      <c r="F243" s="5">
        <v>30343.968000000001</v>
      </c>
      <c r="G243">
        <f t="shared" si="168"/>
        <v>21982.968000000001</v>
      </c>
      <c r="H243">
        <f t="shared" si="171"/>
        <v>31523.531999999999</v>
      </c>
      <c r="I243">
        <f t="shared" si="173"/>
        <v>38441.94</v>
      </c>
      <c r="J243">
        <f t="shared" si="175"/>
        <v>40541.148000000001</v>
      </c>
      <c r="K243">
        <f t="shared" si="169"/>
        <v>16080</v>
      </c>
      <c r="L243">
        <f t="shared" si="172"/>
        <v>19280</v>
      </c>
      <c r="M243">
        <f t="shared" si="174"/>
        <v>24240</v>
      </c>
      <c r="N243">
        <f t="shared" si="176"/>
        <v>23440</v>
      </c>
      <c r="O243">
        <f t="shared" si="177"/>
        <v>18480</v>
      </c>
      <c r="P243">
        <f t="shared" si="170"/>
        <v>13920</v>
      </c>
      <c r="Q243">
        <f t="shared" si="170"/>
        <v>8361</v>
      </c>
      <c r="S243" s="31"/>
      <c r="T243" s="43">
        <f t="shared" si="202"/>
        <v>37528.330809771382</v>
      </c>
      <c r="U243" s="31">
        <f t="shared" si="203"/>
        <v>0.23676411765828981</v>
      </c>
      <c r="V243" s="31">
        <f t="shared" si="204"/>
        <v>7184.3628097713809</v>
      </c>
      <c r="W243" s="31">
        <f t="shared" si="205"/>
        <v>51615068.982426129</v>
      </c>
      <c r="X243" s="31"/>
      <c r="Y243" s="27"/>
      <c r="Z243" s="27"/>
      <c r="AA243" s="31"/>
      <c r="AB243" s="31"/>
      <c r="AC243" s="31"/>
      <c r="AK243" s="98">
        <v>238</v>
      </c>
      <c r="AL243">
        <f t="shared" si="186"/>
        <v>33878.976000000002</v>
      </c>
      <c r="AM243" s="99">
        <f t="shared" si="187"/>
        <v>34915.687538516017</v>
      </c>
      <c r="AN243" s="31">
        <f t="shared" si="178"/>
        <v>3.0600439001344494E-2</v>
      </c>
      <c r="AO243" s="31">
        <f t="shared" si="179"/>
        <v>1036.7115385160141</v>
      </c>
      <c r="AP243" s="31">
        <f t="shared" si="180"/>
        <v>1074770.814092241</v>
      </c>
      <c r="BD243" s="98">
        <v>238</v>
      </c>
      <c r="BE243">
        <f t="shared" si="181"/>
        <v>33878.976000000002</v>
      </c>
      <c r="BF243">
        <f>'Объединенные данные'!F229</f>
        <v>14400</v>
      </c>
      <c r="BG243">
        <f>'Объединенные данные'!H229</f>
        <v>6080</v>
      </c>
      <c r="BH243" s="31">
        <f t="shared" si="182"/>
        <v>30253.73051583242</v>
      </c>
      <c r="BI243" s="31">
        <f t="shared" si="183"/>
        <v>0.10700575732181464</v>
      </c>
      <c r="BJ243" s="31">
        <f t="shared" si="184"/>
        <v>3625.2454841675826</v>
      </c>
      <c r="BK243" s="31">
        <f t="shared" si="185"/>
        <v>13142404.82047745</v>
      </c>
      <c r="BY243" s="69">
        <f t="shared" si="188"/>
        <v>33878.976000000002</v>
      </c>
      <c r="BZ243" s="59">
        <f t="shared" si="189"/>
        <v>30129.66</v>
      </c>
      <c r="CA243" s="59">
        <f t="shared" si="190"/>
        <v>30000</v>
      </c>
      <c r="CB243" s="31">
        <f t="shared" si="191"/>
        <v>36774.38607286835</v>
      </c>
      <c r="CC243" s="31">
        <f t="shared" si="192"/>
        <v>8.5463329023532111E-2</v>
      </c>
      <c r="CD243" s="31">
        <f t="shared" si="193"/>
        <v>2895.4100728683479</v>
      </c>
      <c r="CE243" s="31">
        <f t="shared" si="194"/>
        <v>8383399.4900674922</v>
      </c>
      <c r="EK243" s="69">
        <f t="shared" si="195"/>
        <v>33878.976000000002</v>
      </c>
      <c r="EL243">
        <f t="shared" si="196"/>
        <v>30129.66</v>
      </c>
      <c r="EM243" s="59">
        <f t="shared" si="197"/>
        <v>30000</v>
      </c>
      <c r="EN243">
        <f t="shared" si="198"/>
        <v>46184.348646237951</v>
      </c>
      <c r="EO243" s="31">
        <f t="shared" si="199"/>
        <v>0.36321560150572285</v>
      </c>
      <c r="EP243" s="31">
        <f t="shared" si="200"/>
        <v>12305.372646237949</v>
      </c>
      <c r="EQ243" s="31">
        <f t="shared" si="201"/>
        <v>151422195.96278113</v>
      </c>
    </row>
    <row r="244" spans="1:147" x14ac:dyDescent="0.25">
      <c r="A244">
        <v>235</v>
      </c>
      <c r="B244" s="4" t="s">
        <v>324</v>
      </c>
      <c r="C244" s="5">
        <v>4</v>
      </c>
      <c r="D244" s="5">
        <v>308</v>
      </c>
      <c r="E244" s="5">
        <v>35500</v>
      </c>
      <c r="F244" s="5">
        <v>36574.667999999998</v>
      </c>
      <c r="G244">
        <f t="shared" si="168"/>
        <v>30343.968000000001</v>
      </c>
      <c r="H244">
        <f t="shared" si="171"/>
        <v>21982.968000000001</v>
      </c>
      <c r="I244">
        <f t="shared" si="173"/>
        <v>31523.531999999999</v>
      </c>
      <c r="J244">
        <f t="shared" si="175"/>
        <v>38441.94</v>
      </c>
      <c r="K244">
        <f t="shared" si="169"/>
        <v>30000</v>
      </c>
      <c r="L244">
        <f t="shared" si="172"/>
        <v>16080</v>
      </c>
      <c r="M244">
        <f t="shared" si="174"/>
        <v>19280</v>
      </c>
      <c r="N244">
        <f t="shared" si="176"/>
        <v>24240</v>
      </c>
      <c r="O244">
        <f t="shared" si="177"/>
        <v>23440</v>
      </c>
      <c r="P244">
        <f t="shared" si="170"/>
        <v>5500</v>
      </c>
      <c r="Q244">
        <f t="shared" si="170"/>
        <v>6230.6999999999971</v>
      </c>
      <c r="S244" s="31"/>
      <c r="T244" s="43">
        <f t="shared" si="202"/>
        <v>41257.869521356784</v>
      </c>
      <c r="U244" s="31">
        <f t="shared" si="203"/>
        <v>0.12804494961804674</v>
      </c>
      <c r="V244" s="31">
        <f t="shared" si="204"/>
        <v>4683.2015213567865</v>
      </c>
      <c r="W244" s="31">
        <f t="shared" si="205"/>
        <v>21932376.489638519</v>
      </c>
      <c r="X244" s="31"/>
      <c r="Y244" s="27"/>
      <c r="Z244" s="27"/>
      <c r="AA244" s="31"/>
      <c r="AB244" s="31"/>
      <c r="AC244" s="31"/>
      <c r="AK244" s="98">
        <v>239</v>
      </c>
      <c r="AL244">
        <f t="shared" si="186"/>
        <v>29769.3</v>
      </c>
      <c r="AM244" s="99">
        <f t="shared" si="187"/>
        <v>34923.162197166326</v>
      </c>
      <c r="AN244" s="31">
        <f t="shared" si="178"/>
        <v>0.17312675128962815</v>
      </c>
      <c r="AO244" s="31">
        <f t="shared" si="179"/>
        <v>5153.862197166327</v>
      </c>
      <c r="AP244" s="31">
        <f t="shared" si="180"/>
        <v>26562295.54738012</v>
      </c>
      <c r="BD244" s="98">
        <v>239</v>
      </c>
      <c r="BE244">
        <f t="shared" si="181"/>
        <v>29769.3</v>
      </c>
      <c r="BF244">
        <f>'Объединенные данные'!F230</f>
        <v>12300</v>
      </c>
      <c r="BG244">
        <f>'Объединенные данные'!H230</f>
        <v>8000</v>
      </c>
      <c r="BH244" s="31">
        <f t="shared" si="182"/>
        <v>30486.137450504604</v>
      </c>
      <c r="BI244" s="31">
        <f t="shared" si="183"/>
        <v>2.4079754999432466E-2</v>
      </c>
      <c r="BJ244" s="31">
        <f t="shared" si="184"/>
        <v>716.83745050460493</v>
      </c>
      <c r="BK244" s="31">
        <f t="shared" si="185"/>
        <v>513855.93044594192</v>
      </c>
      <c r="BY244" s="69">
        <f t="shared" si="188"/>
        <v>29769.3</v>
      </c>
      <c r="BZ244" s="59">
        <f t="shared" si="189"/>
        <v>33878.976000000002</v>
      </c>
      <c r="CA244" s="59">
        <f t="shared" si="190"/>
        <v>26700</v>
      </c>
      <c r="CB244" s="31">
        <f t="shared" si="191"/>
        <v>35219.537080472466</v>
      </c>
      <c r="CC244" s="31">
        <f t="shared" si="192"/>
        <v>0.18308247357084201</v>
      </c>
      <c r="CD244" s="31">
        <f t="shared" si="193"/>
        <v>5450.2370804724669</v>
      </c>
      <c r="CE244" s="31">
        <f t="shared" si="194"/>
        <v>29705084.233357038</v>
      </c>
      <c r="EK244" s="69">
        <f t="shared" si="195"/>
        <v>29769.3</v>
      </c>
      <c r="EL244">
        <f t="shared" si="196"/>
        <v>33878.976000000002</v>
      </c>
      <c r="EM244" s="59">
        <f t="shared" si="197"/>
        <v>26700</v>
      </c>
      <c r="EN244">
        <f t="shared" si="198"/>
        <v>45803.278315767719</v>
      </c>
      <c r="EO244" s="31">
        <f t="shared" si="199"/>
        <v>0.53860783813417579</v>
      </c>
      <c r="EP244" s="31">
        <f t="shared" si="200"/>
        <v>16033.978315767719</v>
      </c>
      <c r="EQ244" s="31">
        <f t="shared" si="201"/>
        <v>257088460.63050944</v>
      </c>
    </row>
    <row r="245" spans="1:147" x14ac:dyDescent="0.25">
      <c r="A245">
        <v>236</v>
      </c>
      <c r="B245" s="4" t="s">
        <v>325</v>
      </c>
      <c r="C245" s="5">
        <v>5</v>
      </c>
      <c r="D245" s="5">
        <v>309</v>
      </c>
      <c r="E245" s="5">
        <v>14880</v>
      </c>
      <c r="F245" s="5">
        <v>30547.644</v>
      </c>
      <c r="G245">
        <f t="shared" si="168"/>
        <v>36574.667999999998</v>
      </c>
      <c r="H245">
        <f t="shared" si="171"/>
        <v>30343.968000000001</v>
      </c>
      <c r="I245">
        <f t="shared" si="173"/>
        <v>21982.968000000001</v>
      </c>
      <c r="J245">
        <f t="shared" si="175"/>
        <v>31523.531999999999</v>
      </c>
      <c r="K245">
        <f t="shared" si="169"/>
        <v>35500</v>
      </c>
      <c r="L245">
        <f t="shared" si="172"/>
        <v>30000</v>
      </c>
      <c r="M245">
        <f t="shared" si="174"/>
        <v>16080</v>
      </c>
      <c r="N245">
        <f t="shared" si="176"/>
        <v>19280</v>
      </c>
      <c r="O245">
        <f t="shared" si="177"/>
        <v>24240</v>
      </c>
      <c r="P245">
        <f t="shared" si="170"/>
        <v>-20620</v>
      </c>
      <c r="Q245">
        <f t="shared" si="170"/>
        <v>-6027.0239999999976</v>
      </c>
      <c r="S245" s="31"/>
      <c r="T245" s="43">
        <f t="shared" si="202"/>
        <v>27275.489842649331</v>
      </c>
      <c r="U245" s="31">
        <f t="shared" si="203"/>
        <v>0.10711641648536527</v>
      </c>
      <c r="V245" s="31">
        <f t="shared" si="204"/>
        <v>3272.1541573506693</v>
      </c>
      <c r="W245" s="31">
        <f t="shared" si="205"/>
        <v>10706992.829467269</v>
      </c>
      <c r="X245" s="31"/>
      <c r="Y245" s="27"/>
      <c r="Z245" s="27"/>
      <c r="AA245" s="31"/>
      <c r="AB245" s="31"/>
      <c r="AC245" s="31"/>
      <c r="AK245" s="98">
        <v>240</v>
      </c>
      <c r="AL245">
        <f t="shared" si="186"/>
        <v>29965.703999999998</v>
      </c>
      <c r="AM245" s="99">
        <f t="shared" si="187"/>
        <v>34930.636855816636</v>
      </c>
      <c r="AN245" s="31">
        <f t="shared" si="178"/>
        <v>0.16568717543951708</v>
      </c>
      <c r="AO245" s="31">
        <f t="shared" si="179"/>
        <v>4964.932855816638</v>
      </c>
      <c r="AP245" s="31">
        <f t="shared" si="180"/>
        <v>24650558.262767557</v>
      </c>
      <c r="BD245" s="98">
        <v>240</v>
      </c>
      <c r="BE245">
        <f t="shared" si="181"/>
        <v>29965.703999999998</v>
      </c>
      <c r="BF245">
        <f>'Объединенные данные'!F231</f>
        <v>16500</v>
      </c>
      <c r="BG245">
        <f>'Объединенные данные'!H231</f>
        <v>5280</v>
      </c>
      <c r="BH245" s="31">
        <f t="shared" si="182"/>
        <v>30899.293701326947</v>
      </c>
      <c r="BI245" s="31">
        <f t="shared" si="183"/>
        <v>3.1155273419471462E-2</v>
      </c>
      <c r="BJ245" s="31">
        <f t="shared" si="184"/>
        <v>933.58970132694958</v>
      </c>
      <c r="BK245" s="31">
        <f t="shared" si="185"/>
        <v>871589.73042374291</v>
      </c>
      <c r="BY245" s="69">
        <f t="shared" si="188"/>
        <v>29965.703999999998</v>
      </c>
      <c r="BZ245" s="59">
        <f t="shared" si="189"/>
        <v>29769.3</v>
      </c>
      <c r="CA245" s="59">
        <f t="shared" si="190"/>
        <v>29000</v>
      </c>
      <c r="CB245" s="31">
        <f t="shared" si="191"/>
        <v>36100.401876507043</v>
      </c>
      <c r="CC245" s="31">
        <f t="shared" si="192"/>
        <v>0.20472396965901571</v>
      </c>
      <c r="CD245" s="31">
        <f t="shared" si="193"/>
        <v>6134.6978765070453</v>
      </c>
      <c r="CE245" s="31">
        <f t="shared" si="194"/>
        <v>37634518.036020048</v>
      </c>
      <c r="EK245" s="69">
        <f t="shared" si="195"/>
        <v>29965.703999999998</v>
      </c>
      <c r="EL245">
        <f t="shared" si="196"/>
        <v>29769.3</v>
      </c>
      <c r="EM245" s="59">
        <f t="shared" si="197"/>
        <v>29000</v>
      </c>
      <c r="EN245">
        <f t="shared" si="198"/>
        <v>45407.780104109799</v>
      </c>
      <c r="EO245" s="31">
        <f t="shared" si="199"/>
        <v>0.51532498966517859</v>
      </c>
      <c r="EP245" s="31">
        <f t="shared" si="200"/>
        <v>15442.076104109801</v>
      </c>
      <c r="EQ245" s="31">
        <f t="shared" si="201"/>
        <v>238457714.40511894</v>
      </c>
    </row>
    <row r="246" spans="1:147" x14ac:dyDescent="0.25">
      <c r="A246">
        <v>237</v>
      </c>
      <c r="B246" s="4" t="s">
        <v>326</v>
      </c>
      <c r="C246" s="5">
        <v>6</v>
      </c>
      <c r="D246" s="5">
        <v>310</v>
      </c>
      <c r="E246" s="5">
        <v>27200</v>
      </c>
      <c r="F246" s="5">
        <v>30129.66</v>
      </c>
      <c r="G246">
        <f t="shared" si="168"/>
        <v>30547.644</v>
      </c>
      <c r="H246">
        <f t="shared" si="171"/>
        <v>36574.667999999998</v>
      </c>
      <c r="I246">
        <f t="shared" si="173"/>
        <v>30343.968000000001</v>
      </c>
      <c r="J246">
        <f t="shared" si="175"/>
        <v>21982.968000000001</v>
      </c>
      <c r="K246">
        <f t="shared" si="169"/>
        <v>14880</v>
      </c>
      <c r="L246">
        <f t="shared" si="172"/>
        <v>35500</v>
      </c>
      <c r="M246">
        <f t="shared" si="174"/>
        <v>30000</v>
      </c>
      <c r="N246">
        <f t="shared" si="176"/>
        <v>16080</v>
      </c>
      <c r="O246">
        <f t="shared" si="177"/>
        <v>19280</v>
      </c>
      <c r="P246">
        <f t="shared" si="170"/>
        <v>12320</v>
      </c>
      <c r="Q246">
        <f t="shared" si="170"/>
        <v>-417.98400000000038</v>
      </c>
      <c r="S246" s="31"/>
      <c r="T246" s="43">
        <f t="shared" si="202"/>
        <v>35629.656556600632</v>
      </c>
      <c r="U246" s="31">
        <f t="shared" si="203"/>
        <v>0.18254426225190168</v>
      </c>
      <c r="V246" s="31">
        <f t="shared" si="204"/>
        <v>5499.9965566006322</v>
      </c>
      <c r="W246" s="31">
        <f t="shared" si="205"/>
        <v>30249962.122618809</v>
      </c>
      <c r="X246" s="31"/>
      <c r="Y246" s="27"/>
      <c r="Z246" s="27"/>
      <c r="AA246" s="31"/>
      <c r="AB246" s="31"/>
      <c r="AC246" s="31"/>
      <c r="AK246" s="98">
        <v>241</v>
      </c>
      <c r="AL246">
        <f t="shared" si="186"/>
        <v>30159.648000000001</v>
      </c>
      <c r="AM246" s="99">
        <f t="shared" si="187"/>
        <v>34938.111514466946</v>
      </c>
      <c r="AN246" s="31">
        <f t="shared" si="178"/>
        <v>0.15843896833500656</v>
      </c>
      <c r="AO246" s="31">
        <f t="shared" si="179"/>
        <v>4778.4635144669446</v>
      </c>
      <c r="AP246" s="31">
        <f t="shared" si="180"/>
        <v>22833713.559091784</v>
      </c>
      <c r="BD246" s="98">
        <v>241</v>
      </c>
      <c r="BE246">
        <f t="shared" si="181"/>
        <v>30159.648000000001</v>
      </c>
      <c r="BF246">
        <f>'Объединенные данные'!F232</f>
        <v>17600</v>
      </c>
      <c r="BG246">
        <f>'Объединенные данные'!H232</f>
        <v>9360</v>
      </c>
      <c r="BH246" s="31">
        <f t="shared" si="182"/>
        <v>34764.257791405318</v>
      </c>
      <c r="BI246" s="31">
        <f t="shared" si="183"/>
        <v>0.15267452031951159</v>
      </c>
      <c r="BJ246" s="31">
        <f t="shared" si="184"/>
        <v>4604.6097914053171</v>
      </c>
      <c r="BK246" s="31">
        <f t="shared" si="185"/>
        <v>21202431.331105717</v>
      </c>
      <c r="BY246" s="69">
        <f>F250</f>
        <v>30159.648000000001</v>
      </c>
      <c r="BZ246" s="59">
        <f>BY245</f>
        <v>29965.703999999998</v>
      </c>
      <c r="CA246" s="59">
        <f>E250</f>
        <v>31100</v>
      </c>
      <c r="CB246" s="31">
        <f>$CJ$20+$CJ$21*BZ246+$CJ$22*CA246</f>
        <v>37439.826064878624</v>
      </c>
      <c r="CC246" s="31">
        <f>ABS((CB246-BY246)/BY246)</f>
        <v>0.24138803161358588</v>
      </c>
      <c r="CD246" s="31">
        <f>ABS(CB246-BY246)</f>
        <v>7280.1780648786225</v>
      </c>
      <c r="CE246" s="31">
        <f>(CB246-BY246)^2</f>
        <v>53000992.656339847</v>
      </c>
      <c r="EK246" s="69">
        <f t="shared" si="195"/>
        <v>30159.648000000001</v>
      </c>
      <c r="EL246">
        <f t="shared" si="196"/>
        <v>29965.703999999998</v>
      </c>
      <c r="EM246" s="59">
        <f t="shared" si="197"/>
        <v>31100</v>
      </c>
      <c r="EN246">
        <f t="shared" si="198"/>
        <v>46791.036082489845</v>
      </c>
      <c r="EO246" s="31">
        <f t="shared" si="199"/>
        <v>0.55144503286277891</v>
      </c>
      <c r="EP246" s="31">
        <f t="shared" si="200"/>
        <v>16631.388082489844</v>
      </c>
      <c r="EQ246" s="31">
        <f t="shared" si="201"/>
        <v>276603069.55038524</v>
      </c>
    </row>
    <row r="247" spans="1:147" x14ac:dyDescent="0.25">
      <c r="A247">
        <v>238</v>
      </c>
      <c r="B247" s="4" t="s">
        <v>327</v>
      </c>
      <c r="C247" s="5">
        <v>7</v>
      </c>
      <c r="D247" s="5">
        <v>311</v>
      </c>
      <c r="E247" s="5">
        <v>30000</v>
      </c>
      <c r="F247" s="5">
        <v>33878.976000000002</v>
      </c>
      <c r="G247">
        <f t="shared" si="168"/>
        <v>30129.66</v>
      </c>
      <c r="H247">
        <f t="shared" si="171"/>
        <v>30547.644</v>
      </c>
      <c r="I247">
        <f t="shared" si="173"/>
        <v>36574.667999999998</v>
      </c>
      <c r="J247">
        <f t="shared" si="175"/>
        <v>30343.968000000001</v>
      </c>
      <c r="K247">
        <f t="shared" si="169"/>
        <v>27200</v>
      </c>
      <c r="L247">
        <f t="shared" si="172"/>
        <v>14880</v>
      </c>
      <c r="M247">
        <f t="shared" si="174"/>
        <v>35500</v>
      </c>
      <c r="N247">
        <f t="shared" si="176"/>
        <v>30000</v>
      </c>
      <c r="O247">
        <f t="shared" si="177"/>
        <v>16080</v>
      </c>
      <c r="P247">
        <f t="shared" si="170"/>
        <v>2800</v>
      </c>
      <c r="Q247">
        <f t="shared" si="170"/>
        <v>3749.3160000000025</v>
      </c>
      <c r="S247" s="31"/>
      <c r="T247" s="43">
        <f t="shared" si="202"/>
        <v>37528.330809771382</v>
      </c>
      <c r="U247" s="31">
        <f t="shared" si="203"/>
        <v>0.10771738820474913</v>
      </c>
      <c r="V247" s="31">
        <f t="shared" si="204"/>
        <v>3649.3548097713792</v>
      </c>
      <c r="W247" s="31">
        <f t="shared" si="205"/>
        <v>13317790.527601499</v>
      </c>
      <c r="X247" s="31"/>
      <c r="Y247" s="27"/>
      <c r="Z247" s="27"/>
      <c r="AA247" s="31"/>
      <c r="AB247" s="31"/>
      <c r="AC247" s="31"/>
      <c r="AK247" s="98">
        <v>242</v>
      </c>
      <c r="AL247">
        <f t="shared" si="186"/>
        <v>26258.076000000001</v>
      </c>
      <c r="AM247" s="99">
        <f t="shared" si="187"/>
        <v>34945.586173117255</v>
      </c>
      <c r="AN247" s="31">
        <f t="shared" si="178"/>
        <v>0.33085097983253814</v>
      </c>
      <c r="AO247" s="31">
        <f t="shared" si="179"/>
        <v>8687.5101731172545</v>
      </c>
      <c r="AP247" s="31">
        <f t="shared" si="180"/>
        <v>75472833.008015782</v>
      </c>
      <c r="BD247" s="98">
        <v>242</v>
      </c>
      <c r="BE247">
        <f t="shared" si="181"/>
        <v>26258.076000000001</v>
      </c>
      <c r="BF247">
        <f>'Объединенные данные'!F233</f>
        <v>20300</v>
      </c>
      <c r="BG247">
        <f>'Объединенные данные'!H233</f>
        <v>8000</v>
      </c>
      <c r="BH247" s="31">
        <f t="shared" si="182"/>
        <v>35334.460116787719</v>
      </c>
      <c r="BI247" s="31">
        <f t="shared" si="183"/>
        <v>0.34566066899904313</v>
      </c>
      <c r="BJ247" s="31">
        <f t="shared" si="184"/>
        <v>9076.3841167877181</v>
      </c>
      <c r="BK247" s="31">
        <f t="shared" si="185"/>
        <v>82380748.635476366</v>
      </c>
      <c r="BY247" s="69">
        <f t="shared" ref="BY247:BY297" si="206">F251</f>
        <v>26258.076000000001</v>
      </c>
      <c r="BZ247" s="59">
        <f t="shared" ref="BZ247:BZ297" si="207">BY246</f>
        <v>30159.648000000001</v>
      </c>
      <c r="CA247" s="59">
        <f t="shared" ref="CA247:CA297" si="208">E251</f>
        <v>24800</v>
      </c>
      <c r="CB247" s="31">
        <f t="shared" ref="CB247:CB297" si="209">$CJ$20+$CJ$21*BZ247+$CJ$22*CA247</f>
        <v>33527.692001333082</v>
      </c>
      <c r="CC247" s="31">
        <f t="shared" ref="CC247:CC297" si="210">ABS((CB247-BY247)/BY247)</f>
        <v>0.27685257675897812</v>
      </c>
      <c r="CD247" s="31">
        <f t="shared" ref="CD247:CD297" si="211">ABS(CB247-BY247)</f>
        <v>7269.6160013330809</v>
      </c>
      <c r="CE247" s="31">
        <f t="shared" ref="CE247:CE297" si="212">(CB247-BY247)^2</f>
        <v>52847316.806837976</v>
      </c>
      <c r="EK247" s="69">
        <f t="shared" si="195"/>
        <v>26258.076000000001</v>
      </c>
      <c r="EL247">
        <f t="shared" si="196"/>
        <v>30159.648000000001</v>
      </c>
      <c r="EM247" s="59">
        <f t="shared" si="197"/>
        <v>24800</v>
      </c>
      <c r="EN247">
        <f t="shared" si="198"/>
        <v>42987.230754195974</v>
      </c>
      <c r="EO247" s="31">
        <f t="shared" si="199"/>
        <v>0.63710512355116855</v>
      </c>
      <c r="EP247" s="31">
        <f t="shared" si="200"/>
        <v>16729.154754195974</v>
      </c>
      <c r="EQ247" s="31">
        <f t="shared" si="201"/>
        <v>279864618.78983772</v>
      </c>
    </row>
    <row r="248" spans="1:147" x14ac:dyDescent="0.25">
      <c r="A248">
        <v>239</v>
      </c>
      <c r="B248" s="4" t="s">
        <v>328</v>
      </c>
      <c r="C248" s="5">
        <v>8</v>
      </c>
      <c r="D248" s="5">
        <v>312</v>
      </c>
      <c r="E248" s="5">
        <v>26700</v>
      </c>
      <c r="F248" s="5">
        <v>29769.3</v>
      </c>
      <c r="G248">
        <f t="shared" si="168"/>
        <v>33878.976000000002</v>
      </c>
      <c r="H248">
        <f t="shared" si="171"/>
        <v>30129.66</v>
      </c>
      <c r="I248">
        <f t="shared" si="173"/>
        <v>30547.644</v>
      </c>
      <c r="J248">
        <f t="shared" si="175"/>
        <v>36574.667999999998</v>
      </c>
      <c r="K248">
        <f t="shared" si="169"/>
        <v>30000</v>
      </c>
      <c r="L248">
        <f t="shared" si="172"/>
        <v>27200</v>
      </c>
      <c r="M248">
        <f t="shared" si="174"/>
        <v>14880</v>
      </c>
      <c r="N248">
        <f t="shared" si="176"/>
        <v>35500</v>
      </c>
      <c r="O248">
        <f t="shared" si="177"/>
        <v>30000</v>
      </c>
      <c r="P248">
        <f t="shared" si="170"/>
        <v>-3300</v>
      </c>
      <c r="Q248">
        <f t="shared" si="170"/>
        <v>-4109.6760000000031</v>
      </c>
      <c r="S248" s="31"/>
      <c r="T248" s="43">
        <f t="shared" si="202"/>
        <v>35290.607582820143</v>
      </c>
      <c r="U248" s="31">
        <f t="shared" si="203"/>
        <v>0.18546984923461901</v>
      </c>
      <c r="V248" s="31">
        <f t="shared" si="204"/>
        <v>5521.3075828201436</v>
      </c>
      <c r="W248" s="31">
        <f t="shared" si="205"/>
        <v>30484837.424107216</v>
      </c>
      <c r="X248" s="31"/>
      <c r="Y248" s="27"/>
      <c r="Z248" s="27"/>
      <c r="AA248" s="31"/>
      <c r="AB248" s="31"/>
      <c r="AC248" s="31"/>
      <c r="AK248" s="98">
        <v>243</v>
      </c>
      <c r="AL248">
        <f t="shared" si="186"/>
        <v>33464.472000000002</v>
      </c>
      <c r="AM248" s="99">
        <f t="shared" si="187"/>
        <v>34953.060831767565</v>
      </c>
      <c r="AN248" s="31">
        <f t="shared" si="178"/>
        <v>4.4482663039403805E-2</v>
      </c>
      <c r="AO248" s="31">
        <f t="shared" si="179"/>
        <v>1488.5888317675635</v>
      </c>
      <c r="AP248" s="31">
        <f t="shared" si="180"/>
        <v>2215896.7100631194</v>
      </c>
      <c r="BD248" s="98">
        <v>243</v>
      </c>
      <c r="BE248">
        <f t="shared" si="181"/>
        <v>33464.472000000002</v>
      </c>
      <c r="BF248">
        <f>'Объединенные данные'!F234</f>
        <v>18000</v>
      </c>
      <c r="BG248">
        <f>'Объединенные данные'!H234</f>
        <v>4880</v>
      </c>
      <c r="BH248" s="31">
        <f t="shared" si="182"/>
        <v>31494.793444052633</v>
      </c>
      <c r="BI248" s="31">
        <f t="shared" si="183"/>
        <v>5.8858796754581041E-2</v>
      </c>
      <c r="BJ248" s="31">
        <f t="shared" si="184"/>
        <v>1969.6785559473683</v>
      </c>
      <c r="BK248" s="31">
        <f t="shared" si="185"/>
        <v>3879633.61375891</v>
      </c>
      <c r="BY248" s="69">
        <f t="shared" si="206"/>
        <v>33464.472000000002</v>
      </c>
      <c r="BZ248" s="59">
        <f t="shared" si="207"/>
        <v>26258.076000000001</v>
      </c>
      <c r="CA248" s="59">
        <f t="shared" si="208"/>
        <v>34000</v>
      </c>
      <c r="CB248" s="31">
        <f t="shared" si="209"/>
        <v>38750.266565364072</v>
      </c>
      <c r="CC248" s="31">
        <f t="shared" si="210"/>
        <v>0.15795242684134</v>
      </c>
      <c r="CD248" s="31">
        <f t="shared" si="211"/>
        <v>5285.7945653640709</v>
      </c>
      <c r="CE248" s="31">
        <f t="shared" si="212"/>
        <v>27939624.187232345</v>
      </c>
      <c r="EK248" s="69">
        <f t="shared" si="195"/>
        <v>33464.472000000002</v>
      </c>
      <c r="EL248">
        <f t="shared" si="196"/>
        <v>26258.076000000001</v>
      </c>
      <c r="EM248" s="59">
        <f t="shared" si="197"/>
        <v>34000</v>
      </c>
      <c r="EN248">
        <f t="shared" si="198"/>
        <v>46943.571099285531</v>
      </c>
      <c r="EO248" s="31">
        <f t="shared" si="199"/>
        <v>0.40278833920599522</v>
      </c>
      <c r="EP248" s="31">
        <f t="shared" si="200"/>
        <v>13479.09909928553</v>
      </c>
      <c r="EQ248" s="31">
        <f t="shared" si="201"/>
        <v>181686112.52835998</v>
      </c>
    </row>
    <row r="249" spans="1:147" x14ac:dyDescent="0.25">
      <c r="A249">
        <v>240</v>
      </c>
      <c r="B249" s="4" t="s">
        <v>329</v>
      </c>
      <c r="C249" s="5">
        <v>9</v>
      </c>
      <c r="D249" s="5">
        <v>313</v>
      </c>
      <c r="E249" s="5">
        <v>29000</v>
      </c>
      <c r="F249" s="5">
        <v>29965.703999999998</v>
      </c>
      <c r="G249">
        <f t="shared" si="168"/>
        <v>29769.3</v>
      </c>
      <c r="H249">
        <f t="shared" si="171"/>
        <v>33878.976000000002</v>
      </c>
      <c r="I249">
        <f t="shared" si="173"/>
        <v>30129.66</v>
      </c>
      <c r="J249">
        <f t="shared" si="175"/>
        <v>30547.644</v>
      </c>
      <c r="K249">
        <f t="shared" si="169"/>
        <v>26700</v>
      </c>
      <c r="L249">
        <f t="shared" si="172"/>
        <v>30000</v>
      </c>
      <c r="M249">
        <f t="shared" si="174"/>
        <v>27200</v>
      </c>
      <c r="N249">
        <f t="shared" si="176"/>
        <v>14880</v>
      </c>
      <c r="O249">
        <f t="shared" si="177"/>
        <v>35500</v>
      </c>
      <c r="P249">
        <f t="shared" si="170"/>
        <v>2300</v>
      </c>
      <c r="Q249">
        <f t="shared" si="170"/>
        <v>196.40399999999863</v>
      </c>
      <c r="S249" s="31"/>
      <c r="T249" s="43">
        <f t="shared" si="202"/>
        <v>36850.232862210396</v>
      </c>
      <c r="U249" s="31">
        <f t="shared" si="203"/>
        <v>0.22974694211123484</v>
      </c>
      <c r="V249" s="31">
        <f t="shared" si="204"/>
        <v>6884.5288622103981</v>
      </c>
      <c r="W249" s="31">
        <f t="shared" si="205"/>
        <v>47396737.654607996</v>
      </c>
      <c r="X249" s="31"/>
      <c r="Y249" s="27"/>
      <c r="Z249" s="27"/>
      <c r="AA249" s="31"/>
      <c r="AB249" s="31"/>
      <c r="AC249" s="31"/>
      <c r="AK249" s="98">
        <v>244</v>
      </c>
      <c r="AL249">
        <f t="shared" si="186"/>
        <v>33288.695999999996</v>
      </c>
      <c r="AM249" s="99">
        <f t="shared" si="187"/>
        <v>34960.535490417875</v>
      </c>
      <c r="AN249" s="31">
        <f t="shared" si="178"/>
        <v>5.0222438584493628E-2</v>
      </c>
      <c r="AO249" s="31">
        <f t="shared" si="179"/>
        <v>1671.8394904178786</v>
      </c>
      <c r="AP249" s="31">
        <f t="shared" si="180"/>
        <v>2795047.2817207118</v>
      </c>
      <c r="BD249" s="98">
        <v>244</v>
      </c>
      <c r="BE249">
        <f t="shared" si="181"/>
        <v>33288.695999999996</v>
      </c>
      <c r="BF249">
        <f>'Объединенные данные'!F235</f>
        <v>6480</v>
      </c>
      <c r="BG249">
        <f>'Объединенные данные'!H235</f>
        <v>12000</v>
      </c>
      <c r="BH249" s="31">
        <f t="shared" si="182"/>
        <v>30094.5902828076</v>
      </c>
      <c r="BI249" s="31">
        <f t="shared" si="183"/>
        <v>9.5951662305798852E-2</v>
      </c>
      <c r="BJ249" s="31">
        <f t="shared" si="184"/>
        <v>3194.1057171923967</v>
      </c>
      <c r="BK249" s="31">
        <f t="shared" si="185"/>
        <v>10202311.332601154</v>
      </c>
      <c r="BY249" s="69">
        <f t="shared" si="206"/>
        <v>33288.695999999996</v>
      </c>
      <c r="BZ249" s="59">
        <f t="shared" si="207"/>
        <v>33464.472000000002</v>
      </c>
      <c r="CA249" s="59">
        <f t="shared" si="208"/>
        <v>32200</v>
      </c>
      <c r="CB249" s="31">
        <f t="shared" si="209"/>
        <v>38601.662735228245</v>
      </c>
      <c r="CC249" s="31">
        <f t="shared" si="210"/>
        <v>0.15960272926365904</v>
      </c>
      <c r="CD249" s="31">
        <f t="shared" si="211"/>
        <v>5312.9667352282486</v>
      </c>
      <c r="CE249" s="31">
        <f t="shared" si="212"/>
        <v>28227615.529641915</v>
      </c>
      <c r="EK249" s="69">
        <f t="shared" si="195"/>
        <v>33288.695999999996</v>
      </c>
      <c r="EL249">
        <f t="shared" si="196"/>
        <v>33464.472000000002</v>
      </c>
      <c r="EM249" s="59">
        <f t="shared" si="197"/>
        <v>32200</v>
      </c>
      <c r="EN249">
        <f t="shared" si="198"/>
        <v>49015.747952185833</v>
      </c>
      <c r="EO249" s="31">
        <f t="shared" si="199"/>
        <v>0.47244421806687287</v>
      </c>
      <c r="EP249" s="31">
        <f t="shared" si="200"/>
        <v>15727.051952185837</v>
      </c>
      <c r="EQ249" s="31">
        <f t="shared" si="201"/>
        <v>247340163.10675234</v>
      </c>
    </row>
    <row r="250" spans="1:147" x14ac:dyDescent="0.25">
      <c r="A250">
        <v>241</v>
      </c>
      <c r="B250" s="4" t="s">
        <v>330</v>
      </c>
      <c r="C250" s="5">
        <v>10</v>
      </c>
      <c r="D250" s="5">
        <v>314</v>
      </c>
      <c r="E250" s="5">
        <v>31100</v>
      </c>
      <c r="F250" s="5">
        <v>30159.648000000001</v>
      </c>
      <c r="G250">
        <f t="shared" si="168"/>
        <v>29965.703999999998</v>
      </c>
      <c r="H250">
        <f t="shared" si="171"/>
        <v>29769.3</v>
      </c>
      <c r="I250">
        <f t="shared" si="173"/>
        <v>33878.976000000002</v>
      </c>
      <c r="J250">
        <f t="shared" si="175"/>
        <v>30129.66</v>
      </c>
      <c r="K250">
        <f t="shared" si="169"/>
        <v>29000</v>
      </c>
      <c r="L250">
        <f t="shared" si="172"/>
        <v>26700</v>
      </c>
      <c r="M250">
        <f t="shared" si="174"/>
        <v>30000</v>
      </c>
      <c r="N250">
        <f t="shared" si="176"/>
        <v>27200</v>
      </c>
      <c r="O250">
        <f t="shared" si="177"/>
        <v>14880</v>
      </c>
      <c r="P250">
        <f t="shared" si="170"/>
        <v>2100</v>
      </c>
      <c r="Q250">
        <f t="shared" si="170"/>
        <v>193.94400000000314</v>
      </c>
      <c r="S250" s="31"/>
      <c r="T250" s="43">
        <f t="shared" si="202"/>
        <v>38274.238552088456</v>
      </c>
      <c r="U250" s="31">
        <f t="shared" si="203"/>
        <v>0.26905455103748077</v>
      </c>
      <c r="V250" s="31">
        <f t="shared" si="204"/>
        <v>8114.5905520884553</v>
      </c>
      <c r="W250" s="31">
        <f t="shared" si="205"/>
        <v>65846579.828043222</v>
      </c>
      <c r="X250" s="31"/>
      <c r="Y250" s="27"/>
      <c r="Z250" s="27"/>
      <c r="AA250" s="31"/>
      <c r="AB250" s="31"/>
      <c r="AC250" s="31"/>
      <c r="AK250" s="98">
        <v>245</v>
      </c>
      <c r="AL250">
        <f t="shared" si="186"/>
        <v>35885.148000000001</v>
      </c>
      <c r="AM250" s="99">
        <f t="shared" si="187"/>
        <v>34968.010149068185</v>
      </c>
      <c r="AN250" s="31">
        <f t="shared" si="178"/>
        <v>2.5557588641736032E-2</v>
      </c>
      <c r="AO250" s="31">
        <f t="shared" si="179"/>
        <v>917.1378509318165</v>
      </c>
      <c r="AP250" s="31">
        <f t="shared" si="180"/>
        <v>841141.83761183091</v>
      </c>
      <c r="BD250" s="98">
        <v>245</v>
      </c>
      <c r="BE250">
        <f t="shared" si="181"/>
        <v>35885.148000000001</v>
      </c>
      <c r="BF250">
        <f>'Объединенные данные'!F236</f>
        <v>18000</v>
      </c>
      <c r="BG250">
        <f>'Объединенные данные'!H236</f>
        <v>12000</v>
      </c>
      <c r="BH250" s="31">
        <f t="shared" si="182"/>
        <v>37076.174922255283</v>
      </c>
      <c r="BI250" s="31">
        <f t="shared" si="183"/>
        <v>3.3189968235752612E-2</v>
      </c>
      <c r="BJ250" s="31">
        <f t="shared" si="184"/>
        <v>1191.0269222552815</v>
      </c>
      <c r="BK250" s="31">
        <f t="shared" si="185"/>
        <v>1418545.1295368883</v>
      </c>
      <c r="BY250" s="69">
        <f t="shared" si="206"/>
        <v>35885.148000000001</v>
      </c>
      <c r="BZ250" s="59">
        <f t="shared" si="207"/>
        <v>33288.695999999996</v>
      </c>
      <c r="CA250" s="59">
        <f t="shared" si="208"/>
        <v>34200</v>
      </c>
      <c r="CB250" s="31">
        <f t="shared" si="209"/>
        <v>39828.132036961615</v>
      </c>
      <c r="CC250" s="31">
        <f t="shared" si="210"/>
        <v>0.10987788142775987</v>
      </c>
      <c r="CD250" s="31">
        <f t="shared" si="211"/>
        <v>3942.984036961614</v>
      </c>
      <c r="CE250" s="31">
        <f t="shared" si="212"/>
        <v>15547123.115734108</v>
      </c>
      <c r="EK250" s="69">
        <f t="shared" si="195"/>
        <v>35885.148000000001</v>
      </c>
      <c r="EL250">
        <f t="shared" si="196"/>
        <v>33288.695999999996</v>
      </c>
      <c r="EM250" s="59">
        <f t="shared" si="197"/>
        <v>34200</v>
      </c>
      <c r="EN250">
        <f t="shared" si="198"/>
        <v>50172.853986195129</v>
      </c>
      <c r="EO250" s="31">
        <f t="shared" si="199"/>
        <v>0.39815095610571616</v>
      </c>
      <c r="EP250" s="31">
        <f t="shared" si="200"/>
        <v>14287.705986195127</v>
      </c>
      <c r="EQ250" s="31">
        <f t="shared" si="201"/>
        <v>204138542.34795609</v>
      </c>
    </row>
    <row r="251" spans="1:147" x14ac:dyDescent="0.25">
      <c r="A251">
        <v>242</v>
      </c>
      <c r="B251" s="4" t="s">
        <v>331</v>
      </c>
      <c r="C251" s="5">
        <v>11</v>
      </c>
      <c r="D251" s="5">
        <v>315</v>
      </c>
      <c r="E251" s="5">
        <v>24800</v>
      </c>
      <c r="F251" s="5">
        <v>26258.076000000001</v>
      </c>
      <c r="G251">
        <f t="shared" si="168"/>
        <v>30159.648000000001</v>
      </c>
      <c r="H251">
        <f t="shared" si="171"/>
        <v>29965.703999999998</v>
      </c>
      <c r="I251">
        <f t="shared" si="173"/>
        <v>29769.3</v>
      </c>
      <c r="J251">
        <f t="shared" si="175"/>
        <v>33878.976000000002</v>
      </c>
      <c r="K251">
        <f t="shared" si="169"/>
        <v>31100</v>
      </c>
      <c r="L251">
        <f t="shared" si="172"/>
        <v>29000</v>
      </c>
      <c r="M251">
        <f t="shared" si="174"/>
        <v>26700</v>
      </c>
      <c r="N251">
        <f t="shared" si="176"/>
        <v>30000</v>
      </c>
      <c r="O251">
        <f t="shared" si="177"/>
        <v>27200</v>
      </c>
      <c r="P251">
        <f t="shared" si="170"/>
        <v>-6300</v>
      </c>
      <c r="Q251">
        <f t="shared" si="170"/>
        <v>-3901.5720000000001</v>
      </c>
      <c r="S251" s="31"/>
      <c r="T251" s="43">
        <f t="shared" si="202"/>
        <v>34002.221482454275</v>
      </c>
      <c r="U251" s="31">
        <f t="shared" si="203"/>
        <v>0.29492433042140154</v>
      </c>
      <c r="V251" s="31">
        <f t="shared" si="204"/>
        <v>7744.1454824542743</v>
      </c>
      <c r="W251" s="31">
        <f t="shared" si="205"/>
        <v>59971789.253416948</v>
      </c>
      <c r="X251" s="31"/>
      <c r="Y251" s="27"/>
      <c r="Z251" s="27"/>
      <c r="AA251" s="31"/>
      <c r="AB251" s="31"/>
      <c r="AC251" s="31"/>
      <c r="AK251" s="98">
        <v>246</v>
      </c>
      <c r="AL251">
        <f t="shared" si="186"/>
        <v>31483.884000000005</v>
      </c>
      <c r="AM251" s="99">
        <f t="shared" si="187"/>
        <v>34975.484807718494</v>
      </c>
      <c r="AN251" s="31">
        <f t="shared" si="178"/>
        <v>0.11090120925736126</v>
      </c>
      <c r="AO251" s="31">
        <f t="shared" si="179"/>
        <v>3491.6008077184888</v>
      </c>
      <c r="AP251" s="31">
        <f t="shared" si="180"/>
        <v>12191276.200460404</v>
      </c>
      <c r="BD251" s="98">
        <v>246</v>
      </c>
      <c r="BE251">
        <f t="shared" si="181"/>
        <v>31483.884000000005</v>
      </c>
      <c r="BF251">
        <f>'Объединенные данные'!F237</f>
        <v>14100</v>
      </c>
      <c r="BG251">
        <f>'Объединенные данные'!H237</f>
        <v>21400</v>
      </c>
      <c r="BH251" s="31">
        <f t="shared" si="182"/>
        <v>42081.295416698573</v>
      </c>
      <c r="BI251" s="31">
        <f t="shared" si="183"/>
        <v>0.3365979691927008</v>
      </c>
      <c r="BJ251" s="31">
        <f t="shared" si="184"/>
        <v>10597.411416698567</v>
      </c>
      <c r="BK251" s="31">
        <f t="shared" si="185"/>
        <v>112305128.73477313</v>
      </c>
      <c r="BY251" s="69">
        <f t="shared" si="206"/>
        <v>31483.884000000005</v>
      </c>
      <c r="BZ251" s="59">
        <f t="shared" si="207"/>
        <v>35885.148000000001</v>
      </c>
      <c r="CA251" s="59">
        <f t="shared" si="208"/>
        <v>24640</v>
      </c>
      <c r="CB251" s="31">
        <f t="shared" si="209"/>
        <v>34203.626450200012</v>
      </c>
      <c r="CC251" s="31">
        <f t="shared" si="210"/>
        <v>8.6385226492385947E-2</v>
      </c>
      <c r="CD251" s="31">
        <f t="shared" si="211"/>
        <v>2719.7424502000067</v>
      </c>
      <c r="CE251" s="31">
        <f t="shared" si="212"/>
        <v>7396998.9954199363</v>
      </c>
      <c r="EK251" s="69">
        <f t="shared" si="195"/>
        <v>31483.884000000005</v>
      </c>
      <c r="EL251">
        <f t="shared" si="196"/>
        <v>35885.148000000001</v>
      </c>
      <c r="EM251" s="59">
        <f t="shared" si="197"/>
        <v>24640</v>
      </c>
      <c r="EN251">
        <f t="shared" si="198"/>
        <v>45417.715088083612</v>
      </c>
      <c r="EO251" s="31">
        <f t="shared" si="199"/>
        <v>0.44257027144692834</v>
      </c>
      <c r="EP251" s="31">
        <f t="shared" si="200"/>
        <v>13933.831088083607</v>
      </c>
      <c r="EQ251" s="31">
        <f t="shared" si="201"/>
        <v>194151648.79124519</v>
      </c>
    </row>
    <row r="252" spans="1:147" x14ac:dyDescent="0.25">
      <c r="A252">
        <v>243</v>
      </c>
      <c r="B252" s="4" t="s">
        <v>332</v>
      </c>
      <c r="C252" s="5">
        <v>12</v>
      </c>
      <c r="D252" s="5">
        <v>316</v>
      </c>
      <c r="E252" s="5">
        <v>34000</v>
      </c>
      <c r="F252" s="5">
        <v>33464.472000000002</v>
      </c>
      <c r="G252">
        <f t="shared" si="168"/>
        <v>26258.076000000001</v>
      </c>
      <c r="H252">
        <f t="shared" si="171"/>
        <v>30159.648000000001</v>
      </c>
      <c r="I252">
        <f t="shared" si="173"/>
        <v>29965.703999999998</v>
      </c>
      <c r="J252">
        <f t="shared" si="175"/>
        <v>29769.3</v>
      </c>
      <c r="K252">
        <f t="shared" si="169"/>
        <v>24800</v>
      </c>
      <c r="L252">
        <f t="shared" si="172"/>
        <v>31100</v>
      </c>
      <c r="M252">
        <f t="shared" si="174"/>
        <v>29000</v>
      </c>
      <c r="N252">
        <f t="shared" si="176"/>
        <v>26700</v>
      </c>
      <c r="O252">
        <f t="shared" si="177"/>
        <v>30000</v>
      </c>
      <c r="P252">
        <f t="shared" si="170"/>
        <v>9200</v>
      </c>
      <c r="Q252">
        <f t="shared" si="170"/>
        <v>7206.3960000000006</v>
      </c>
      <c r="S252" s="31"/>
      <c r="T252" s="43">
        <f t="shared" si="202"/>
        <v>40240.72260001531</v>
      </c>
      <c r="U252" s="31">
        <f t="shared" si="203"/>
        <v>0.20249088645460497</v>
      </c>
      <c r="V252" s="31">
        <f t="shared" si="204"/>
        <v>6776.250600015308</v>
      </c>
      <c r="W252" s="31">
        <f t="shared" si="205"/>
        <v>45917572.194207825</v>
      </c>
      <c r="X252" s="31"/>
      <c r="Y252" s="27"/>
      <c r="Z252" s="27"/>
      <c r="AA252" s="31"/>
      <c r="AB252" s="31"/>
      <c r="AC252" s="31"/>
      <c r="AK252" s="98">
        <v>247</v>
      </c>
      <c r="AL252">
        <f t="shared" si="186"/>
        <v>34785.275999999998</v>
      </c>
      <c r="AM252" s="99">
        <f t="shared" si="187"/>
        <v>34982.959466368804</v>
      </c>
      <c r="AN252" s="31">
        <f t="shared" si="178"/>
        <v>5.6829638600195661E-3</v>
      </c>
      <c r="AO252" s="31">
        <f t="shared" si="179"/>
        <v>197.68346636880597</v>
      </c>
      <c r="AP252" s="31">
        <f t="shared" si="180"/>
        <v>39078.752875586841</v>
      </c>
      <c r="BD252" s="98">
        <v>247</v>
      </c>
      <c r="BE252">
        <f t="shared" si="181"/>
        <v>34785.275999999998</v>
      </c>
      <c r="BF252">
        <f>'Объединенные данные'!F238</f>
        <v>8400</v>
      </c>
      <c r="BG252">
        <f>'Объединенные данные'!H238</f>
        <v>8160</v>
      </c>
      <c r="BH252" s="31">
        <f t="shared" si="182"/>
        <v>28248.004453572543</v>
      </c>
      <c r="BI252" s="31">
        <f t="shared" si="183"/>
        <v>0.18793214538322064</v>
      </c>
      <c r="BJ252" s="31">
        <f t="shared" si="184"/>
        <v>6537.2715464274552</v>
      </c>
      <c r="BK252" s="31">
        <f t="shared" si="185"/>
        <v>42735919.271730013</v>
      </c>
      <c r="BY252" s="69">
        <f t="shared" si="206"/>
        <v>34785.275999999998</v>
      </c>
      <c r="BZ252" s="59">
        <f t="shared" si="207"/>
        <v>31483.884000000005</v>
      </c>
      <c r="CA252" s="59">
        <f t="shared" si="208"/>
        <v>32800</v>
      </c>
      <c r="CB252" s="31">
        <f t="shared" si="209"/>
        <v>38708.327787363582</v>
      </c>
      <c r="CC252" s="31">
        <f t="shared" si="210"/>
        <v>0.112779090422154</v>
      </c>
      <c r="CD252" s="31">
        <f t="shared" si="211"/>
        <v>3923.0517873635836</v>
      </c>
      <c r="CE252" s="31">
        <f t="shared" si="212"/>
        <v>15390335.326336607</v>
      </c>
      <c r="EK252" s="69">
        <f t="shared" si="195"/>
        <v>34785.275999999998</v>
      </c>
      <c r="EL252">
        <f t="shared" si="196"/>
        <v>31483.884000000005</v>
      </c>
      <c r="EM252" s="59">
        <f t="shared" si="197"/>
        <v>32800</v>
      </c>
      <c r="EN252">
        <f t="shared" si="198"/>
        <v>48511.241250247869</v>
      </c>
      <c r="EO252" s="31">
        <f t="shared" si="199"/>
        <v>0.39459124171525539</v>
      </c>
      <c r="EP252" s="31">
        <f t="shared" si="200"/>
        <v>13725.965250247871</v>
      </c>
      <c r="EQ252" s="31">
        <f t="shared" si="201"/>
        <v>188402122.0510121</v>
      </c>
    </row>
    <row r="253" spans="1:147" x14ac:dyDescent="0.25">
      <c r="A253">
        <v>244</v>
      </c>
      <c r="B253" s="4" t="s">
        <v>333</v>
      </c>
      <c r="C253" s="5">
        <v>13</v>
      </c>
      <c r="D253" s="5">
        <v>317</v>
      </c>
      <c r="E253" s="5">
        <v>32200</v>
      </c>
      <c r="F253" s="5">
        <v>33288.695999999996</v>
      </c>
      <c r="G253">
        <f t="shared" si="168"/>
        <v>33464.472000000002</v>
      </c>
      <c r="H253">
        <f t="shared" si="171"/>
        <v>26258.076000000001</v>
      </c>
      <c r="I253">
        <f t="shared" si="173"/>
        <v>30159.648000000001</v>
      </c>
      <c r="J253">
        <f t="shared" si="175"/>
        <v>29965.703999999998</v>
      </c>
      <c r="K253">
        <f t="shared" si="169"/>
        <v>34000</v>
      </c>
      <c r="L253">
        <f t="shared" si="172"/>
        <v>24800</v>
      </c>
      <c r="M253">
        <f t="shared" si="174"/>
        <v>31100</v>
      </c>
      <c r="N253">
        <f t="shared" si="176"/>
        <v>29000</v>
      </c>
      <c r="O253">
        <f t="shared" si="177"/>
        <v>26700</v>
      </c>
      <c r="P253">
        <f t="shared" si="170"/>
        <v>-1800</v>
      </c>
      <c r="Q253">
        <f t="shared" si="170"/>
        <v>-175.7760000000053</v>
      </c>
      <c r="S253" s="31"/>
      <c r="T253" s="43">
        <f t="shared" si="202"/>
        <v>39020.146294405538</v>
      </c>
      <c r="U253" s="31">
        <f t="shared" si="203"/>
        <v>0.17217407057355275</v>
      </c>
      <c r="V253" s="31">
        <f t="shared" si="204"/>
        <v>5731.4502944055421</v>
      </c>
      <c r="W253" s="31">
        <f t="shared" si="205"/>
        <v>32849522.477241375</v>
      </c>
      <c r="X253" s="31"/>
      <c r="Y253" s="27"/>
      <c r="Z253" s="27"/>
      <c r="AA253" s="31"/>
      <c r="AB253" s="31"/>
      <c r="AC253" s="31"/>
      <c r="AK253" s="98">
        <v>248</v>
      </c>
      <c r="AL253">
        <f t="shared" si="186"/>
        <v>29544.239999999998</v>
      </c>
      <c r="AM253" s="99">
        <f t="shared" si="187"/>
        <v>34990.434125019114</v>
      </c>
      <c r="AN253" s="31">
        <f t="shared" si="178"/>
        <v>0.18434030203583224</v>
      </c>
      <c r="AO253" s="31">
        <f t="shared" si="179"/>
        <v>5446.1941250191157</v>
      </c>
      <c r="AP253" s="31">
        <f t="shared" si="180"/>
        <v>29661030.447392732</v>
      </c>
      <c r="BD253" s="98">
        <v>248</v>
      </c>
      <c r="BE253">
        <f t="shared" si="181"/>
        <v>29544.239999999998</v>
      </c>
      <c r="BF253">
        <f>'Объединенные данные'!F239</f>
        <v>5000</v>
      </c>
      <c r="BG253">
        <f>'Объединенные данные'!H239</f>
        <v>22200</v>
      </c>
      <c r="BH253" s="31">
        <f t="shared" si="182"/>
        <v>37193.449898206323</v>
      </c>
      <c r="BI253" s="31">
        <f t="shared" si="183"/>
        <v>0.2589069780846055</v>
      </c>
      <c r="BJ253" s="31">
        <f t="shared" si="184"/>
        <v>7649.2098982063253</v>
      </c>
      <c r="BK253" s="31">
        <f t="shared" si="185"/>
        <v>58510412.066817619</v>
      </c>
      <c r="BY253" s="69">
        <f t="shared" si="206"/>
        <v>29544.239999999998</v>
      </c>
      <c r="BZ253" s="59">
        <f t="shared" si="207"/>
        <v>34785.275999999998</v>
      </c>
      <c r="CA253" s="59">
        <f t="shared" si="208"/>
        <v>26500</v>
      </c>
      <c r="CB253" s="31">
        <f t="shared" si="209"/>
        <v>35217.335711396765</v>
      </c>
      <c r="CC253" s="31">
        <f t="shared" si="210"/>
        <v>0.19202036374592027</v>
      </c>
      <c r="CD253" s="31">
        <f t="shared" si="211"/>
        <v>5673.095711396767</v>
      </c>
      <c r="CE253" s="31">
        <f t="shared" si="212"/>
        <v>32184014.950668391</v>
      </c>
      <c r="EK253" s="69">
        <f t="shared" si="195"/>
        <v>29544.239999999998</v>
      </c>
      <c r="EL253">
        <f t="shared" si="196"/>
        <v>34785.275999999998</v>
      </c>
      <c r="EM253" s="59">
        <f t="shared" si="197"/>
        <v>26500</v>
      </c>
      <c r="EN253">
        <f t="shared" si="198"/>
        <v>46080.1647406302</v>
      </c>
      <c r="EO253" s="31">
        <f t="shared" si="199"/>
        <v>0.55970046075411661</v>
      </c>
      <c r="EP253" s="31">
        <f t="shared" si="200"/>
        <v>16535.924740630202</v>
      </c>
      <c r="EQ253" s="31">
        <f t="shared" si="201"/>
        <v>273436807.02778602</v>
      </c>
    </row>
    <row r="254" spans="1:147" x14ac:dyDescent="0.25">
      <c r="A254">
        <v>245</v>
      </c>
      <c r="B254" s="4" t="s">
        <v>334</v>
      </c>
      <c r="C254" s="5">
        <v>14</v>
      </c>
      <c r="D254" s="5">
        <v>318</v>
      </c>
      <c r="E254" s="5">
        <v>34200</v>
      </c>
      <c r="F254" s="5">
        <v>35885.148000000001</v>
      </c>
      <c r="G254">
        <f t="shared" si="168"/>
        <v>33288.695999999996</v>
      </c>
      <c r="H254">
        <f t="shared" si="171"/>
        <v>33464.472000000002</v>
      </c>
      <c r="I254">
        <f t="shared" si="173"/>
        <v>26258.076000000001</v>
      </c>
      <c r="J254">
        <f t="shared" si="175"/>
        <v>30159.648000000001</v>
      </c>
      <c r="K254">
        <f t="shared" si="169"/>
        <v>32200</v>
      </c>
      <c r="L254">
        <f t="shared" si="172"/>
        <v>34000</v>
      </c>
      <c r="M254">
        <f t="shared" si="174"/>
        <v>24800</v>
      </c>
      <c r="N254">
        <f t="shared" si="176"/>
        <v>31100</v>
      </c>
      <c r="O254">
        <f t="shared" si="177"/>
        <v>29000</v>
      </c>
      <c r="P254">
        <f t="shared" si="170"/>
        <v>2000</v>
      </c>
      <c r="Q254">
        <f t="shared" si="170"/>
        <v>2596.4520000000048</v>
      </c>
      <c r="S254" s="31"/>
      <c r="T254" s="43">
        <f t="shared" si="202"/>
        <v>40376.34218952751</v>
      </c>
      <c r="U254" s="31">
        <f t="shared" si="203"/>
        <v>0.12515467929873128</v>
      </c>
      <c r="V254" s="31">
        <f t="shared" si="204"/>
        <v>4491.1941895275086</v>
      </c>
      <c r="W254" s="31">
        <f t="shared" si="205"/>
        <v>20170825.248045653</v>
      </c>
      <c r="X254" s="31"/>
      <c r="Y254" s="27"/>
      <c r="Z254" s="27"/>
      <c r="AA254" s="31"/>
      <c r="AB254" s="31"/>
      <c r="AC254" s="31"/>
      <c r="AK254" s="98">
        <v>249</v>
      </c>
      <c r="AL254">
        <f t="shared" si="186"/>
        <v>29467.775999999998</v>
      </c>
      <c r="AM254" s="99">
        <f t="shared" si="187"/>
        <v>34997.908783669423</v>
      </c>
      <c r="AN254" s="31">
        <f t="shared" si="178"/>
        <v>0.18766712437577324</v>
      </c>
      <c r="AO254" s="31">
        <f t="shared" si="179"/>
        <v>5530.1327836694254</v>
      </c>
      <c r="AP254" s="31">
        <f t="shared" si="180"/>
        <v>30582368.605015349</v>
      </c>
      <c r="BD254" s="98">
        <v>249</v>
      </c>
      <c r="BE254">
        <f t="shared" si="181"/>
        <v>29467.775999999998</v>
      </c>
      <c r="BF254">
        <f>'Объединенные данные'!F240</f>
        <v>6600</v>
      </c>
      <c r="BG254">
        <f>'Объединенные данные'!H240</f>
        <v>23400</v>
      </c>
      <c r="BH254" s="31">
        <f t="shared" si="182"/>
        <v>39103.796703070133</v>
      </c>
      <c r="BI254" s="31">
        <f t="shared" si="183"/>
        <v>0.3270019665912397</v>
      </c>
      <c r="BJ254" s="31">
        <f t="shared" si="184"/>
        <v>9636.0207030701349</v>
      </c>
      <c r="BK254" s="31">
        <f t="shared" si="185"/>
        <v>92852894.989996254</v>
      </c>
      <c r="BY254" s="69">
        <f t="shared" si="206"/>
        <v>29467.775999999998</v>
      </c>
      <c r="BZ254" s="59">
        <f t="shared" si="207"/>
        <v>29544.239999999998</v>
      </c>
      <c r="CA254" s="59">
        <f t="shared" si="208"/>
        <v>8080</v>
      </c>
      <c r="CB254" s="31">
        <f t="shared" si="209"/>
        <v>22991.849775168717</v>
      </c>
      <c r="CC254" s="31">
        <f t="shared" si="210"/>
        <v>0.21976297854413177</v>
      </c>
      <c r="CD254" s="31">
        <f t="shared" si="211"/>
        <v>6475.9262248312807</v>
      </c>
      <c r="CE254" s="31">
        <f t="shared" si="212"/>
        <v>41937620.469457522</v>
      </c>
      <c r="EK254" s="69">
        <f t="shared" si="195"/>
        <v>29467.775999999998</v>
      </c>
      <c r="EL254">
        <f t="shared" si="196"/>
        <v>29544.239999999998</v>
      </c>
      <c r="EM254" s="59">
        <f t="shared" si="197"/>
        <v>8080</v>
      </c>
      <c r="EN254">
        <f t="shared" si="198"/>
        <v>32392.812616489915</v>
      </c>
      <c r="EO254" s="31">
        <f t="shared" si="199"/>
        <v>9.9262211593094674E-2</v>
      </c>
      <c r="EP254" s="31">
        <f t="shared" si="200"/>
        <v>2925.0366164899169</v>
      </c>
      <c r="EQ254" s="31">
        <f t="shared" si="201"/>
        <v>8555839.2078067809</v>
      </c>
    </row>
    <row r="255" spans="1:147" x14ac:dyDescent="0.25">
      <c r="A255">
        <v>246</v>
      </c>
      <c r="B255" s="4" t="s">
        <v>335</v>
      </c>
      <c r="C255" s="5">
        <v>15</v>
      </c>
      <c r="D255" s="5">
        <v>319</v>
      </c>
      <c r="E255" s="5">
        <v>24640</v>
      </c>
      <c r="F255" s="5">
        <v>31483.884000000005</v>
      </c>
      <c r="G255">
        <f t="shared" si="168"/>
        <v>35885.148000000001</v>
      </c>
      <c r="H255">
        <f t="shared" si="171"/>
        <v>33288.695999999996</v>
      </c>
      <c r="I255">
        <f t="shared" si="173"/>
        <v>33464.472000000002</v>
      </c>
      <c r="J255">
        <f t="shared" si="175"/>
        <v>26258.076000000001</v>
      </c>
      <c r="K255">
        <f t="shared" si="169"/>
        <v>34200</v>
      </c>
      <c r="L255">
        <f t="shared" si="172"/>
        <v>32200</v>
      </c>
      <c r="M255">
        <f t="shared" si="174"/>
        <v>34000</v>
      </c>
      <c r="N255">
        <f t="shared" si="176"/>
        <v>24800</v>
      </c>
      <c r="O255">
        <f t="shared" si="177"/>
        <v>31100</v>
      </c>
      <c r="P255">
        <f t="shared" si="170"/>
        <v>-9560</v>
      </c>
      <c r="Q255">
        <f t="shared" si="170"/>
        <v>-4401.2639999999956</v>
      </c>
      <c r="S255" s="31"/>
      <c r="T255" s="43">
        <f t="shared" si="202"/>
        <v>33893.725810844517</v>
      </c>
      <c r="U255" s="31">
        <f t="shared" si="203"/>
        <v>7.654207501350567E-2</v>
      </c>
      <c r="V255" s="31">
        <f t="shared" si="204"/>
        <v>2409.8418108445112</v>
      </c>
      <c r="W255" s="31">
        <f t="shared" si="205"/>
        <v>5807337.5532943532</v>
      </c>
      <c r="X255" s="31"/>
      <c r="Y255" s="27"/>
      <c r="Z255" s="27"/>
      <c r="AA255" s="31"/>
      <c r="AB255" s="31"/>
      <c r="AC255" s="31"/>
      <c r="AK255" s="98">
        <v>250</v>
      </c>
      <c r="AL255">
        <f t="shared" si="186"/>
        <v>32843.759999999995</v>
      </c>
      <c r="AM255" s="99">
        <f t="shared" si="187"/>
        <v>35005.383442319733</v>
      </c>
      <c r="AN255" s="31">
        <f t="shared" si="178"/>
        <v>6.5815346425614443E-2</v>
      </c>
      <c r="AO255" s="31">
        <f t="shared" si="179"/>
        <v>2161.6234423197384</v>
      </c>
      <c r="AP255" s="31">
        <f t="shared" si="180"/>
        <v>4672615.9063862357</v>
      </c>
      <c r="BD255" s="98">
        <v>250</v>
      </c>
      <c r="BE255">
        <f t="shared" si="181"/>
        <v>32843.759999999995</v>
      </c>
      <c r="BF255">
        <f>'Объединенные данные'!F241</f>
        <v>8500</v>
      </c>
      <c r="BG255">
        <f>'Объединенные данные'!H241</f>
        <v>18200</v>
      </c>
      <c r="BH255" s="31">
        <f t="shared" si="182"/>
        <v>36178.983492681225</v>
      </c>
      <c r="BI255" s="31">
        <f t="shared" si="183"/>
        <v>0.10154816295945504</v>
      </c>
      <c r="BJ255" s="31">
        <f t="shared" si="184"/>
        <v>3335.2234926812307</v>
      </c>
      <c r="BK255" s="31">
        <f t="shared" si="185"/>
        <v>11123715.746132787</v>
      </c>
      <c r="BY255" s="69">
        <f t="shared" si="206"/>
        <v>32843.759999999995</v>
      </c>
      <c r="BZ255" s="59">
        <f t="shared" si="207"/>
        <v>29467.775999999998</v>
      </c>
      <c r="CA255" s="59">
        <f t="shared" si="208"/>
        <v>26500</v>
      </c>
      <c r="CB255" s="31">
        <f t="shared" si="209"/>
        <v>34496.672801204913</v>
      </c>
      <c r="CC255" s="31">
        <f t="shared" si="210"/>
        <v>5.0326539994352625E-2</v>
      </c>
      <c r="CD255" s="31">
        <f t="shared" si="211"/>
        <v>1652.9128012049187</v>
      </c>
      <c r="CE255" s="31">
        <f t="shared" si="212"/>
        <v>2732120.7283870908</v>
      </c>
      <c r="EK255" s="69">
        <f t="shared" si="195"/>
        <v>32843.759999999995</v>
      </c>
      <c r="EL255">
        <f t="shared" si="196"/>
        <v>29467.775999999998</v>
      </c>
      <c r="EM255" s="59">
        <f t="shared" si="197"/>
        <v>26500</v>
      </c>
      <c r="EN255">
        <f t="shared" si="198"/>
        <v>43731.135732482442</v>
      </c>
      <c r="EO255" s="31">
        <f t="shared" si="199"/>
        <v>0.33148993088740292</v>
      </c>
      <c r="EP255" s="31">
        <f t="shared" si="200"/>
        <v>10887.375732482447</v>
      </c>
      <c r="EQ255" s="31">
        <f t="shared" si="201"/>
        <v>118534950.34024771</v>
      </c>
    </row>
    <row r="256" spans="1:147" x14ac:dyDescent="0.25">
      <c r="A256">
        <v>247</v>
      </c>
      <c r="B256" s="4" t="s">
        <v>336</v>
      </c>
      <c r="C256" s="5">
        <v>16</v>
      </c>
      <c r="D256" s="5">
        <v>320</v>
      </c>
      <c r="E256" s="5">
        <v>32800</v>
      </c>
      <c r="F256" s="5">
        <v>34785.275999999998</v>
      </c>
      <c r="G256">
        <f t="shared" si="168"/>
        <v>31483.884000000005</v>
      </c>
      <c r="H256">
        <f t="shared" si="171"/>
        <v>35885.148000000001</v>
      </c>
      <c r="I256">
        <f t="shared" si="173"/>
        <v>33288.695999999996</v>
      </c>
      <c r="J256">
        <f t="shared" si="175"/>
        <v>33464.472000000002</v>
      </c>
      <c r="K256">
        <f t="shared" si="169"/>
        <v>24640</v>
      </c>
      <c r="L256">
        <f t="shared" si="172"/>
        <v>34200</v>
      </c>
      <c r="M256">
        <f t="shared" si="174"/>
        <v>32200</v>
      </c>
      <c r="N256">
        <f t="shared" si="176"/>
        <v>34000</v>
      </c>
      <c r="O256">
        <f t="shared" si="177"/>
        <v>24800</v>
      </c>
      <c r="P256">
        <f t="shared" si="170"/>
        <v>8160</v>
      </c>
      <c r="Q256">
        <f t="shared" si="170"/>
        <v>3301.3919999999925</v>
      </c>
      <c r="S256" s="31"/>
      <c r="T256" s="43">
        <f t="shared" si="202"/>
        <v>39427.005062942131</v>
      </c>
      <c r="U256" s="31">
        <f t="shared" si="203"/>
        <v>0.13343947775323484</v>
      </c>
      <c r="V256" s="31">
        <f t="shared" si="204"/>
        <v>4641.7290629421332</v>
      </c>
      <c r="W256" s="31">
        <f t="shared" si="205"/>
        <v>21545648.693761654</v>
      </c>
      <c r="X256" s="31"/>
      <c r="Y256" s="27"/>
      <c r="Z256" s="27"/>
      <c r="AA256" s="31"/>
      <c r="AB256" s="31"/>
      <c r="AC256" s="31"/>
      <c r="AK256" s="98">
        <v>251</v>
      </c>
      <c r="AL256">
        <f t="shared" si="186"/>
        <v>36983.315999999999</v>
      </c>
      <c r="AM256" s="99">
        <f t="shared" si="187"/>
        <v>35012.858100970043</v>
      </c>
      <c r="AN256" s="31">
        <f t="shared" si="178"/>
        <v>5.3279643692035514E-2</v>
      </c>
      <c r="AO256" s="31">
        <f t="shared" si="179"/>
        <v>1970.457899029956</v>
      </c>
      <c r="AP256" s="31">
        <f t="shared" si="180"/>
        <v>3882704.3318495485</v>
      </c>
      <c r="BD256" s="98">
        <v>251</v>
      </c>
      <c r="BE256">
        <f t="shared" si="181"/>
        <v>36983.315999999999</v>
      </c>
      <c r="BF256">
        <f>'Объединенные данные'!F242</f>
        <v>10000</v>
      </c>
      <c r="BG256">
        <f>'Объединенные данные'!H242</f>
        <v>19000</v>
      </c>
      <c r="BH256" s="31">
        <f t="shared" si="182"/>
        <v>37715.165507014099</v>
      </c>
      <c r="BI256" s="31">
        <f t="shared" si="183"/>
        <v>1.9788639477706645E-2</v>
      </c>
      <c r="BJ256" s="31">
        <f t="shared" si="184"/>
        <v>731.8495070140998</v>
      </c>
      <c r="BK256" s="31">
        <f t="shared" si="185"/>
        <v>535603.70091678086</v>
      </c>
      <c r="BY256" s="69">
        <f t="shared" si="206"/>
        <v>36983.315999999999</v>
      </c>
      <c r="BZ256" s="59">
        <f t="shared" si="207"/>
        <v>32843.759999999995</v>
      </c>
      <c r="CA256" s="59">
        <f t="shared" si="208"/>
        <v>37000</v>
      </c>
      <c r="CB256" s="31">
        <f t="shared" si="209"/>
        <v>41518.239641160515</v>
      </c>
      <c r="CC256" s="31">
        <f t="shared" si="210"/>
        <v>0.12262079585185158</v>
      </c>
      <c r="CD256" s="31">
        <f t="shared" si="211"/>
        <v>4534.9236411605161</v>
      </c>
      <c r="CE256" s="31">
        <f t="shared" si="212"/>
        <v>20565532.431156553</v>
      </c>
      <c r="EK256" s="69">
        <f t="shared" si="195"/>
        <v>36983.315999999999</v>
      </c>
      <c r="EL256">
        <f t="shared" si="196"/>
        <v>32843.759999999995</v>
      </c>
      <c r="EM256" s="59">
        <f t="shared" si="197"/>
        <v>37000</v>
      </c>
      <c r="EN256">
        <f t="shared" si="198"/>
        <v>51704.959748587906</v>
      </c>
      <c r="EO256" s="31">
        <f t="shared" si="199"/>
        <v>0.39806175705250191</v>
      </c>
      <c r="EP256" s="31">
        <f t="shared" si="200"/>
        <v>14721.643748587907</v>
      </c>
      <c r="EQ256" s="31">
        <f t="shared" si="201"/>
        <v>216726794.66033739</v>
      </c>
    </row>
    <row r="257" spans="1:147" x14ac:dyDescent="0.25">
      <c r="A257">
        <v>248</v>
      </c>
      <c r="B257" s="4" t="s">
        <v>337</v>
      </c>
      <c r="C257" s="5">
        <v>17</v>
      </c>
      <c r="D257" s="5">
        <v>321</v>
      </c>
      <c r="E257" s="5">
        <v>26500</v>
      </c>
      <c r="F257" s="5">
        <v>29544.239999999998</v>
      </c>
      <c r="G257">
        <f t="shared" si="168"/>
        <v>34785.275999999998</v>
      </c>
      <c r="H257">
        <f t="shared" si="171"/>
        <v>31483.884000000005</v>
      </c>
      <c r="I257">
        <f t="shared" si="173"/>
        <v>35885.148000000001</v>
      </c>
      <c r="J257">
        <f t="shared" si="175"/>
        <v>33288.695999999996</v>
      </c>
      <c r="K257">
        <f t="shared" si="169"/>
        <v>32800</v>
      </c>
      <c r="L257">
        <f t="shared" si="172"/>
        <v>24640</v>
      </c>
      <c r="M257">
        <f t="shared" si="174"/>
        <v>34200</v>
      </c>
      <c r="N257">
        <f t="shared" si="176"/>
        <v>32200</v>
      </c>
      <c r="O257">
        <f t="shared" si="177"/>
        <v>34000</v>
      </c>
      <c r="P257">
        <f t="shared" si="170"/>
        <v>-6300</v>
      </c>
      <c r="Q257">
        <f t="shared" si="170"/>
        <v>-5241.0360000000001</v>
      </c>
      <c r="S257" s="31"/>
      <c r="T257" s="43">
        <f t="shared" si="202"/>
        <v>35154.987993307943</v>
      </c>
      <c r="U257" s="31">
        <f t="shared" si="203"/>
        <v>0.18991004653725888</v>
      </c>
      <c r="V257" s="31">
        <f t="shared" si="204"/>
        <v>5610.7479933079449</v>
      </c>
      <c r="W257" s="31">
        <f t="shared" si="205"/>
        <v>31480493.04440913</v>
      </c>
      <c r="X257" s="31"/>
      <c r="Y257" s="27"/>
      <c r="Z257" s="27"/>
      <c r="AA257" s="31"/>
      <c r="AB257" s="31"/>
      <c r="AC257" s="31"/>
      <c r="AK257" s="98">
        <v>252</v>
      </c>
      <c r="AL257">
        <f t="shared" si="186"/>
        <v>34105.547999999995</v>
      </c>
      <c r="AM257" s="99">
        <f t="shared" si="187"/>
        <v>35020.33275962036</v>
      </c>
      <c r="AN257" s="31">
        <f t="shared" si="178"/>
        <v>2.6822168628410976E-2</v>
      </c>
      <c r="AO257" s="31">
        <f t="shared" si="179"/>
        <v>914.78475962036464</v>
      </c>
      <c r="AP257" s="31">
        <f t="shared" si="180"/>
        <v>836831.15643368836</v>
      </c>
      <c r="BD257" s="98">
        <v>252</v>
      </c>
      <c r="BE257">
        <f t="shared" si="181"/>
        <v>34105.547999999995</v>
      </c>
      <c r="BF257">
        <f>'Объединенные данные'!F243</f>
        <v>12100</v>
      </c>
      <c r="BG257">
        <f>'Объединенные данные'!H243</f>
        <v>19000</v>
      </c>
      <c r="BH257" s="31">
        <f t="shared" si="182"/>
        <v>38987.850206913419</v>
      </c>
      <c r="BI257" s="31">
        <f t="shared" si="183"/>
        <v>0.14315272714320335</v>
      </c>
      <c r="BJ257" s="31">
        <f t="shared" si="184"/>
        <v>4882.302206913424</v>
      </c>
      <c r="BK257" s="31">
        <f t="shared" si="185"/>
        <v>23836874.839631692</v>
      </c>
      <c r="BY257" s="69">
        <f t="shared" si="206"/>
        <v>34105.547999999995</v>
      </c>
      <c r="BZ257" s="59">
        <f t="shared" si="207"/>
        <v>36983.315999999999</v>
      </c>
      <c r="CA257" s="59">
        <f t="shared" si="208"/>
        <v>34100</v>
      </c>
      <c r="CB257" s="31">
        <f t="shared" si="209"/>
        <v>40266.336891398772</v>
      </c>
      <c r="CC257" s="31">
        <f t="shared" si="210"/>
        <v>0.18063890635619689</v>
      </c>
      <c r="CD257" s="31">
        <f t="shared" si="211"/>
        <v>6160.7888913987772</v>
      </c>
      <c r="CE257" s="31">
        <f t="shared" si="212"/>
        <v>37955319.764382571</v>
      </c>
      <c r="EK257" s="69">
        <f t="shared" si="195"/>
        <v>34105.547999999995</v>
      </c>
      <c r="EL257">
        <f t="shared" si="196"/>
        <v>36983.315999999999</v>
      </c>
      <c r="EM257" s="59">
        <f t="shared" si="197"/>
        <v>34100</v>
      </c>
      <c r="EN257">
        <f t="shared" si="198"/>
        <v>51743.23082515024</v>
      </c>
      <c r="EO257" s="31">
        <f t="shared" si="199"/>
        <v>0.51714996120719847</v>
      </c>
      <c r="EP257" s="31">
        <f t="shared" si="200"/>
        <v>17637.682825150245</v>
      </c>
      <c r="EQ257" s="31">
        <f t="shared" si="201"/>
        <v>311087855.44059992</v>
      </c>
    </row>
    <row r="258" spans="1:147" x14ac:dyDescent="0.25">
      <c r="A258">
        <v>249</v>
      </c>
      <c r="B258" s="4" t="s">
        <v>338</v>
      </c>
      <c r="C258" s="5">
        <v>18</v>
      </c>
      <c r="D258" s="5">
        <v>322</v>
      </c>
      <c r="E258" s="5">
        <v>8080</v>
      </c>
      <c r="F258" s="5">
        <v>29467.775999999998</v>
      </c>
      <c r="G258">
        <f t="shared" si="168"/>
        <v>29544.239999999998</v>
      </c>
      <c r="H258">
        <f t="shared" si="171"/>
        <v>34785.275999999998</v>
      </c>
      <c r="I258">
        <f t="shared" si="173"/>
        <v>31483.884000000005</v>
      </c>
      <c r="J258">
        <f t="shared" si="175"/>
        <v>35885.148000000001</v>
      </c>
      <c r="K258">
        <f t="shared" si="169"/>
        <v>26500</v>
      </c>
      <c r="L258">
        <f t="shared" si="172"/>
        <v>32800</v>
      </c>
      <c r="M258">
        <f t="shared" si="174"/>
        <v>24640</v>
      </c>
      <c r="N258">
        <f t="shared" si="176"/>
        <v>34200</v>
      </c>
      <c r="O258">
        <f t="shared" si="177"/>
        <v>32200</v>
      </c>
      <c r="P258">
        <f t="shared" si="170"/>
        <v>-18420</v>
      </c>
      <c r="Q258">
        <f t="shared" si="170"/>
        <v>-76.463999999999942</v>
      </c>
      <c r="S258" s="31"/>
      <c r="T258" s="43">
        <f t="shared" si="202"/>
        <v>22664.423799234653</v>
      </c>
      <c r="U258" s="31">
        <f t="shared" si="203"/>
        <v>0.23087430150023353</v>
      </c>
      <c r="V258" s="31">
        <f t="shared" si="204"/>
        <v>6803.3522007653446</v>
      </c>
      <c r="W258" s="31">
        <f t="shared" si="205"/>
        <v>46285601.167658657</v>
      </c>
      <c r="X258" s="31"/>
      <c r="Y258" s="27"/>
      <c r="Z258" s="27"/>
      <c r="AA258" s="31"/>
      <c r="AB258" s="31"/>
      <c r="AC258" s="31"/>
      <c r="AK258" s="98">
        <v>253</v>
      </c>
      <c r="AL258">
        <f t="shared" si="186"/>
        <v>28652.579999999998</v>
      </c>
      <c r="AM258" s="99">
        <f t="shared" si="187"/>
        <v>35027.80741827067</v>
      </c>
      <c r="AN258" s="31">
        <f t="shared" si="178"/>
        <v>0.2225009900773568</v>
      </c>
      <c r="AO258" s="31">
        <f t="shared" si="179"/>
        <v>6375.2274182706715</v>
      </c>
      <c r="AP258" s="31">
        <f t="shared" si="180"/>
        <v>40643524.634670131</v>
      </c>
      <c r="BD258" s="98">
        <v>253</v>
      </c>
      <c r="BE258">
        <f t="shared" si="181"/>
        <v>28652.579999999998</v>
      </c>
      <c r="BF258">
        <f>'Объединенные данные'!F244</f>
        <v>9800</v>
      </c>
      <c r="BG258">
        <f>'Объединенные данные'!H244</f>
        <v>15000</v>
      </c>
      <c r="BH258" s="31">
        <f t="shared" si="182"/>
        <v>34458.349868333062</v>
      </c>
      <c r="BI258" s="31">
        <f t="shared" si="183"/>
        <v>0.20262642555515295</v>
      </c>
      <c r="BJ258" s="31">
        <f t="shared" si="184"/>
        <v>5805.7698683330636</v>
      </c>
      <c r="BK258" s="31">
        <f t="shared" si="185"/>
        <v>33706963.764044121</v>
      </c>
      <c r="BY258" s="69">
        <f t="shared" si="206"/>
        <v>28652.579999999998</v>
      </c>
      <c r="BZ258" s="59">
        <f t="shared" si="207"/>
        <v>34105.547999999995</v>
      </c>
      <c r="CA258" s="59">
        <f t="shared" si="208"/>
        <v>6160</v>
      </c>
      <c r="CB258" s="31">
        <f t="shared" si="209"/>
        <v>22409.748556949446</v>
      </c>
      <c r="CC258" s="31">
        <f t="shared" si="210"/>
        <v>0.21788025521787402</v>
      </c>
      <c r="CD258" s="31">
        <f t="shared" si="211"/>
        <v>6242.8314430505525</v>
      </c>
      <c r="CE258" s="31">
        <f t="shared" si="212"/>
        <v>38972944.426340647</v>
      </c>
      <c r="EK258" s="69">
        <f t="shared" si="195"/>
        <v>28652.579999999998</v>
      </c>
      <c r="EL258">
        <f t="shared" si="196"/>
        <v>34105.547999999995</v>
      </c>
      <c r="EM258" s="59">
        <f t="shared" si="197"/>
        <v>6160</v>
      </c>
      <c r="EN258">
        <f t="shared" si="198"/>
        <v>33222.42486259561</v>
      </c>
      <c r="EO258" s="31">
        <f t="shared" si="199"/>
        <v>0.15949156629509845</v>
      </c>
      <c r="EP258" s="31">
        <f t="shared" si="200"/>
        <v>4569.8448625956116</v>
      </c>
      <c r="EQ258" s="31">
        <f t="shared" si="201"/>
        <v>20883482.068191506</v>
      </c>
    </row>
    <row r="259" spans="1:147" x14ac:dyDescent="0.25">
      <c r="A259">
        <v>250</v>
      </c>
      <c r="B259" s="4" t="s">
        <v>339</v>
      </c>
      <c r="C259" s="5">
        <v>19</v>
      </c>
      <c r="D259" s="5">
        <v>323</v>
      </c>
      <c r="E259" s="5">
        <v>26500</v>
      </c>
      <c r="F259" s="5">
        <v>32843.759999999995</v>
      </c>
      <c r="G259">
        <f t="shared" si="168"/>
        <v>29467.775999999998</v>
      </c>
      <c r="H259">
        <f t="shared" si="171"/>
        <v>29544.239999999998</v>
      </c>
      <c r="I259">
        <f t="shared" si="173"/>
        <v>34785.275999999998</v>
      </c>
      <c r="J259">
        <f t="shared" si="175"/>
        <v>31483.884000000005</v>
      </c>
      <c r="K259">
        <f t="shared" si="169"/>
        <v>8080</v>
      </c>
      <c r="L259">
        <f t="shared" si="172"/>
        <v>26500</v>
      </c>
      <c r="M259">
        <f t="shared" si="174"/>
        <v>32800</v>
      </c>
      <c r="N259">
        <f t="shared" si="176"/>
        <v>24640</v>
      </c>
      <c r="O259">
        <f t="shared" si="177"/>
        <v>34200</v>
      </c>
      <c r="P259">
        <f t="shared" si="170"/>
        <v>18420</v>
      </c>
      <c r="Q259">
        <f t="shared" si="170"/>
        <v>3375.9839999999967</v>
      </c>
      <c r="S259" s="31"/>
      <c r="T259" s="43">
        <f t="shared" si="202"/>
        <v>35154.987993307943</v>
      </c>
      <c r="U259" s="31">
        <f t="shared" si="203"/>
        <v>7.0370383698697969E-2</v>
      </c>
      <c r="V259" s="31">
        <f t="shared" si="204"/>
        <v>2311.2279933079481</v>
      </c>
      <c r="W259" s="31">
        <f t="shared" si="205"/>
        <v>5341774.8370502843</v>
      </c>
      <c r="X259" s="31"/>
      <c r="Y259" s="27"/>
      <c r="Z259" s="27"/>
      <c r="AA259" s="31"/>
      <c r="AB259" s="31"/>
      <c r="AC259" s="31"/>
      <c r="AK259" s="98">
        <v>254</v>
      </c>
      <c r="AL259">
        <f t="shared" si="186"/>
        <v>35897.364000000001</v>
      </c>
      <c r="AM259" s="99">
        <f t="shared" si="187"/>
        <v>35035.282076920979</v>
      </c>
      <c r="AN259" s="31">
        <f t="shared" si="178"/>
        <v>2.4015187384762347E-2</v>
      </c>
      <c r="AO259" s="31">
        <f t="shared" si="179"/>
        <v>862.08192307902209</v>
      </c>
      <c r="AP259" s="31">
        <f t="shared" si="180"/>
        <v>743185.24209962494</v>
      </c>
      <c r="BD259" s="98">
        <v>254</v>
      </c>
      <c r="BE259">
        <f t="shared" si="181"/>
        <v>35897.364000000001</v>
      </c>
      <c r="BF259">
        <f>'Объединенные данные'!F245</f>
        <v>15600</v>
      </c>
      <c r="BG259">
        <f>'Объединенные данные'!H245</f>
        <v>18400</v>
      </c>
      <c r="BH259" s="31">
        <f t="shared" si="182"/>
        <v>40638.650237608686</v>
      </c>
      <c r="BI259" s="31">
        <f t="shared" si="183"/>
        <v>0.13207895258294411</v>
      </c>
      <c r="BJ259" s="31">
        <f t="shared" si="184"/>
        <v>4741.286237608685</v>
      </c>
      <c r="BK259" s="31">
        <f t="shared" si="185"/>
        <v>22479795.186937518</v>
      </c>
      <c r="BY259" s="69">
        <f t="shared" si="206"/>
        <v>35897.364000000001</v>
      </c>
      <c r="BZ259" s="59">
        <f t="shared" si="207"/>
        <v>28652.579999999998</v>
      </c>
      <c r="CA259" s="59">
        <f t="shared" si="208"/>
        <v>37600</v>
      </c>
      <c r="CB259" s="31">
        <f t="shared" si="209"/>
        <v>41325.310586296917</v>
      </c>
      <c r="CC259" s="31">
        <f t="shared" si="210"/>
        <v>0.15120738632220782</v>
      </c>
      <c r="CD259" s="31">
        <f t="shared" si="211"/>
        <v>5427.9465862969155</v>
      </c>
      <c r="CE259" s="31">
        <f t="shared" si="212"/>
        <v>29462604.143692337</v>
      </c>
      <c r="EK259" s="69">
        <f t="shared" si="195"/>
        <v>35897.364000000001</v>
      </c>
      <c r="EL259">
        <f t="shared" si="196"/>
        <v>28652.579999999998</v>
      </c>
      <c r="EM259" s="59">
        <f t="shared" si="197"/>
        <v>37600</v>
      </c>
      <c r="EN259">
        <f t="shared" si="198"/>
        <v>50223.914309803804</v>
      </c>
      <c r="EO259" s="31">
        <f t="shared" si="199"/>
        <v>0.39909755796564345</v>
      </c>
      <c r="EP259" s="31">
        <f t="shared" si="200"/>
        <v>14326.550309803803</v>
      </c>
      <c r="EQ259" s="31">
        <f t="shared" si="201"/>
        <v>205250043.77933943</v>
      </c>
    </row>
    <row r="260" spans="1:147" x14ac:dyDescent="0.25">
      <c r="A260">
        <v>251</v>
      </c>
      <c r="B260" s="4" t="s">
        <v>340</v>
      </c>
      <c r="C260" s="5">
        <v>20</v>
      </c>
      <c r="D260" s="5">
        <v>324</v>
      </c>
      <c r="E260" s="5">
        <v>37000</v>
      </c>
      <c r="F260" s="5">
        <v>36983.315999999999</v>
      </c>
      <c r="G260">
        <f t="shared" si="168"/>
        <v>32843.759999999995</v>
      </c>
      <c r="H260">
        <f t="shared" si="171"/>
        <v>29467.775999999998</v>
      </c>
      <c r="I260">
        <f t="shared" si="173"/>
        <v>29544.239999999998</v>
      </c>
      <c r="J260">
        <f t="shared" si="175"/>
        <v>34785.275999999998</v>
      </c>
      <c r="K260">
        <f t="shared" si="169"/>
        <v>26500</v>
      </c>
      <c r="L260">
        <f t="shared" si="172"/>
        <v>8080</v>
      </c>
      <c r="M260">
        <f t="shared" si="174"/>
        <v>26500</v>
      </c>
      <c r="N260">
        <f t="shared" si="176"/>
        <v>32800</v>
      </c>
      <c r="O260">
        <f t="shared" si="177"/>
        <v>24640</v>
      </c>
      <c r="P260">
        <f t="shared" si="170"/>
        <v>10500</v>
      </c>
      <c r="Q260">
        <f t="shared" si="170"/>
        <v>4139.5560000000041</v>
      </c>
      <c r="S260" s="31"/>
      <c r="T260" s="43">
        <f t="shared" si="202"/>
        <v>42275.016442698252</v>
      </c>
      <c r="U260" s="31">
        <f t="shared" si="203"/>
        <v>0.14308344991828892</v>
      </c>
      <c r="V260" s="31">
        <f t="shared" si="204"/>
        <v>5291.700442698253</v>
      </c>
      <c r="W260" s="31">
        <f t="shared" si="205"/>
        <v>28002093.575252887</v>
      </c>
      <c r="X260" s="31"/>
      <c r="Y260" s="27"/>
      <c r="Z260" s="27"/>
      <c r="AA260" s="31"/>
      <c r="AB260" s="31"/>
      <c r="AC260" s="31"/>
      <c r="AK260" s="98">
        <v>255</v>
      </c>
      <c r="AL260">
        <f t="shared" si="186"/>
        <v>30536.603999999999</v>
      </c>
      <c r="AM260" s="99">
        <f t="shared" si="187"/>
        <v>35042.756735571289</v>
      </c>
      <c r="AN260" s="31">
        <f t="shared" si="178"/>
        <v>0.14756561455135253</v>
      </c>
      <c r="AO260" s="31">
        <f t="shared" si="179"/>
        <v>4506.1527355712897</v>
      </c>
      <c r="AP260" s="31">
        <f t="shared" si="180"/>
        <v>20305412.476296619</v>
      </c>
      <c r="BD260" s="98">
        <v>255</v>
      </c>
      <c r="BE260">
        <f t="shared" si="181"/>
        <v>30536.603999999999</v>
      </c>
      <c r="BF260">
        <f>'Объединенные данные'!F246</f>
        <v>10700</v>
      </c>
      <c r="BG260">
        <f>'Объединенные данные'!H246</f>
        <v>21500</v>
      </c>
      <c r="BH260" s="31">
        <f t="shared" si="182"/>
        <v>40099.148472828849</v>
      </c>
      <c r="BI260" s="31">
        <f t="shared" si="183"/>
        <v>0.31315022694825034</v>
      </c>
      <c r="BJ260" s="31">
        <f t="shared" si="184"/>
        <v>9562.5444728288494</v>
      </c>
      <c r="BK260" s="31">
        <f t="shared" si="185"/>
        <v>91442256.794829577</v>
      </c>
      <c r="BY260" s="69">
        <f t="shared" si="206"/>
        <v>30536.603999999999</v>
      </c>
      <c r="BZ260" s="59">
        <f t="shared" si="207"/>
        <v>35897.364000000001</v>
      </c>
      <c r="CA260" s="59">
        <f t="shared" si="208"/>
        <v>28700</v>
      </c>
      <c r="CB260" s="31">
        <f t="shared" si="209"/>
        <v>36743.374057556699</v>
      </c>
      <c r="CC260" s="31">
        <f t="shared" si="210"/>
        <v>0.20325672290070959</v>
      </c>
      <c r="CD260" s="31">
        <f t="shared" si="211"/>
        <v>6206.7700575566996</v>
      </c>
      <c r="CE260" s="31">
        <f t="shared" si="212"/>
        <v>38523994.547382399</v>
      </c>
      <c r="EK260" s="69">
        <f t="shared" si="195"/>
        <v>30536.603999999999</v>
      </c>
      <c r="EL260">
        <f t="shared" si="196"/>
        <v>35897.364000000001</v>
      </c>
      <c r="EM260" s="59">
        <f t="shared" si="197"/>
        <v>28700</v>
      </c>
      <c r="EN260">
        <f t="shared" si="198"/>
        <v>47929.665945382745</v>
      </c>
      <c r="EO260" s="31">
        <f t="shared" si="199"/>
        <v>0.56958075447363909</v>
      </c>
      <c r="EP260" s="31">
        <f t="shared" si="200"/>
        <v>17393.061945382746</v>
      </c>
      <c r="EQ260" s="31">
        <f t="shared" si="201"/>
        <v>302518603.83592141</v>
      </c>
    </row>
    <row r="261" spans="1:147" x14ac:dyDescent="0.25">
      <c r="A261">
        <v>252</v>
      </c>
      <c r="B261" s="4" t="s">
        <v>341</v>
      </c>
      <c r="C261" s="5">
        <v>21</v>
      </c>
      <c r="D261" s="5">
        <v>325</v>
      </c>
      <c r="E261" s="5">
        <v>34100</v>
      </c>
      <c r="F261" s="5">
        <v>34105.547999999995</v>
      </c>
      <c r="G261">
        <f t="shared" si="168"/>
        <v>36983.315999999999</v>
      </c>
      <c r="H261">
        <f t="shared" si="171"/>
        <v>32843.759999999995</v>
      </c>
      <c r="I261">
        <f t="shared" si="173"/>
        <v>29467.775999999998</v>
      </c>
      <c r="J261">
        <f t="shared" si="175"/>
        <v>29544.239999999998</v>
      </c>
      <c r="K261">
        <f t="shared" si="169"/>
        <v>37000</v>
      </c>
      <c r="L261">
        <f t="shared" si="172"/>
        <v>26500</v>
      </c>
      <c r="M261">
        <f t="shared" si="174"/>
        <v>8080</v>
      </c>
      <c r="N261">
        <f t="shared" si="176"/>
        <v>26500</v>
      </c>
      <c r="O261">
        <f t="shared" si="177"/>
        <v>32800</v>
      </c>
      <c r="P261">
        <f t="shared" si="170"/>
        <v>-2900</v>
      </c>
      <c r="Q261">
        <f t="shared" si="170"/>
        <v>-2877.7680000000037</v>
      </c>
      <c r="S261" s="31"/>
      <c r="T261" s="43">
        <f t="shared" si="202"/>
        <v>40308.532394771406</v>
      </c>
      <c r="U261" s="31">
        <f t="shared" si="203"/>
        <v>0.18187610985671337</v>
      </c>
      <c r="V261" s="31">
        <f t="shared" si="204"/>
        <v>6202.9843947714107</v>
      </c>
      <c r="W261" s="31">
        <f t="shared" si="205"/>
        <v>38477015.401777647</v>
      </c>
      <c r="X261" s="31"/>
      <c r="Y261" s="27"/>
      <c r="Z261" s="27"/>
      <c r="AA261" s="31"/>
      <c r="AB261" s="31"/>
      <c r="AC261" s="31"/>
      <c r="AK261" s="98">
        <v>256</v>
      </c>
      <c r="AL261">
        <f t="shared" si="186"/>
        <v>25920.792000000001</v>
      </c>
      <c r="AM261" s="99">
        <f t="shared" si="187"/>
        <v>35050.231394221599</v>
      </c>
      <c r="AN261" s="31">
        <f t="shared" si="178"/>
        <v>0.35220526418411896</v>
      </c>
      <c r="AO261" s="31">
        <f t="shared" si="179"/>
        <v>9129.4393942215975</v>
      </c>
      <c r="AP261" s="31">
        <f t="shared" si="180"/>
        <v>83346663.652765214</v>
      </c>
      <c r="BD261" s="98">
        <v>256</v>
      </c>
      <c r="BE261">
        <f t="shared" si="181"/>
        <v>25920.792000000001</v>
      </c>
      <c r="BF261">
        <f>'Объединенные данные'!F247</f>
        <v>13400</v>
      </c>
      <c r="BG261">
        <f>'Объединенные данные'!H247</f>
        <v>20800</v>
      </c>
      <c r="BH261" s="31">
        <f t="shared" si="182"/>
        <v>41186.726047595206</v>
      </c>
      <c r="BI261" s="31">
        <f t="shared" si="183"/>
        <v>0.58894550936542389</v>
      </c>
      <c r="BJ261" s="31">
        <f t="shared" si="184"/>
        <v>15265.934047595205</v>
      </c>
      <c r="BK261" s="31">
        <f t="shared" si="185"/>
        <v>233048742.34552652</v>
      </c>
      <c r="BY261" s="69">
        <f t="shared" si="206"/>
        <v>25920.792000000001</v>
      </c>
      <c r="BZ261" s="59">
        <f t="shared" si="207"/>
        <v>30536.603999999999</v>
      </c>
      <c r="CA261" s="59">
        <f t="shared" si="208"/>
        <v>17360</v>
      </c>
      <c r="CB261" s="31">
        <f t="shared" si="209"/>
        <v>28927.694708786818</v>
      </c>
      <c r="CC261" s="31">
        <f t="shared" si="210"/>
        <v>0.11600350439858535</v>
      </c>
      <c r="CD261" s="31">
        <f t="shared" si="211"/>
        <v>3006.9027087868162</v>
      </c>
      <c r="CE261" s="31">
        <f t="shared" si="212"/>
        <v>9041463.9001094922</v>
      </c>
      <c r="EK261" s="69">
        <f t="shared" si="195"/>
        <v>25920.792000000001</v>
      </c>
      <c r="EL261">
        <f t="shared" si="196"/>
        <v>30536.603999999999</v>
      </c>
      <c r="EM261" s="59">
        <f t="shared" si="197"/>
        <v>17360</v>
      </c>
      <c r="EN261">
        <f t="shared" si="198"/>
        <v>38560.460944347651</v>
      </c>
      <c r="EO261" s="31">
        <f t="shared" si="199"/>
        <v>0.48762664907567826</v>
      </c>
      <c r="EP261" s="31">
        <f t="shared" si="200"/>
        <v>12639.66894434765</v>
      </c>
      <c r="EQ261" s="31">
        <f t="shared" si="201"/>
        <v>159761231.02270642</v>
      </c>
    </row>
    <row r="262" spans="1:147" x14ac:dyDescent="0.25">
      <c r="A262">
        <v>253</v>
      </c>
      <c r="B262" s="4" t="s">
        <v>342</v>
      </c>
      <c r="C262" s="5">
        <v>22</v>
      </c>
      <c r="D262" s="5">
        <v>326</v>
      </c>
      <c r="E262" s="5">
        <v>6160</v>
      </c>
      <c r="F262" s="5">
        <v>28652.579999999998</v>
      </c>
      <c r="G262">
        <f t="shared" si="168"/>
        <v>34105.547999999995</v>
      </c>
      <c r="H262">
        <f t="shared" si="171"/>
        <v>36983.315999999999</v>
      </c>
      <c r="I262">
        <f t="shared" si="173"/>
        <v>32843.759999999995</v>
      </c>
      <c r="J262">
        <f t="shared" si="175"/>
        <v>29467.775999999998</v>
      </c>
      <c r="K262">
        <f t="shared" si="169"/>
        <v>34100</v>
      </c>
      <c r="L262">
        <f t="shared" si="172"/>
        <v>37000</v>
      </c>
      <c r="M262">
        <f t="shared" si="174"/>
        <v>26500</v>
      </c>
      <c r="N262">
        <f t="shared" si="176"/>
        <v>8080</v>
      </c>
      <c r="O262">
        <f t="shared" si="177"/>
        <v>26500</v>
      </c>
      <c r="P262">
        <f t="shared" si="170"/>
        <v>-27940</v>
      </c>
      <c r="Q262">
        <f t="shared" si="170"/>
        <v>-5452.9679999999971</v>
      </c>
      <c r="S262" s="31"/>
      <c r="T262" s="43">
        <f t="shared" si="202"/>
        <v>21362.475739917569</v>
      </c>
      <c r="U262" s="31">
        <f t="shared" si="203"/>
        <v>0.25443098876549441</v>
      </c>
      <c r="V262" s="31">
        <f t="shared" si="204"/>
        <v>7290.1042600824294</v>
      </c>
      <c r="W262" s="31">
        <f t="shared" si="205"/>
        <v>53145620.122871988</v>
      </c>
      <c r="X262" s="31"/>
      <c r="Y262" s="27"/>
      <c r="Z262" s="27"/>
      <c r="AA262" s="31"/>
      <c r="AB262" s="31"/>
      <c r="AC262" s="31"/>
      <c r="AK262" s="98">
        <v>257</v>
      </c>
      <c r="AL262">
        <f t="shared" si="186"/>
        <v>35071.979999999996</v>
      </c>
      <c r="AM262" s="99">
        <f t="shared" si="187"/>
        <v>35057.706052871908</v>
      </c>
      <c r="AN262" s="31">
        <f t="shared" si="178"/>
        <v>4.0699005668021763E-4</v>
      </c>
      <c r="AO262" s="31">
        <f t="shared" si="179"/>
        <v>14.273947128087457</v>
      </c>
      <c r="AP262" s="31">
        <f t="shared" si="180"/>
        <v>203.74556661543616</v>
      </c>
      <c r="BD262" s="98">
        <v>257</v>
      </c>
      <c r="BE262">
        <f t="shared" si="181"/>
        <v>35071.979999999996</v>
      </c>
      <c r="BF262">
        <f>'Объединенные данные'!F248</f>
        <v>8000</v>
      </c>
      <c r="BG262">
        <f>'Объединенные данные'!H248</f>
        <v>20800</v>
      </c>
      <c r="BH262" s="31">
        <f t="shared" si="182"/>
        <v>37914.108247854107</v>
      </c>
      <c r="BI262" s="31">
        <f t="shared" si="183"/>
        <v>8.103700583354892E-2</v>
      </c>
      <c r="BJ262" s="31">
        <f t="shared" si="184"/>
        <v>2842.1282478541107</v>
      </c>
      <c r="BK262" s="31">
        <f t="shared" si="185"/>
        <v>8077692.9772502771</v>
      </c>
      <c r="BY262" s="69">
        <f t="shared" si="206"/>
        <v>35071.979999999996</v>
      </c>
      <c r="BZ262" s="59">
        <f t="shared" si="207"/>
        <v>25920.792000000001</v>
      </c>
      <c r="CA262" s="59">
        <f t="shared" si="208"/>
        <v>10000</v>
      </c>
      <c r="CB262" s="31">
        <f t="shared" si="209"/>
        <v>23701.056008329695</v>
      </c>
      <c r="CC262" s="31">
        <f t="shared" si="210"/>
        <v>0.324216767678081</v>
      </c>
      <c r="CD262" s="31">
        <f t="shared" si="211"/>
        <v>11370.923991670301</v>
      </c>
      <c r="CE262" s="31">
        <f t="shared" si="212"/>
        <v>129297912.42434324</v>
      </c>
      <c r="EK262" s="69">
        <f t="shared" si="195"/>
        <v>35071.979999999996</v>
      </c>
      <c r="EL262">
        <f t="shared" si="196"/>
        <v>25920.792000000001</v>
      </c>
      <c r="EM262" s="59">
        <f t="shared" si="197"/>
        <v>10000</v>
      </c>
      <c r="EN262">
        <f t="shared" si="198"/>
        <v>31977.504149525066</v>
      </c>
      <c r="EO262" s="31">
        <f t="shared" si="199"/>
        <v>8.8232140029588582E-2</v>
      </c>
      <c r="EP262" s="31">
        <f t="shared" si="200"/>
        <v>3094.4758504749298</v>
      </c>
      <c r="EQ262" s="31">
        <f t="shared" si="201"/>
        <v>9575780.7891725395</v>
      </c>
    </row>
    <row r="263" spans="1:147" x14ac:dyDescent="0.25">
      <c r="A263">
        <v>254</v>
      </c>
      <c r="B263" s="4" t="s">
        <v>343</v>
      </c>
      <c r="C263" s="5">
        <v>23</v>
      </c>
      <c r="D263" s="5">
        <v>327</v>
      </c>
      <c r="E263" s="5">
        <v>37600</v>
      </c>
      <c r="F263" s="5">
        <v>35897.364000000001</v>
      </c>
      <c r="G263">
        <f t="shared" si="168"/>
        <v>28652.579999999998</v>
      </c>
      <c r="H263">
        <f t="shared" si="171"/>
        <v>34105.547999999995</v>
      </c>
      <c r="I263">
        <f t="shared" si="173"/>
        <v>36983.315999999999</v>
      </c>
      <c r="J263">
        <f t="shared" si="175"/>
        <v>32843.759999999995</v>
      </c>
      <c r="K263">
        <f t="shared" si="169"/>
        <v>6160</v>
      </c>
      <c r="L263">
        <f t="shared" si="172"/>
        <v>34100</v>
      </c>
      <c r="M263">
        <f t="shared" si="174"/>
        <v>37000</v>
      </c>
      <c r="N263">
        <f t="shared" si="176"/>
        <v>26500</v>
      </c>
      <c r="O263">
        <f t="shared" si="177"/>
        <v>8080</v>
      </c>
      <c r="P263">
        <f t="shared" si="170"/>
        <v>31440</v>
      </c>
      <c r="Q263">
        <f t="shared" si="170"/>
        <v>7244.7840000000033</v>
      </c>
      <c r="S263" s="31"/>
      <c r="T263" s="43">
        <f t="shared" si="202"/>
        <v>42681.875211234845</v>
      </c>
      <c r="U263" s="31">
        <f t="shared" si="203"/>
        <v>0.18899747656220225</v>
      </c>
      <c r="V263" s="31">
        <f t="shared" si="204"/>
        <v>6784.5112112348434</v>
      </c>
      <c r="W263" s="31">
        <f t="shared" si="205"/>
        <v>46029592.375371285</v>
      </c>
      <c r="X263" s="31"/>
      <c r="Y263" s="27"/>
      <c r="Z263" s="27"/>
      <c r="AA263" s="31"/>
      <c r="AB263" s="31"/>
      <c r="AC263" s="31"/>
      <c r="AK263" s="98">
        <v>258</v>
      </c>
      <c r="AL263">
        <f t="shared" si="186"/>
        <v>38183.027999999998</v>
      </c>
      <c r="AM263" s="99">
        <f t="shared" si="187"/>
        <v>35065.180711522218</v>
      </c>
      <c r="AN263" s="31">
        <f t="shared" si="178"/>
        <v>8.16553178673462E-2</v>
      </c>
      <c r="AO263" s="31">
        <f t="shared" si="179"/>
        <v>3117.8472884777802</v>
      </c>
      <c r="AP263" s="31">
        <f t="shared" si="180"/>
        <v>9720971.7142682467</v>
      </c>
      <c r="BD263" s="98">
        <v>258</v>
      </c>
      <c r="BE263">
        <f t="shared" si="181"/>
        <v>38183.027999999998</v>
      </c>
      <c r="BF263">
        <f>'Объединенные данные'!F249</f>
        <v>14700</v>
      </c>
      <c r="BG263">
        <f>'Объединенные данные'!H249</f>
        <v>18100</v>
      </c>
      <c r="BH263" s="31">
        <f t="shared" si="182"/>
        <v>39858.043369750041</v>
      </c>
      <c r="BI263" s="31">
        <f t="shared" si="183"/>
        <v>4.3868060169299374E-2</v>
      </c>
      <c r="BJ263" s="31">
        <f t="shared" si="184"/>
        <v>1675.0153697500427</v>
      </c>
      <c r="BK263" s="31">
        <f t="shared" si="185"/>
        <v>2805676.4888988724</v>
      </c>
      <c r="BY263" s="69">
        <f t="shared" si="206"/>
        <v>38183.027999999998</v>
      </c>
      <c r="BZ263" s="59">
        <f t="shared" si="207"/>
        <v>35071.979999999996</v>
      </c>
      <c r="CA263" s="59">
        <f t="shared" si="208"/>
        <v>38900</v>
      </c>
      <c r="CB263" s="31">
        <f t="shared" si="209"/>
        <v>43007.99986262423</v>
      </c>
      <c r="CC263" s="31">
        <f t="shared" si="210"/>
        <v>0.12636430674445809</v>
      </c>
      <c r="CD263" s="31">
        <f t="shared" si="211"/>
        <v>4824.971862624232</v>
      </c>
      <c r="CE263" s="31">
        <f t="shared" si="212"/>
        <v>23280353.475115553</v>
      </c>
      <c r="EK263" s="69">
        <f t="shared" si="195"/>
        <v>38183.027999999998</v>
      </c>
      <c r="EL263">
        <f t="shared" si="196"/>
        <v>35071.979999999996</v>
      </c>
      <c r="EM263" s="59">
        <f t="shared" si="197"/>
        <v>38900</v>
      </c>
      <c r="EN263">
        <f t="shared" si="198"/>
        <v>53862.303794168831</v>
      </c>
      <c r="EO263" s="31">
        <f t="shared" si="199"/>
        <v>0.410634688117685</v>
      </c>
      <c r="EP263" s="31">
        <f t="shared" si="200"/>
        <v>15679.275794168832</v>
      </c>
      <c r="EQ263" s="31">
        <f t="shared" si="201"/>
        <v>245839689.42960867</v>
      </c>
    </row>
    <row r="264" spans="1:147" x14ac:dyDescent="0.25">
      <c r="A264">
        <v>255</v>
      </c>
      <c r="B264" s="4" t="s">
        <v>344</v>
      </c>
      <c r="C264" s="5">
        <v>24</v>
      </c>
      <c r="D264" s="5">
        <v>328</v>
      </c>
      <c r="E264" s="5">
        <v>28700</v>
      </c>
      <c r="F264" s="5">
        <v>30536.603999999999</v>
      </c>
      <c r="G264">
        <f t="shared" si="168"/>
        <v>35897.364000000001</v>
      </c>
      <c r="H264">
        <f t="shared" si="171"/>
        <v>28652.579999999998</v>
      </c>
      <c r="I264">
        <f t="shared" si="173"/>
        <v>34105.547999999995</v>
      </c>
      <c r="J264">
        <f t="shared" si="175"/>
        <v>36983.315999999999</v>
      </c>
      <c r="K264">
        <f t="shared" si="169"/>
        <v>37600</v>
      </c>
      <c r="L264">
        <f t="shared" si="172"/>
        <v>6160</v>
      </c>
      <c r="M264">
        <f t="shared" si="174"/>
        <v>34100</v>
      </c>
      <c r="N264">
        <f t="shared" si="176"/>
        <v>37000</v>
      </c>
      <c r="O264">
        <f t="shared" si="177"/>
        <v>26500</v>
      </c>
      <c r="P264">
        <f t="shared" si="170"/>
        <v>-8900</v>
      </c>
      <c r="Q264">
        <f t="shared" si="170"/>
        <v>-5360.760000000002</v>
      </c>
      <c r="S264" s="31"/>
      <c r="T264" s="43">
        <f t="shared" si="202"/>
        <v>36646.8034779421</v>
      </c>
      <c r="U264" s="31">
        <f t="shared" si="203"/>
        <v>0.20009426974728756</v>
      </c>
      <c r="V264" s="31">
        <f t="shared" si="204"/>
        <v>6110.1994779421002</v>
      </c>
      <c r="W264" s="31">
        <f t="shared" si="205"/>
        <v>37334537.660243914</v>
      </c>
      <c r="X264" s="31"/>
      <c r="Y264" s="27"/>
      <c r="Z264" s="27"/>
      <c r="AA264" s="31"/>
      <c r="AB264" s="31"/>
      <c r="AC264" s="31"/>
      <c r="AK264" s="98">
        <v>259</v>
      </c>
      <c r="AL264">
        <f t="shared" si="186"/>
        <v>39175.896000000001</v>
      </c>
      <c r="AM264" s="99">
        <f t="shared" si="187"/>
        <v>35072.655370172528</v>
      </c>
      <c r="AN264" s="31">
        <f t="shared" si="178"/>
        <v>0.10473890960470879</v>
      </c>
      <c r="AO264" s="31">
        <f t="shared" si="179"/>
        <v>4103.2406298274727</v>
      </c>
      <c r="AP264" s="31">
        <f t="shared" si="180"/>
        <v>16836583.666266955</v>
      </c>
      <c r="BD264" s="98">
        <v>259</v>
      </c>
      <c r="BE264">
        <f t="shared" si="181"/>
        <v>39175.896000000001</v>
      </c>
      <c r="BF264">
        <f>'Объединенные данные'!F250</f>
        <v>9000</v>
      </c>
      <c r="BG264">
        <f>'Объединенные данные'!H250</f>
        <v>17500</v>
      </c>
      <c r="BH264" s="31">
        <f t="shared" si="182"/>
        <v>35933.272334219728</v>
      </c>
      <c r="BI264" s="31">
        <f t="shared" si="183"/>
        <v>8.2770887123558651E-2</v>
      </c>
      <c r="BJ264" s="31">
        <f t="shared" si="184"/>
        <v>3242.6236657802729</v>
      </c>
      <c r="BK264" s="31">
        <f t="shared" si="185"/>
        <v>10514608.237878295</v>
      </c>
      <c r="BY264" s="69">
        <f t="shared" si="206"/>
        <v>39175.896000000001</v>
      </c>
      <c r="BZ264" s="59">
        <f t="shared" si="207"/>
        <v>38183.027999999998</v>
      </c>
      <c r="CA264" s="59">
        <f t="shared" si="208"/>
        <v>38300</v>
      </c>
      <c r="CB264" s="31">
        <f t="shared" si="209"/>
        <v>43054.542256366745</v>
      </c>
      <c r="CC264" s="31">
        <f t="shared" si="210"/>
        <v>9.900593610843629E-2</v>
      </c>
      <c r="CD264" s="31">
        <f t="shared" si="211"/>
        <v>3878.6462563667446</v>
      </c>
      <c r="CE264" s="31">
        <f t="shared" si="212"/>
        <v>15043896.782027762</v>
      </c>
      <c r="EK264" s="69">
        <f t="shared" si="195"/>
        <v>39175.896000000001</v>
      </c>
      <c r="EL264">
        <f t="shared" si="196"/>
        <v>38183.027999999998</v>
      </c>
      <c r="EM264" s="59">
        <f t="shared" si="197"/>
        <v>38300</v>
      </c>
      <c r="EN264">
        <f t="shared" si="198"/>
        <v>54866.196172185919</v>
      </c>
      <c r="EO264" s="31">
        <f t="shared" si="199"/>
        <v>0.40050903168075386</v>
      </c>
      <c r="EP264" s="31">
        <f t="shared" si="200"/>
        <v>15690.300172185918</v>
      </c>
      <c r="EQ264" s="31">
        <f t="shared" si="201"/>
        <v>246185519.49329746</v>
      </c>
    </row>
    <row r="265" spans="1:147" x14ac:dyDescent="0.25">
      <c r="A265">
        <v>256</v>
      </c>
      <c r="B265" s="4" t="s">
        <v>345</v>
      </c>
      <c r="C265" s="5">
        <v>25</v>
      </c>
      <c r="D265" s="5">
        <v>329</v>
      </c>
      <c r="E265" s="5">
        <v>17360</v>
      </c>
      <c r="F265" s="5">
        <v>25920.792000000001</v>
      </c>
      <c r="G265">
        <f t="shared" si="168"/>
        <v>30536.603999999999</v>
      </c>
      <c r="H265">
        <f t="shared" si="171"/>
        <v>35897.364000000001</v>
      </c>
      <c r="I265">
        <f t="shared" si="173"/>
        <v>28652.579999999998</v>
      </c>
      <c r="J265">
        <f t="shared" si="175"/>
        <v>34105.547999999995</v>
      </c>
      <c r="K265">
        <f t="shared" si="169"/>
        <v>28700</v>
      </c>
      <c r="L265">
        <f t="shared" si="172"/>
        <v>37600</v>
      </c>
      <c r="M265">
        <f t="shared" si="174"/>
        <v>6160</v>
      </c>
      <c r="N265">
        <f t="shared" si="176"/>
        <v>34100</v>
      </c>
      <c r="O265">
        <f t="shared" si="177"/>
        <v>37000</v>
      </c>
      <c r="P265">
        <f t="shared" si="170"/>
        <v>-11340</v>
      </c>
      <c r="Q265">
        <f t="shared" si="170"/>
        <v>-4615.8119999999981</v>
      </c>
      <c r="S265" s="31"/>
      <c r="T265" s="43">
        <f t="shared" si="202"/>
        <v>28957.172752600567</v>
      </c>
      <c r="U265" s="31">
        <f t="shared" si="203"/>
        <v>0.11714073985858788</v>
      </c>
      <c r="V265" s="31">
        <f t="shared" si="204"/>
        <v>3036.3807526005658</v>
      </c>
      <c r="W265" s="31">
        <f t="shared" si="205"/>
        <v>9219608.0747631788</v>
      </c>
      <c r="X265" s="31"/>
      <c r="Y265" s="27"/>
      <c r="Z265" s="27"/>
      <c r="AA265" s="31"/>
      <c r="AB265" s="31"/>
      <c r="AC265" s="31"/>
      <c r="AK265" s="98">
        <v>260</v>
      </c>
      <c r="AL265">
        <f t="shared" si="186"/>
        <v>34084.259999999995</v>
      </c>
      <c r="AM265" s="99">
        <f t="shared" si="187"/>
        <v>35080.130028822838</v>
      </c>
      <c r="AN265" s="31">
        <f t="shared" si="178"/>
        <v>2.9217886168655064E-2</v>
      </c>
      <c r="AO265" s="31">
        <f t="shared" si="179"/>
        <v>995.87002882284287</v>
      </c>
      <c r="AP265" s="31">
        <f t="shared" si="180"/>
        <v>991757.11430760985</v>
      </c>
      <c r="BD265" s="98">
        <v>260</v>
      </c>
      <c r="BE265">
        <f t="shared" si="181"/>
        <v>34084.259999999995</v>
      </c>
      <c r="BF265">
        <f>'Объединенные данные'!F251</f>
        <v>3040</v>
      </c>
      <c r="BG265">
        <f>'Объединенные данные'!H251</f>
        <v>5040</v>
      </c>
      <c r="BH265" s="31">
        <f t="shared" si="182"/>
        <v>22553.854360984165</v>
      </c>
      <c r="BI265" s="31">
        <f t="shared" si="183"/>
        <v>0.33829121239586341</v>
      </c>
      <c r="BJ265" s="31">
        <f t="shared" si="184"/>
        <v>11530.405639015829</v>
      </c>
      <c r="BK265" s="31">
        <f t="shared" si="185"/>
        <v>132950254.20024803</v>
      </c>
      <c r="BY265" s="69">
        <f t="shared" si="206"/>
        <v>34084.259999999995</v>
      </c>
      <c r="BZ265" s="59">
        <f t="shared" si="207"/>
        <v>39175.896000000001</v>
      </c>
      <c r="CA265" s="59">
        <f t="shared" si="208"/>
        <v>35000</v>
      </c>
      <c r="CB265" s="31">
        <f t="shared" si="209"/>
        <v>41126.121127163613</v>
      </c>
      <c r="CC265" s="31">
        <f t="shared" si="210"/>
        <v>0.20660155529747806</v>
      </c>
      <c r="CD265" s="31">
        <f t="shared" si="211"/>
        <v>7041.8611271636182</v>
      </c>
      <c r="CE265" s="31">
        <f t="shared" si="212"/>
        <v>49587808.134258062</v>
      </c>
      <c r="EK265" s="69">
        <f t="shared" si="195"/>
        <v>34084.259999999995</v>
      </c>
      <c r="EL265">
        <f t="shared" si="196"/>
        <v>39175.896000000001</v>
      </c>
      <c r="EM265" s="59">
        <f t="shared" si="197"/>
        <v>35000</v>
      </c>
      <c r="EN265">
        <f t="shared" si="198"/>
        <v>53267.45281652511</v>
      </c>
      <c r="EO265" s="31">
        <f t="shared" si="199"/>
        <v>0.56281676106581513</v>
      </c>
      <c r="EP265" s="31">
        <f t="shared" si="200"/>
        <v>19183.192816525116</v>
      </c>
      <c r="EQ265" s="31">
        <f t="shared" si="201"/>
        <v>367994886.63598078</v>
      </c>
    </row>
    <row r="266" spans="1:147" x14ac:dyDescent="0.25">
      <c r="A266">
        <v>257</v>
      </c>
      <c r="B266" s="4" t="s">
        <v>346</v>
      </c>
      <c r="C266" s="5">
        <v>26</v>
      </c>
      <c r="D266" s="5">
        <v>330</v>
      </c>
      <c r="E266" s="5">
        <v>10000</v>
      </c>
      <c r="F266" s="5">
        <v>35071.979999999996</v>
      </c>
      <c r="G266">
        <f t="shared" si="168"/>
        <v>25920.792000000001</v>
      </c>
      <c r="H266">
        <f t="shared" si="171"/>
        <v>30536.603999999999</v>
      </c>
      <c r="I266">
        <f t="shared" si="173"/>
        <v>35897.364000000001</v>
      </c>
      <c r="J266">
        <f t="shared" si="175"/>
        <v>28652.579999999998</v>
      </c>
      <c r="K266">
        <f t="shared" si="169"/>
        <v>17360</v>
      </c>
      <c r="L266">
        <f t="shared" si="172"/>
        <v>28700</v>
      </c>
      <c r="M266">
        <f t="shared" si="174"/>
        <v>37600</v>
      </c>
      <c r="N266">
        <f t="shared" si="176"/>
        <v>6160</v>
      </c>
      <c r="O266">
        <f t="shared" si="177"/>
        <v>34100</v>
      </c>
      <c r="P266">
        <f t="shared" si="170"/>
        <v>-7360</v>
      </c>
      <c r="Q266">
        <f t="shared" si="170"/>
        <v>9151.1879999999946</v>
      </c>
      <c r="S266" s="31"/>
      <c r="T266" s="43">
        <f t="shared" si="202"/>
        <v>23966.371858551738</v>
      </c>
      <c r="U266" s="31">
        <f t="shared" si="203"/>
        <v>0.31665187256175042</v>
      </c>
      <c r="V266" s="31">
        <f t="shared" si="204"/>
        <v>11105.608141448258</v>
      </c>
      <c r="W266" s="31">
        <f t="shared" si="205"/>
        <v>123334532.19140182</v>
      </c>
      <c r="X266" s="31"/>
      <c r="Y266" s="27"/>
      <c r="Z266" s="27"/>
      <c r="AA266" s="31"/>
      <c r="AB266" s="31"/>
      <c r="AC266" s="31"/>
      <c r="AK266" s="98">
        <v>261</v>
      </c>
      <c r="AL266">
        <f t="shared" si="186"/>
        <v>37839.335999999996</v>
      </c>
      <c r="AM266" s="99">
        <f t="shared" si="187"/>
        <v>35087.604687473147</v>
      </c>
      <c r="AN266" s="31">
        <f t="shared" si="178"/>
        <v>7.2721448191555182E-2</v>
      </c>
      <c r="AO266" s="31">
        <f t="shared" si="179"/>
        <v>2751.7313125268483</v>
      </c>
      <c r="AP266" s="31">
        <f t="shared" si="180"/>
        <v>7572025.2163407318</v>
      </c>
      <c r="BD266" s="98">
        <v>261</v>
      </c>
      <c r="BE266">
        <f t="shared" si="181"/>
        <v>37839.335999999996</v>
      </c>
      <c r="BF266">
        <f>'Объединенные данные'!F252</f>
        <v>9600</v>
      </c>
      <c r="BG266">
        <f>'Объединенные данные'!H252</f>
        <v>16900</v>
      </c>
      <c r="BH266" s="31">
        <f t="shared" si="182"/>
        <v>35826.555398387369</v>
      </c>
      <c r="BI266" s="31">
        <f t="shared" si="183"/>
        <v>5.319280976845437E-2</v>
      </c>
      <c r="BJ266" s="31">
        <f t="shared" si="184"/>
        <v>2012.7806016126269</v>
      </c>
      <c r="BK266" s="31">
        <f t="shared" si="185"/>
        <v>4051285.7502280883</v>
      </c>
      <c r="BY266" s="69">
        <f t="shared" si="206"/>
        <v>37839.335999999996</v>
      </c>
      <c r="BZ266" s="59">
        <f t="shared" si="207"/>
        <v>34084.259999999995</v>
      </c>
      <c r="CA266" s="59">
        <f t="shared" si="208"/>
        <v>13440</v>
      </c>
      <c r="CB266" s="31">
        <f t="shared" si="209"/>
        <v>26957.925008026712</v>
      </c>
      <c r="CC266" s="31">
        <f t="shared" si="210"/>
        <v>0.28756876156530031</v>
      </c>
      <c r="CD266" s="31">
        <f t="shared" si="211"/>
        <v>10881.410991973284</v>
      </c>
      <c r="CE266" s="31">
        <f t="shared" si="212"/>
        <v>118405105.176237</v>
      </c>
      <c r="EK266" s="69">
        <f t="shared" si="195"/>
        <v>37839.335999999996</v>
      </c>
      <c r="EL266">
        <f t="shared" si="196"/>
        <v>34084.259999999995</v>
      </c>
      <c r="EM266" s="59">
        <f t="shared" si="197"/>
        <v>13440</v>
      </c>
      <c r="EN266">
        <f t="shared" si="198"/>
        <v>37707.532107059349</v>
      </c>
      <c r="EO266" s="31">
        <f t="shared" si="199"/>
        <v>3.4832506823229306E-3</v>
      </c>
      <c r="EP266" s="31">
        <f t="shared" si="200"/>
        <v>131.80389294064662</v>
      </c>
      <c r="EQ266" s="31">
        <f t="shared" si="201"/>
        <v>17372.266194309435</v>
      </c>
    </row>
    <row r="267" spans="1:147" x14ac:dyDescent="0.25">
      <c r="A267">
        <v>258</v>
      </c>
      <c r="B267" s="4" t="s">
        <v>347</v>
      </c>
      <c r="C267" s="5">
        <v>27</v>
      </c>
      <c r="D267" s="5">
        <v>331</v>
      </c>
      <c r="E267" s="5">
        <v>38900</v>
      </c>
      <c r="F267" s="5">
        <v>38183.027999999998</v>
      </c>
      <c r="G267">
        <f t="shared" si="168"/>
        <v>35071.979999999996</v>
      </c>
      <c r="H267">
        <f t="shared" si="171"/>
        <v>25920.792000000001</v>
      </c>
      <c r="I267">
        <f t="shared" si="173"/>
        <v>30536.603999999999</v>
      </c>
      <c r="J267">
        <f t="shared" si="175"/>
        <v>35897.364000000001</v>
      </c>
      <c r="K267">
        <f t="shared" si="169"/>
        <v>10000</v>
      </c>
      <c r="L267">
        <f t="shared" si="172"/>
        <v>17360</v>
      </c>
      <c r="M267">
        <f t="shared" si="174"/>
        <v>28700</v>
      </c>
      <c r="N267">
        <f t="shared" si="176"/>
        <v>37600</v>
      </c>
      <c r="O267">
        <f t="shared" si="177"/>
        <v>6160</v>
      </c>
      <c r="P267">
        <f t="shared" si="170"/>
        <v>28900</v>
      </c>
      <c r="Q267">
        <f t="shared" si="170"/>
        <v>3111.0480000000025</v>
      </c>
      <c r="S267" s="31"/>
      <c r="T267" s="43">
        <f t="shared" si="202"/>
        <v>43563.40254306412</v>
      </c>
      <c r="U267" s="31">
        <f t="shared" si="203"/>
        <v>0.14091010652858965</v>
      </c>
      <c r="V267" s="31">
        <f t="shared" si="204"/>
        <v>5380.3745430641211</v>
      </c>
      <c r="W267" s="31">
        <f t="shared" si="205"/>
        <v>28948430.223652449</v>
      </c>
      <c r="X267" s="31"/>
      <c r="Y267" s="27"/>
      <c r="Z267" s="27"/>
      <c r="AA267" s="31"/>
      <c r="AB267" s="31"/>
      <c r="AC267" s="31"/>
      <c r="AK267" s="98">
        <v>262</v>
      </c>
      <c r="AL267">
        <f t="shared" si="186"/>
        <v>37124.94</v>
      </c>
      <c r="AM267" s="99">
        <f t="shared" si="187"/>
        <v>35095.079346123457</v>
      </c>
      <c r="AN267" s="31">
        <f t="shared" si="178"/>
        <v>5.4676469615211366E-2</v>
      </c>
      <c r="AO267" s="31">
        <f t="shared" si="179"/>
        <v>2029.8606538765453</v>
      </c>
      <c r="AP267" s="31">
        <f t="shared" si="180"/>
        <v>4120334.2741561159</v>
      </c>
      <c r="BD267" s="98">
        <v>262</v>
      </c>
      <c r="BE267">
        <f t="shared" si="181"/>
        <v>37124.94</v>
      </c>
      <c r="BF267">
        <f>'Объединенные данные'!F253</f>
        <v>17500</v>
      </c>
      <c r="BG267">
        <f>'Объединенные данные'!H253</f>
        <v>19500</v>
      </c>
      <c r="BH267" s="31">
        <f t="shared" si="182"/>
        <v>42652.418953157518</v>
      </c>
      <c r="BI267" s="31">
        <f t="shared" si="183"/>
        <v>0.14888856259855274</v>
      </c>
      <c r="BJ267" s="31">
        <f t="shared" si="184"/>
        <v>5527.4789531575152</v>
      </c>
      <c r="BK267" s="31">
        <f t="shared" si="185"/>
        <v>30553023.577599302</v>
      </c>
      <c r="BY267" s="69">
        <f t="shared" si="206"/>
        <v>37124.94</v>
      </c>
      <c r="BZ267" s="59">
        <f t="shared" si="207"/>
        <v>37839.335999999996</v>
      </c>
      <c r="CA267" s="59">
        <f t="shared" si="208"/>
        <v>34200</v>
      </c>
      <c r="CB267" s="31">
        <f t="shared" si="209"/>
        <v>40444.864987715817</v>
      </c>
      <c r="CC267" s="31">
        <f t="shared" si="210"/>
        <v>8.9425733421139922E-2</v>
      </c>
      <c r="CD267" s="31">
        <f t="shared" si="211"/>
        <v>3319.9249877158145</v>
      </c>
      <c r="CE267" s="31">
        <f t="shared" si="212"/>
        <v>11021901.924059851</v>
      </c>
      <c r="EK267" s="69">
        <f t="shared" si="195"/>
        <v>37124.94</v>
      </c>
      <c r="EL267">
        <f t="shared" si="196"/>
        <v>37839.335999999996</v>
      </c>
      <c r="EM267" s="59">
        <f t="shared" si="197"/>
        <v>34200</v>
      </c>
      <c r="EN267">
        <f t="shared" si="198"/>
        <v>52183.119217156578</v>
      </c>
      <c r="EO267" s="31">
        <f t="shared" si="199"/>
        <v>0.4056081765292166</v>
      </c>
      <c r="EP267" s="31">
        <f t="shared" si="200"/>
        <v>15058.179217156576</v>
      </c>
      <c r="EQ267" s="31">
        <f t="shared" si="201"/>
        <v>226748761.33600622</v>
      </c>
    </row>
    <row r="268" spans="1:147" x14ac:dyDescent="0.25">
      <c r="A268">
        <v>259</v>
      </c>
      <c r="B268" s="4" t="s">
        <v>348</v>
      </c>
      <c r="C268" s="5">
        <v>28</v>
      </c>
      <c r="D268" s="5">
        <v>332</v>
      </c>
      <c r="E268" s="5">
        <v>38300</v>
      </c>
      <c r="F268" s="5">
        <v>39175.896000000001</v>
      </c>
      <c r="G268">
        <f t="shared" ref="G268:G301" si="213">F267</f>
        <v>38183.027999999998</v>
      </c>
      <c r="H268">
        <f t="shared" si="171"/>
        <v>35071.979999999996</v>
      </c>
      <c r="I268">
        <f t="shared" si="173"/>
        <v>25920.792000000001</v>
      </c>
      <c r="J268">
        <f t="shared" si="175"/>
        <v>30536.603999999999</v>
      </c>
      <c r="K268">
        <f t="shared" ref="K268:K301" si="214">E267</f>
        <v>38900</v>
      </c>
      <c r="L268">
        <f t="shared" si="172"/>
        <v>10000</v>
      </c>
      <c r="M268">
        <f t="shared" si="174"/>
        <v>17360</v>
      </c>
      <c r="N268">
        <f t="shared" si="176"/>
        <v>28700</v>
      </c>
      <c r="O268">
        <f t="shared" si="177"/>
        <v>37600</v>
      </c>
      <c r="P268">
        <f t="shared" ref="P268:Q301" si="215">E268-E267</f>
        <v>-600</v>
      </c>
      <c r="Q268">
        <f t="shared" si="215"/>
        <v>992.86800000000221</v>
      </c>
      <c r="S268" s="31"/>
      <c r="T268" s="43">
        <f t="shared" si="202"/>
        <v>43156.543774527527</v>
      </c>
      <c r="U268" s="31">
        <f t="shared" si="203"/>
        <v>0.1016096166512063</v>
      </c>
      <c r="V268" s="31">
        <f t="shared" si="204"/>
        <v>3980.6477745275261</v>
      </c>
      <c r="W268" s="31">
        <f t="shared" si="205"/>
        <v>15845556.704850946</v>
      </c>
      <c r="X268" s="31"/>
      <c r="Y268" s="27"/>
      <c r="Z268" s="27"/>
      <c r="AA268" s="31"/>
      <c r="AB268" s="31"/>
      <c r="AC268" s="31"/>
      <c r="AK268" s="98">
        <v>263</v>
      </c>
      <c r="AL268">
        <f t="shared" si="186"/>
        <v>39091.872000000003</v>
      </c>
      <c r="AM268" s="99">
        <f t="shared" si="187"/>
        <v>35102.554004773767</v>
      </c>
      <c r="AN268" s="31">
        <f t="shared" si="178"/>
        <v>0.10204980706030747</v>
      </c>
      <c r="AO268" s="31">
        <f t="shared" si="179"/>
        <v>3989.3179952262362</v>
      </c>
      <c r="AP268" s="31">
        <f t="shared" si="180"/>
        <v>15914658.067035876</v>
      </c>
      <c r="BD268" s="98">
        <v>263</v>
      </c>
      <c r="BE268">
        <f t="shared" si="181"/>
        <v>39091.872000000003</v>
      </c>
      <c r="BF268">
        <f>'Объединенные данные'!F254</f>
        <v>13100</v>
      </c>
      <c r="BG268">
        <f>'Объединенные данные'!H254</f>
        <v>21000</v>
      </c>
      <c r="BH268" s="31">
        <f t="shared" si="182"/>
        <v>41161.694326210796</v>
      </c>
      <c r="BI268" s="31">
        <f t="shared" si="183"/>
        <v>5.2947638992852347E-2</v>
      </c>
      <c r="BJ268" s="31">
        <f t="shared" si="184"/>
        <v>2069.8223262107931</v>
      </c>
      <c r="BK268" s="31">
        <f t="shared" si="185"/>
        <v>4284164.4620806584</v>
      </c>
      <c r="BY268" s="69">
        <f t="shared" si="206"/>
        <v>39091.872000000003</v>
      </c>
      <c r="BZ268" s="59">
        <f t="shared" si="207"/>
        <v>37124.94</v>
      </c>
      <c r="CA268" s="59">
        <f t="shared" si="208"/>
        <v>37000</v>
      </c>
      <c r="CB268" s="31">
        <f t="shared" si="209"/>
        <v>42098.453583399372</v>
      </c>
      <c r="CC268" s="31">
        <f t="shared" si="210"/>
        <v>7.6910657627226681E-2</v>
      </c>
      <c r="CD268" s="31">
        <f t="shared" si="211"/>
        <v>3006.5815833993693</v>
      </c>
      <c r="CE268" s="31">
        <f t="shared" si="212"/>
        <v>9039532.8176362589</v>
      </c>
      <c r="EK268" s="69">
        <f t="shared" si="195"/>
        <v>39091.872000000003</v>
      </c>
      <c r="EL268">
        <f t="shared" si="196"/>
        <v>37124.94</v>
      </c>
      <c r="EM268" s="59">
        <f t="shared" si="197"/>
        <v>37000</v>
      </c>
      <c r="EN268">
        <f t="shared" si="198"/>
        <v>53596.189839627303</v>
      </c>
      <c r="EO268" s="31">
        <f t="shared" si="199"/>
        <v>0.37103154946448452</v>
      </c>
      <c r="EP268" s="31">
        <f t="shared" si="200"/>
        <v>14504.3178396273</v>
      </c>
      <c r="EQ268" s="31">
        <f t="shared" si="201"/>
        <v>210375235.99293074</v>
      </c>
    </row>
    <row r="269" spans="1:147" x14ac:dyDescent="0.25">
      <c r="A269">
        <v>260</v>
      </c>
      <c r="B269" s="4" t="s">
        <v>349</v>
      </c>
      <c r="C269" s="5">
        <v>29</v>
      </c>
      <c r="D269" s="5">
        <v>333</v>
      </c>
      <c r="E269" s="5">
        <v>35000</v>
      </c>
      <c r="F269" s="5">
        <v>34084.259999999995</v>
      </c>
      <c r="G269">
        <f t="shared" si="213"/>
        <v>39175.896000000001</v>
      </c>
      <c r="H269">
        <f t="shared" ref="H269:H301" si="216">F267</f>
        <v>38183.027999999998</v>
      </c>
      <c r="I269">
        <f t="shared" si="173"/>
        <v>35071.979999999996</v>
      </c>
      <c r="J269">
        <f t="shared" si="175"/>
        <v>25920.792000000001</v>
      </c>
      <c r="K269">
        <f t="shared" si="214"/>
        <v>38300</v>
      </c>
      <c r="L269">
        <f t="shared" ref="L269:L301" si="217">E267</f>
        <v>38900</v>
      </c>
      <c r="M269">
        <f t="shared" si="174"/>
        <v>10000</v>
      </c>
      <c r="N269">
        <f t="shared" si="176"/>
        <v>17360</v>
      </c>
      <c r="O269">
        <f t="shared" si="177"/>
        <v>28700</v>
      </c>
      <c r="P269">
        <f t="shared" si="215"/>
        <v>-3300</v>
      </c>
      <c r="Q269">
        <f t="shared" si="215"/>
        <v>-5091.6360000000059</v>
      </c>
      <c r="S269" s="31"/>
      <c r="T269" s="43">
        <f t="shared" si="202"/>
        <v>40918.820547576295</v>
      </c>
      <c r="U269" s="31">
        <f t="shared" si="203"/>
        <v>0.2005195520623391</v>
      </c>
      <c r="V269" s="31">
        <f t="shared" si="204"/>
        <v>6834.5605475763005</v>
      </c>
      <c r="W269" s="31">
        <f t="shared" si="205"/>
        <v>46711217.878486462</v>
      </c>
      <c r="X269" s="31"/>
      <c r="Y269" s="27"/>
      <c r="Z269" s="27"/>
      <c r="AA269" s="31"/>
      <c r="AB269" s="31"/>
      <c r="AC269" s="31"/>
      <c r="AK269" s="98">
        <v>264</v>
      </c>
      <c r="AL269">
        <f t="shared" si="186"/>
        <v>32404.428</v>
      </c>
      <c r="AM269" s="99">
        <f t="shared" si="187"/>
        <v>35110.028663424077</v>
      </c>
      <c r="AN269" s="31">
        <f t="shared" si="178"/>
        <v>8.3494782361968459E-2</v>
      </c>
      <c r="AO269" s="31">
        <f t="shared" si="179"/>
        <v>2705.6006634240766</v>
      </c>
      <c r="AP269" s="31">
        <f t="shared" si="180"/>
        <v>7320274.9499208033</v>
      </c>
      <c r="BD269" s="98">
        <v>264</v>
      </c>
      <c r="BE269">
        <f t="shared" si="181"/>
        <v>32404.428</v>
      </c>
      <c r="BF269">
        <f>'Объединенные данные'!F255</f>
        <v>3840</v>
      </c>
      <c r="BG269">
        <f>'Объединенные данные'!H255</f>
        <v>2320</v>
      </c>
      <c r="BH269" s="31">
        <f t="shared" si="182"/>
        <v>20906.473478636184</v>
      </c>
      <c r="BI269" s="31">
        <f t="shared" si="183"/>
        <v>0.35482664657323426</v>
      </c>
      <c r="BJ269" s="31">
        <f t="shared" si="184"/>
        <v>11497.954521363816</v>
      </c>
      <c r="BK269" s="31">
        <f t="shared" si="185"/>
        <v>132202958.17535061</v>
      </c>
      <c r="BY269" s="69">
        <f t="shared" si="206"/>
        <v>32404.428</v>
      </c>
      <c r="BZ269" s="59">
        <f t="shared" si="207"/>
        <v>39091.872000000003</v>
      </c>
      <c r="CA269" s="59">
        <f t="shared" si="208"/>
        <v>16880</v>
      </c>
      <c r="CB269" s="31">
        <f t="shared" si="209"/>
        <v>29787.091446537757</v>
      </c>
      <c r="CC269" s="31">
        <f t="shared" si="210"/>
        <v>8.0770953693805131E-2</v>
      </c>
      <c r="CD269" s="31">
        <f t="shared" si="211"/>
        <v>2617.3365534622426</v>
      </c>
      <c r="CE269" s="31">
        <f t="shared" si="212"/>
        <v>6850450.6340896105</v>
      </c>
      <c r="EK269" s="69">
        <f t="shared" si="195"/>
        <v>32404.428</v>
      </c>
      <c r="EL269">
        <f t="shared" si="196"/>
        <v>39091.872000000003</v>
      </c>
      <c r="EM269" s="59">
        <f t="shared" si="197"/>
        <v>16880</v>
      </c>
      <c r="EN269">
        <f t="shared" si="198"/>
        <v>42043.446799048332</v>
      </c>
      <c r="EO269" s="31">
        <f t="shared" si="199"/>
        <v>0.29745992736080179</v>
      </c>
      <c r="EP269" s="31">
        <f t="shared" si="200"/>
        <v>9639.0187990483319</v>
      </c>
      <c r="EQ269" s="31">
        <f t="shared" si="201"/>
        <v>92910683.408407152</v>
      </c>
    </row>
    <row r="270" spans="1:147" x14ac:dyDescent="0.25">
      <c r="A270">
        <v>261</v>
      </c>
      <c r="B270" s="4" t="s">
        <v>350</v>
      </c>
      <c r="C270" s="5">
        <v>30</v>
      </c>
      <c r="D270" s="5">
        <v>334</v>
      </c>
      <c r="E270" s="5">
        <v>13440</v>
      </c>
      <c r="F270" s="5">
        <v>37839.335999999996</v>
      </c>
      <c r="G270">
        <f t="shared" si="213"/>
        <v>34084.259999999995</v>
      </c>
      <c r="H270">
        <f t="shared" si="216"/>
        <v>39175.896000000001</v>
      </c>
      <c r="I270">
        <f t="shared" ref="I270:I301" si="218">F267</f>
        <v>38183.027999999998</v>
      </c>
      <c r="J270">
        <f t="shared" si="175"/>
        <v>35071.979999999996</v>
      </c>
      <c r="K270">
        <f t="shared" si="214"/>
        <v>35000</v>
      </c>
      <c r="L270">
        <f t="shared" si="217"/>
        <v>38300</v>
      </c>
      <c r="M270">
        <f t="shared" ref="M270:M301" si="219">E267</f>
        <v>38900</v>
      </c>
      <c r="N270">
        <f t="shared" si="176"/>
        <v>10000</v>
      </c>
      <c r="O270">
        <f t="shared" si="177"/>
        <v>17360</v>
      </c>
      <c r="P270">
        <f t="shared" si="215"/>
        <v>-21560</v>
      </c>
      <c r="Q270">
        <f t="shared" si="215"/>
        <v>3755.0760000000009</v>
      </c>
      <c r="S270" s="31"/>
      <c r="T270" s="43">
        <f t="shared" si="202"/>
        <v>26299.028798161518</v>
      </c>
      <c r="U270" s="31">
        <f t="shared" si="203"/>
        <v>0.30498175765659519</v>
      </c>
      <c r="V270" s="31">
        <f t="shared" si="204"/>
        <v>11540.307201838477</v>
      </c>
      <c r="W270" s="31">
        <f t="shared" si="205"/>
        <v>133178690.31280503</v>
      </c>
      <c r="X270" s="31"/>
      <c r="Y270" s="27"/>
      <c r="Z270" s="27"/>
      <c r="AA270" s="31"/>
      <c r="AB270" s="31"/>
      <c r="AC270" s="31"/>
      <c r="AK270" s="98">
        <v>265</v>
      </c>
      <c r="AL270">
        <f t="shared" si="186"/>
        <v>38782.488000000005</v>
      </c>
      <c r="AM270" s="99">
        <f t="shared" si="187"/>
        <v>35117.503322074386</v>
      </c>
      <c r="AN270" s="31">
        <f t="shared" si="178"/>
        <v>9.4501020097669294E-2</v>
      </c>
      <c r="AO270" s="31">
        <f t="shared" si="179"/>
        <v>3664.9846779256186</v>
      </c>
      <c r="AP270" s="31">
        <f t="shared" si="180"/>
        <v>13432112.68942955</v>
      </c>
      <c r="BD270" s="98">
        <v>265</v>
      </c>
      <c r="BE270">
        <f t="shared" si="181"/>
        <v>38782.488000000005</v>
      </c>
      <c r="BF270">
        <f>'Объединенные данные'!F256</f>
        <v>18100</v>
      </c>
      <c r="BG270">
        <f>'Объединенные данные'!H256</f>
        <v>19500</v>
      </c>
      <c r="BH270" s="31">
        <f t="shared" si="182"/>
        <v>43016.043153128754</v>
      </c>
      <c r="BI270" s="31">
        <f t="shared" si="183"/>
        <v>0.10916151519543431</v>
      </c>
      <c r="BJ270" s="31">
        <f t="shared" si="184"/>
        <v>4233.5551531287492</v>
      </c>
      <c r="BK270" s="31">
        <f t="shared" si="185"/>
        <v>17922989.234582987</v>
      </c>
      <c r="BY270" s="69">
        <f t="shared" si="206"/>
        <v>38782.488000000005</v>
      </c>
      <c r="BZ270" s="59">
        <f t="shared" si="207"/>
        <v>32404.428</v>
      </c>
      <c r="CA270" s="59">
        <f t="shared" si="208"/>
        <v>13120</v>
      </c>
      <c r="CB270" s="31">
        <f t="shared" si="209"/>
        <v>26530.216359477497</v>
      </c>
      <c r="CC270" s="31">
        <f t="shared" si="210"/>
        <v>0.31592278557586367</v>
      </c>
      <c r="CD270" s="31">
        <f t="shared" si="211"/>
        <v>12252.271640522507</v>
      </c>
      <c r="CE270" s="31">
        <f t="shared" si="212"/>
        <v>150118160.3531521</v>
      </c>
      <c r="EK270" s="69">
        <f t="shared" si="195"/>
        <v>38782.488000000005</v>
      </c>
      <c r="EL270">
        <f t="shared" si="196"/>
        <v>32404.428</v>
      </c>
      <c r="EM270" s="59">
        <f t="shared" si="197"/>
        <v>13120</v>
      </c>
      <c r="EN270">
        <f t="shared" si="198"/>
        <v>36767.897997380031</v>
      </c>
      <c r="EO270" s="31">
        <f t="shared" si="199"/>
        <v>5.1945868006714115E-2</v>
      </c>
      <c r="EP270" s="31">
        <f t="shared" si="200"/>
        <v>2014.5900026199743</v>
      </c>
      <c r="EQ270" s="31">
        <f t="shared" si="201"/>
        <v>4058572.8786563477</v>
      </c>
    </row>
    <row r="271" spans="1:147" x14ac:dyDescent="0.25">
      <c r="A271">
        <v>262</v>
      </c>
      <c r="B271" s="4" t="s">
        <v>352</v>
      </c>
      <c r="C271" s="5">
        <v>1</v>
      </c>
      <c r="D271" s="5">
        <v>335</v>
      </c>
      <c r="E271" s="5">
        <v>34200</v>
      </c>
      <c r="F271" s="5">
        <v>37124.94</v>
      </c>
      <c r="G271">
        <f t="shared" si="213"/>
        <v>37839.335999999996</v>
      </c>
      <c r="H271">
        <f t="shared" si="216"/>
        <v>34084.259999999995</v>
      </c>
      <c r="I271">
        <f t="shared" si="218"/>
        <v>39175.896000000001</v>
      </c>
      <c r="J271">
        <f t="shared" ref="J271:J301" si="220">F267</f>
        <v>38183.027999999998</v>
      </c>
      <c r="K271">
        <f t="shared" si="214"/>
        <v>13440</v>
      </c>
      <c r="L271">
        <f t="shared" si="217"/>
        <v>35000</v>
      </c>
      <c r="M271">
        <f t="shared" si="219"/>
        <v>38300</v>
      </c>
      <c r="N271">
        <f t="shared" si="176"/>
        <v>38900</v>
      </c>
      <c r="O271">
        <f t="shared" si="177"/>
        <v>10000</v>
      </c>
      <c r="P271">
        <f t="shared" si="215"/>
        <v>20760</v>
      </c>
      <c r="Q271">
        <f t="shared" si="215"/>
        <v>-714.39599999999336</v>
      </c>
      <c r="S271" s="31"/>
      <c r="T271" s="43">
        <f t="shared" si="202"/>
        <v>40376.34218952751</v>
      </c>
      <c r="U271" s="31">
        <f t="shared" si="203"/>
        <v>8.7579998500401809E-2</v>
      </c>
      <c r="V271" s="31">
        <f t="shared" si="204"/>
        <v>3251.4021895275073</v>
      </c>
      <c r="W271" s="31">
        <f t="shared" si="205"/>
        <v>10571616.198064268</v>
      </c>
      <c r="X271" s="31"/>
      <c r="Y271" s="27"/>
      <c r="Z271" s="27"/>
      <c r="AA271" s="31"/>
      <c r="AB271" s="31"/>
      <c r="AC271" s="31"/>
      <c r="AK271" s="98">
        <v>266</v>
      </c>
      <c r="AL271">
        <f t="shared" si="186"/>
        <v>37657.020000000004</v>
      </c>
      <c r="AM271" s="99">
        <f t="shared" si="187"/>
        <v>35124.977980724696</v>
      </c>
      <c r="AN271" s="31">
        <f t="shared" si="178"/>
        <v>6.7239574965711785E-2</v>
      </c>
      <c r="AO271" s="31">
        <f t="shared" si="179"/>
        <v>2532.0420192753081</v>
      </c>
      <c r="AP271" s="31">
        <f t="shared" si="180"/>
        <v>6411236.7873757798</v>
      </c>
      <c r="BD271" s="98">
        <v>266</v>
      </c>
      <c r="BE271">
        <f t="shared" si="181"/>
        <v>37657.020000000004</v>
      </c>
      <c r="BF271">
        <f>'Объединенные данные'!F257</f>
        <v>9300</v>
      </c>
      <c r="BG271">
        <f>'Объединенные данные'!H257</f>
        <v>19400</v>
      </c>
      <c r="BH271" s="31">
        <f t="shared" si="182"/>
        <v>37604.498030916729</v>
      </c>
      <c r="BI271" s="31">
        <f t="shared" si="183"/>
        <v>1.3947457627628153E-3</v>
      </c>
      <c r="BJ271" s="31">
        <f t="shared" si="184"/>
        <v>52.521969083274598</v>
      </c>
      <c r="BK271" s="31">
        <f t="shared" si="185"/>
        <v>2758.5572363844526</v>
      </c>
      <c r="BY271" s="69">
        <f t="shared" si="206"/>
        <v>37657.020000000004</v>
      </c>
      <c r="BZ271" s="59">
        <f t="shared" si="207"/>
        <v>38782.488000000005</v>
      </c>
      <c r="CA271" s="59">
        <f t="shared" si="208"/>
        <v>34000</v>
      </c>
      <c r="CB271" s="31">
        <f t="shared" si="209"/>
        <v>40447.658046391196</v>
      </c>
      <c r="CC271" s="31">
        <f t="shared" si="210"/>
        <v>7.4106714933661555E-2</v>
      </c>
      <c r="CD271" s="31">
        <f t="shared" si="211"/>
        <v>2790.6380463911919</v>
      </c>
      <c r="CE271" s="31">
        <f t="shared" si="212"/>
        <v>7787660.7059660479</v>
      </c>
      <c r="EK271" s="69">
        <f t="shared" si="195"/>
        <v>37657.020000000004</v>
      </c>
      <c r="EL271">
        <f t="shared" si="196"/>
        <v>38782.488000000005</v>
      </c>
      <c r="EM271" s="59">
        <f t="shared" si="197"/>
        <v>34000</v>
      </c>
      <c r="EN271">
        <f t="shared" si="198"/>
        <v>52476.285175071855</v>
      </c>
      <c r="EO271" s="31">
        <f t="shared" si="199"/>
        <v>0.39353260494515629</v>
      </c>
      <c r="EP271" s="31">
        <f t="shared" si="200"/>
        <v>14819.265175071851</v>
      </c>
      <c r="EQ271" s="31">
        <f t="shared" si="201"/>
        <v>219610620.32909733</v>
      </c>
    </row>
    <row r="272" spans="1:147" x14ac:dyDescent="0.25">
      <c r="A272">
        <v>263</v>
      </c>
      <c r="B272" s="4" t="s">
        <v>353</v>
      </c>
      <c r="C272" s="5">
        <v>2</v>
      </c>
      <c r="D272" s="5">
        <v>336</v>
      </c>
      <c r="E272" s="5">
        <v>37000</v>
      </c>
      <c r="F272" s="5">
        <v>39091.872000000003</v>
      </c>
      <c r="G272">
        <f t="shared" si="213"/>
        <v>37124.94</v>
      </c>
      <c r="H272">
        <f t="shared" si="216"/>
        <v>37839.335999999996</v>
      </c>
      <c r="I272">
        <f t="shared" si="218"/>
        <v>34084.259999999995</v>
      </c>
      <c r="J272">
        <f t="shared" si="220"/>
        <v>39175.896000000001</v>
      </c>
      <c r="K272">
        <f t="shared" si="214"/>
        <v>34200</v>
      </c>
      <c r="L272">
        <f t="shared" si="217"/>
        <v>13440</v>
      </c>
      <c r="M272">
        <f t="shared" si="219"/>
        <v>35000</v>
      </c>
      <c r="N272">
        <f t="shared" ref="N272:N301" si="221">E268</f>
        <v>38300</v>
      </c>
      <c r="O272">
        <f t="shared" ref="O272:O301" si="222">E267</f>
        <v>38900</v>
      </c>
      <c r="P272">
        <f t="shared" si="215"/>
        <v>2800</v>
      </c>
      <c r="Q272">
        <f t="shared" si="215"/>
        <v>1966.9320000000007</v>
      </c>
      <c r="S272" s="31"/>
      <c r="T272" s="43">
        <f t="shared" si="202"/>
        <v>42275.016442698252</v>
      </c>
      <c r="U272" s="31">
        <f t="shared" si="203"/>
        <v>8.1427270679138838E-2</v>
      </c>
      <c r="V272" s="31">
        <f t="shared" si="204"/>
        <v>3183.1444426982489</v>
      </c>
      <c r="W272" s="31">
        <f t="shared" si="205"/>
        <v>10132408.543080745</v>
      </c>
      <c r="X272" s="31"/>
      <c r="Y272" s="27"/>
      <c r="Z272" s="27"/>
      <c r="AA272" s="31"/>
      <c r="AB272" s="31"/>
      <c r="AC272" s="31"/>
      <c r="AK272" s="98">
        <v>267</v>
      </c>
      <c r="AL272">
        <f t="shared" si="186"/>
        <v>41685.551999999996</v>
      </c>
      <c r="AM272" s="99">
        <f t="shared" si="187"/>
        <v>35132.452639375006</v>
      </c>
      <c r="AN272" s="31">
        <f t="shared" si="178"/>
        <v>0.15720313264953265</v>
      </c>
      <c r="AO272" s="31">
        <f t="shared" si="179"/>
        <v>6553.0993606249904</v>
      </c>
      <c r="AP272" s="31">
        <f t="shared" si="180"/>
        <v>42943111.230223656</v>
      </c>
      <c r="BD272" s="98">
        <v>267</v>
      </c>
      <c r="BE272">
        <f t="shared" si="181"/>
        <v>41685.551999999996</v>
      </c>
      <c r="BF272">
        <f>'Объединенные данные'!F258</f>
        <v>3760</v>
      </c>
      <c r="BG272">
        <f>'Объединенные данные'!H258</f>
        <v>17000</v>
      </c>
      <c r="BH272" s="31">
        <f t="shared" si="182"/>
        <v>32365.670041301288</v>
      </c>
      <c r="BI272" s="31">
        <f t="shared" si="183"/>
        <v>0.22357583171019804</v>
      </c>
      <c r="BJ272" s="31">
        <f t="shared" si="184"/>
        <v>9319.8819586987083</v>
      </c>
      <c r="BK272" s="31">
        <f t="shared" si="185"/>
        <v>86860199.724077672</v>
      </c>
      <c r="BY272" s="69">
        <f t="shared" si="206"/>
        <v>41685.551999999996</v>
      </c>
      <c r="BZ272" s="59">
        <f t="shared" si="207"/>
        <v>37657.020000000004</v>
      </c>
      <c r="CA272" s="59">
        <f t="shared" si="208"/>
        <v>39900</v>
      </c>
      <c r="CB272" s="31">
        <f t="shared" si="209"/>
        <v>43983.487465294078</v>
      </c>
      <c r="CC272" s="31">
        <f t="shared" si="210"/>
        <v>5.5125465659998506E-2</v>
      </c>
      <c r="CD272" s="31">
        <f t="shared" si="211"/>
        <v>2297.935465294082</v>
      </c>
      <c r="CE272" s="31">
        <f t="shared" si="212"/>
        <v>5280507.4026563289</v>
      </c>
      <c r="EK272" s="69">
        <f t="shared" si="195"/>
        <v>41685.551999999996</v>
      </c>
      <c r="EL272">
        <f t="shared" si="196"/>
        <v>37657.020000000004</v>
      </c>
      <c r="EM272" s="59">
        <f t="shared" si="197"/>
        <v>39900</v>
      </c>
      <c r="EN272">
        <f t="shared" si="198"/>
        <v>55621.634509093623</v>
      </c>
      <c r="EO272" s="31">
        <f t="shared" si="199"/>
        <v>0.33431445286111666</v>
      </c>
      <c r="EP272" s="31">
        <f t="shared" si="200"/>
        <v>13936.082509093627</v>
      </c>
      <c r="EQ272" s="31">
        <f t="shared" si="201"/>
        <v>194214395.70026532</v>
      </c>
    </row>
    <row r="273" spans="1:147" x14ac:dyDescent="0.25">
      <c r="A273">
        <v>264</v>
      </c>
      <c r="B273" s="4" t="s">
        <v>354</v>
      </c>
      <c r="C273" s="5">
        <v>3</v>
      </c>
      <c r="D273" s="5">
        <v>337</v>
      </c>
      <c r="E273" s="5">
        <v>16880</v>
      </c>
      <c r="F273" s="5">
        <v>32404.428</v>
      </c>
      <c r="G273">
        <f t="shared" si="213"/>
        <v>39091.872000000003</v>
      </c>
      <c r="H273">
        <f t="shared" si="216"/>
        <v>37124.94</v>
      </c>
      <c r="I273">
        <f t="shared" si="218"/>
        <v>37839.335999999996</v>
      </c>
      <c r="J273">
        <f t="shared" si="220"/>
        <v>34084.259999999995</v>
      </c>
      <c r="K273">
        <f t="shared" si="214"/>
        <v>37000</v>
      </c>
      <c r="L273">
        <f t="shared" si="217"/>
        <v>34200</v>
      </c>
      <c r="M273">
        <f t="shared" si="219"/>
        <v>13440</v>
      </c>
      <c r="N273">
        <f t="shared" si="221"/>
        <v>35000</v>
      </c>
      <c r="O273">
        <f t="shared" si="222"/>
        <v>38300</v>
      </c>
      <c r="P273">
        <f t="shared" si="215"/>
        <v>-20120</v>
      </c>
      <c r="Q273">
        <f t="shared" si="215"/>
        <v>-6687.4440000000031</v>
      </c>
      <c r="S273" s="31"/>
      <c r="T273" s="43">
        <f t="shared" si="202"/>
        <v>28631.685737771295</v>
      </c>
      <c r="U273" s="31">
        <f t="shared" si="203"/>
        <v>0.11642675075852921</v>
      </c>
      <c r="V273" s="31">
        <f t="shared" si="204"/>
        <v>3772.7422622287049</v>
      </c>
      <c r="W273" s="31">
        <f t="shared" si="205"/>
        <v>14233584.177206567</v>
      </c>
      <c r="X273" s="31"/>
      <c r="Y273" s="27"/>
      <c r="Z273" s="27"/>
      <c r="AA273" s="31"/>
      <c r="AB273" s="31"/>
      <c r="AC273" s="31"/>
      <c r="AK273" s="98">
        <v>268</v>
      </c>
      <c r="AL273">
        <f t="shared" si="186"/>
        <v>32343.095999999998</v>
      </c>
      <c r="AM273" s="99">
        <f t="shared" si="187"/>
        <v>35139.927298025315</v>
      </c>
      <c r="AN273" s="31">
        <f t="shared" si="178"/>
        <v>8.6473827305379725E-2</v>
      </c>
      <c r="AO273" s="31">
        <f t="shared" si="179"/>
        <v>2796.8312980253177</v>
      </c>
      <c r="AP273" s="31">
        <f t="shared" si="180"/>
        <v>7822265.3096139831</v>
      </c>
      <c r="BD273" s="98">
        <v>268</v>
      </c>
      <c r="BE273">
        <f t="shared" si="181"/>
        <v>32343.095999999998</v>
      </c>
      <c r="BF273">
        <f>'Объединенные данные'!F259</f>
        <v>3040</v>
      </c>
      <c r="BG273">
        <f>'Объединенные данные'!H259</f>
        <v>6960</v>
      </c>
      <c r="BH273" s="31">
        <f t="shared" si="182"/>
        <v>24058.945995555667</v>
      </c>
      <c r="BI273" s="31">
        <f t="shared" si="183"/>
        <v>0.25613348840953049</v>
      </c>
      <c r="BJ273" s="31">
        <f t="shared" si="184"/>
        <v>8284.150004444331</v>
      </c>
      <c r="BK273" s="31">
        <f t="shared" si="185"/>
        <v>68627141.296135008</v>
      </c>
      <c r="BY273" s="69">
        <f t="shared" si="206"/>
        <v>32343.095999999998</v>
      </c>
      <c r="BZ273" s="59">
        <f t="shared" si="207"/>
        <v>41685.551999999996</v>
      </c>
      <c r="CA273" s="59">
        <f t="shared" si="208"/>
        <v>15520</v>
      </c>
      <c r="CB273" s="31">
        <f t="shared" si="209"/>
        <v>29288.405873063646</v>
      </c>
      <c r="CC273" s="31">
        <f t="shared" si="210"/>
        <v>9.4446435398032144E-2</v>
      </c>
      <c r="CD273" s="31">
        <f t="shared" si="211"/>
        <v>3054.6901269363516</v>
      </c>
      <c r="CE273" s="31">
        <f t="shared" si="212"/>
        <v>9331131.7716024239</v>
      </c>
      <c r="EK273" s="69">
        <f t="shared" si="195"/>
        <v>32343.095999999998</v>
      </c>
      <c r="EL273">
        <f t="shared" si="196"/>
        <v>41685.551999999996</v>
      </c>
      <c r="EM273" s="59">
        <f t="shared" si="197"/>
        <v>15520</v>
      </c>
      <c r="EN273">
        <f t="shared" si="198"/>
        <v>42349.582363106972</v>
      </c>
      <c r="EO273" s="31">
        <f t="shared" si="199"/>
        <v>0.30938554438656629</v>
      </c>
      <c r="EP273" s="31">
        <f t="shared" si="200"/>
        <v>10006.486363106975</v>
      </c>
      <c r="EQ273" s="31">
        <f t="shared" si="201"/>
        <v>100129769.33504584</v>
      </c>
    </row>
    <row r="274" spans="1:147" x14ac:dyDescent="0.25">
      <c r="A274">
        <v>265</v>
      </c>
      <c r="B274" s="4" t="s">
        <v>355</v>
      </c>
      <c r="C274" s="5">
        <v>4</v>
      </c>
      <c r="D274" s="5">
        <v>338</v>
      </c>
      <c r="E274" s="5">
        <v>13120</v>
      </c>
      <c r="F274" s="5">
        <v>38782.488000000005</v>
      </c>
      <c r="G274">
        <f t="shared" si="213"/>
        <v>32404.428</v>
      </c>
      <c r="H274">
        <f t="shared" si="216"/>
        <v>39091.872000000003</v>
      </c>
      <c r="I274">
        <f t="shared" si="218"/>
        <v>37124.94</v>
      </c>
      <c r="J274">
        <f t="shared" si="220"/>
        <v>37839.335999999996</v>
      </c>
      <c r="K274">
        <f t="shared" si="214"/>
        <v>16880</v>
      </c>
      <c r="L274">
        <f t="shared" si="217"/>
        <v>37000</v>
      </c>
      <c r="M274">
        <f t="shared" si="219"/>
        <v>34200</v>
      </c>
      <c r="N274">
        <f t="shared" si="221"/>
        <v>13440</v>
      </c>
      <c r="O274">
        <f t="shared" si="222"/>
        <v>35000</v>
      </c>
      <c r="P274">
        <f t="shared" si="215"/>
        <v>-3760</v>
      </c>
      <c r="Q274">
        <f t="shared" si="215"/>
        <v>6378.0600000000049</v>
      </c>
      <c r="S274" s="31"/>
      <c r="T274" s="43">
        <f t="shared" si="202"/>
        <v>26082.037454942001</v>
      </c>
      <c r="U274" s="31">
        <f t="shared" si="203"/>
        <v>0.32747900405610908</v>
      </c>
      <c r="V274" s="31">
        <f t="shared" si="204"/>
        <v>12700.450545058004</v>
      </c>
      <c r="W274" s="31">
        <f t="shared" si="205"/>
        <v>161301444.04746413</v>
      </c>
      <c r="X274" s="31"/>
      <c r="Y274" s="27"/>
      <c r="Z274" s="27"/>
      <c r="AA274" s="31"/>
      <c r="AB274" s="31"/>
      <c r="AC274" s="31"/>
      <c r="AK274" s="98">
        <v>269</v>
      </c>
      <c r="AL274">
        <f t="shared" si="186"/>
        <v>38631.78</v>
      </c>
      <c r="AM274" s="99">
        <f t="shared" si="187"/>
        <v>35147.401956675625</v>
      </c>
      <c r="AN274" s="31">
        <f t="shared" si="178"/>
        <v>9.0194602561009973E-2</v>
      </c>
      <c r="AO274" s="31">
        <f t="shared" si="179"/>
        <v>3484.3780433243737</v>
      </c>
      <c r="AP274" s="31">
        <f t="shared" si="180"/>
        <v>12140890.348800991</v>
      </c>
      <c r="BD274" s="98">
        <v>269</v>
      </c>
      <c r="BE274">
        <f t="shared" si="181"/>
        <v>38631.78</v>
      </c>
      <c r="BF274">
        <f>'Объединенные данные'!F260</f>
        <v>16700</v>
      </c>
      <c r="BG274">
        <f>'Объединенные данные'!H260</f>
        <v>22200</v>
      </c>
      <c r="BH274" s="31">
        <f t="shared" si="182"/>
        <v>44284.121797645377</v>
      </c>
      <c r="BI274" s="31">
        <f t="shared" si="183"/>
        <v>0.14631326326784266</v>
      </c>
      <c r="BJ274" s="31">
        <f t="shared" si="184"/>
        <v>5652.3417976453784</v>
      </c>
      <c r="BK274" s="31">
        <f t="shared" si="185"/>
        <v>31948967.797408987</v>
      </c>
      <c r="BY274" s="69">
        <f t="shared" si="206"/>
        <v>38631.78</v>
      </c>
      <c r="BZ274" s="59">
        <f t="shared" si="207"/>
        <v>32343.095999999998</v>
      </c>
      <c r="CA274" s="59">
        <f t="shared" si="208"/>
        <v>12160</v>
      </c>
      <c r="CB274" s="31">
        <f t="shared" si="209"/>
        <v>25921.764255983551</v>
      </c>
      <c r="CC274" s="31">
        <f t="shared" si="210"/>
        <v>0.32900414487803686</v>
      </c>
      <c r="CD274" s="31">
        <f t="shared" si="211"/>
        <v>12710.015744016448</v>
      </c>
      <c r="CE274" s="31">
        <f t="shared" si="212"/>
        <v>161544500.21314597</v>
      </c>
      <c r="EK274" s="69">
        <f t="shared" si="195"/>
        <v>38631.78</v>
      </c>
      <c r="EL274">
        <f t="shared" si="196"/>
        <v>32343.095999999998</v>
      </c>
      <c r="EM274" s="59">
        <f t="shared" si="197"/>
        <v>12160</v>
      </c>
      <c r="EN274">
        <f t="shared" si="198"/>
        <v>36148.121506295422</v>
      </c>
      <c r="EO274" s="31">
        <f t="shared" si="199"/>
        <v>6.4290552848058707E-2</v>
      </c>
      <c r="EP274" s="31">
        <f t="shared" si="200"/>
        <v>2483.6584937045773</v>
      </c>
      <c r="EQ274" s="31">
        <f t="shared" si="201"/>
        <v>6168559.51335089</v>
      </c>
    </row>
    <row r="275" spans="1:147" x14ac:dyDescent="0.25">
      <c r="A275">
        <v>266</v>
      </c>
      <c r="B275" s="4" t="s">
        <v>356</v>
      </c>
      <c r="C275" s="5">
        <v>5</v>
      </c>
      <c r="D275" s="5">
        <v>339</v>
      </c>
      <c r="E275" s="5">
        <v>34000</v>
      </c>
      <c r="F275" s="5">
        <v>37657.020000000004</v>
      </c>
      <c r="G275">
        <f t="shared" si="213"/>
        <v>38782.488000000005</v>
      </c>
      <c r="H275">
        <f t="shared" si="216"/>
        <v>32404.428</v>
      </c>
      <c r="I275">
        <f t="shared" si="218"/>
        <v>39091.872000000003</v>
      </c>
      <c r="J275">
        <f t="shared" si="220"/>
        <v>37124.94</v>
      </c>
      <c r="K275">
        <f t="shared" si="214"/>
        <v>13120</v>
      </c>
      <c r="L275">
        <f t="shared" si="217"/>
        <v>16880</v>
      </c>
      <c r="M275">
        <f t="shared" si="219"/>
        <v>37000</v>
      </c>
      <c r="N275">
        <f t="shared" si="221"/>
        <v>34200</v>
      </c>
      <c r="O275">
        <f t="shared" si="222"/>
        <v>13440</v>
      </c>
      <c r="P275">
        <f t="shared" si="215"/>
        <v>20880</v>
      </c>
      <c r="Q275">
        <f t="shared" si="215"/>
        <v>-1125.4680000000008</v>
      </c>
      <c r="S275" s="31"/>
      <c r="T275" s="43">
        <f t="shared" si="202"/>
        <v>40240.72260001531</v>
      </c>
      <c r="U275" s="31">
        <f t="shared" si="203"/>
        <v>6.8611446153075975E-2</v>
      </c>
      <c r="V275" s="31">
        <f t="shared" si="204"/>
        <v>2583.7026000153055</v>
      </c>
      <c r="W275" s="31">
        <f t="shared" si="205"/>
        <v>6675519.1253258502</v>
      </c>
      <c r="X275" s="31"/>
      <c r="Y275" s="27"/>
      <c r="Z275" s="27"/>
      <c r="AA275" s="31"/>
      <c r="AB275" s="31"/>
      <c r="AC275" s="31"/>
      <c r="AK275" s="98">
        <v>270</v>
      </c>
      <c r="AL275">
        <f t="shared" si="186"/>
        <v>36122.592000000004</v>
      </c>
      <c r="AM275" s="99">
        <f t="shared" si="187"/>
        <v>35154.876615325935</v>
      </c>
      <c r="AN275" s="31">
        <f t="shared" si="178"/>
        <v>2.6789754862388316E-2</v>
      </c>
      <c r="AO275" s="31">
        <f t="shared" si="179"/>
        <v>967.71538467406936</v>
      </c>
      <c r="AP275" s="31">
        <f t="shared" si="180"/>
        <v>936473.06573488202</v>
      </c>
      <c r="BD275" s="98">
        <v>270</v>
      </c>
      <c r="BE275">
        <f t="shared" si="181"/>
        <v>36122.592000000004</v>
      </c>
      <c r="BF275">
        <f>'Объединенные данные'!F261</f>
        <v>18300</v>
      </c>
      <c r="BG275">
        <f>'Объединенные данные'!H261</f>
        <v>20000</v>
      </c>
      <c r="BH275" s="31">
        <f t="shared" si="182"/>
        <v>43529.202166288822</v>
      </c>
      <c r="BI275" s="31">
        <f t="shared" si="183"/>
        <v>0.20504093854308175</v>
      </c>
      <c r="BJ275" s="31">
        <f t="shared" si="184"/>
        <v>7406.6101662888177</v>
      </c>
      <c r="BK275" s="31">
        <f t="shared" si="185"/>
        <v>54857874.155372865</v>
      </c>
      <c r="BY275" s="69">
        <f t="shared" si="206"/>
        <v>36122.592000000004</v>
      </c>
      <c r="BZ275" s="59">
        <f t="shared" si="207"/>
        <v>38631.78</v>
      </c>
      <c r="CA275" s="59">
        <f t="shared" si="208"/>
        <v>29800</v>
      </c>
      <c r="CB275" s="31">
        <f t="shared" si="209"/>
        <v>37801.620669282725</v>
      </c>
      <c r="CC275" s="31">
        <f t="shared" si="210"/>
        <v>4.6481400595027096E-2</v>
      </c>
      <c r="CD275" s="31">
        <f t="shared" si="211"/>
        <v>1679.0286692827212</v>
      </c>
      <c r="CE275" s="31">
        <f t="shared" si="212"/>
        <v>2819137.2722733058</v>
      </c>
      <c r="EK275" s="69">
        <f t="shared" si="195"/>
        <v>36122.592000000004</v>
      </c>
      <c r="EL275">
        <f t="shared" si="196"/>
        <v>38631.78</v>
      </c>
      <c r="EM275" s="59">
        <f t="shared" si="197"/>
        <v>29800</v>
      </c>
      <c r="EN275">
        <f t="shared" si="198"/>
        <v>49816.721957921094</v>
      </c>
      <c r="EO275" s="31">
        <f t="shared" si="199"/>
        <v>0.37910153174836092</v>
      </c>
      <c r="EP275" s="31">
        <f t="shared" si="200"/>
        <v>13694.12995792109</v>
      </c>
      <c r="EQ275" s="31">
        <f t="shared" si="201"/>
        <v>187529195.30443189</v>
      </c>
    </row>
    <row r="276" spans="1:147" x14ac:dyDescent="0.25">
      <c r="A276">
        <v>267</v>
      </c>
      <c r="B276" s="4" t="s">
        <v>357</v>
      </c>
      <c r="C276" s="5">
        <v>6</v>
      </c>
      <c r="D276" s="5">
        <v>340</v>
      </c>
      <c r="E276" s="5">
        <v>39900</v>
      </c>
      <c r="F276" s="5">
        <v>41685.551999999996</v>
      </c>
      <c r="G276">
        <f t="shared" si="213"/>
        <v>37657.020000000004</v>
      </c>
      <c r="H276">
        <f t="shared" si="216"/>
        <v>38782.488000000005</v>
      </c>
      <c r="I276">
        <f t="shared" si="218"/>
        <v>32404.428</v>
      </c>
      <c r="J276">
        <f t="shared" si="220"/>
        <v>39091.872000000003</v>
      </c>
      <c r="K276">
        <f t="shared" si="214"/>
        <v>34000</v>
      </c>
      <c r="L276">
        <f t="shared" si="217"/>
        <v>13120</v>
      </c>
      <c r="M276">
        <f t="shared" si="219"/>
        <v>16880</v>
      </c>
      <c r="N276">
        <f t="shared" si="221"/>
        <v>37000</v>
      </c>
      <c r="O276">
        <f t="shared" si="222"/>
        <v>34200</v>
      </c>
      <c r="P276">
        <f t="shared" si="215"/>
        <v>5900</v>
      </c>
      <c r="Q276">
        <f t="shared" si="215"/>
        <v>4028.531999999992</v>
      </c>
      <c r="S276" s="31"/>
      <c r="T276" s="43">
        <f t="shared" si="202"/>
        <v>44241.500490625098</v>
      </c>
      <c r="U276" s="31">
        <f t="shared" si="203"/>
        <v>6.1314972886171736E-2</v>
      </c>
      <c r="V276" s="31">
        <f t="shared" si="204"/>
        <v>2555.9484906251018</v>
      </c>
      <c r="W276" s="31">
        <f t="shared" si="205"/>
        <v>6532872.6867287364</v>
      </c>
      <c r="X276" s="31"/>
      <c r="Y276" s="27"/>
      <c r="Z276" s="27"/>
      <c r="AA276" s="31"/>
      <c r="AB276" s="31"/>
      <c r="AC276" s="31"/>
      <c r="AK276" s="98">
        <v>271</v>
      </c>
      <c r="AL276">
        <f t="shared" si="186"/>
        <v>34810.835999999996</v>
      </c>
      <c r="AM276" s="99">
        <f t="shared" si="187"/>
        <v>35162.351273976245</v>
      </c>
      <c r="AN276" s="31">
        <f t="shared" si="178"/>
        <v>1.0097869352412246E-2</v>
      </c>
      <c r="AO276" s="31">
        <f t="shared" si="179"/>
        <v>351.51527397624886</v>
      </c>
      <c r="AP276" s="31">
        <f t="shared" si="180"/>
        <v>123562.9878385973</v>
      </c>
      <c r="BD276" s="98">
        <v>271</v>
      </c>
      <c r="BE276">
        <f t="shared" si="181"/>
        <v>34810.835999999996</v>
      </c>
      <c r="BF276">
        <f>'Объединенные данные'!F262</f>
        <v>16000</v>
      </c>
      <c r="BG276">
        <f>'Объединенные данные'!H262</f>
        <v>19000</v>
      </c>
      <c r="BH276" s="31">
        <f t="shared" si="182"/>
        <v>41351.407506726435</v>
      </c>
      <c r="BI276" s="31">
        <f t="shared" si="183"/>
        <v>0.18788895235743375</v>
      </c>
      <c r="BJ276" s="31">
        <f t="shared" si="184"/>
        <v>6540.5715067264391</v>
      </c>
      <c r="BK276" s="31">
        <f t="shared" si="185"/>
        <v>42779075.634601764</v>
      </c>
      <c r="BY276" s="69">
        <f t="shared" si="206"/>
        <v>34810.835999999996</v>
      </c>
      <c r="BZ276" s="59">
        <f t="shared" si="207"/>
        <v>36122.592000000004</v>
      </c>
      <c r="CA276" s="59">
        <f t="shared" si="208"/>
        <v>30500</v>
      </c>
      <c r="CB276" s="31">
        <f t="shared" si="209"/>
        <v>37899.160920939656</v>
      </c>
      <c r="CC276" s="31">
        <f t="shared" si="210"/>
        <v>8.8717344247051702E-2</v>
      </c>
      <c r="CD276" s="31">
        <f t="shared" si="211"/>
        <v>3088.3249209396599</v>
      </c>
      <c r="CE276" s="31">
        <f t="shared" si="212"/>
        <v>9537750.8172969576</v>
      </c>
      <c r="EK276" s="69">
        <f t="shared" si="195"/>
        <v>34810.835999999996</v>
      </c>
      <c r="EL276">
        <f t="shared" si="196"/>
        <v>36122.592000000004</v>
      </c>
      <c r="EM276" s="59">
        <f t="shared" si="197"/>
        <v>30500</v>
      </c>
      <c r="EN276">
        <f t="shared" si="198"/>
        <v>49140.441674268433</v>
      </c>
      <c r="EO276" s="31">
        <f t="shared" si="199"/>
        <v>0.4116421011626506</v>
      </c>
      <c r="EP276" s="31">
        <f t="shared" si="200"/>
        <v>14329.605674268438</v>
      </c>
      <c r="EQ276" s="31">
        <f t="shared" si="201"/>
        <v>205337598.7800262</v>
      </c>
    </row>
    <row r="277" spans="1:147" x14ac:dyDescent="0.25">
      <c r="A277">
        <v>268</v>
      </c>
      <c r="B277" s="4" t="s">
        <v>358</v>
      </c>
      <c r="C277" s="5">
        <v>7</v>
      </c>
      <c r="D277" s="5">
        <v>341</v>
      </c>
      <c r="E277" s="5">
        <v>15520</v>
      </c>
      <c r="F277" s="5">
        <v>32343.095999999998</v>
      </c>
      <c r="G277">
        <f t="shared" si="213"/>
        <v>41685.551999999996</v>
      </c>
      <c r="H277">
        <f t="shared" si="216"/>
        <v>37657.020000000004</v>
      </c>
      <c r="I277">
        <f t="shared" si="218"/>
        <v>38782.488000000005</v>
      </c>
      <c r="J277">
        <f t="shared" si="220"/>
        <v>32404.428</v>
      </c>
      <c r="K277">
        <f t="shared" si="214"/>
        <v>39900</v>
      </c>
      <c r="L277">
        <f t="shared" si="217"/>
        <v>34000</v>
      </c>
      <c r="M277">
        <f t="shared" si="219"/>
        <v>13120</v>
      </c>
      <c r="N277">
        <f t="shared" si="221"/>
        <v>16880</v>
      </c>
      <c r="O277">
        <f t="shared" si="222"/>
        <v>37000</v>
      </c>
      <c r="P277">
        <f t="shared" si="215"/>
        <v>-24380</v>
      </c>
      <c r="Q277">
        <f t="shared" si="215"/>
        <v>-9342.4559999999983</v>
      </c>
      <c r="S277" s="31"/>
      <c r="T277" s="43">
        <f t="shared" si="202"/>
        <v>27709.472529088358</v>
      </c>
      <c r="U277" s="31">
        <f t="shared" si="203"/>
        <v>0.14326468532609371</v>
      </c>
      <c r="V277" s="31">
        <f t="shared" si="204"/>
        <v>4633.6234709116397</v>
      </c>
      <c r="W277" s="31">
        <f t="shared" si="205"/>
        <v>21470466.470183231</v>
      </c>
      <c r="X277" s="31"/>
      <c r="Y277" s="27"/>
      <c r="Z277" s="27"/>
      <c r="AA277" s="31"/>
      <c r="AB277" s="31"/>
      <c r="AC277" s="31"/>
      <c r="AK277" s="98">
        <v>272</v>
      </c>
      <c r="AL277">
        <f t="shared" si="186"/>
        <v>38291.784</v>
      </c>
      <c r="AM277" s="99">
        <f t="shared" si="187"/>
        <v>35169.825932626554</v>
      </c>
      <c r="AN277" s="31">
        <f t="shared" ref="AN277:AN297" si="223">ABS((AM277-AL277)/AL277)</f>
        <v>8.153075519734064E-2</v>
      </c>
      <c r="AO277" s="31">
        <f t="shared" ref="AO277:AO297" si="224">ABS(AM277-AL277)</f>
        <v>3121.9580673734454</v>
      </c>
      <c r="AP277" s="31">
        <f t="shared" ref="AP277:AP297" si="225">(AM277-AL277)^2</f>
        <v>9746622.1744381376</v>
      </c>
      <c r="BD277" s="98">
        <v>272</v>
      </c>
      <c r="BE277">
        <f t="shared" ref="BE277:BE297" si="226">F281</f>
        <v>38291.784</v>
      </c>
      <c r="BF277">
        <f>'Объединенные данные'!F263</f>
        <v>5840</v>
      </c>
      <c r="BG277">
        <f>'Объединенные данные'!H263</f>
        <v>7600</v>
      </c>
      <c r="BH277" s="31">
        <f t="shared" ref="BH277:BH297" si="227">$BP$20+$BP$21*BF277+$BP$22*BG277</f>
        <v>26257.556140278593</v>
      </c>
      <c r="BI277" s="31">
        <f t="shared" ref="BI277:BI297" si="228">ABS((BH277-BE277)/BE277)</f>
        <v>0.31427702244746303</v>
      </c>
      <c r="BJ277" s="31">
        <f t="shared" ref="BJ277:BJ297" si="229">ABS(BH277-BE277)</f>
        <v>12034.227859721406</v>
      </c>
      <c r="BK277" s="31">
        <f t="shared" ref="BK277:BK297" si="230">(BH277-BE277)^2</f>
        <v>144822640.17969486</v>
      </c>
      <c r="BY277" s="69">
        <f t="shared" si="206"/>
        <v>38291.784</v>
      </c>
      <c r="BZ277" s="59">
        <f t="shared" si="207"/>
        <v>34810.835999999996</v>
      </c>
      <c r="CA277" s="59">
        <f t="shared" si="208"/>
        <v>20800</v>
      </c>
      <c r="CB277" s="31">
        <f t="shared" si="209"/>
        <v>31657.468619779949</v>
      </c>
      <c r="CC277" s="31">
        <f t="shared" si="210"/>
        <v>0.17325688926428839</v>
      </c>
      <c r="CD277" s="31">
        <f t="shared" si="211"/>
        <v>6634.3153802200504</v>
      </c>
      <c r="CE277" s="31">
        <f t="shared" si="212"/>
        <v>44014140.56422431</v>
      </c>
      <c r="EK277" s="69">
        <f t="shared" si="195"/>
        <v>38291.784</v>
      </c>
      <c r="EL277">
        <f t="shared" si="196"/>
        <v>34810.835999999996</v>
      </c>
      <c r="EM277" s="59">
        <f t="shared" si="197"/>
        <v>20800</v>
      </c>
      <c r="EN277">
        <f t="shared" si="198"/>
        <v>42572.401796375103</v>
      </c>
      <c r="EO277" s="31">
        <f t="shared" si="199"/>
        <v>0.11178945844819096</v>
      </c>
      <c r="EP277" s="31">
        <f t="shared" si="200"/>
        <v>4280.6177963751034</v>
      </c>
      <c r="EQ277" s="31">
        <f t="shared" si="201"/>
        <v>18323688.718643244</v>
      </c>
    </row>
    <row r="278" spans="1:147" x14ac:dyDescent="0.25">
      <c r="A278">
        <v>269</v>
      </c>
      <c r="B278" s="4" t="s">
        <v>359</v>
      </c>
      <c r="C278" s="5">
        <v>8</v>
      </c>
      <c r="D278" s="5">
        <v>342</v>
      </c>
      <c r="E278" s="5">
        <v>12160</v>
      </c>
      <c r="F278" s="5">
        <v>38631.78</v>
      </c>
      <c r="G278">
        <f t="shared" si="213"/>
        <v>32343.095999999998</v>
      </c>
      <c r="H278">
        <f t="shared" si="216"/>
        <v>41685.551999999996</v>
      </c>
      <c r="I278">
        <f t="shared" si="218"/>
        <v>37657.020000000004</v>
      </c>
      <c r="J278">
        <f t="shared" si="220"/>
        <v>38782.488000000005</v>
      </c>
      <c r="K278">
        <f t="shared" si="214"/>
        <v>15520</v>
      </c>
      <c r="L278">
        <f t="shared" si="217"/>
        <v>39900</v>
      </c>
      <c r="M278">
        <f t="shared" si="219"/>
        <v>34000</v>
      </c>
      <c r="N278">
        <f t="shared" si="221"/>
        <v>13120</v>
      </c>
      <c r="O278">
        <f t="shared" si="222"/>
        <v>16880</v>
      </c>
      <c r="P278">
        <f t="shared" si="215"/>
        <v>-3360</v>
      </c>
      <c r="Q278">
        <f t="shared" si="215"/>
        <v>6288.6840000000011</v>
      </c>
      <c r="S278" s="31"/>
      <c r="T278" s="43">
        <f t="shared" si="202"/>
        <v>25431.063425283461</v>
      </c>
      <c r="U278" s="31">
        <f t="shared" si="203"/>
        <v>0.34170614387213166</v>
      </c>
      <c r="V278" s="31">
        <f t="shared" si="204"/>
        <v>13200.716574716538</v>
      </c>
      <c r="W278" s="31">
        <f t="shared" si="205"/>
        <v>174258918.08599594</v>
      </c>
      <c r="X278" s="31"/>
      <c r="Y278" s="27"/>
      <c r="Z278" s="27"/>
      <c r="AA278" s="31"/>
      <c r="AB278" s="31"/>
      <c r="AC278" s="31"/>
      <c r="AK278" s="98">
        <v>273</v>
      </c>
      <c r="AL278">
        <f t="shared" ref="AL278:AL297" si="231">F282</f>
        <v>37142.879999999997</v>
      </c>
      <c r="AM278" s="99">
        <f t="shared" ref="AM278:AM297" si="232">$AU$20+$AU$21*AK278</f>
        <v>35177.300591276864</v>
      </c>
      <c r="AN278" s="31">
        <f t="shared" si="223"/>
        <v>5.2919413053676333E-2</v>
      </c>
      <c r="AO278" s="31">
        <f t="shared" si="224"/>
        <v>1965.5794087231334</v>
      </c>
      <c r="AP278" s="31">
        <f t="shared" si="225"/>
        <v>3863502.4119963828</v>
      </c>
      <c r="BD278" s="98">
        <v>273</v>
      </c>
      <c r="BE278">
        <f t="shared" si="226"/>
        <v>37142.879999999997</v>
      </c>
      <c r="BF278">
        <f>'Объединенные данные'!F264</f>
        <v>16600</v>
      </c>
      <c r="BG278">
        <f>'Объединенные данные'!H264</f>
        <v>17600</v>
      </c>
      <c r="BH278" s="31">
        <f t="shared" si="227"/>
        <v>40617.569056489287</v>
      </c>
      <c r="BI278" s="31">
        <f t="shared" si="228"/>
        <v>9.3549263182857376E-2</v>
      </c>
      <c r="BJ278" s="31">
        <f t="shared" si="229"/>
        <v>3474.6890564892892</v>
      </c>
      <c r="BK278" s="31">
        <f t="shared" si="230"/>
        <v>12073464.039286427</v>
      </c>
      <c r="BY278" s="69">
        <f t="shared" si="206"/>
        <v>37142.879999999997</v>
      </c>
      <c r="BZ278" s="59">
        <f t="shared" si="207"/>
        <v>38291.784</v>
      </c>
      <c r="CA278" s="59">
        <f t="shared" si="208"/>
        <v>34600</v>
      </c>
      <c r="CB278" s="31">
        <f t="shared" si="209"/>
        <v>40756.242071594388</v>
      </c>
      <c r="CC278" s="31">
        <f t="shared" si="210"/>
        <v>9.7282765138147362E-2</v>
      </c>
      <c r="CD278" s="31">
        <f t="shared" si="211"/>
        <v>3613.3620715943907</v>
      </c>
      <c r="CE278" s="31">
        <f t="shared" si="212"/>
        <v>13056385.460436907</v>
      </c>
      <c r="EK278" s="69">
        <f t="shared" si="195"/>
        <v>37142.879999999997</v>
      </c>
      <c r="EL278">
        <f t="shared" si="196"/>
        <v>38291.784</v>
      </c>
      <c r="EM278" s="59">
        <f t="shared" si="197"/>
        <v>34600</v>
      </c>
      <c r="EN278">
        <f t="shared" si="198"/>
        <v>52629.941281742293</v>
      </c>
      <c r="EO278" s="31">
        <f t="shared" si="199"/>
        <v>0.41695908561054762</v>
      </c>
      <c r="EP278" s="31">
        <f t="shared" si="200"/>
        <v>15487.061281742295</v>
      </c>
      <c r="EQ278" s="31">
        <f t="shared" si="201"/>
        <v>239849067.14444131</v>
      </c>
    </row>
    <row r="279" spans="1:147" x14ac:dyDescent="0.25">
      <c r="A279">
        <v>270</v>
      </c>
      <c r="B279" s="4" t="s">
        <v>360</v>
      </c>
      <c r="C279" s="5">
        <v>9</v>
      </c>
      <c r="D279" s="5">
        <v>343</v>
      </c>
      <c r="E279" s="5">
        <v>29800</v>
      </c>
      <c r="F279" s="5">
        <v>36122.592000000004</v>
      </c>
      <c r="G279">
        <f t="shared" si="213"/>
        <v>38631.78</v>
      </c>
      <c r="H279">
        <f t="shared" si="216"/>
        <v>32343.095999999998</v>
      </c>
      <c r="I279">
        <f t="shared" si="218"/>
        <v>41685.551999999996</v>
      </c>
      <c r="J279">
        <f t="shared" si="220"/>
        <v>37657.020000000004</v>
      </c>
      <c r="K279">
        <f t="shared" si="214"/>
        <v>12160</v>
      </c>
      <c r="L279">
        <f t="shared" si="217"/>
        <v>15520</v>
      </c>
      <c r="M279">
        <f t="shared" si="219"/>
        <v>39900</v>
      </c>
      <c r="N279">
        <f t="shared" si="221"/>
        <v>34000</v>
      </c>
      <c r="O279">
        <f t="shared" si="222"/>
        <v>13120</v>
      </c>
      <c r="P279">
        <f t="shared" si="215"/>
        <v>17640</v>
      </c>
      <c r="Q279">
        <f t="shared" si="215"/>
        <v>-2509.1879999999946</v>
      </c>
      <c r="S279" s="31"/>
      <c r="T279" s="43">
        <f t="shared" si="202"/>
        <v>37392.711220259182</v>
      </c>
      <c r="U279" s="31">
        <f t="shared" si="203"/>
        <v>3.5161353323127455E-2</v>
      </c>
      <c r="V279" s="31">
        <f t="shared" si="204"/>
        <v>1270.1192202591774</v>
      </c>
      <c r="W279" s="31">
        <f t="shared" si="205"/>
        <v>1613202.8336717808</v>
      </c>
      <c r="X279" s="31"/>
      <c r="Y279" s="27"/>
      <c r="Z279" s="27"/>
      <c r="AA279" s="31"/>
      <c r="AB279" s="31"/>
      <c r="AC279" s="31"/>
      <c r="AK279" s="98">
        <v>274</v>
      </c>
      <c r="AL279">
        <f t="shared" si="231"/>
        <v>41710.32</v>
      </c>
      <c r="AM279" s="99">
        <f t="shared" si="232"/>
        <v>35184.775249927174</v>
      </c>
      <c r="AN279" s="31">
        <f t="shared" si="223"/>
        <v>0.1564491653402042</v>
      </c>
      <c r="AO279" s="31">
        <f t="shared" si="224"/>
        <v>6525.544750072826</v>
      </c>
      <c r="AP279" s="31">
        <f t="shared" si="225"/>
        <v>42582734.285203025</v>
      </c>
      <c r="BD279" s="98">
        <v>274</v>
      </c>
      <c r="BE279">
        <f t="shared" si="226"/>
        <v>41710.32</v>
      </c>
      <c r="BF279">
        <f>'Объединенные данные'!F265</f>
        <v>17000</v>
      </c>
      <c r="BG279">
        <f>'Объединенные данные'!H265</f>
        <v>20000</v>
      </c>
      <c r="BH279" s="31">
        <f t="shared" si="227"/>
        <v>42741.349733017814</v>
      </c>
      <c r="BI279" s="31">
        <f t="shared" si="228"/>
        <v>2.4718816183088851E-2</v>
      </c>
      <c r="BJ279" s="31">
        <f t="shared" si="229"/>
        <v>1031.0297330178146</v>
      </c>
      <c r="BK279" s="31">
        <f t="shared" si="230"/>
        <v>1063022.3103667861</v>
      </c>
      <c r="BY279" s="69">
        <f t="shared" si="206"/>
        <v>41710.32</v>
      </c>
      <c r="BZ279" s="59">
        <f t="shared" si="207"/>
        <v>37142.879999999997</v>
      </c>
      <c r="CA279" s="59">
        <f t="shared" si="208"/>
        <v>39900</v>
      </c>
      <c r="CB279" s="31">
        <f t="shared" si="209"/>
        <v>43913.807798411886</v>
      </c>
      <c r="CC279" s="31">
        <f t="shared" si="210"/>
        <v>5.2828359945737327E-2</v>
      </c>
      <c r="CD279" s="31">
        <f t="shared" si="211"/>
        <v>2203.4877984118866</v>
      </c>
      <c r="CE279" s="31">
        <f t="shared" si="212"/>
        <v>4855358.4777500629</v>
      </c>
      <c r="EK279" s="69">
        <f t="shared" ref="EK279:EK297" si="233">F283</f>
        <v>41710.32</v>
      </c>
      <c r="EL279">
        <f t="shared" ref="EL279:EL297" si="234">EK278</f>
        <v>37142.879999999997</v>
      </c>
      <c r="EM279" s="59">
        <f t="shared" ref="EM279:EM297" si="235">E283</f>
        <v>39900</v>
      </c>
      <c r="EN279">
        <f t="shared" ref="EN279:EN297" si="236">$EV$23+$EV$24*EL279+$EV$25*EM279</f>
        <v>55394.510903216971</v>
      </c>
      <c r="EO279" s="31">
        <f t="shared" ref="EO279:EO297" si="237">ABS((EN279-EK279)/EK279)</f>
        <v>0.32807686211031156</v>
      </c>
      <c r="EP279" s="31">
        <f t="shared" ref="EP279:EP297" si="238">ABS(EN279-EK279)</f>
        <v>13684.190903216971</v>
      </c>
      <c r="EQ279" s="31">
        <f t="shared" ref="EQ279:EQ297" si="239">(EN279-EK279)^2</f>
        <v>187257080.67568612</v>
      </c>
    </row>
    <row r="280" spans="1:147" x14ac:dyDescent="0.25">
      <c r="A280">
        <v>271</v>
      </c>
      <c r="B280" s="4" t="s">
        <v>361</v>
      </c>
      <c r="C280" s="5">
        <v>10</v>
      </c>
      <c r="D280" s="5">
        <v>344</v>
      </c>
      <c r="E280" s="5">
        <v>30500</v>
      </c>
      <c r="F280" s="5">
        <v>34810.835999999996</v>
      </c>
      <c r="G280">
        <f t="shared" si="213"/>
        <v>36122.592000000004</v>
      </c>
      <c r="H280">
        <f t="shared" si="216"/>
        <v>38631.78</v>
      </c>
      <c r="I280">
        <f t="shared" si="218"/>
        <v>32343.095999999998</v>
      </c>
      <c r="J280">
        <f t="shared" si="220"/>
        <v>41685.551999999996</v>
      </c>
      <c r="K280">
        <f t="shared" si="214"/>
        <v>29800</v>
      </c>
      <c r="L280">
        <f t="shared" si="217"/>
        <v>12160</v>
      </c>
      <c r="M280">
        <f t="shared" si="219"/>
        <v>15520</v>
      </c>
      <c r="N280">
        <f t="shared" si="221"/>
        <v>39900</v>
      </c>
      <c r="O280">
        <f t="shared" si="222"/>
        <v>34000</v>
      </c>
      <c r="P280">
        <f t="shared" si="215"/>
        <v>700</v>
      </c>
      <c r="Q280">
        <f t="shared" si="215"/>
        <v>-1311.7560000000085</v>
      </c>
      <c r="S280" s="31"/>
      <c r="T280" s="43">
        <f t="shared" si="202"/>
        <v>37867.379783551871</v>
      </c>
      <c r="U280" s="31">
        <f t="shared" si="203"/>
        <v>8.7804377451661184E-2</v>
      </c>
      <c r="V280" s="31">
        <f t="shared" si="204"/>
        <v>3056.5437835518751</v>
      </c>
      <c r="W280" s="31">
        <f t="shared" si="205"/>
        <v>9342459.9007696118</v>
      </c>
      <c r="X280" s="31"/>
      <c r="Y280" s="27"/>
      <c r="Z280" s="27"/>
      <c r="AA280" s="31"/>
      <c r="AB280" s="31"/>
      <c r="AC280" s="31"/>
      <c r="AK280" s="98">
        <v>275</v>
      </c>
      <c r="AL280">
        <f t="shared" si="231"/>
        <v>38518.008000000002</v>
      </c>
      <c r="AM280" s="99">
        <f t="shared" si="232"/>
        <v>35192.249908577483</v>
      </c>
      <c r="AN280" s="31">
        <f t="shared" si="223"/>
        <v>8.6342940980294672E-2</v>
      </c>
      <c r="AO280" s="31">
        <f t="shared" si="224"/>
        <v>3325.7580914225182</v>
      </c>
      <c r="AP280" s="31">
        <f t="shared" si="225"/>
        <v>11060666.88266235</v>
      </c>
      <c r="BD280" s="98">
        <v>275</v>
      </c>
      <c r="BE280">
        <f t="shared" si="226"/>
        <v>38518.008000000002</v>
      </c>
      <c r="BF280">
        <f>'Объединенные данные'!F266</f>
        <v>13100</v>
      </c>
      <c r="BG280">
        <f>'Объединенные данные'!H266</f>
        <v>6400</v>
      </c>
      <c r="BH280" s="31">
        <f t="shared" si="227"/>
        <v>29716.726688323331</v>
      </c>
      <c r="BI280" s="31">
        <f t="shared" si="228"/>
        <v>0.22849783175902216</v>
      </c>
      <c r="BJ280" s="31">
        <f t="shared" si="229"/>
        <v>8801.2813116766702</v>
      </c>
      <c r="BK280" s="31">
        <f t="shared" si="230"/>
        <v>77462552.727269009</v>
      </c>
      <c r="BY280" s="69">
        <f t="shared" si="206"/>
        <v>38518.008000000002</v>
      </c>
      <c r="BZ280" s="59">
        <f t="shared" si="207"/>
        <v>41710.32</v>
      </c>
      <c r="CA280" s="59">
        <f t="shared" si="208"/>
        <v>35000</v>
      </c>
      <c r="CB280" s="31">
        <f t="shared" si="209"/>
        <v>41469.603097168321</v>
      </c>
      <c r="CC280" s="31">
        <f t="shared" si="210"/>
        <v>7.6628965266540255E-2</v>
      </c>
      <c r="CD280" s="31">
        <f t="shared" si="211"/>
        <v>2951.5950971683196</v>
      </c>
      <c r="CE280" s="31">
        <f t="shared" si="212"/>
        <v>8711913.6176280621</v>
      </c>
      <c r="EK280" s="69">
        <f t="shared" si="233"/>
        <v>38518.008000000002</v>
      </c>
      <c r="EL280">
        <f t="shared" si="234"/>
        <v>41710.32</v>
      </c>
      <c r="EM280" s="59">
        <f t="shared" si="235"/>
        <v>35000</v>
      </c>
      <c r="EN280">
        <f t="shared" si="236"/>
        <v>54387.045763388465</v>
      </c>
      <c r="EO280" s="31">
        <f t="shared" si="237"/>
        <v>0.41199009469514786</v>
      </c>
      <c r="EP280" s="31">
        <f t="shared" si="238"/>
        <v>15869.037763388464</v>
      </c>
      <c r="EQ280" s="31">
        <f t="shared" si="239"/>
        <v>251826359.53584912</v>
      </c>
    </row>
    <row r="281" spans="1:147" x14ac:dyDescent="0.25">
      <c r="A281">
        <v>272</v>
      </c>
      <c r="B281" s="4" t="s">
        <v>362</v>
      </c>
      <c r="C281" s="5">
        <v>11</v>
      </c>
      <c r="D281" s="5">
        <v>345</v>
      </c>
      <c r="E281" s="5">
        <v>20800</v>
      </c>
      <c r="F281" s="5">
        <v>38291.784</v>
      </c>
      <c r="G281">
        <f t="shared" si="213"/>
        <v>34810.835999999996</v>
      </c>
      <c r="H281">
        <f t="shared" si="216"/>
        <v>36122.592000000004</v>
      </c>
      <c r="I281">
        <f t="shared" si="218"/>
        <v>38631.78</v>
      </c>
      <c r="J281">
        <f t="shared" si="220"/>
        <v>32343.095999999998</v>
      </c>
      <c r="K281">
        <f t="shared" si="214"/>
        <v>30500</v>
      </c>
      <c r="L281">
        <f t="shared" si="217"/>
        <v>29800</v>
      </c>
      <c r="M281">
        <f t="shared" si="219"/>
        <v>12160</v>
      </c>
      <c r="N281">
        <f t="shared" si="221"/>
        <v>15520</v>
      </c>
      <c r="O281">
        <f t="shared" si="222"/>
        <v>39900</v>
      </c>
      <c r="P281">
        <f t="shared" si="215"/>
        <v>-9700</v>
      </c>
      <c r="Q281">
        <f t="shared" si="215"/>
        <v>3480.948000000004</v>
      </c>
      <c r="S281" s="31"/>
      <c r="T281" s="43">
        <f t="shared" ref="T281:T301" si="240">$AB$21+$AB$22*E281</f>
        <v>31289.829692210347</v>
      </c>
      <c r="U281" s="31">
        <f t="shared" ref="U281:U301" si="241">ABS((T281-F281)/F281)</f>
        <v>0.18285787645176449</v>
      </c>
      <c r="V281" s="31">
        <f t="shared" ref="V281:V301" si="242">ABS(T281-F281)</f>
        <v>7001.9543077896524</v>
      </c>
      <c r="W281" s="31">
        <f t="shared" ref="W281:W301" si="243">(T281-F281)^2</f>
        <v>49027364.12837407</v>
      </c>
      <c r="X281" s="31"/>
      <c r="Y281" s="27"/>
      <c r="Z281" s="27"/>
      <c r="AA281" s="31"/>
      <c r="AB281" s="31"/>
      <c r="AC281" s="31"/>
      <c r="AK281" s="98">
        <v>276</v>
      </c>
      <c r="AL281">
        <f t="shared" si="231"/>
        <v>35557.728000000003</v>
      </c>
      <c r="AM281" s="99">
        <f t="shared" si="232"/>
        <v>35199.724567227793</v>
      </c>
      <c r="AN281" s="31">
        <f t="shared" si="223"/>
        <v>1.0068231377781213E-2</v>
      </c>
      <c r="AO281" s="31">
        <f t="shared" si="224"/>
        <v>358.00343277220964</v>
      </c>
      <c r="AP281" s="31">
        <f t="shared" si="225"/>
        <v>128166.45787668602</v>
      </c>
      <c r="BD281" s="98">
        <v>276</v>
      </c>
      <c r="BE281">
        <f t="shared" si="226"/>
        <v>35557.728000000003</v>
      </c>
      <c r="BF281">
        <f>'Объединенные данные'!F267</f>
        <v>3760</v>
      </c>
      <c r="BG281">
        <f>'Объединенные данные'!H267</f>
        <v>9360</v>
      </c>
      <c r="BH281" s="31">
        <f t="shared" si="227"/>
        <v>26376.659578735525</v>
      </c>
      <c r="BI281" s="31">
        <f t="shared" si="228"/>
        <v>0.25820177321971965</v>
      </c>
      <c r="BJ281" s="31">
        <f t="shared" si="229"/>
        <v>9181.0684212644774</v>
      </c>
      <c r="BK281" s="31">
        <f t="shared" si="230"/>
        <v>84292017.355939806</v>
      </c>
      <c r="BY281" s="69">
        <f t="shared" si="206"/>
        <v>35557.728000000003</v>
      </c>
      <c r="BZ281" s="59">
        <f t="shared" si="207"/>
        <v>38518.008000000002</v>
      </c>
      <c r="CA281" s="59">
        <f t="shared" si="208"/>
        <v>21120</v>
      </c>
      <c r="CB281" s="31">
        <f t="shared" si="209"/>
        <v>32359.935847426175</v>
      </c>
      <c r="CC281" s="31">
        <f t="shared" si="210"/>
        <v>8.9932409420923273E-2</v>
      </c>
      <c r="CD281" s="31">
        <f t="shared" si="211"/>
        <v>3197.7921525738275</v>
      </c>
      <c r="CE281" s="31">
        <f t="shared" si="212"/>
        <v>10225874.651062753</v>
      </c>
      <c r="EK281" s="69">
        <f t="shared" si="233"/>
        <v>35557.728000000003</v>
      </c>
      <c r="EL281">
        <f t="shared" si="234"/>
        <v>38518.008000000002</v>
      </c>
      <c r="EM281" s="59">
        <f t="shared" si="235"/>
        <v>21120</v>
      </c>
      <c r="EN281">
        <f t="shared" si="236"/>
        <v>44407.622266069142</v>
      </c>
      <c r="EO281" s="31">
        <f t="shared" si="237"/>
        <v>0.2488880691721681</v>
      </c>
      <c r="EP281" s="31">
        <f t="shared" si="238"/>
        <v>8849.8942660691391</v>
      </c>
      <c r="EQ281" s="31">
        <f t="shared" si="239"/>
        <v>78320628.520603433</v>
      </c>
    </row>
    <row r="282" spans="1:147" x14ac:dyDescent="0.25">
      <c r="A282">
        <v>273</v>
      </c>
      <c r="B282" s="4" t="s">
        <v>363</v>
      </c>
      <c r="C282" s="5">
        <v>12</v>
      </c>
      <c r="D282" s="5">
        <v>346</v>
      </c>
      <c r="E282" s="5">
        <v>34600</v>
      </c>
      <c r="F282" s="5">
        <v>37142.879999999997</v>
      </c>
      <c r="G282">
        <f t="shared" si="213"/>
        <v>38291.784</v>
      </c>
      <c r="H282">
        <f t="shared" si="216"/>
        <v>34810.835999999996</v>
      </c>
      <c r="I282">
        <f t="shared" si="218"/>
        <v>36122.592000000004</v>
      </c>
      <c r="J282">
        <f t="shared" si="220"/>
        <v>38631.78</v>
      </c>
      <c r="K282">
        <f t="shared" si="214"/>
        <v>20800</v>
      </c>
      <c r="L282">
        <f t="shared" si="217"/>
        <v>30500</v>
      </c>
      <c r="M282">
        <f t="shared" si="219"/>
        <v>29800</v>
      </c>
      <c r="N282">
        <f t="shared" si="221"/>
        <v>12160</v>
      </c>
      <c r="O282">
        <f t="shared" si="222"/>
        <v>15520</v>
      </c>
      <c r="P282">
        <f t="shared" si="215"/>
        <v>13800</v>
      </c>
      <c r="Q282">
        <f t="shared" si="215"/>
        <v>-1148.9040000000023</v>
      </c>
      <c r="S282" s="31"/>
      <c r="T282" s="43">
        <f t="shared" si="240"/>
        <v>40647.581368551895</v>
      </c>
      <c r="U282" s="31">
        <f t="shared" si="241"/>
        <v>9.4357286471913271E-2</v>
      </c>
      <c r="V282" s="31">
        <f t="shared" si="242"/>
        <v>3504.7013685518978</v>
      </c>
      <c r="W282" s="31">
        <f t="shared" si="243"/>
        <v>12282931.682729546</v>
      </c>
      <c r="X282" s="31"/>
      <c r="Y282" s="27"/>
      <c r="Z282" s="27"/>
      <c r="AA282" s="31"/>
      <c r="AB282" s="31"/>
      <c r="AC282" s="31"/>
      <c r="AK282" s="98">
        <v>277</v>
      </c>
      <c r="AL282">
        <f t="shared" si="231"/>
        <v>37102.212</v>
      </c>
      <c r="AM282" s="99">
        <f t="shared" si="232"/>
        <v>35207.199225878103</v>
      </c>
      <c r="AN282" s="31">
        <f t="shared" si="223"/>
        <v>5.1075466177647216E-2</v>
      </c>
      <c r="AO282" s="31">
        <f t="shared" si="224"/>
        <v>1895.0127741218967</v>
      </c>
      <c r="AP282" s="31">
        <f t="shared" si="225"/>
        <v>3591073.4140851665</v>
      </c>
      <c r="BD282" s="98">
        <v>277</v>
      </c>
      <c r="BE282">
        <f t="shared" si="226"/>
        <v>37102.212</v>
      </c>
      <c r="BF282">
        <f>'Объединенные данные'!F268</f>
        <v>19500</v>
      </c>
      <c r="BG282">
        <f>'Объединенные данные'!H268</f>
        <v>14500</v>
      </c>
      <c r="BH282" s="31">
        <f t="shared" si="227"/>
        <v>39944.990154698346</v>
      </c>
      <c r="BI282" s="31">
        <f t="shared" si="228"/>
        <v>7.6620179807563665E-2</v>
      </c>
      <c r="BJ282" s="31">
        <f t="shared" si="229"/>
        <v>2842.778154698346</v>
      </c>
      <c r="BK282" s="31">
        <f t="shared" si="230"/>
        <v>8081387.6368301334</v>
      </c>
      <c r="BY282" s="69">
        <f t="shared" si="206"/>
        <v>37102.212</v>
      </c>
      <c r="BZ282" s="59">
        <f t="shared" si="207"/>
        <v>35557.728000000003</v>
      </c>
      <c r="CA282" s="59">
        <f t="shared" si="208"/>
        <v>33600</v>
      </c>
      <c r="CB282" s="31">
        <f t="shared" si="209"/>
        <v>39760.558831082482</v>
      </c>
      <c r="CC282" s="31">
        <f t="shared" si="210"/>
        <v>7.1649281479025634E-2</v>
      </c>
      <c r="CD282" s="31">
        <f t="shared" si="211"/>
        <v>2658.3468310824828</v>
      </c>
      <c r="CE282" s="31">
        <f t="shared" si="212"/>
        <v>7066807.8743262785</v>
      </c>
      <c r="EK282" s="69">
        <f t="shared" si="233"/>
        <v>37102.212</v>
      </c>
      <c r="EL282">
        <f t="shared" si="234"/>
        <v>35557.728000000003</v>
      </c>
      <c r="EM282" s="59">
        <f t="shared" si="235"/>
        <v>33600</v>
      </c>
      <c r="EN282">
        <f t="shared" si="236"/>
        <v>50804.782093535294</v>
      </c>
      <c r="EO282" s="31">
        <f t="shared" si="237"/>
        <v>0.36931949215144622</v>
      </c>
      <c r="EP282" s="31">
        <f t="shared" si="238"/>
        <v>13702.570093535294</v>
      </c>
      <c r="EQ282" s="31">
        <f t="shared" si="239"/>
        <v>187760427.16824785</v>
      </c>
    </row>
    <row r="283" spans="1:147" x14ac:dyDescent="0.25">
      <c r="A283">
        <v>274</v>
      </c>
      <c r="B283" s="4" t="s">
        <v>364</v>
      </c>
      <c r="C283" s="5">
        <v>13</v>
      </c>
      <c r="D283" s="5">
        <v>347</v>
      </c>
      <c r="E283" s="5">
        <v>39900</v>
      </c>
      <c r="F283" s="5">
        <v>41710.32</v>
      </c>
      <c r="G283">
        <f t="shared" si="213"/>
        <v>37142.879999999997</v>
      </c>
      <c r="H283">
        <f t="shared" si="216"/>
        <v>38291.784</v>
      </c>
      <c r="I283">
        <f t="shared" si="218"/>
        <v>34810.835999999996</v>
      </c>
      <c r="J283">
        <f t="shared" si="220"/>
        <v>36122.592000000004</v>
      </c>
      <c r="K283">
        <f t="shared" si="214"/>
        <v>34600</v>
      </c>
      <c r="L283">
        <f t="shared" si="217"/>
        <v>20800</v>
      </c>
      <c r="M283">
        <f t="shared" si="219"/>
        <v>30500</v>
      </c>
      <c r="N283">
        <f t="shared" si="221"/>
        <v>29800</v>
      </c>
      <c r="O283">
        <f t="shared" si="222"/>
        <v>12160</v>
      </c>
      <c r="P283">
        <f t="shared" si="215"/>
        <v>5300</v>
      </c>
      <c r="Q283">
        <f t="shared" si="215"/>
        <v>4567.4400000000023</v>
      </c>
      <c r="S283" s="31"/>
      <c r="T283" s="43">
        <f t="shared" si="240"/>
        <v>44241.500490625098</v>
      </c>
      <c r="U283" s="31">
        <f t="shared" si="241"/>
        <v>6.0684753572379645E-2</v>
      </c>
      <c r="V283" s="31">
        <f t="shared" si="242"/>
        <v>2531.1804906250982</v>
      </c>
      <c r="W283" s="31">
        <f t="shared" si="243"/>
        <v>6406874.6761211129</v>
      </c>
      <c r="X283" s="31"/>
      <c r="Y283" s="27"/>
      <c r="Z283" s="27"/>
      <c r="AA283" s="31"/>
      <c r="AB283" s="31"/>
      <c r="AC283" s="31"/>
      <c r="AK283" s="98">
        <v>278</v>
      </c>
      <c r="AL283">
        <f t="shared" si="231"/>
        <v>37102.644</v>
      </c>
      <c r="AM283" s="99">
        <f t="shared" si="232"/>
        <v>35214.673884528413</v>
      </c>
      <c r="AN283" s="31">
        <f t="shared" si="223"/>
        <v>5.0885055940260958E-2</v>
      </c>
      <c r="AO283" s="31">
        <f t="shared" si="224"/>
        <v>1887.9701154715876</v>
      </c>
      <c r="AP283" s="31">
        <f t="shared" si="225"/>
        <v>3564431.1569138002</v>
      </c>
      <c r="BD283" s="98">
        <v>278</v>
      </c>
      <c r="BE283">
        <f t="shared" si="226"/>
        <v>37102.644</v>
      </c>
      <c r="BF283">
        <f>'Объединенные данные'!F269</f>
        <v>17000</v>
      </c>
      <c r="BG283">
        <f>'Объединенные данные'!H269</f>
        <v>22900</v>
      </c>
      <c r="BH283" s="31">
        <f t="shared" si="227"/>
        <v>45014.665222735188</v>
      </c>
      <c r="BI283" s="31">
        <f t="shared" si="228"/>
        <v>0.21324683013790574</v>
      </c>
      <c r="BJ283" s="31">
        <f t="shared" si="229"/>
        <v>7912.0212227351876</v>
      </c>
      <c r="BK283" s="31">
        <f t="shared" si="230"/>
        <v>62600079.829012014</v>
      </c>
      <c r="BY283" s="69">
        <f t="shared" si="206"/>
        <v>37102.644</v>
      </c>
      <c r="BZ283" s="59">
        <f t="shared" si="207"/>
        <v>37102.212</v>
      </c>
      <c r="CA283" s="59">
        <f t="shared" si="208"/>
        <v>36900</v>
      </c>
      <c r="CB283" s="31">
        <f t="shared" si="209"/>
        <v>42032.858752293352</v>
      </c>
      <c r="CC283" s="31">
        <f t="shared" si="210"/>
        <v>0.13288041553840077</v>
      </c>
      <c r="CD283" s="31">
        <f t="shared" si="211"/>
        <v>4930.2147522933519</v>
      </c>
      <c r="CE283" s="31">
        <f t="shared" si="212"/>
        <v>24307017.503730997</v>
      </c>
      <c r="EK283" s="69">
        <f t="shared" si="233"/>
        <v>37102.644</v>
      </c>
      <c r="EL283">
        <f t="shared" si="234"/>
        <v>37102.212</v>
      </c>
      <c r="EM283" s="59">
        <f t="shared" si="235"/>
        <v>36900</v>
      </c>
      <c r="EN283">
        <f t="shared" si="236"/>
        <v>53524.411852935023</v>
      </c>
      <c r="EO283" s="31">
        <f t="shared" si="237"/>
        <v>0.44260370913013702</v>
      </c>
      <c r="EP283" s="31">
        <f t="shared" si="238"/>
        <v>16421.767852935023</v>
      </c>
      <c r="EQ283" s="31">
        <f t="shared" si="239"/>
        <v>269674459.41569018</v>
      </c>
    </row>
    <row r="284" spans="1:147" x14ac:dyDescent="0.25">
      <c r="A284">
        <v>275</v>
      </c>
      <c r="B284" s="4" t="s">
        <v>365</v>
      </c>
      <c r="C284" s="5">
        <v>14</v>
      </c>
      <c r="D284" s="5">
        <v>348</v>
      </c>
      <c r="E284" s="5">
        <v>35000</v>
      </c>
      <c r="F284" s="5">
        <v>38518.008000000002</v>
      </c>
      <c r="G284">
        <f t="shared" si="213"/>
        <v>41710.32</v>
      </c>
      <c r="H284">
        <f t="shared" si="216"/>
        <v>37142.879999999997</v>
      </c>
      <c r="I284">
        <f t="shared" si="218"/>
        <v>38291.784</v>
      </c>
      <c r="J284">
        <f t="shared" si="220"/>
        <v>34810.835999999996</v>
      </c>
      <c r="K284">
        <f t="shared" si="214"/>
        <v>39900</v>
      </c>
      <c r="L284">
        <f t="shared" si="217"/>
        <v>34600</v>
      </c>
      <c r="M284">
        <f t="shared" si="219"/>
        <v>20800</v>
      </c>
      <c r="N284">
        <f t="shared" si="221"/>
        <v>30500</v>
      </c>
      <c r="O284">
        <f t="shared" si="222"/>
        <v>29800</v>
      </c>
      <c r="P284">
        <f t="shared" si="215"/>
        <v>-4900</v>
      </c>
      <c r="Q284">
        <f t="shared" si="215"/>
        <v>-3192.3119999999981</v>
      </c>
      <c r="S284" s="31"/>
      <c r="T284" s="43">
        <f t="shared" si="240"/>
        <v>40918.820547576295</v>
      </c>
      <c r="U284" s="31">
        <f t="shared" si="241"/>
        <v>6.232961339995291E-2</v>
      </c>
      <c r="V284" s="31">
        <f t="shared" si="242"/>
        <v>2400.8125475762936</v>
      </c>
      <c r="W284" s="31">
        <f t="shared" si="243"/>
        <v>5763900.8885997729</v>
      </c>
      <c r="X284" s="31"/>
      <c r="Y284" s="27"/>
      <c r="Z284" s="27"/>
      <c r="AA284" s="31"/>
      <c r="AB284" s="31"/>
      <c r="AC284" s="31"/>
      <c r="AK284" s="98">
        <v>279</v>
      </c>
      <c r="AL284">
        <f t="shared" si="231"/>
        <v>46524.732000000004</v>
      </c>
      <c r="AM284" s="99">
        <f t="shared" si="232"/>
        <v>35222.148543178722</v>
      </c>
      <c r="AN284" s="31">
        <f t="shared" si="223"/>
        <v>0.24293709970905969</v>
      </c>
      <c r="AO284" s="31">
        <f t="shared" si="224"/>
        <v>11302.583456821281</v>
      </c>
      <c r="AP284" s="31">
        <f t="shared" si="225"/>
        <v>127748392.7984101</v>
      </c>
      <c r="BD284" s="98">
        <v>279</v>
      </c>
      <c r="BE284">
        <f t="shared" si="226"/>
        <v>46524.732000000004</v>
      </c>
      <c r="BF284">
        <f>'Объединенные данные'!F270</f>
        <v>18400</v>
      </c>
      <c r="BG284">
        <f>'Объединенные данные'!H270</f>
        <v>800</v>
      </c>
      <c r="BH284" s="31">
        <f t="shared" si="227"/>
        <v>28538.88985390235</v>
      </c>
      <c r="BI284" s="31">
        <f t="shared" si="228"/>
        <v>0.38658668998023787</v>
      </c>
      <c r="BJ284" s="31">
        <f t="shared" si="229"/>
        <v>17985.842146097653</v>
      </c>
      <c r="BK284" s="31">
        <f t="shared" si="230"/>
        <v>323490517.70434266</v>
      </c>
      <c r="BY284" s="69">
        <f t="shared" si="206"/>
        <v>46524.732000000004</v>
      </c>
      <c r="BZ284" s="59">
        <f t="shared" si="207"/>
        <v>37102.644</v>
      </c>
      <c r="CA284" s="59">
        <f t="shared" si="208"/>
        <v>44500</v>
      </c>
      <c r="CB284" s="31">
        <f t="shared" si="209"/>
        <v>46784.025503195051</v>
      </c>
      <c r="CC284" s="31">
        <f t="shared" si="210"/>
        <v>5.5732401251671337E-3</v>
      </c>
      <c r="CD284" s="31">
        <f t="shared" si="211"/>
        <v>259.29350319504738</v>
      </c>
      <c r="CE284" s="31">
        <f t="shared" si="212"/>
        <v>67233.120799160039</v>
      </c>
      <c r="EK284" s="69">
        <f t="shared" si="233"/>
        <v>46524.732000000004</v>
      </c>
      <c r="EL284">
        <f t="shared" si="234"/>
        <v>37102.644</v>
      </c>
      <c r="EM284" s="59">
        <f t="shared" si="235"/>
        <v>44500</v>
      </c>
      <c r="EN284">
        <f t="shared" si="236"/>
        <v>58216.67493970471</v>
      </c>
      <c r="EO284" s="31">
        <f t="shared" si="237"/>
        <v>0.25130597076206063</v>
      </c>
      <c r="EP284" s="31">
        <f t="shared" si="238"/>
        <v>11691.942939704706</v>
      </c>
      <c r="EQ284" s="31">
        <f t="shared" si="239"/>
        <v>136701529.70531073</v>
      </c>
    </row>
    <row r="285" spans="1:147" x14ac:dyDescent="0.25">
      <c r="A285">
        <v>276</v>
      </c>
      <c r="B285" s="4" t="s">
        <v>366</v>
      </c>
      <c r="C285" s="5">
        <v>15</v>
      </c>
      <c r="D285" s="5">
        <v>349</v>
      </c>
      <c r="E285" s="5">
        <v>21120</v>
      </c>
      <c r="F285" s="5">
        <v>35557.728000000003</v>
      </c>
      <c r="G285">
        <f t="shared" si="213"/>
        <v>38518.008000000002</v>
      </c>
      <c r="H285">
        <f t="shared" si="216"/>
        <v>41710.32</v>
      </c>
      <c r="I285">
        <f t="shared" si="218"/>
        <v>37142.879999999997</v>
      </c>
      <c r="J285">
        <f t="shared" si="220"/>
        <v>38291.784</v>
      </c>
      <c r="K285">
        <f t="shared" si="214"/>
        <v>35000</v>
      </c>
      <c r="L285">
        <f t="shared" si="217"/>
        <v>39900</v>
      </c>
      <c r="M285">
        <f t="shared" si="219"/>
        <v>34600</v>
      </c>
      <c r="N285">
        <f t="shared" si="221"/>
        <v>20800</v>
      </c>
      <c r="O285">
        <f t="shared" si="222"/>
        <v>30500</v>
      </c>
      <c r="P285">
        <f t="shared" si="215"/>
        <v>-13880</v>
      </c>
      <c r="Q285">
        <f t="shared" si="215"/>
        <v>-2960.2799999999988</v>
      </c>
      <c r="S285" s="31"/>
      <c r="T285" s="43">
        <f t="shared" si="240"/>
        <v>31506.821035429857</v>
      </c>
      <c r="U285" s="31">
        <f t="shared" si="241"/>
        <v>0.1139247975734036</v>
      </c>
      <c r="V285" s="31">
        <f t="shared" si="242"/>
        <v>4050.9069645701456</v>
      </c>
      <c r="W285" s="31">
        <f t="shared" si="243"/>
        <v>16409847.235602912</v>
      </c>
      <c r="X285" s="31"/>
      <c r="Y285" s="27"/>
      <c r="Z285" s="27"/>
      <c r="AA285" s="31"/>
      <c r="AB285" s="31"/>
      <c r="AC285" s="31"/>
      <c r="AK285" s="98">
        <v>280</v>
      </c>
      <c r="AL285">
        <f t="shared" si="231"/>
        <v>40240.115999999995</v>
      </c>
      <c r="AM285" s="99">
        <f t="shared" si="232"/>
        <v>35229.623201829032</v>
      </c>
      <c r="AN285" s="31">
        <f t="shared" si="223"/>
        <v>0.12451486964329236</v>
      </c>
      <c r="AO285" s="31">
        <f t="shared" si="224"/>
        <v>5010.4927981709625</v>
      </c>
      <c r="AP285" s="31">
        <f t="shared" si="225"/>
        <v>25105038.080523081</v>
      </c>
      <c r="BD285" s="98">
        <v>280</v>
      </c>
      <c r="BE285">
        <f t="shared" si="226"/>
        <v>40240.115999999995</v>
      </c>
      <c r="BF285">
        <f>'Объединенные данные'!F271</f>
        <v>5760</v>
      </c>
      <c r="BG285">
        <f>'Объединенные данные'!H271</f>
        <v>6400</v>
      </c>
      <c r="BH285" s="31">
        <f t="shared" si="227"/>
        <v>25268.39064200857</v>
      </c>
      <c r="BI285" s="31">
        <f t="shared" si="228"/>
        <v>0.37205969679588963</v>
      </c>
      <c r="BJ285" s="31">
        <f t="shared" si="229"/>
        <v>14971.725357991425</v>
      </c>
      <c r="BK285" s="31">
        <f t="shared" si="230"/>
        <v>224152560.19512346</v>
      </c>
      <c r="BY285" s="69">
        <f t="shared" si="206"/>
        <v>40240.115999999995</v>
      </c>
      <c r="BZ285" s="59">
        <f t="shared" si="207"/>
        <v>46524.732000000004</v>
      </c>
      <c r="CA285" s="59">
        <f t="shared" si="208"/>
        <v>41000</v>
      </c>
      <c r="CB285" s="31">
        <f t="shared" si="209"/>
        <v>45872.95907832298</v>
      </c>
      <c r="CC285" s="31">
        <f t="shared" si="210"/>
        <v>0.13998078629601829</v>
      </c>
      <c r="CD285" s="31">
        <f t="shared" si="211"/>
        <v>5632.8430783229851</v>
      </c>
      <c r="CE285" s="31">
        <f t="shared" si="212"/>
        <v>31728921.145011164</v>
      </c>
      <c r="EK285" s="69">
        <f t="shared" si="233"/>
        <v>40240.115999999995</v>
      </c>
      <c r="EL285">
        <f t="shared" si="234"/>
        <v>46524.732000000004</v>
      </c>
      <c r="EM285" s="59">
        <f t="shared" si="235"/>
        <v>41000</v>
      </c>
      <c r="EN285">
        <f t="shared" si="236"/>
        <v>60218.101000156952</v>
      </c>
      <c r="EO285" s="31">
        <f t="shared" si="237"/>
        <v>0.49646936902858235</v>
      </c>
      <c r="EP285" s="31">
        <f t="shared" si="238"/>
        <v>19977.985000156958</v>
      </c>
      <c r="EQ285" s="31">
        <f t="shared" si="239"/>
        <v>399119884.6664964</v>
      </c>
    </row>
    <row r="286" spans="1:147" x14ac:dyDescent="0.25">
      <c r="A286">
        <v>277</v>
      </c>
      <c r="B286" s="4" t="s">
        <v>367</v>
      </c>
      <c r="C286" s="5">
        <v>16</v>
      </c>
      <c r="D286" s="5">
        <v>350</v>
      </c>
      <c r="E286" s="5">
        <v>33600</v>
      </c>
      <c r="F286" s="5">
        <v>37102.212</v>
      </c>
      <c r="G286">
        <f t="shared" si="213"/>
        <v>35557.728000000003</v>
      </c>
      <c r="H286">
        <f t="shared" si="216"/>
        <v>38518.008000000002</v>
      </c>
      <c r="I286">
        <f t="shared" si="218"/>
        <v>41710.32</v>
      </c>
      <c r="J286">
        <f t="shared" si="220"/>
        <v>37142.879999999997</v>
      </c>
      <c r="K286">
        <f t="shared" si="214"/>
        <v>21120</v>
      </c>
      <c r="L286">
        <f t="shared" si="217"/>
        <v>35000</v>
      </c>
      <c r="M286">
        <f t="shared" si="219"/>
        <v>39900</v>
      </c>
      <c r="N286">
        <f t="shared" si="221"/>
        <v>34600</v>
      </c>
      <c r="O286">
        <f t="shared" si="222"/>
        <v>20800</v>
      </c>
      <c r="P286">
        <f t="shared" si="215"/>
        <v>12480</v>
      </c>
      <c r="Q286">
        <f t="shared" si="215"/>
        <v>1544.4839999999967</v>
      </c>
      <c r="S286" s="31"/>
      <c r="T286" s="43">
        <f t="shared" si="240"/>
        <v>39969.483420990917</v>
      </c>
      <c r="U286" s="31">
        <f t="shared" si="241"/>
        <v>7.7280336304232145E-2</v>
      </c>
      <c r="V286" s="31">
        <f t="shared" si="242"/>
        <v>2867.2714209909172</v>
      </c>
      <c r="W286" s="31">
        <f t="shared" si="243"/>
        <v>8221245.4016312743</v>
      </c>
      <c r="X286" s="31"/>
      <c r="Y286" s="27"/>
      <c r="Z286" s="27"/>
      <c r="AA286" s="31"/>
      <c r="AB286" s="31"/>
      <c r="AC286" s="31"/>
      <c r="AK286" s="98">
        <v>281</v>
      </c>
      <c r="AL286">
        <f t="shared" si="231"/>
        <v>40767.168000000005</v>
      </c>
      <c r="AM286" s="99">
        <f t="shared" si="232"/>
        <v>35237.097860479342</v>
      </c>
      <c r="AN286" s="31">
        <f t="shared" si="223"/>
        <v>0.13565009322012908</v>
      </c>
      <c r="AO286" s="31">
        <f t="shared" si="224"/>
        <v>5530.0701395206634</v>
      </c>
      <c r="AP286" s="31">
        <f t="shared" si="225"/>
        <v>30581675.74801809</v>
      </c>
      <c r="BD286" s="98">
        <v>281</v>
      </c>
      <c r="BE286">
        <f t="shared" si="226"/>
        <v>40767.168000000005</v>
      </c>
      <c r="BF286">
        <f>'Объединенные данные'!F272</f>
        <v>15700</v>
      </c>
      <c r="BG286">
        <f>'Объединенные данные'!H272</f>
        <v>14100</v>
      </c>
      <c r="BH286" s="31">
        <f t="shared" si="227"/>
        <v>37328.47613101147</v>
      </c>
      <c r="BI286" s="31">
        <f t="shared" si="228"/>
        <v>8.4349540026634542E-2</v>
      </c>
      <c r="BJ286" s="31">
        <f t="shared" si="229"/>
        <v>3438.6918689885351</v>
      </c>
      <c r="BK286" s="31">
        <f t="shared" si="230"/>
        <v>11824601.769847864</v>
      </c>
      <c r="BY286" s="69">
        <f t="shared" si="206"/>
        <v>40767.168000000005</v>
      </c>
      <c r="BZ286" s="59">
        <f t="shared" si="207"/>
        <v>40240.115999999995</v>
      </c>
      <c r="CA286" s="59">
        <f t="shared" si="208"/>
        <v>37300</v>
      </c>
      <c r="CB286" s="31">
        <f t="shared" si="209"/>
        <v>42708.186665725691</v>
      </c>
      <c r="CC286" s="31">
        <f t="shared" si="210"/>
        <v>4.7612300803570297E-2</v>
      </c>
      <c r="CD286" s="31">
        <f t="shared" si="211"/>
        <v>1941.0186657256854</v>
      </c>
      <c r="CE286" s="31">
        <f t="shared" si="212"/>
        <v>3767553.46069552</v>
      </c>
      <c r="EK286" s="69">
        <f t="shared" si="233"/>
        <v>40767.168000000005</v>
      </c>
      <c r="EL286">
        <f t="shared" si="234"/>
        <v>40240.115999999995</v>
      </c>
      <c r="EM286" s="59">
        <f t="shared" si="235"/>
        <v>37300</v>
      </c>
      <c r="EN286">
        <f t="shared" si="236"/>
        <v>55157.545914531445</v>
      </c>
      <c r="EO286" s="31">
        <f t="shared" si="237"/>
        <v>0.35298939368394289</v>
      </c>
      <c r="EP286" s="31">
        <f t="shared" si="238"/>
        <v>14390.37791453144</v>
      </c>
      <c r="EQ286" s="31">
        <f t="shared" si="239"/>
        <v>207082976.52303424</v>
      </c>
    </row>
    <row r="287" spans="1:147" x14ac:dyDescent="0.25">
      <c r="A287">
        <v>278</v>
      </c>
      <c r="B287" s="4" t="s">
        <v>368</v>
      </c>
      <c r="C287" s="5">
        <v>17</v>
      </c>
      <c r="D287" s="5">
        <v>351</v>
      </c>
      <c r="E287" s="5">
        <v>36900</v>
      </c>
      <c r="F287" s="5">
        <v>37102.644</v>
      </c>
      <c r="G287">
        <f t="shared" si="213"/>
        <v>37102.212</v>
      </c>
      <c r="H287">
        <f t="shared" si="216"/>
        <v>35557.728000000003</v>
      </c>
      <c r="I287">
        <f t="shared" si="218"/>
        <v>38518.008000000002</v>
      </c>
      <c r="J287">
        <f t="shared" si="220"/>
        <v>41710.32</v>
      </c>
      <c r="K287">
        <f t="shared" si="214"/>
        <v>33600</v>
      </c>
      <c r="L287">
        <f t="shared" si="217"/>
        <v>21120</v>
      </c>
      <c r="M287">
        <f t="shared" si="219"/>
        <v>35000</v>
      </c>
      <c r="N287">
        <f t="shared" si="221"/>
        <v>39900</v>
      </c>
      <c r="O287">
        <f t="shared" si="222"/>
        <v>34600</v>
      </c>
      <c r="P287">
        <f t="shared" si="215"/>
        <v>3300</v>
      </c>
      <c r="Q287">
        <f t="shared" si="215"/>
        <v>0.43200000000069849</v>
      </c>
      <c r="S287" s="31"/>
      <c r="T287" s="43">
        <f t="shared" si="240"/>
        <v>42207.206647942156</v>
      </c>
      <c r="U287" s="31">
        <f t="shared" si="241"/>
        <v>0.13757948484593591</v>
      </c>
      <c r="V287" s="31">
        <f t="shared" si="242"/>
        <v>5104.5626479421553</v>
      </c>
      <c r="W287" s="31">
        <f t="shared" si="243"/>
        <v>26056559.826766226</v>
      </c>
      <c r="X287" s="31"/>
      <c r="Y287" s="27"/>
      <c r="Z287" s="27"/>
      <c r="AA287" s="31"/>
      <c r="AB287" s="31"/>
      <c r="AC287" s="31"/>
      <c r="AK287" s="98">
        <v>282</v>
      </c>
      <c r="AL287">
        <f t="shared" si="231"/>
        <v>40196.664000000004</v>
      </c>
      <c r="AM287" s="99">
        <f t="shared" si="232"/>
        <v>35244.572519129651</v>
      </c>
      <c r="AN287" s="31">
        <f t="shared" si="223"/>
        <v>0.12319657872281024</v>
      </c>
      <c r="AO287" s="31">
        <f t="shared" si="224"/>
        <v>4952.0914808703528</v>
      </c>
      <c r="AP287" s="31">
        <f t="shared" si="225"/>
        <v>24523210.034908723</v>
      </c>
      <c r="BD287" s="98">
        <v>282</v>
      </c>
      <c r="BE287">
        <f t="shared" si="226"/>
        <v>40196.664000000004</v>
      </c>
      <c r="BF287">
        <f>'Объединенные данные'!F273</f>
        <v>19500</v>
      </c>
      <c r="BG287">
        <f>'Объединенные данные'!H273</f>
        <v>11000</v>
      </c>
      <c r="BH287" s="31">
        <f t="shared" si="227"/>
        <v>37201.333529177376</v>
      </c>
      <c r="BI287" s="31">
        <f t="shared" si="228"/>
        <v>7.4516892019263772E-2</v>
      </c>
      <c r="BJ287" s="31">
        <f t="shared" si="229"/>
        <v>2995.3304708226278</v>
      </c>
      <c r="BK287" s="31">
        <f t="shared" si="230"/>
        <v>8972004.6294385046</v>
      </c>
      <c r="BY287" s="69">
        <f t="shared" si="206"/>
        <v>40196.664000000004</v>
      </c>
      <c r="BZ287" s="59">
        <f t="shared" si="207"/>
        <v>40767.168000000005</v>
      </c>
      <c r="CA287" s="59">
        <f t="shared" si="208"/>
        <v>34000</v>
      </c>
      <c r="CB287" s="31">
        <f t="shared" si="209"/>
        <v>40716.63505900983</v>
      </c>
      <c r="CC287" s="31">
        <f t="shared" si="210"/>
        <v>1.2935676926070921E-2</v>
      </c>
      <c r="CD287" s="31">
        <f t="shared" si="211"/>
        <v>519.97105900982569</v>
      </c>
      <c r="CE287" s="31">
        <f t="shared" si="212"/>
        <v>270369.90220779966</v>
      </c>
      <c r="EK287" s="69">
        <f t="shared" si="233"/>
        <v>40196.664000000004</v>
      </c>
      <c r="EL287">
        <f t="shared" si="234"/>
        <v>40767.168000000005</v>
      </c>
      <c r="EM287" s="59">
        <f t="shared" si="235"/>
        <v>34000</v>
      </c>
      <c r="EN287">
        <f t="shared" si="236"/>
        <v>53353.026292493712</v>
      </c>
      <c r="EO287" s="31">
        <f t="shared" si="237"/>
        <v>0.32729985484600677</v>
      </c>
      <c r="EP287" s="31">
        <f t="shared" si="238"/>
        <v>13156.362292493708</v>
      </c>
      <c r="EQ287" s="31">
        <f t="shared" si="239"/>
        <v>173089868.77135029</v>
      </c>
    </row>
    <row r="288" spans="1:147" x14ac:dyDescent="0.25">
      <c r="A288">
        <v>279</v>
      </c>
      <c r="B288" s="4" t="s">
        <v>369</v>
      </c>
      <c r="C288" s="5">
        <v>18</v>
      </c>
      <c r="D288" s="5">
        <v>352</v>
      </c>
      <c r="E288" s="5">
        <v>44500</v>
      </c>
      <c r="F288" s="5">
        <v>46524.732000000004</v>
      </c>
      <c r="G288">
        <f t="shared" si="213"/>
        <v>37102.644</v>
      </c>
      <c r="H288">
        <f t="shared" si="216"/>
        <v>37102.212</v>
      </c>
      <c r="I288">
        <f t="shared" si="218"/>
        <v>35557.728000000003</v>
      </c>
      <c r="J288">
        <f t="shared" si="220"/>
        <v>38518.008000000002</v>
      </c>
      <c r="K288">
        <f t="shared" si="214"/>
        <v>36900</v>
      </c>
      <c r="L288">
        <f t="shared" si="217"/>
        <v>33600</v>
      </c>
      <c r="M288">
        <f t="shared" si="219"/>
        <v>21120</v>
      </c>
      <c r="N288">
        <f t="shared" si="221"/>
        <v>35000</v>
      </c>
      <c r="O288">
        <f t="shared" si="222"/>
        <v>39900</v>
      </c>
      <c r="P288">
        <f t="shared" si="215"/>
        <v>7600</v>
      </c>
      <c r="Q288">
        <f t="shared" si="215"/>
        <v>9422.0880000000034</v>
      </c>
      <c r="S288" s="31"/>
      <c r="T288" s="43">
        <f t="shared" si="240"/>
        <v>47360.751049405619</v>
      </c>
      <c r="U288" s="31">
        <f t="shared" si="241"/>
        <v>1.7969346914359766E-2</v>
      </c>
      <c r="V288" s="31">
        <f t="shared" si="242"/>
        <v>836.01904940561508</v>
      </c>
      <c r="W288" s="31">
        <f t="shared" si="243"/>
        <v>698927.85096906824</v>
      </c>
      <c r="X288" s="31"/>
      <c r="Y288" s="27"/>
      <c r="Z288" s="27"/>
      <c r="AA288" s="31"/>
      <c r="AB288" s="31"/>
      <c r="AC288" s="31"/>
      <c r="AK288" s="98">
        <v>283</v>
      </c>
      <c r="AL288">
        <f t="shared" si="231"/>
        <v>39488.315999999999</v>
      </c>
      <c r="AM288" s="99">
        <f t="shared" si="232"/>
        <v>35252.047177779961</v>
      </c>
      <c r="AN288" s="31">
        <f t="shared" si="223"/>
        <v>0.10727904482480433</v>
      </c>
      <c r="AO288" s="31">
        <f t="shared" si="224"/>
        <v>4236.2688222200377</v>
      </c>
      <c r="AP288" s="31">
        <f t="shared" si="225"/>
        <v>17945973.534113545</v>
      </c>
      <c r="BD288" s="98">
        <v>283</v>
      </c>
      <c r="BE288">
        <f t="shared" si="226"/>
        <v>39488.315999999999</v>
      </c>
      <c r="BF288">
        <f>'Объединенные данные'!F274</f>
        <v>17500</v>
      </c>
      <c r="BG288">
        <f>'Объединенные данные'!H274</f>
        <v>6800</v>
      </c>
      <c r="BH288" s="31">
        <f t="shared" si="227"/>
        <v>32696.86491198144</v>
      </c>
      <c r="BI288" s="31">
        <f t="shared" si="228"/>
        <v>0.17198634370780863</v>
      </c>
      <c r="BJ288" s="31">
        <f t="shared" si="229"/>
        <v>6791.4510880185589</v>
      </c>
      <c r="BK288" s="31">
        <f t="shared" si="230"/>
        <v>46123807.880948469</v>
      </c>
      <c r="BY288" s="69">
        <f t="shared" si="206"/>
        <v>39488.315999999999</v>
      </c>
      <c r="BZ288" s="59">
        <f t="shared" si="207"/>
        <v>40196.664000000004</v>
      </c>
      <c r="CA288" s="59">
        <f t="shared" si="208"/>
        <v>34400</v>
      </c>
      <c r="CB288" s="31">
        <f t="shared" si="209"/>
        <v>40889.374895063942</v>
      </c>
      <c r="CC288" s="31">
        <f t="shared" si="210"/>
        <v>3.5480340439535157E-2</v>
      </c>
      <c r="CD288" s="31">
        <f t="shared" si="211"/>
        <v>1401.0588950639431</v>
      </c>
      <c r="CE288" s="31">
        <f t="shared" si="212"/>
        <v>1962966.027437797</v>
      </c>
      <c r="EK288" s="69">
        <f t="shared" si="233"/>
        <v>39488.315999999999</v>
      </c>
      <c r="EL288">
        <f t="shared" si="234"/>
        <v>40196.664000000004</v>
      </c>
      <c r="EM288" s="59">
        <f t="shared" si="235"/>
        <v>34400</v>
      </c>
      <c r="EN288">
        <f t="shared" si="236"/>
        <v>53347.954812755444</v>
      </c>
      <c r="EO288" s="31">
        <f t="shared" si="237"/>
        <v>0.35098075118613431</v>
      </c>
      <c r="EP288" s="31">
        <f t="shared" si="238"/>
        <v>13859.638812755446</v>
      </c>
      <c r="EQ288" s="31">
        <f t="shared" si="239"/>
        <v>192089588.02003717</v>
      </c>
    </row>
    <row r="289" spans="1:147" x14ac:dyDescent="0.25">
      <c r="A289">
        <v>280</v>
      </c>
      <c r="B289" s="4" t="s">
        <v>370</v>
      </c>
      <c r="C289" s="5">
        <v>19</v>
      </c>
      <c r="D289" s="5">
        <v>353</v>
      </c>
      <c r="E289" s="5">
        <v>41000</v>
      </c>
      <c r="F289" s="5">
        <v>40240.115999999995</v>
      </c>
      <c r="G289">
        <f t="shared" si="213"/>
        <v>46524.732000000004</v>
      </c>
      <c r="H289">
        <f t="shared" si="216"/>
        <v>37102.644</v>
      </c>
      <c r="I289">
        <f t="shared" si="218"/>
        <v>37102.212</v>
      </c>
      <c r="J289">
        <f t="shared" si="220"/>
        <v>35557.728000000003</v>
      </c>
      <c r="K289">
        <f t="shared" si="214"/>
        <v>44500</v>
      </c>
      <c r="L289">
        <f t="shared" si="217"/>
        <v>36900</v>
      </c>
      <c r="M289">
        <f t="shared" si="219"/>
        <v>33600</v>
      </c>
      <c r="N289">
        <f t="shared" si="221"/>
        <v>21120</v>
      </c>
      <c r="O289">
        <f t="shared" si="222"/>
        <v>35000</v>
      </c>
      <c r="P289">
        <f t="shared" si="215"/>
        <v>-3500</v>
      </c>
      <c r="Q289">
        <f t="shared" si="215"/>
        <v>-6284.6160000000091</v>
      </c>
      <c r="S289" s="31"/>
      <c r="T289" s="43">
        <f t="shared" si="240"/>
        <v>44987.40823294218</v>
      </c>
      <c r="U289" s="31">
        <f t="shared" si="241"/>
        <v>0.11797411898470139</v>
      </c>
      <c r="V289" s="31">
        <f t="shared" si="242"/>
        <v>4747.2922329421854</v>
      </c>
      <c r="W289" s="31">
        <f t="shared" si="243"/>
        <v>22536783.544953201</v>
      </c>
      <c r="X289" s="31"/>
      <c r="Y289" s="27"/>
      <c r="Z289" s="27"/>
      <c r="AA289" s="31"/>
      <c r="AB289" s="31"/>
      <c r="AC289" s="31"/>
      <c r="AK289" s="98">
        <v>284</v>
      </c>
      <c r="AL289">
        <f t="shared" si="231"/>
        <v>36880.764000000003</v>
      </c>
      <c r="AM289" s="99">
        <f t="shared" si="232"/>
        <v>35259.521836430271</v>
      </c>
      <c r="AN289" s="31">
        <f t="shared" si="223"/>
        <v>4.3959017865511998E-2</v>
      </c>
      <c r="AO289" s="31">
        <f t="shared" si="224"/>
        <v>1621.2421635697319</v>
      </c>
      <c r="AP289" s="31">
        <f t="shared" si="225"/>
        <v>2628426.1529362653</v>
      </c>
      <c r="BD289" s="98">
        <v>284</v>
      </c>
      <c r="BE289">
        <f t="shared" si="226"/>
        <v>36880.764000000003</v>
      </c>
      <c r="BF289">
        <f>'Объединенные данные'!F275</f>
        <v>12800</v>
      </c>
      <c r="BG289">
        <f>'Объединенные данные'!H275</f>
        <v>21800</v>
      </c>
      <c r="BH289" s="31">
        <f t="shared" si="227"/>
        <v>41607.003740629967</v>
      </c>
      <c r="BI289" s="31">
        <f t="shared" si="228"/>
        <v>0.12814918206764817</v>
      </c>
      <c r="BJ289" s="31">
        <f t="shared" si="229"/>
        <v>4726.2397406299642</v>
      </c>
      <c r="BK289" s="31">
        <f t="shared" si="230"/>
        <v>22337342.085909992</v>
      </c>
      <c r="BY289" s="69">
        <f t="shared" si="206"/>
        <v>36880.764000000003</v>
      </c>
      <c r="BZ289" s="59">
        <f t="shared" si="207"/>
        <v>39488.315999999999</v>
      </c>
      <c r="CA289" s="59">
        <f t="shared" si="208"/>
        <v>35400</v>
      </c>
      <c r="CB289" s="31">
        <f t="shared" si="209"/>
        <v>41418.520686643809</v>
      </c>
      <c r="CC289" s="31">
        <f t="shared" si="210"/>
        <v>0.12303857606213922</v>
      </c>
      <c r="CD289" s="31">
        <f t="shared" si="211"/>
        <v>4537.7566866438065</v>
      </c>
      <c r="CE289" s="31">
        <f t="shared" si="212"/>
        <v>20591235.747180577</v>
      </c>
      <c r="EK289" s="69">
        <f t="shared" si="233"/>
        <v>36880.764000000003</v>
      </c>
      <c r="EL289">
        <f t="shared" si="234"/>
        <v>39488.315999999999</v>
      </c>
      <c r="EM289" s="59">
        <f t="shared" si="235"/>
        <v>35400</v>
      </c>
      <c r="EN289">
        <f t="shared" si="236"/>
        <v>53652.416896352406</v>
      </c>
      <c r="EO289" s="31">
        <f t="shared" si="237"/>
        <v>0.4547534019727032</v>
      </c>
      <c r="EP289" s="31">
        <f t="shared" si="238"/>
        <v>16771.652896352403</v>
      </c>
      <c r="EQ289" s="31">
        <f t="shared" si="239"/>
        <v>281288340.87572598</v>
      </c>
    </row>
    <row r="290" spans="1:147" x14ac:dyDescent="0.25">
      <c r="A290">
        <v>281</v>
      </c>
      <c r="B290" s="4" t="s">
        <v>371</v>
      </c>
      <c r="C290" s="5">
        <v>20</v>
      </c>
      <c r="D290" s="5">
        <v>354</v>
      </c>
      <c r="E290" s="5">
        <v>37300</v>
      </c>
      <c r="F290" s="5">
        <v>40767.168000000005</v>
      </c>
      <c r="G290">
        <f t="shared" si="213"/>
        <v>40240.115999999995</v>
      </c>
      <c r="H290">
        <f t="shared" si="216"/>
        <v>46524.732000000004</v>
      </c>
      <c r="I290">
        <f t="shared" si="218"/>
        <v>37102.644</v>
      </c>
      <c r="J290">
        <f t="shared" si="220"/>
        <v>37102.212</v>
      </c>
      <c r="K290">
        <f t="shared" si="214"/>
        <v>41000</v>
      </c>
      <c r="L290">
        <f t="shared" si="217"/>
        <v>44500</v>
      </c>
      <c r="M290">
        <f t="shared" si="219"/>
        <v>36900</v>
      </c>
      <c r="N290">
        <f t="shared" si="221"/>
        <v>33600</v>
      </c>
      <c r="O290">
        <f t="shared" si="222"/>
        <v>21120</v>
      </c>
      <c r="P290">
        <f t="shared" si="215"/>
        <v>-3700</v>
      </c>
      <c r="Q290">
        <f t="shared" si="215"/>
        <v>527.05200000001059</v>
      </c>
      <c r="S290" s="31"/>
      <c r="T290" s="43">
        <f t="shared" si="240"/>
        <v>42478.445826966548</v>
      </c>
      <c r="U290" s="31">
        <f t="shared" si="241"/>
        <v>4.1976863022875247E-2</v>
      </c>
      <c r="V290" s="31">
        <f t="shared" si="242"/>
        <v>1711.2778269665432</v>
      </c>
      <c r="W290" s="31">
        <f t="shared" si="243"/>
        <v>2928471.8010673341</v>
      </c>
      <c r="X290" s="31"/>
      <c r="Y290" s="27"/>
      <c r="Z290" s="27"/>
      <c r="AA290" s="31"/>
      <c r="AB290" s="31"/>
      <c r="AC290" s="31"/>
      <c r="AK290" s="98">
        <v>285</v>
      </c>
      <c r="AL290">
        <f t="shared" si="231"/>
        <v>33377.892</v>
      </c>
      <c r="AM290" s="99">
        <f t="shared" si="232"/>
        <v>35266.996495080581</v>
      </c>
      <c r="AN290" s="31">
        <f t="shared" si="223"/>
        <v>5.6597477608249819E-2</v>
      </c>
      <c r="AO290" s="31">
        <f t="shared" si="224"/>
        <v>1889.1044950805808</v>
      </c>
      <c r="AP290" s="31">
        <f t="shared" si="225"/>
        <v>3568715.7933336562</v>
      </c>
      <c r="BD290" s="98">
        <v>285</v>
      </c>
      <c r="BE290">
        <f t="shared" si="226"/>
        <v>33377.892</v>
      </c>
      <c r="BF290">
        <f>'Объединенные данные'!F276</f>
        <v>21900</v>
      </c>
      <c r="BG290">
        <f>'Объединенные данные'!H276</f>
        <v>18000</v>
      </c>
      <c r="BH290" s="31">
        <f t="shared" si="227"/>
        <v>44143.143580104246</v>
      </c>
      <c r="BI290" s="31">
        <f t="shared" si="228"/>
        <v>0.32252640700330165</v>
      </c>
      <c r="BJ290" s="31">
        <f t="shared" si="229"/>
        <v>10765.251580104246</v>
      </c>
      <c r="BK290" s="31">
        <f t="shared" si="230"/>
        <v>115890641.58293697</v>
      </c>
      <c r="BY290" s="69">
        <f t="shared" si="206"/>
        <v>33377.892</v>
      </c>
      <c r="BZ290" s="59">
        <f t="shared" si="207"/>
        <v>36880.764000000003</v>
      </c>
      <c r="CA290" s="59">
        <f t="shared" si="208"/>
        <v>34100</v>
      </c>
      <c r="CB290" s="31">
        <f t="shared" si="209"/>
        <v>40252.438363375077</v>
      </c>
      <c r="CC290" s="31">
        <f t="shared" si="210"/>
        <v>0.20596107038081005</v>
      </c>
      <c r="CD290" s="31">
        <f t="shared" si="211"/>
        <v>6874.5463633750769</v>
      </c>
      <c r="CE290" s="31">
        <f t="shared" si="212"/>
        <v>47259387.702193499</v>
      </c>
      <c r="EK290" s="69">
        <f t="shared" si="233"/>
        <v>33377.892</v>
      </c>
      <c r="EL290">
        <f t="shared" si="234"/>
        <v>36880.764000000003</v>
      </c>
      <c r="EM290" s="59">
        <f t="shared" si="235"/>
        <v>34100</v>
      </c>
      <c r="EN290">
        <f t="shared" si="236"/>
        <v>51697.928028188595</v>
      </c>
      <c r="EO290" s="31">
        <f t="shared" si="237"/>
        <v>0.54886737689092513</v>
      </c>
      <c r="EP290" s="31">
        <f t="shared" si="238"/>
        <v>18320.036028188595</v>
      </c>
      <c r="EQ290" s="31">
        <f t="shared" si="239"/>
        <v>335623720.07412815</v>
      </c>
    </row>
    <row r="291" spans="1:147" x14ac:dyDescent="0.25">
      <c r="A291">
        <v>282</v>
      </c>
      <c r="B291" s="4" t="s">
        <v>372</v>
      </c>
      <c r="C291" s="5">
        <v>21</v>
      </c>
      <c r="D291" s="5">
        <v>355</v>
      </c>
      <c r="E291" s="5">
        <v>34000</v>
      </c>
      <c r="F291" s="5">
        <v>40196.664000000004</v>
      </c>
      <c r="G291">
        <f t="shared" si="213"/>
        <v>40767.168000000005</v>
      </c>
      <c r="H291">
        <f t="shared" si="216"/>
        <v>40240.115999999995</v>
      </c>
      <c r="I291">
        <f t="shared" si="218"/>
        <v>46524.732000000004</v>
      </c>
      <c r="J291">
        <f t="shared" si="220"/>
        <v>37102.644</v>
      </c>
      <c r="K291">
        <f t="shared" si="214"/>
        <v>37300</v>
      </c>
      <c r="L291">
        <f t="shared" si="217"/>
        <v>41000</v>
      </c>
      <c r="M291">
        <f t="shared" si="219"/>
        <v>44500</v>
      </c>
      <c r="N291">
        <f t="shared" si="221"/>
        <v>36900</v>
      </c>
      <c r="O291">
        <f t="shared" si="222"/>
        <v>33600</v>
      </c>
      <c r="P291">
        <f t="shared" si="215"/>
        <v>-3300</v>
      </c>
      <c r="Q291">
        <f t="shared" si="215"/>
        <v>-570.50400000000081</v>
      </c>
      <c r="S291" s="31"/>
      <c r="T291" s="43">
        <f t="shared" si="240"/>
        <v>40240.72260001531</v>
      </c>
      <c r="U291" s="31">
        <f t="shared" si="241"/>
        <v>1.0960760329589857E-3</v>
      </c>
      <c r="V291" s="31">
        <f t="shared" si="242"/>
        <v>44.058600015305274</v>
      </c>
      <c r="W291" s="31">
        <f t="shared" si="243"/>
        <v>1941.1602353086578</v>
      </c>
      <c r="X291" s="31"/>
      <c r="Y291" s="27"/>
      <c r="Z291" s="27"/>
      <c r="AA291" s="31"/>
      <c r="AB291" s="31"/>
      <c r="AC291" s="31"/>
      <c r="AK291" s="98">
        <v>286</v>
      </c>
      <c r="AL291">
        <f t="shared" si="231"/>
        <v>41174.207999999999</v>
      </c>
      <c r="AM291" s="99">
        <f t="shared" si="232"/>
        <v>35274.47115373089</v>
      </c>
      <c r="AN291" s="31">
        <f t="shared" si="223"/>
        <v>0.14328719683616278</v>
      </c>
      <c r="AO291" s="31">
        <f t="shared" si="224"/>
        <v>5899.7368462691084</v>
      </c>
      <c r="AP291" s="31">
        <f t="shared" si="225"/>
        <v>34806894.855225362</v>
      </c>
      <c r="BD291" s="98">
        <v>286</v>
      </c>
      <c r="BE291">
        <f t="shared" si="226"/>
        <v>41174.207999999999</v>
      </c>
      <c r="BF291">
        <f>'Объединенные данные'!F277</f>
        <v>17000</v>
      </c>
      <c r="BG291">
        <f>'Объединенные данные'!H277</f>
        <v>18000</v>
      </c>
      <c r="BH291" s="31">
        <f t="shared" si="227"/>
        <v>41173.545947005834</v>
      </c>
      <c r="BI291" s="31">
        <f t="shared" si="228"/>
        <v>1.6079313393586015E-5</v>
      </c>
      <c r="BJ291" s="31">
        <f t="shared" si="229"/>
        <v>0.66205299416469643</v>
      </c>
      <c r="BK291" s="31">
        <f t="shared" si="230"/>
        <v>0.43831416708243959</v>
      </c>
      <c r="BY291" s="69">
        <f t="shared" si="206"/>
        <v>41174.207999999999</v>
      </c>
      <c r="BZ291" s="59">
        <f t="shared" si="207"/>
        <v>33377.892</v>
      </c>
      <c r="CA291" s="59">
        <f t="shared" si="208"/>
        <v>41900</v>
      </c>
      <c r="CB291" s="31">
        <f t="shared" si="209"/>
        <v>44653.843256193111</v>
      </c>
      <c r="CC291" s="31">
        <f t="shared" si="210"/>
        <v>8.4510071358096614E-2</v>
      </c>
      <c r="CD291" s="31">
        <f t="shared" si="211"/>
        <v>3479.6352561931126</v>
      </c>
      <c r="CE291" s="31">
        <f t="shared" si="212"/>
        <v>12107861.516142108</v>
      </c>
      <c r="EK291" s="69">
        <f t="shared" si="233"/>
        <v>41174.207999999999</v>
      </c>
      <c r="EL291">
        <f t="shared" si="234"/>
        <v>33377.892</v>
      </c>
      <c r="EM291" s="59">
        <f t="shared" si="235"/>
        <v>41900</v>
      </c>
      <c r="EN291">
        <f t="shared" si="236"/>
        <v>54966.066753043473</v>
      </c>
      <c r="EO291" s="31">
        <f t="shared" si="237"/>
        <v>0.3349635469137251</v>
      </c>
      <c r="EP291" s="31">
        <f t="shared" si="238"/>
        <v>13791.858753043474</v>
      </c>
      <c r="EQ291" s="31">
        <f t="shared" si="239"/>
        <v>190215367.86390188</v>
      </c>
    </row>
    <row r="292" spans="1:147" x14ac:dyDescent="0.25">
      <c r="A292">
        <v>283</v>
      </c>
      <c r="B292" s="4" t="s">
        <v>373</v>
      </c>
      <c r="C292" s="5">
        <v>22</v>
      </c>
      <c r="D292" s="5">
        <v>356</v>
      </c>
      <c r="E292" s="5">
        <v>34400</v>
      </c>
      <c r="F292" s="5">
        <v>39488.315999999999</v>
      </c>
      <c r="G292">
        <f t="shared" si="213"/>
        <v>40196.664000000004</v>
      </c>
      <c r="H292">
        <f t="shared" si="216"/>
        <v>40767.168000000005</v>
      </c>
      <c r="I292">
        <f t="shared" si="218"/>
        <v>40240.115999999995</v>
      </c>
      <c r="J292">
        <f t="shared" si="220"/>
        <v>46524.732000000004</v>
      </c>
      <c r="K292">
        <f t="shared" si="214"/>
        <v>34000</v>
      </c>
      <c r="L292">
        <f t="shared" si="217"/>
        <v>37300</v>
      </c>
      <c r="M292">
        <f t="shared" si="219"/>
        <v>41000</v>
      </c>
      <c r="N292">
        <f t="shared" si="221"/>
        <v>44500</v>
      </c>
      <c r="O292">
        <f t="shared" si="222"/>
        <v>36900</v>
      </c>
      <c r="P292">
        <f t="shared" si="215"/>
        <v>400</v>
      </c>
      <c r="Q292">
        <f t="shared" si="215"/>
        <v>-708.34800000000541</v>
      </c>
      <c r="S292" s="31"/>
      <c r="T292" s="43">
        <f t="shared" si="240"/>
        <v>40511.961779039702</v>
      </c>
      <c r="U292" s="31">
        <f t="shared" si="241"/>
        <v>2.5922750897751718E-2</v>
      </c>
      <c r="V292" s="31">
        <f t="shared" si="242"/>
        <v>1023.6457790397035</v>
      </c>
      <c r="W292" s="31">
        <f t="shared" si="243"/>
        <v>1047850.6809458014</v>
      </c>
      <c r="X292" s="31"/>
      <c r="Y292" s="27"/>
      <c r="Z292" s="27"/>
      <c r="AA292" s="31"/>
      <c r="AB292" s="31"/>
      <c r="AC292" s="31"/>
      <c r="AK292" s="98">
        <v>287</v>
      </c>
      <c r="AL292">
        <f t="shared" si="231"/>
        <v>39162.648000000001</v>
      </c>
      <c r="AM292" s="99">
        <f t="shared" si="232"/>
        <v>35281.9458123812</v>
      </c>
      <c r="AN292" s="31">
        <f t="shared" si="223"/>
        <v>9.9091925234953485E-2</v>
      </c>
      <c r="AO292" s="31">
        <f t="shared" si="224"/>
        <v>3880.702187618801</v>
      </c>
      <c r="AP292" s="31">
        <f t="shared" si="225"/>
        <v>15059849.468989348</v>
      </c>
      <c r="BD292" s="98">
        <v>287</v>
      </c>
      <c r="BE292">
        <f t="shared" si="226"/>
        <v>39162.648000000001</v>
      </c>
      <c r="BF292">
        <f>'Объединенные данные'!F278</f>
        <v>18400</v>
      </c>
      <c r="BG292">
        <f>'Объединенные данные'!H278</f>
        <v>6400</v>
      </c>
      <c r="BH292" s="31">
        <f t="shared" si="227"/>
        <v>32928.740454735896</v>
      </c>
      <c r="BI292" s="31">
        <f t="shared" si="228"/>
        <v>0.15917992943848192</v>
      </c>
      <c r="BJ292" s="31">
        <f t="shared" si="229"/>
        <v>6233.9075452641046</v>
      </c>
      <c r="BK292" s="31">
        <f t="shared" si="230"/>
        <v>38861603.282900736</v>
      </c>
      <c r="BY292" s="69">
        <f t="shared" si="206"/>
        <v>39162.648000000001</v>
      </c>
      <c r="BZ292" s="59">
        <f t="shared" si="207"/>
        <v>41174.207999999999</v>
      </c>
      <c r="CA292" s="59">
        <f t="shared" si="208"/>
        <v>40200</v>
      </c>
      <c r="CB292" s="31">
        <f t="shared" si="209"/>
        <v>44647.703883370661</v>
      </c>
      <c r="CC292" s="31">
        <f t="shared" si="210"/>
        <v>0.14005835058371588</v>
      </c>
      <c r="CD292" s="31">
        <f t="shared" si="211"/>
        <v>5485.05588337066</v>
      </c>
      <c r="CE292" s="31">
        <f t="shared" si="212"/>
        <v>30085838.043699093</v>
      </c>
      <c r="EK292" s="69">
        <f t="shared" si="233"/>
        <v>39162.648000000001</v>
      </c>
      <c r="EL292">
        <f t="shared" si="234"/>
        <v>41174.207999999999</v>
      </c>
      <c r="EM292" s="59">
        <f t="shared" si="235"/>
        <v>40200</v>
      </c>
      <c r="EN292">
        <f t="shared" si="236"/>
        <v>57360.581152803308</v>
      </c>
      <c r="EO292" s="31">
        <f t="shared" si="237"/>
        <v>0.46467575820724144</v>
      </c>
      <c r="EP292" s="31">
        <f t="shared" si="238"/>
        <v>18197.933152803307</v>
      </c>
      <c r="EQ292" s="31">
        <f t="shared" si="239"/>
        <v>331164771.0338977</v>
      </c>
    </row>
    <row r="293" spans="1:147" x14ac:dyDescent="0.25">
      <c r="A293">
        <v>284</v>
      </c>
      <c r="B293" s="4" t="s">
        <v>374</v>
      </c>
      <c r="C293" s="5">
        <v>23</v>
      </c>
      <c r="D293" s="5">
        <v>357</v>
      </c>
      <c r="E293" s="5">
        <v>35400</v>
      </c>
      <c r="F293" s="5">
        <v>36880.764000000003</v>
      </c>
      <c r="G293">
        <f t="shared" si="213"/>
        <v>39488.315999999999</v>
      </c>
      <c r="H293">
        <f t="shared" si="216"/>
        <v>40196.664000000004</v>
      </c>
      <c r="I293">
        <f t="shared" si="218"/>
        <v>40767.168000000005</v>
      </c>
      <c r="J293">
        <f t="shared" si="220"/>
        <v>40240.115999999995</v>
      </c>
      <c r="K293">
        <f t="shared" si="214"/>
        <v>34400</v>
      </c>
      <c r="L293">
        <f t="shared" si="217"/>
        <v>34000</v>
      </c>
      <c r="M293">
        <f t="shared" si="219"/>
        <v>37300</v>
      </c>
      <c r="N293">
        <f t="shared" si="221"/>
        <v>41000</v>
      </c>
      <c r="O293">
        <f t="shared" si="222"/>
        <v>44500</v>
      </c>
      <c r="P293">
        <f t="shared" si="215"/>
        <v>1000</v>
      </c>
      <c r="Q293">
        <f t="shared" si="215"/>
        <v>-2607.551999999996</v>
      </c>
      <c r="S293" s="31"/>
      <c r="T293" s="43">
        <f t="shared" si="240"/>
        <v>41190.059726600681</v>
      </c>
      <c r="U293" s="31">
        <f t="shared" si="241"/>
        <v>0.11684399289018735</v>
      </c>
      <c r="V293" s="31">
        <f t="shared" si="242"/>
        <v>4309.2957266006779</v>
      </c>
      <c r="W293" s="31">
        <f t="shared" si="243"/>
        <v>18570029.659298863</v>
      </c>
      <c r="X293" s="31"/>
      <c r="Y293" s="27"/>
      <c r="Z293" s="27"/>
      <c r="AA293" s="31"/>
      <c r="AB293" s="31"/>
      <c r="AC293" s="31"/>
      <c r="AK293" s="98">
        <v>288</v>
      </c>
      <c r="AL293">
        <f t="shared" si="231"/>
        <v>33897.324000000001</v>
      </c>
      <c r="AM293" s="99">
        <f t="shared" si="232"/>
        <v>35289.42047103151</v>
      </c>
      <c r="AN293" s="31">
        <f t="shared" si="223"/>
        <v>4.1068034486483634E-2</v>
      </c>
      <c r="AO293" s="31">
        <f t="shared" si="224"/>
        <v>1392.0964710315093</v>
      </c>
      <c r="AP293" s="31">
        <f t="shared" si="225"/>
        <v>1937932.5846583818</v>
      </c>
      <c r="BD293" s="98">
        <v>288</v>
      </c>
      <c r="BE293">
        <f t="shared" si="226"/>
        <v>33897.324000000001</v>
      </c>
      <c r="BF293">
        <f>'Объединенные данные'!F279</f>
        <v>18400</v>
      </c>
      <c r="BG293">
        <f>'Объединенные данные'!H279</f>
        <v>15200</v>
      </c>
      <c r="BH293" s="31">
        <f t="shared" si="227"/>
        <v>39827.077113188607</v>
      </c>
      <c r="BI293" s="31">
        <f t="shared" si="228"/>
        <v>0.17493277974357521</v>
      </c>
      <c r="BJ293" s="31">
        <f t="shared" si="229"/>
        <v>5929.7531131886062</v>
      </c>
      <c r="BK293" s="31">
        <f t="shared" si="230"/>
        <v>35161971.983369969</v>
      </c>
      <c r="BY293" s="69">
        <f t="shared" si="206"/>
        <v>33897.324000000001</v>
      </c>
      <c r="BZ293" s="59">
        <f t="shared" si="207"/>
        <v>39162.648000000001</v>
      </c>
      <c r="CA293" s="59">
        <f t="shared" si="208"/>
        <v>34300</v>
      </c>
      <c r="CB293" s="31">
        <f t="shared" si="209"/>
        <v>40686.723598866782</v>
      </c>
      <c r="CC293" s="31">
        <f t="shared" si="210"/>
        <v>0.20029308504903753</v>
      </c>
      <c r="CD293" s="31">
        <f t="shared" si="211"/>
        <v>6789.3995988667812</v>
      </c>
      <c r="CE293" s="31">
        <f t="shared" si="212"/>
        <v>46095946.913092412</v>
      </c>
      <c r="EK293" s="69">
        <f t="shared" si="233"/>
        <v>33897.324000000001</v>
      </c>
      <c r="EL293">
        <f t="shared" si="234"/>
        <v>39162.648000000001</v>
      </c>
      <c r="EM293" s="59">
        <f t="shared" si="235"/>
        <v>34300</v>
      </c>
      <c r="EN293">
        <f t="shared" si="236"/>
        <v>52829.435905030397</v>
      </c>
      <c r="EO293" s="31">
        <f t="shared" si="237"/>
        <v>0.55851346569512084</v>
      </c>
      <c r="EP293" s="31">
        <f t="shared" si="238"/>
        <v>18932.111905030397</v>
      </c>
      <c r="EQ293" s="31">
        <f t="shared" si="239"/>
        <v>358424861.18459368</v>
      </c>
    </row>
    <row r="294" spans="1:147" x14ac:dyDescent="0.25">
      <c r="A294">
        <v>285</v>
      </c>
      <c r="B294" s="4" t="s">
        <v>375</v>
      </c>
      <c r="C294" s="5">
        <v>24</v>
      </c>
      <c r="D294" s="5">
        <v>358</v>
      </c>
      <c r="E294" s="5">
        <v>34100</v>
      </c>
      <c r="F294" s="5">
        <v>33377.892</v>
      </c>
      <c r="G294">
        <f t="shared" si="213"/>
        <v>36880.764000000003</v>
      </c>
      <c r="H294">
        <f t="shared" si="216"/>
        <v>39488.315999999999</v>
      </c>
      <c r="I294">
        <f t="shared" si="218"/>
        <v>40196.664000000004</v>
      </c>
      <c r="J294">
        <f t="shared" si="220"/>
        <v>40767.168000000005</v>
      </c>
      <c r="K294">
        <f t="shared" si="214"/>
        <v>35400</v>
      </c>
      <c r="L294">
        <f t="shared" si="217"/>
        <v>34400</v>
      </c>
      <c r="M294">
        <f t="shared" si="219"/>
        <v>34000</v>
      </c>
      <c r="N294">
        <f t="shared" si="221"/>
        <v>37300</v>
      </c>
      <c r="O294">
        <f t="shared" si="222"/>
        <v>41000</v>
      </c>
      <c r="P294">
        <f t="shared" si="215"/>
        <v>-1300</v>
      </c>
      <c r="Q294">
        <f t="shared" si="215"/>
        <v>-3502.872000000003</v>
      </c>
      <c r="S294" s="31"/>
      <c r="T294" s="43">
        <f t="shared" si="240"/>
        <v>40308.532394771406</v>
      </c>
      <c r="U294" s="31">
        <f t="shared" si="241"/>
        <v>0.20764164479804195</v>
      </c>
      <c r="V294" s="31">
        <f t="shared" si="242"/>
        <v>6930.6403947714061</v>
      </c>
      <c r="W294" s="31">
        <f t="shared" si="243"/>
        <v>48033776.281637155</v>
      </c>
      <c r="X294" s="31"/>
      <c r="Y294" s="27"/>
      <c r="Z294" s="27"/>
      <c r="AA294" s="31"/>
      <c r="AB294" s="31"/>
      <c r="AC294" s="31"/>
      <c r="AK294" s="98">
        <v>289</v>
      </c>
      <c r="AL294">
        <f t="shared" si="231"/>
        <v>25680.227999999999</v>
      </c>
      <c r="AM294" s="99">
        <f t="shared" si="232"/>
        <v>35296.89512968182</v>
      </c>
      <c r="AN294" s="31">
        <f t="shared" si="223"/>
        <v>0.37447748243052281</v>
      </c>
      <c r="AO294" s="31">
        <f t="shared" si="224"/>
        <v>9616.6671296818204</v>
      </c>
      <c r="AP294" s="31">
        <f t="shared" si="225"/>
        <v>92480286.683102787</v>
      </c>
      <c r="BD294" s="98">
        <v>289</v>
      </c>
      <c r="BE294">
        <f t="shared" si="226"/>
        <v>25680.227999999999</v>
      </c>
      <c r="BF294">
        <f>'Объединенные данные'!F280</f>
        <v>17000</v>
      </c>
      <c r="BG294">
        <f>'Объединенные данные'!H280</f>
        <v>19900</v>
      </c>
      <c r="BH294" s="31">
        <f t="shared" si="227"/>
        <v>42662.959543717217</v>
      </c>
      <c r="BI294" s="31">
        <f t="shared" si="228"/>
        <v>0.66131545030352612</v>
      </c>
      <c r="BJ294" s="31">
        <f t="shared" si="229"/>
        <v>16982.731543717218</v>
      </c>
      <c r="BK294" s="31">
        <f t="shared" si="230"/>
        <v>288413170.6859678</v>
      </c>
      <c r="BY294" s="69">
        <f t="shared" si="206"/>
        <v>25680.227999999999</v>
      </c>
      <c r="BZ294" s="59">
        <f t="shared" si="207"/>
        <v>33897.324000000001</v>
      </c>
      <c r="CA294" s="59">
        <f t="shared" si="208"/>
        <v>22480</v>
      </c>
      <c r="CB294" s="31">
        <f t="shared" si="209"/>
        <v>32583.908378754444</v>
      </c>
      <c r="CC294" s="31">
        <f t="shared" si="210"/>
        <v>0.26883251888396181</v>
      </c>
      <c r="CD294" s="31">
        <f t="shared" si="211"/>
        <v>6903.680378754445</v>
      </c>
      <c r="CE294" s="31">
        <f t="shared" si="212"/>
        <v>47660802.771999113</v>
      </c>
      <c r="EK294" s="69">
        <f t="shared" si="233"/>
        <v>25680.227999999999</v>
      </c>
      <c r="EL294">
        <f t="shared" si="234"/>
        <v>33897.324000000001</v>
      </c>
      <c r="EM294" s="59">
        <f t="shared" si="235"/>
        <v>22480</v>
      </c>
      <c r="EN294">
        <f t="shared" si="236"/>
        <v>43206.048771473303</v>
      </c>
      <c r="EO294" s="31">
        <f t="shared" si="237"/>
        <v>0.682463596953785</v>
      </c>
      <c r="EP294" s="31">
        <f t="shared" si="238"/>
        <v>17525.820771473303</v>
      </c>
      <c r="EQ294" s="31">
        <f t="shared" si="239"/>
        <v>307154393.71380508</v>
      </c>
    </row>
    <row r="295" spans="1:147" x14ac:dyDescent="0.25">
      <c r="A295">
        <v>286</v>
      </c>
      <c r="B295" s="4" t="s">
        <v>376</v>
      </c>
      <c r="C295" s="5">
        <v>25</v>
      </c>
      <c r="D295" s="5">
        <v>359</v>
      </c>
      <c r="E295" s="5">
        <v>41900</v>
      </c>
      <c r="F295" s="5">
        <v>41174.207999999999</v>
      </c>
      <c r="G295">
        <f t="shared" si="213"/>
        <v>33377.892</v>
      </c>
      <c r="H295">
        <f t="shared" si="216"/>
        <v>36880.764000000003</v>
      </c>
      <c r="I295">
        <f t="shared" si="218"/>
        <v>39488.315999999999</v>
      </c>
      <c r="J295">
        <f t="shared" si="220"/>
        <v>40196.664000000004</v>
      </c>
      <c r="K295">
        <f t="shared" si="214"/>
        <v>34100</v>
      </c>
      <c r="L295">
        <f t="shared" si="217"/>
        <v>35400</v>
      </c>
      <c r="M295">
        <f t="shared" si="219"/>
        <v>34400</v>
      </c>
      <c r="N295">
        <f t="shared" si="221"/>
        <v>34000</v>
      </c>
      <c r="O295">
        <f t="shared" si="222"/>
        <v>37300</v>
      </c>
      <c r="P295">
        <f t="shared" si="215"/>
        <v>7800</v>
      </c>
      <c r="Q295">
        <f t="shared" si="215"/>
        <v>7796.3159999999989</v>
      </c>
      <c r="S295" s="31"/>
      <c r="T295" s="43">
        <f t="shared" si="240"/>
        <v>45597.696385747069</v>
      </c>
      <c r="U295" s="31">
        <f t="shared" si="241"/>
        <v>0.10743347839859047</v>
      </c>
      <c r="V295" s="31">
        <f t="shared" si="242"/>
        <v>4423.4883857470704</v>
      </c>
      <c r="W295" s="31">
        <f t="shared" si="243"/>
        <v>19567249.498839222</v>
      </c>
      <c r="X295" s="31"/>
      <c r="Y295" s="27"/>
      <c r="Z295" s="27"/>
      <c r="AA295" s="31"/>
      <c r="AB295" s="31"/>
      <c r="AC295" s="31"/>
      <c r="AK295" s="98">
        <v>290</v>
      </c>
      <c r="AL295">
        <f t="shared" si="231"/>
        <v>36538.872000000003</v>
      </c>
      <c r="AM295" s="99">
        <f t="shared" si="232"/>
        <v>35304.369788332129</v>
      </c>
      <c r="AN295" s="31">
        <f t="shared" si="223"/>
        <v>3.378599677811274E-2</v>
      </c>
      <c r="AO295" s="31">
        <f t="shared" si="224"/>
        <v>1234.5022116678738</v>
      </c>
      <c r="AP295" s="31">
        <f t="shared" si="225"/>
        <v>1523995.7106128719</v>
      </c>
      <c r="BD295" s="98">
        <v>290</v>
      </c>
      <c r="BE295">
        <f t="shared" si="226"/>
        <v>36538.872000000003</v>
      </c>
      <c r="BF295">
        <f>'Объединенные данные'!F281</f>
        <v>23000</v>
      </c>
      <c r="BG295">
        <f>'Объединенные данные'!H281</f>
        <v>21500</v>
      </c>
      <c r="BH295" s="31">
        <f t="shared" si="227"/>
        <v>47553.444572239139</v>
      </c>
      <c r="BI295" s="31">
        <f t="shared" si="228"/>
        <v>0.30144807349934433</v>
      </c>
      <c r="BJ295" s="31">
        <f t="shared" si="229"/>
        <v>11014.572572239136</v>
      </c>
      <c r="BK295" s="31">
        <f t="shared" si="230"/>
        <v>121320808.94912267</v>
      </c>
      <c r="BY295" s="69">
        <f t="shared" si="206"/>
        <v>36538.872000000003</v>
      </c>
      <c r="BZ295" s="59">
        <f t="shared" si="207"/>
        <v>25680.227999999999</v>
      </c>
      <c r="CA295" s="59">
        <f t="shared" si="208"/>
        <v>39400</v>
      </c>
      <c r="CB295" s="31">
        <f t="shared" si="209"/>
        <v>42047.740174950915</v>
      </c>
      <c r="CC295" s="31">
        <f t="shared" si="210"/>
        <v>0.15076733006292345</v>
      </c>
      <c r="CD295" s="31">
        <f t="shared" si="211"/>
        <v>5508.8681749509124</v>
      </c>
      <c r="CE295" s="31">
        <f t="shared" si="212"/>
        <v>30347628.568986997</v>
      </c>
      <c r="EK295" s="69">
        <f t="shared" si="233"/>
        <v>36538.872000000003</v>
      </c>
      <c r="EL295">
        <f t="shared" si="234"/>
        <v>25680.227999999999</v>
      </c>
      <c r="EM295" s="59">
        <f t="shared" si="235"/>
        <v>39400</v>
      </c>
      <c r="EN295">
        <f t="shared" si="236"/>
        <v>50022.145012667272</v>
      </c>
      <c r="EO295" s="31">
        <f t="shared" si="237"/>
        <v>0.36901174761681937</v>
      </c>
      <c r="EP295" s="31">
        <f t="shared" si="238"/>
        <v>13483.273012667269</v>
      </c>
      <c r="EQ295" s="31">
        <f t="shared" si="239"/>
        <v>181798651.13412148</v>
      </c>
    </row>
    <row r="296" spans="1:147" x14ac:dyDescent="0.25">
      <c r="A296">
        <v>287</v>
      </c>
      <c r="B296" s="4" t="s">
        <v>377</v>
      </c>
      <c r="C296" s="5">
        <v>26</v>
      </c>
      <c r="D296" s="5">
        <v>360</v>
      </c>
      <c r="E296" s="5">
        <v>40200</v>
      </c>
      <c r="F296" s="5">
        <v>39162.648000000001</v>
      </c>
      <c r="G296">
        <f t="shared" si="213"/>
        <v>41174.207999999999</v>
      </c>
      <c r="H296">
        <f t="shared" si="216"/>
        <v>33377.892</v>
      </c>
      <c r="I296">
        <f t="shared" si="218"/>
        <v>36880.764000000003</v>
      </c>
      <c r="J296">
        <f t="shared" si="220"/>
        <v>39488.315999999999</v>
      </c>
      <c r="K296">
        <f t="shared" si="214"/>
        <v>41900</v>
      </c>
      <c r="L296">
        <f t="shared" si="217"/>
        <v>34100</v>
      </c>
      <c r="M296">
        <f t="shared" si="219"/>
        <v>35400</v>
      </c>
      <c r="N296">
        <f t="shared" si="221"/>
        <v>34400</v>
      </c>
      <c r="O296">
        <f t="shared" si="222"/>
        <v>34000</v>
      </c>
      <c r="P296">
        <f t="shared" si="215"/>
        <v>-1700</v>
      </c>
      <c r="Q296">
        <f t="shared" si="215"/>
        <v>-2011.5599999999977</v>
      </c>
      <c r="S296" s="31"/>
      <c r="T296" s="43">
        <f t="shared" si="240"/>
        <v>44444.929874893394</v>
      </c>
      <c r="U296" s="31">
        <f t="shared" si="241"/>
        <v>0.1348806105984813</v>
      </c>
      <c r="V296" s="31">
        <f t="shared" si="242"/>
        <v>5282.2818748933933</v>
      </c>
      <c r="W296" s="31">
        <f t="shared" si="243"/>
        <v>27902501.80582726</v>
      </c>
      <c r="X296" s="31"/>
      <c r="Y296" s="27"/>
      <c r="Z296" s="27"/>
      <c r="AA296" s="31"/>
      <c r="AB296" s="31"/>
      <c r="AC296" s="31"/>
      <c r="AK296" s="98">
        <v>291</v>
      </c>
      <c r="AL296">
        <f t="shared" si="231"/>
        <v>43258.020000000004</v>
      </c>
      <c r="AM296" s="99">
        <f t="shared" si="232"/>
        <v>35311.844446982439</v>
      </c>
      <c r="AN296" s="31">
        <f t="shared" si="223"/>
        <v>0.18369253962658402</v>
      </c>
      <c r="AO296" s="31">
        <f t="shared" si="224"/>
        <v>7946.1755530175651</v>
      </c>
      <c r="AP296" s="31">
        <f t="shared" si="225"/>
        <v>63141705.919374004</v>
      </c>
      <c r="BD296" s="98">
        <v>291</v>
      </c>
      <c r="BE296">
        <f t="shared" si="226"/>
        <v>43258.020000000004</v>
      </c>
      <c r="BF296">
        <f>'Объединенные данные'!F282</f>
        <v>22000</v>
      </c>
      <c r="BG296">
        <f>'Объединенные данные'!H282</f>
        <v>19000</v>
      </c>
      <c r="BH296" s="31">
        <f t="shared" si="227"/>
        <v>44987.649506438771</v>
      </c>
      <c r="BI296" s="31">
        <f t="shared" si="228"/>
        <v>3.9984019297202383E-2</v>
      </c>
      <c r="BJ296" s="31">
        <f t="shared" si="229"/>
        <v>1729.6295064387668</v>
      </c>
      <c r="BK296" s="31">
        <f t="shared" si="230"/>
        <v>2991618.2295436123</v>
      </c>
      <c r="BY296" s="69">
        <f t="shared" si="206"/>
        <v>43258.020000000004</v>
      </c>
      <c r="BZ296" s="59">
        <f t="shared" si="207"/>
        <v>36538.872000000003</v>
      </c>
      <c r="CA296" s="59">
        <f t="shared" si="208"/>
        <v>44300</v>
      </c>
      <c r="CB296" s="31">
        <f t="shared" si="209"/>
        <v>46582.590214850599</v>
      </c>
      <c r="CC296" s="31">
        <f t="shared" si="210"/>
        <v>7.6854424101024388E-2</v>
      </c>
      <c r="CD296" s="31">
        <f t="shared" si="211"/>
        <v>3324.5702148505952</v>
      </c>
      <c r="CE296" s="31">
        <f t="shared" si="212"/>
        <v>11052767.113471733</v>
      </c>
      <c r="EK296" s="69">
        <f t="shared" si="233"/>
        <v>43258.020000000004</v>
      </c>
      <c r="EL296">
        <f t="shared" si="234"/>
        <v>36538.872000000003</v>
      </c>
      <c r="EM296" s="59">
        <f t="shared" si="235"/>
        <v>44300</v>
      </c>
      <c r="EN296">
        <f t="shared" si="236"/>
        <v>57844.150594079969</v>
      </c>
      <c r="EO296" s="31">
        <f t="shared" si="237"/>
        <v>0.33718904827544033</v>
      </c>
      <c r="EP296" s="31">
        <f t="shared" si="238"/>
        <v>14586.130594079965</v>
      </c>
      <c r="EQ296" s="31">
        <f t="shared" si="239"/>
        <v>212755205.70755553</v>
      </c>
    </row>
    <row r="297" spans="1:147" x14ac:dyDescent="0.25">
      <c r="A297">
        <v>288</v>
      </c>
      <c r="B297" s="4" t="s">
        <v>378</v>
      </c>
      <c r="C297" s="5">
        <v>27</v>
      </c>
      <c r="D297" s="5">
        <v>361</v>
      </c>
      <c r="E297" s="5">
        <v>34300</v>
      </c>
      <c r="F297" s="5">
        <v>33897.324000000001</v>
      </c>
      <c r="G297">
        <f t="shared" si="213"/>
        <v>39162.648000000001</v>
      </c>
      <c r="H297">
        <f t="shared" si="216"/>
        <v>41174.207999999999</v>
      </c>
      <c r="I297">
        <f t="shared" si="218"/>
        <v>33377.892</v>
      </c>
      <c r="J297">
        <f t="shared" si="220"/>
        <v>36880.764000000003</v>
      </c>
      <c r="K297">
        <f t="shared" si="214"/>
        <v>40200</v>
      </c>
      <c r="L297">
        <f t="shared" si="217"/>
        <v>41900</v>
      </c>
      <c r="M297">
        <f t="shared" si="219"/>
        <v>34100</v>
      </c>
      <c r="N297">
        <f t="shared" si="221"/>
        <v>35400</v>
      </c>
      <c r="O297">
        <f t="shared" si="222"/>
        <v>34400</v>
      </c>
      <c r="P297">
        <f t="shared" si="215"/>
        <v>-5900</v>
      </c>
      <c r="Q297">
        <f t="shared" si="215"/>
        <v>-5265.3240000000005</v>
      </c>
      <c r="S297" s="31"/>
      <c r="T297" s="43">
        <f t="shared" si="240"/>
        <v>40444.151984283599</v>
      </c>
      <c r="U297" s="31">
        <f t="shared" si="241"/>
        <v>0.19313701530786317</v>
      </c>
      <c r="V297" s="31">
        <f t="shared" si="242"/>
        <v>6546.8279842835982</v>
      </c>
      <c r="W297" s="31">
        <f t="shared" si="243"/>
        <v>42860956.655798845</v>
      </c>
      <c r="X297" s="31"/>
      <c r="Y297" s="27"/>
      <c r="Z297" s="27"/>
      <c r="AA297" s="31"/>
      <c r="AB297" s="31"/>
      <c r="AC297" s="31"/>
      <c r="AK297" s="98">
        <v>292</v>
      </c>
      <c r="AL297">
        <f t="shared" si="231"/>
        <v>24268.056</v>
      </c>
      <c r="AM297" s="99">
        <f t="shared" si="232"/>
        <v>35319.319105632749</v>
      </c>
      <c r="AN297" s="31">
        <f t="shared" si="223"/>
        <v>0.45538312197865161</v>
      </c>
      <c r="AO297" s="31">
        <f t="shared" si="224"/>
        <v>11051.263105632748</v>
      </c>
      <c r="AP297" s="31">
        <f t="shared" si="225"/>
        <v>122130416.22991957</v>
      </c>
      <c r="BD297" s="98">
        <v>292</v>
      </c>
      <c r="BE297">
        <f t="shared" si="226"/>
        <v>24268.056</v>
      </c>
      <c r="BF297">
        <f>'Объединенные данные'!F283</f>
        <v>17900</v>
      </c>
      <c r="BG297">
        <f>'Объединенные данные'!H283</f>
        <v>19400</v>
      </c>
      <c r="BH297" s="31">
        <f t="shared" si="227"/>
        <v>42816.444897171074</v>
      </c>
      <c r="BI297" s="31">
        <f t="shared" si="228"/>
        <v>0.76431292630819181</v>
      </c>
      <c r="BJ297" s="31">
        <f t="shared" si="229"/>
        <v>18548.388897171073</v>
      </c>
      <c r="BK297" s="31">
        <f t="shared" si="230"/>
        <v>344042730.68069911</v>
      </c>
      <c r="BY297" s="69">
        <f t="shared" si="206"/>
        <v>24268.056</v>
      </c>
      <c r="BZ297" s="59">
        <f t="shared" si="207"/>
        <v>43258.020000000004</v>
      </c>
      <c r="CA297" s="59">
        <f t="shared" si="208"/>
        <v>18480</v>
      </c>
      <c r="CB297" s="31">
        <f t="shared" si="209"/>
        <v>31351.948794258533</v>
      </c>
      <c r="CC297" s="31">
        <f t="shared" si="210"/>
        <v>0.29190194691567106</v>
      </c>
      <c r="CD297" s="31">
        <f t="shared" si="211"/>
        <v>7083.8927942585324</v>
      </c>
      <c r="CE297" s="31">
        <f t="shared" si="212"/>
        <v>50181537.120547958</v>
      </c>
      <c r="EK297" s="69">
        <f t="shared" si="233"/>
        <v>24268.056</v>
      </c>
      <c r="EL297">
        <f t="shared" si="234"/>
        <v>43258.020000000004</v>
      </c>
      <c r="EM297" s="59">
        <f t="shared" si="235"/>
        <v>18480</v>
      </c>
      <c r="EN297">
        <f t="shared" si="236"/>
        <v>44871.665682219216</v>
      </c>
      <c r="EO297" s="31">
        <f t="shared" si="237"/>
        <v>0.84900124188848147</v>
      </c>
      <c r="EP297" s="31">
        <f t="shared" si="238"/>
        <v>20603.609682219216</v>
      </c>
      <c r="EQ297" s="31">
        <f t="shared" si="239"/>
        <v>424508731.93723744</v>
      </c>
    </row>
    <row r="298" spans="1:147" x14ac:dyDescent="0.25">
      <c r="A298">
        <v>289</v>
      </c>
      <c r="B298" s="4" t="s">
        <v>379</v>
      </c>
      <c r="C298" s="5">
        <v>28</v>
      </c>
      <c r="D298" s="5">
        <v>362</v>
      </c>
      <c r="E298" s="5">
        <v>22480</v>
      </c>
      <c r="F298" s="5">
        <v>25680.227999999999</v>
      </c>
      <c r="G298">
        <f t="shared" si="213"/>
        <v>33897.324000000001</v>
      </c>
      <c r="H298">
        <f t="shared" si="216"/>
        <v>39162.648000000001</v>
      </c>
      <c r="I298">
        <f t="shared" si="218"/>
        <v>41174.207999999999</v>
      </c>
      <c r="J298">
        <f t="shared" si="220"/>
        <v>33377.892</v>
      </c>
      <c r="K298">
        <f t="shared" si="214"/>
        <v>34300</v>
      </c>
      <c r="L298">
        <f t="shared" si="217"/>
        <v>40200</v>
      </c>
      <c r="M298">
        <f t="shared" si="219"/>
        <v>41900</v>
      </c>
      <c r="N298">
        <f t="shared" si="221"/>
        <v>34100</v>
      </c>
      <c r="O298">
        <f t="shared" si="222"/>
        <v>35400</v>
      </c>
      <c r="P298">
        <f t="shared" si="215"/>
        <v>-11820</v>
      </c>
      <c r="Q298">
        <f t="shared" si="215"/>
        <v>-8217.0960000000014</v>
      </c>
      <c r="S298" s="31"/>
      <c r="T298" s="43">
        <f t="shared" si="240"/>
        <v>32429.034244112794</v>
      </c>
      <c r="U298" s="31">
        <f t="shared" si="241"/>
        <v>0.26280164818290536</v>
      </c>
      <c r="V298" s="31">
        <f t="shared" si="242"/>
        <v>6748.806244112795</v>
      </c>
      <c r="W298" s="31">
        <f t="shared" si="243"/>
        <v>45546385.720575847</v>
      </c>
      <c r="X298" s="31"/>
      <c r="Y298" s="27"/>
      <c r="Z298" s="27"/>
      <c r="AA298" s="31"/>
      <c r="AB298" s="31"/>
      <c r="AC298" s="31"/>
      <c r="BD298" s="102" t="s">
        <v>483</v>
      </c>
      <c r="BE298" s="105"/>
      <c r="BF298" s="105"/>
      <c r="BG298" s="105"/>
      <c r="BH298" s="105"/>
      <c r="BI298" s="105"/>
      <c r="BJ298" s="105"/>
      <c r="BK298" s="105"/>
      <c r="BY298" s="69"/>
      <c r="BZ298" s="59"/>
      <c r="CA298" s="59"/>
      <c r="CB298" s="31"/>
      <c r="CC298" s="31"/>
      <c r="CD298" s="31"/>
      <c r="CE298" s="31"/>
      <c r="EK298" s="69"/>
      <c r="EM298" s="59"/>
      <c r="EO298" s="31"/>
      <c r="EP298" s="31"/>
      <c r="EQ298" s="31"/>
    </row>
    <row r="299" spans="1:147" ht="30" x14ac:dyDescent="0.25">
      <c r="A299">
        <v>290</v>
      </c>
      <c r="B299" s="4" t="s">
        <v>380</v>
      </c>
      <c r="C299" s="5">
        <v>29</v>
      </c>
      <c r="D299" s="5">
        <v>363</v>
      </c>
      <c r="E299" s="5">
        <v>39400</v>
      </c>
      <c r="F299" s="5">
        <v>36538.872000000003</v>
      </c>
      <c r="G299">
        <f t="shared" si="213"/>
        <v>25680.227999999999</v>
      </c>
      <c r="H299">
        <f t="shared" si="216"/>
        <v>33897.324000000001</v>
      </c>
      <c r="I299">
        <f t="shared" si="218"/>
        <v>39162.648000000001</v>
      </c>
      <c r="J299">
        <f t="shared" si="220"/>
        <v>41174.207999999999</v>
      </c>
      <c r="K299">
        <f t="shared" si="214"/>
        <v>22480</v>
      </c>
      <c r="L299">
        <f t="shared" si="217"/>
        <v>34300</v>
      </c>
      <c r="M299">
        <f t="shared" si="219"/>
        <v>40200</v>
      </c>
      <c r="N299">
        <f t="shared" si="221"/>
        <v>41900</v>
      </c>
      <c r="O299">
        <f t="shared" si="222"/>
        <v>34100</v>
      </c>
      <c r="P299">
        <f t="shared" si="215"/>
        <v>16920</v>
      </c>
      <c r="Q299">
        <f t="shared" si="215"/>
        <v>10858.644000000004</v>
      </c>
      <c r="S299" s="31"/>
      <c r="T299" s="43">
        <f t="shared" si="240"/>
        <v>43902.451516844609</v>
      </c>
      <c r="U299" s="31">
        <f t="shared" si="241"/>
        <v>0.20152728077770449</v>
      </c>
      <c r="V299" s="31">
        <f t="shared" si="242"/>
        <v>7363.5795168446057</v>
      </c>
      <c r="W299" s="31">
        <f t="shared" si="243"/>
        <v>54222303.300893433</v>
      </c>
      <c r="X299" s="31"/>
      <c r="Y299" s="27"/>
      <c r="Z299" s="27"/>
      <c r="AA299" s="31"/>
      <c r="AB299" s="31"/>
      <c r="AC299" s="31"/>
      <c r="BD299" s="5" t="s">
        <v>484</v>
      </c>
      <c r="BF299" s="104"/>
      <c r="BG299" s="104"/>
      <c r="BY299" s="69"/>
      <c r="BZ299" s="59"/>
      <c r="CA299" s="59"/>
      <c r="CB299" s="31"/>
      <c r="CC299" s="31"/>
      <c r="CD299" s="31"/>
      <c r="CE299" s="31"/>
      <c r="EK299" s="69"/>
      <c r="EM299" s="59"/>
      <c r="EO299" s="31"/>
      <c r="EP299" s="31"/>
      <c r="EQ299" s="31"/>
    </row>
    <row r="300" spans="1:147" x14ac:dyDescent="0.25">
      <c r="A300">
        <v>291</v>
      </c>
      <c r="B300" s="4" t="s">
        <v>381</v>
      </c>
      <c r="C300" s="5">
        <v>30</v>
      </c>
      <c r="D300" s="5">
        <v>364</v>
      </c>
      <c r="E300" s="5">
        <v>44300</v>
      </c>
      <c r="F300" s="5">
        <v>43258.020000000004</v>
      </c>
      <c r="G300">
        <f t="shared" si="213"/>
        <v>36538.872000000003</v>
      </c>
      <c r="H300">
        <f t="shared" si="216"/>
        <v>25680.227999999999</v>
      </c>
      <c r="I300">
        <f t="shared" si="218"/>
        <v>33897.324000000001</v>
      </c>
      <c r="J300">
        <f t="shared" si="220"/>
        <v>39162.648000000001</v>
      </c>
      <c r="K300">
        <f t="shared" si="214"/>
        <v>39400</v>
      </c>
      <c r="L300">
        <f t="shared" si="217"/>
        <v>22480</v>
      </c>
      <c r="M300">
        <f t="shared" si="219"/>
        <v>34300</v>
      </c>
      <c r="N300">
        <f t="shared" si="221"/>
        <v>40200</v>
      </c>
      <c r="O300">
        <f t="shared" si="222"/>
        <v>41900</v>
      </c>
      <c r="P300">
        <f t="shared" si="215"/>
        <v>4900</v>
      </c>
      <c r="Q300">
        <f t="shared" si="215"/>
        <v>6719.148000000001</v>
      </c>
      <c r="S300" s="31"/>
      <c r="T300" s="43">
        <f t="shared" si="240"/>
        <v>47225.131459893426</v>
      </c>
      <c r="U300" s="31">
        <f t="shared" si="241"/>
        <v>9.1708114700890644E-2</v>
      </c>
      <c r="V300" s="31">
        <f t="shared" si="242"/>
        <v>3967.1114598934219</v>
      </c>
      <c r="W300" s="31">
        <f t="shared" si="243"/>
        <v>15737973.335217716</v>
      </c>
      <c r="X300" s="31"/>
      <c r="Y300" s="27"/>
      <c r="Z300" s="27"/>
      <c r="AA300" s="31"/>
      <c r="AB300" s="31"/>
      <c r="AC300" s="31"/>
      <c r="BD300" s="5" t="s">
        <v>485</v>
      </c>
      <c r="BF300" s="66"/>
      <c r="BG300" s="66"/>
      <c r="BY300" s="69"/>
      <c r="BZ300" s="59"/>
      <c r="CA300" s="59"/>
      <c r="CB300" s="31"/>
      <c r="CC300" s="31"/>
      <c r="CD300" s="31"/>
      <c r="CE300" s="31"/>
      <c r="EK300" s="69"/>
      <c r="EM300" s="59"/>
      <c r="EO300" s="31"/>
      <c r="EP300" s="31"/>
      <c r="EQ300" s="31"/>
    </row>
    <row r="301" spans="1:147" ht="30" x14ac:dyDescent="0.25">
      <c r="A301">
        <v>292</v>
      </c>
      <c r="B301" s="4" t="s">
        <v>382</v>
      </c>
      <c r="C301" s="5">
        <v>31</v>
      </c>
      <c r="D301" s="5">
        <v>365</v>
      </c>
      <c r="E301" s="5">
        <v>18480</v>
      </c>
      <c r="F301" s="5">
        <v>24268.056</v>
      </c>
      <c r="G301">
        <f t="shared" si="213"/>
        <v>43258.020000000004</v>
      </c>
      <c r="H301">
        <f t="shared" si="216"/>
        <v>36538.872000000003</v>
      </c>
      <c r="I301">
        <f t="shared" si="218"/>
        <v>25680.227999999999</v>
      </c>
      <c r="J301">
        <f t="shared" si="220"/>
        <v>33897.324000000001</v>
      </c>
      <c r="K301">
        <f t="shared" si="214"/>
        <v>44300</v>
      </c>
      <c r="L301">
        <f t="shared" si="217"/>
        <v>39400</v>
      </c>
      <c r="M301">
        <f t="shared" si="219"/>
        <v>22480</v>
      </c>
      <c r="N301">
        <f t="shared" si="221"/>
        <v>34300</v>
      </c>
      <c r="O301">
        <f t="shared" si="222"/>
        <v>40200</v>
      </c>
      <c r="P301">
        <f t="shared" si="215"/>
        <v>-25820</v>
      </c>
      <c r="Q301">
        <f t="shared" si="215"/>
        <v>-18989.964000000004</v>
      </c>
      <c r="S301" s="31"/>
      <c r="T301" s="43">
        <f t="shared" si="240"/>
        <v>29716.642453868866</v>
      </c>
      <c r="U301" s="31">
        <f t="shared" si="241"/>
        <v>0.22451680735650459</v>
      </c>
      <c r="V301" s="31">
        <f t="shared" si="242"/>
        <v>5448.5864538688656</v>
      </c>
      <c r="W301" s="31">
        <f t="shared" si="243"/>
        <v>29687094.3452833</v>
      </c>
      <c r="X301" s="31"/>
      <c r="Y301" s="27"/>
      <c r="Z301" s="27"/>
      <c r="AA301" s="31"/>
      <c r="AB301" s="31"/>
      <c r="AC301" s="31"/>
      <c r="BD301" s="5" t="s">
        <v>486</v>
      </c>
      <c r="BY301" s="69"/>
      <c r="BZ301" s="59"/>
      <c r="CA301" s="59"/>
      <c r="CB301" s="31"/>
      <c r="CC301" s="31"/>
      <c r="CD301" s="31"/>
      <c r="CE301" s="31"/>
      <c r="EK301" s="69"/>
      <c r="EM301" s="59"/>
      <c r="EO301" s="31"/>
      <c r="EP301" s="31"/>
      <c r="EQ301" s="31"/>
    </row>
    <row r="302" spans="1:147" ht="30" x14ac:dyDescent="0.25">
      <c r="S302" s="31"/>
      <c r="T302" s="27"/>
      <c r="U302" s="27"/>
      <c r="V302" s="27"/>
      <c r="W302" s="27"/>
      <c r="X302" s="31"/>
      <c r="Y302" s="27"/>
      <c r="Z302" s="27"/>
      <c r="AA302" s="31"/>
      <c r="AB302" s="31"/>
      <c r="AC302" s="31"/>
      <c r="BD302" s="5" t="s">
        <v>487</v>
      </c>
      <c r="BF302" s="66"/>
      <c r="BG302" s="66"/>
      <c r="EK302" s="69"/>
      <c r="EM302" s="59"/>
      <c r="EO302" s="31"/>
      <c r="EP302" s="31"/>
      <c r="EQ302" s="31"/>
    </row>
    <row r="303" spans="1:147" ht="30" x14ac:dyDescent="0.25">
      <c r="S303" s="31"/>
      <c r="T303" s="27"/>
      <c r="U303" s="27"/>
      <c r="V303" s="27"/>
      <c r="W303" s="27"/>
      <c r="X303" s="31"/>
      <c r="Y303" s="27"/>
      <c r="Z303" s="27"/>
      <c r="AA303" s="31"/>
      <c r="AB303" s="31"/>
      <c r="AC303" s="31"/>
      <c r="BD303" s="5" t="s">
        <v>488</v>
      </c>
      <c r="EK303" s="69"/>
      <c r="EM303" s="59"/>
      <c r="EO303" s="31"/>
      <c r="EP303" s="31"/>
      <c r="EQ303" s="31"/>
    </row>
    <row r="304" spans="1:147" ht="60" x14ac:dyDescent="0.25">
      <c r="S304" s="31"/>
      <c r="T304" s="27"/>
      <c r="U304" s="27"/>
      <c r="V304" s="27"/>
      <c r="W304" s="27"/>
      <c r="X304" s="31"/>
      <c r="Y304" s="27"/>
      <c r="Z304" s="27"/>
      <c r="AA304" s="31"/>
      <c r="AB304" s="31"/>
      <c r="AC304" s="31"/>
      <c r="BD304" s="5" t="s">
        <v>489</v>
      </c>
      <c r="EK304" s="69"/>
      <c r="EM304" s="59"/>
      <c r="EO304" s="31"/>
      <c r="EP304" s="31"/>
      <c r="EQ304" s="31"/>
    </row>
    <row r="305" spans="19:147" x14ac:dyDescent="0.25">
      <c r="S305" s="31"/>
      <c r="T305" s="27"/>
      <c r="U305" s="27"/>
      <c r="V305" s="27"/>
      <c r="W305" s="27"/>
      <c r="X305" s="31"/>
      <c r="Y305" s="27"/>
      <c r="Z305" s="27"/>
      <c r="AA305" s="31"/>
      <c r="AB305" s="31"/>
      <c r="AC305" s="31"/>
      <c r="EK305" s="69"/>
      <c r="EM305" s="59"/>
      <c r="EO305" s="31"/>
      <c r="EP305" s="31"/>
      <c r="EQ305" s="31"/>
    </row>
    <row r="306" spans="19:147" x14ac:dyDescent="0.25">
      <c r="S306" s="31"/>
      <c r="T306" s="27"/>
      <c r="U306" s="27"/>
      <c r="V306" s="27"/>
      <c r="W306" s="27"/>
      <c r="X306" s="31"/>
      <c r="Y306" s="27"/>
      <c r="Z306" s="27"/>
      <c r="AA306" s="31"/>
      <c r="AB306" s="31"/>
      <c r="AC306" s="31"/>
      <c r="EK306" s="69"/>
      <c r="EM306" s="59"/>
      <c r="EO306" s="31"/>
      <c r="EP306" s="31"/>
      <c r="EQ306" s="31"/>
    </row>
    <row r="307" spans="19:147" x14ac:dyDescent="0.25">
      <c r="S307" s="31"/>
      <c r="T307" s="27"/>
      <c r="U307" s="27"/>
      <c r="V307" s="27"/>
      <c r="W307" s="27"/>
      <c r="X307" s="31"/>
      <c r="Y307" s="27"/>
      <c r="Z307" s="27"/>
      <c r="AA307" s="31"/>
      <c r="AB307" s="31"/>
      <c r="AC307" s="31"/>
      <c r="EK307" s="69"/>
      <c r="EM307" s="59"/>
      <c r="EO307" s="31"/>
      <c r="EP307" s="31"/>
      <c r="EQ307" s="31"/>
    </row>
    <row r="308" spans="19:147" x14ac:dyDescent="0.25">
      <c r="S308" s="31"/>
      <c r="T308" s="27"/>
      <c r="U308" s="27"/>
      <c r="V308" s="27"/>
      <c r="W308" s="27"/>
      <c r="X308" s="31"/>
      <c r="Y308" s="27"/>
      <c r="Z308" s="27"/>
      <c r="AA308" s="31"/>
      <c r="AB308" s="31"/>
      <c r="AC308" s="31"/>
      <c r="EK308" s="69"/>
      <c r="EM308" s="59"/>
      <c r="EO308" s="31"/>
      <c r="EP308" s="31"/>
      <c r="EQ308" s="31"/>
    </row>
    <row r="309" spans="19:147" x14ac:dyDescent="0.25">
      <c r="S309" s="31"/>
      <c r="T309" s="27"/>
      <c r="U309" s="27"/>
      <c r="V309" s="27"/>
      <c r="W309" s="27"/>
      <c r="X309" s="31"/>
      <c r="Y309" s="27"/>
      <c r="Z309" s="27"/>
      <c r="AA309" s="31"/>
      <c r="AB309" s="31"/>
      <c r="AC309" s="31"/>
    </row>
    <row r="310" spans="19:147" x14ac:dyDescent="0.25">
      <c r="S310" s="31"/>
      <c r="T310" s="27"/>
      <c r="U310" s="27"/>
      <c r="V310" s="27"/>
      <c r="W310" s="27"/>
      <c r="X310" s="31"/>
      <c r="Y310" s="27"/>
      <c r="Z310" s="27"/>
      <c r="AA310" s="31"/>
      <c r="AB310" s="31"/>
      <c r="AC310" s="31"/>
    </row>
    <row r="311" spans="19:147" x14ac:dyDescent="0.25">
      <c r="S311" s="31"/>
      <c r="T311" s="27"/>
      <c r="U311" s="27"/>
      <c r="V311" s="27"/>
      <c r="W311" s="27"/>
      <c r="X311" s="31"/>
      <c r="Y311" s="27"/>
      <c r="Z311" s="27"/>
      <c r="AA311" s="31"/>
      <c r="AB311" s="31"/>
      <c r="AC311" s="31"/>
    </row>
    <row r="312" spans="19:147" x14ac:dyDescent="0.25">
      <c r="S312" s="31"/>
      <c r="T312" s="27"/>
      <c r="U312" s="27"/>
      <c r="V312" s="27"/>
      <c r="W312" s="27"/>
      <c r="X312" s="31"/>
      <c r="Y312" s="27"/>
      <c r="Z312" s="27"/>
      <c r="AA312" s="31"/>
      <c r="AB312" s="31"/>
      <c r="AC312" s="31"/>
    </row>
    <row r="313" spans="19:147" x14ac:dyDescent="0.25">
      <c r="S313" s="31"/>
      <c r="T313" s="27"/>
      <c r="U313" s="27"/>
      <c r="V313" s="27"/>
      <c r="W313" s="27"/>
      <c r="X313" s="31"/>
      <c r="Y313" s="27"/>
      <c r="Z313" s="27"/>
      <c r="AA313" s="31"/>
      <c r="AB313" s="31"/>
      <c r="AC313" s="31"/>
    </row>
    <row r="314" spans="19:147" x14ac:dyDescent="0.25">
      <c r="S314" s="31"/>
      <c r="T314" s="27"/>
      <c r="U314" s="27"/>
      <c r="V314" s="27"/>
      <c r="W314" s="27"/>
      <c r="X314" s="31"/>
      <c r="Y314" s="27"/>
      <c r="Z314" s="27"/>
      <c r="AA314" s="31"/>
      <c r="AB314" s="31"/>
      <c r="AC314" s="31"/>
    </row>
    <row r="315" spans="19:147" x14ac:dyDescent="0.25">
      <c r="S315" s="31"/>
      <c r="T315" s="27"/>
      <c r="U315" s="27"/>
      <c r="V315" s="27"/>
      <c r="W315" s="27"/>
      <c r="X315" s="31"/>
      <c r="Y315" s="27"/>
      <c r="Z315" s="27"/>
      <c r="AA315" s="31"/>
      <c r="AB315" s="31"/>
      <c r="AC315" s="31"/>
    </row>
    <row r="316" spans="19:147" x14ac:dyDescent="0.25">
      <c r="S316" s="31"/>
      <c r="T316" s="27"/>
      <c r="U316" s="27"/>
      <c r="V316" s="27"/>
      <c r="W316" s="27"/>
      <c r="X316" s="31"/>
      <c r="Y316" s="27"/>
      <c r="Z316" s="27"/>
      <c r="AA316" s="31"/>
      <c r="AB316" s="31"/>
      <c r="AC316" s="31"/>
    </row>
    <row r="317" spans="19:147" x14ac:dyDescent="0.25">
      <c r="S317" s="31"/>
      <c r="T317" s="27"/>
      <c r="U317" s="27"/>
      <c r="V317" s="27"/>
      <c r="W317" s="27"/>
      <c r="X317" s="31"/>
      <c r="Y317" s="27"/>
      <c r="Z317" s="27"/>
      <c r="AA317" s="31"/>
      <c r="AB317" s="31"/>
      <c r="AC317" s="31"/>
    </row>
    <row r="318" spans="19:147" x14ac:dyDescent="0.25">
      <c r="S318" s="31"/>
      <c r="T318" s="27"/>
      <c r="U318" s="27"/>
      <c r="V318" s="27"/>
      <c r="W318" s="27"/>
      <c r="X318" s="31"/>
      <c r="Y318" s="27"/>
      <c r="Z318" s="27"/>
      <c r="AA318" s="31"/>
      <c r="AB318" s="31"/>
      <c r="AC318" s="31"/>
    </row>
    <row r="319" spans="19:147" x14ac:dyDescent="0.25">
      <c r="S319" s="31"/>
      <c r="T319" s="27"/>
      <c r="U319" s="27"/>
      <c r="V319" s="27"/>
      <c r="W319" s="27"/>
      <c r="X319" s="31"/>
      <c r="Y319" s="27"/>
      <c r="Z319" s="27"/>
      <c r="AA319" s="31"/>
      <c r="AB319" s="31"/>
      <c r="AC319" s="31"/>
    </row>
    <row r="320" spans="19:147" x14ac:dyDescent="0.25">
      <c r="S320" s="31"/>
      <c r="T320" s="27"/>
      <c r="U320" s="27"/>
      <c r="V320" s="27"/>
      <c r="W320" s="27"/>
      <c r="X320" s="31"/>
      <c r="Y320" s="27"/>
      <c r="Z320" s="27"/>
      <c r="AA320" s="31"/>
      <c r="AB320" s="31"/>
      <c r="AC320" s="31"/>
    </row>
    <row r="321" spans="19:29" x14ac:dyDescent="0.25">
      <c r="S321" s="31"/>
      <c r="T321" s="27"/>
      <c r="U321" s="27"/>
      <c r="V321" s="27"/>
      <c r="W321" s="27"/>
      <c r="X321" s="31"/>
      <c r="Y321" s="27"/>
      <c r="Z321" s="27"/>
      <c r="AA321" s="31"/>
      <c r="AB321" s="31"/>
      <c r="AC321" s="31"/>
    </row>
    <row r="322" spans="19:29" x14ac:dyDescent="0.25">
      <c r="S322" s="31"/>
      <c r="T322" s="27"/>
      <c r="U322" s="27"/>
      <c r="V322" s="27"/>
      <c r="W322" s="27"/>
      <c r="X322" s="31"/>
      <c r="Y322" s="27"/>
      <c r="Z322" s="27"/>
      <c r="AA322" s="31"/>
      <c r="AB322" s="31"/>
      <c r="AC322" s="31"/>
    </row>
    <row r="323" spans="19:29" x14ac:dyDescent="0.25">
      <c r="S323" s="31"/>
      <c r="T323" s="27"/>
      <c r="U323" s="27"/>
      <c r="V323" s="27"/>
      <c r="W323" s="27"/>
      <c r="X323" s="31"/>
      <c r="Y323" s="27"/>
      <c r="Z323" s="27"/>
      <c r="AA323" s="31"/>
      <c r="AB323" s="31"/>
      <c r="AC323" s="31"/>
    </row>
    <row r="324" spans="19:29" x14ac:dyDescent="0.25">
      <c r="S324" s="31"/>
      <c r="T324" s="27"/>
      <c r="U324" s="27"/>
      <c r="V324" s="27"/>
      <c r="W324" s="27"/>
      <c r="X324" s="31"/>
      <c r="Y324" s="27"/>
      <c r="Z324" s="27"/>
      <c r="AA324" s="31"/>
      <c r="AB324" s="31"/>
      <c r="AC324" s="31"/>
    </row>
    <row r="325" spans="19:29" x14ac:dyDescent="0.25">
      <c r="S325" s="31"/>
      <c r="T325" s="27"/>
      <c r="U325" s="27"/>
      <c r="V325" s="27"/>
      <c r="W325" s="27"/>
      <c r="X325" s="31"/>
      <c r="Y325" s="27"/>
      <c r="Z325" s="27"/>
      <c r="AA325" s="31"/>
      <c r="AB325" s="31"/>
      <c r="AC325" s="31"/>
    </row>
    <row r="326" spans="19:29" x14ac:dyDescent="0.25">
      <c r="S326" s="31"/>
      <c r="T326" s="27"/>
      <c r="U326" s="27"/>
      <c r="V326" s="27"/>
      <c r="W326" s="27"/>
      <c r="X326" s="31"/>
      <c r="Y326" s="27"/>
      <c r="Z326" s="27"/>
      <c r="AA326" s="31"/>
      <c r="AB326" s="31"/>
      <c r="AC326" s="31"/>
    </row>
    <row r="327" spans="19:29" x14ac:dyDescent="0.25"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</row>
    <row r="328" spans="19:29" x14ac:dyDescent="0.25"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</row>
    <row r="329" spans="19:29" x14ac:dyDescent="0.25"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</row>
    <row r="330" spans="19:29" x14ac:dyDescent="0.25"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</row>
    <row r="331" spans="19:29" x14ac:dyDescent="0.25"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</row>
  </sheetData>
  <hyperlinks>
    <hyperlink ref="CS1" r:id="rId1" xr:uid="{00000000-0004-0000-0300-000000000000}"/>
    <hyperlink ref="CS2" r:id="rId2" xr:uid="{00000000-0004-0000-0300-000001000000}"/>
    <hyperlink ref="CS3" r:id="rId3" xr:uid="{00000000-0004-0000-0300-000002000000}"/>
  </hyperlinks>
  <pageMargins left="0.7" right="0.7" top="0.75" bottom="0.75" header="0.3" footer="0.3"/>
  <pageSetup paperSize="9" orientation="portrait" verticalDpi="0" r:id="rId4"/>
  <drawing r:id="rId5"/>
  <legacyDrawing r:id="rId6"/>
  <oleObjects>
    <mc:AlternateContent xmlns:mc="http://schemas.openxmlformats.org/markup-compatibility/2006">
      <mc:Choice Requires="x14">
        <oleObject progId="STATISTICA.Graph" shapeId="4100" r:id="rId7">
          <objectPr defaultSize="0" autoPict="0" r:id="rId8">
            <anchor moveWithCells="1">
              <from>
                <xdr:col>96</xdr:col>
                <xdr:colOff>333375</xdr:colOff>
                <xdr:row>36</xdr:row>
                <xdr:rowOff>161925</xdr:rowOff>
              </from>
              <to>
                <xdr:col>105</xdr:col>
                <xdr:colOff>190500</xdr:colOff>
                <xdr:row>59</xdr:row>
                <xdr:rowOff>28575</xdr:rowOff>
              </to>
            </anchor>
          </objectPr>
        </oleObject>
      </mc:Choice>
      <mc:Fallback>
        <oleObject progId="STATISTICA.Graph" shapeId="4100" r:id="rId7"/>
      </mc:Fallback>
    </mc:AlternateContent>
    <mc:AlternateContent xmlns:mc="http://schemas.openxmlformats.org/markup-compatibility/2006">
      <mc:Choice Requires="x14">
        <oleObject progId="STATISTICA.Graph" shapeId="4101" r:id="rId9">
          <objectPr defaultSize="0" autoPict="0" r:id="rId10">
            <anchor moveWithCells="1">
              <from>
                <xdr:col>97</xdr:col>
                <xdr:colOff>352425</xdr:colOff>
                <xdr:row>35</xdr:row>
                <xdr:rowOff>171450</xdr:rowOff>
              </from>
              <to>
                <xdr:col>105</xdr:col>
                <xdr:colOff>600075</xdr:colOff>
                <xdr:row>57</xdr:row>
                <xdr:rowOff>85725</xdr:rowOff>
              </to>
            </anchor>
          </objectPr>
        </oleObject>
      </mc:Choice>
      <mc:Fallback>
        <oleObject progId="STATISTICA.Graph" shapeId="4101" r:id="rId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96"/>
  <sheetViews>
    <sheetView workbookViewId="0">
      <selection activeCell="J19" sqref="J19"/>
    </sheetView>
  </sheetViews>
  <sheetFormatPr defaultRowHeight="15" x14ac:dyDescent="0.25"/>
  <cols>
    <col min="3" max="3" width="9.28515625" bestFit="1" customWidth="1"/>
    <col min="9" max="9" width="10.85546875" bestFit="1" customWidth="1"/>
  </cols>
  <sheetData>
    <row r="1" spans="1:18" x14ac:dyDescent="0.25">
      <c r="A1" t="s">
        <v>481</v>
      </c>
    </row>
    <row r="3" spans="1:18" ht="15.75" thickBot="1" x14ac:dyDescent="0.3"/>
    <row r="4" spans="1:18" x14ac:dyDescent="0.25">
      <c r="B4" s="16" t="s">
        <v>34</v>
      </c>
      <c r="C4" s="47" t="s">
        <v>36</v>
      </c>
      <c r="D4" s="47" t="s">
        <v>386</v>
      </c>
      <c r="E4" s="47" t="s">
        <v>389</v>
      </c>
      <c r="F4" s="47" t="s">
        <v>439</v>
      </c>
      <c r="G4" s="47" t="s">
        <v>440</v>
      </c>
      <c r="H4" s="47" t="s">
        <v>442</v>
      </c>
      <c r="I4" s="47" t="s">
        <v>444</v>
      </c>
      <c r="J4" s="48" t="s">
        <v>449</v>
      </c>
      <c r="K4" s="48"/>
      <c r="L4" s="17"/>
      <c r="M4" t="s">
        <v>407</v>
      </c>
    </row>
    <row r="5" spans="1:18" ht="21.75" thickBot="1" x14ac:dyDescent="0.3">
      <c r="B5" s="58" t="e">
        <f>'Объединенные данные'!#REF!</f>
        <v>#REF!</v>
      </c>
      <c r="C5" s="59">
        <f>'Объединенные данные'!E3</f>
        <v>22447.692000000003</v>
      </c>
      <c r="D5" s="59">
        <f>'Объединенные данные'!F3</f>
        <v>8000</v>
      </c>
      <c r="E5" s="59">
        <f>'Объединенные данные'!H3</f>
        <v>6400</v>
      </c>
      <c r="F5" s="31">
        <f>$N$20+$N$21*D5+$N$22*E5</f>
        <v>29510.225233895013</v>
      </c>
      <c r="G5" s="31">
        <f>ABS((F5-C5)/C5)</f>
        <v>0.31462179870852691</v>
      </c>
      <c r="H5" s="31">
        <f>ABS(F5-C5)</f>
        <v>7062.5332338950102</v>
      </c>
      <c r="I5" s="31">
        <f>(F5-C5)^2</f>
        <v>49879375.679871514</v>
      </c>
      <c r="J5" s="56" t="s">
        <v>441</v>
      </c>
      <c r="K5" s="57">
        <f>AVERAGE(G5:G296)*100</f>
        <v>10.897320130002891</v>
      </c>
      <c r="L5" s="95">
        <v>3</v>
      </c>
    </row>
    <row r="6" spans="1:18" x14ac:dyDescent="0.25">
      <c r="B6" s="58" t="e">
        <f>'Объединенные данные'!#REF!</f>
        <v>#REF!</v>
      </c>
      <c r="C6" s="59">
        <f>'Объединенные данные'!E4</f>
        <v>29298.671999999999</v>
      </c>
      <c r="D6" s="59">
        <f>'Объединенные данные'!F4</f>
        <v>7200</v>
      </c>
      <c r="E6" s="59">
        <f>'Объединенные данные'!H4</f>
        <v>8000</v>
      </c>
      <c r="F6" s="31">
        <f t="shared" ref="F6:F69" si="0">$N$20+$N$21*D6+$N$22*E6</f>
        <v>29469.682919984803</v>
      </c>
      <c r="G6" s="31">
        <f t="shared" ref="G6:G69" si="1">ABS((F6-C6)/C6)</f>
        <v>5.8368147192748117E-3</v>
      </c>
      <c r="H6" s="31">
        <f t="shared" ref="H6:H69" si="2">ABS(F6-C6)</f>
        <v>171.01091998480479</v>
      </c>
      <c r="I6" s="31">
        <f t="shared" ref="I6:I69" si="3">(F6-C6)^2</f>
        <v>29244.734754049307</v>
      </c>
      <c r="J6" s="56" t="s">
        <v>443</v>
      </c>
      <c r="K6" s="57">
        <f>AVERAGE(H5:H296)</f>
        <v>3322.8720571050653</v>
      </c>
      <c r="L6" s="31"/>
      <c r="M6" s="30" t="s">
        <v>408</v>
      </c>
      <c r="N6" s="30"/>
    </row>
    <row r="7" spans="1:18" x14ac:dyDescent="0.25">
      <c r="B7" s="58" t="e">
        <f>'Объединенные данные'!#REF!</f>
        <v>#REF!</v>
      </c>
      <c r="C7" s="59">
        <f>'Объединенные данные'!E5</f>
        <v>35853.768000000004</v>
      </c>
      <c r="D7" s="59">
        <f>'Объединенные данные'!F5</f>
        <v>16800</v>
      </c>
      <c r="E7" s="59">
        <f>'Объединенные данные'!H5</f>
        <v>13200</v>
      </c>
      <c r="F7" s="31">
        <f t="shared" si="0"/>
        <v>35772.734277511816</v>
      </c>
      <c r="G7" s="31">
        <f t="shared" si="1"/>
        <v>2.2601173323871502E-3</v>
      </c>
      <c r="H7" s="31">
        <f t="shared" si="2"/>
        <v>81.033722488187777</v>
      </c>
      <c r="I7" s="31">
        <f t="shared" si="3"/>
        <v>6566.4641802926299</v>
      </c>
      <c r="J7" s="56" t="s">
        <v>445</v>
      </c>
      <c r="K7" s="57">
        <f>AVERAGE(I5:I296)^0.5</f>
        <v>4257.7050406316175</v>
      </c>
      <c r="L7" s="31"/>
      <c r="M7" s="27" t="s">
        <v>409</v>
      </c>
      <c r="N7" s="27">
        <v>0.60517277815282611</v>
      </c>
    </row>
    <row r="8" spans="1:18" x14ac:dyDescent="0.25">
      <c r="B8" s="58" t="e">
        <f>'Объединенные данные'!#REF!</f>
        <v>#REF!</v>
      </c>
      <c r="C8" s="59">
        <f>'Объединенные данные'!E6</f>
        <v>28742.844000000001</v>
      </c>
      <c r="D8" s="59">
        <f>'Объединенные данные'!F6</f>
        <v>9600</v>
      </c>
      <c r="E8" s="59">
        <f>'Объединенные данные'!H6</f>
        <v>10000</v>
      </c>
      <c r="F8" s="31">
        <f t="shared" si="0"/>
        <v>31212.313813195371</v>
      </c>
      <c r="G8" s="31">
        <f t="shared" si="1"/>
        <v>8.5915987060827037E-2</v>
      </c>
      <c r="H8" s="31">
        <f t="shared" si="2"/>
        <v>2469.4698131953701</v>
      </c>
      <c r="I8" s="31">
        <f t="shared" si="3"/>
        <v>6098281.1582831759</v>
      </c>
      <c r="J8" s="31"/>
      <c r="K8" s="31"/>
      <c r="L8" s="31"/>
      <c r="M8" s="27" t="s">
        <v>410</v>
      </c>
      <c r="N8" s="27">
        <v>0.3662340914172097</v>
      </c>
    </row>
    <row r="9" spans="1:18" x14ac:dyDescent="0.25">
      <c r="B9" s="58" t="e">
        <f>'Объединенные данные'!#REF!</f>
        <v>#REF!</v>
      </c>
      <c r="C9" s="59">
        <f>'Объединенные данные'!E7</f>
        <v>33443.460000000006</v>
      </c>
      <c r="D9" s="59">
        <f>'Объединенные данные'!F7</f>
        <v>13600</v>
      </c>
      <c r="E9" s="59">
        <f>'Объединенные данные'!H7</f>
        <v>12480</v>
      </c>
      <c r="F9" s="31">
        <f t="shared" si="0"/>
        <v>33913.278531497861</v>
      </c>
      <c r="G9" s="31">
        <f t="shared" si="1"/>
        <v>1.4048143687819816E-2</v>
      </c>
      <c r="H9" s="31">
        <f t="shared" si="2"/>
        <v>469.81853149785456</v>
      </c>
      <c r="I9" s="31">
        <f t="shared" si="3"/>
        <v>220729.45253880057</v>
      </c>
      <c r="J9" s="31"/>
      <c r="K9" s="31"/>
      <c r="L9" s="31"/>
      <c r="M9" s="27" t="s">
        <v>411</v>
      </c>
      <c r="N9" s="27">
        <v>0.36184816817442222</v>
      </c>
    </row>
    <row r="10" spans="1:18" x14ac:dyDescent="0.25">
      <c r="B10" s="58" t="e">
        <f>'Объединенные данные'!#REF!</f>
        <v>#REF!</v>
      </c>
      <c r="C10" s="59">
        <f>'Объединенные данные'!E8</f>
        <v>32791.956000000006</v>
      </c>
      <c r="D10" s="59">
        <f>'Объединенные данные'!F8</f>
        <v>18400</v>
      </c>
      <c r="E10" s="59">
        <f>'Объединенные данные'!H8</f>
        <v>10160</v>
      </c>
      <c r="F10" s="31">
        <f t="shared" si="0"/>
        <v>35891.960174778818</v>
      </c>
      <c r="G10" s="31">
        <f t="shared" si="1"/>
        <v>9.4535506658365007E-2</v>
      </c>
      <c r="H10" s="31">
        <f t="shared" si="2"/>
        <v>3100.0041747788127</v>
      </c>
      <c r="I10" s="31">
        <f t="shared" si="3"/>
        <v>9610025.8836460672</v>
      </c>
      <c r="J10" s="31"/>
      <c r="K10" s="31"/>
      <c r="L10" s="31"/>
      <c r="M10" s="27" t="s">
        <v>412</v>
      </c>
      <c r="N10" s="27">
        <v>4279.7468016016355</v>
      </c>
    </row>
    <row r="11" spans="1:18" ht="15.75" thickBot="1" x14ac:dyDescent="0.3">
      <c r="B11" s="58" t="e">
        <f>'Объединенные данные'!#REF!</f>
        <v>#REF!</v>
      </c>
      <c r="C11" s="59">
        <f>'Объединенные данные'!E9</f>
        <v>35807.46</v>
      </c>
      <c r="D11" s="59">
        <f>'Объединенные данные'!F9</f>
        <v>6400</v>
      </c>
      <c r="E11" s="59">
        <f>'Объединенные данные'!H9</f>
        <v>6400</v>
      </c>
      <c r="F11" s="31">
        <f t="shared" si="0"/>
        <v>28666.315217142859</v>
      </c>
      <c r="G11" s="31">
        <f t="shared" si="1"/>
        <v>0.19943176038895638</v>
      </c>
      <c r="H11" s="31">
        <f t="shared" si="2"/>
        <v>7141.1447828571399</v>
      </c>
      <c r="I11" s="31">
        <f t="shared" si="3"/>
        <v>50995948.809727751</v>
      </c>
      <c r="J11" s="31"/>
      <c r="K11" s="31"/>
      <c r="L11" s="31"/>
      <c r="M11" s="28" t="s">
        <v>413</v>
      </c>
      <c r="N11" s="28">
        <v>292</v>
      </c>
    </row>
    <row r="12" spans="1:18" x14ac:dyDescent="0.25">
      <c r="B12" s="58" t="e">
        <f>'Объединенные данные'!#REF!</f>
        <v>#REF!</v>
      </c>
      <c r="C12" s="59">
        <f>'Объединенные данные'!E10</f>
        <v>23808.576000000001</v>
      </c>
      <c r="D12" s="59">
        <f>'Объединенные данные'!F10</f>
        <v>8000</v>
      </c>
      <c r="E12" s="59">
        <f>'Объединенные данные'!H10</f>
        <v>11200</v>
      </c>
      <c r="F12" s="31">
        <f t="shared" si="0"/>
        <v>30654.463317292611</v>
      </c>
      <c r="G12" s="31">
        <f t="shared" si="1"/>
        <v>0.2875387136674033</v>
      </c>
      <c r="H12" s="31">
        <f t="shared" si="2"/>
        <v>6845.8873172926105</v>
      </c>
      <c r="I12" s="31">
        <f t="shared" si="3"/>
        <v>46866173.161067814</v>
      </c>
      <c r="J12" s="31"/>
      <c r="K12" s="31"/>
      <c r="L12" s="31"/>
    </row>
    <row r="13" spans="1:18" ht="15.75" thickBot="1" x14ac:dyDescent="0.3">
      <c r="B13" s="58" t="e">
        <f>'Объединенные данные'!#REF!</f>
        <v>#REF!</v>
      </c>
      <c r="C13" s="59">
        <f>'Объединенные данные'!E11</f>
        <v>28037.592000000001</v>
      </c>
      <c r="D13" s="59">
        <f>'Объединенные данные'!F11</f>
        <v>12800</v>
      </c>
      <c r="E13" s="59">
        <f>'Объединенные данные'!H11</f>
        <v>10400</v>
      </c>
      <c r="F13" s="31">
        <f t="shared" si="0"/>
        <v>32995.487020316155</v>
      </c>
      <c r="G13" s="31">
        <f t="shared" si="1"/>
        <v>0.17683027202607679</v>
      </c>
      <c r="H13" s="31">
        <f t="shared" si="2"/>
        <v>4957.8950203161548</v>
      </c>
      <c r="I13" s="31">
        <f t="shared" si="3"/>
        <v>24580723.032475725</v>
      </c>
      <c r="J13" s="31"/>
      <c r="K13" s="31"/>
      <c r="L13" s="31"/>
      <c r="M13" t="s">
        <v>414</v>
      </c>
    </row>
    <row r="14" spans="1:18" x14ac:dyDescent="0.25">
      <c r="B14" s="58" t="e">
        <f>'Объединенные данные'!#REF!</f>
        <v>#REF!</v>
      </c>
      <c r="C14" s="59">
        <f>'Объединенные данные'!E12</f>
        <v>28791.815999999999</v>
      </c>
      <c r="D14" s="59">
        <f>'Объединенные данные'!F12</f>
        <v>2400</v>
      </c>
      <c r="E14" s="59">
        <f>'Объединенные данные'!H12</f>
        <v>6400</v>
      </c>
      <c r="F14" s="31">
        <f t="shared" si="0"/>
        <v>26556.540175262468</v>
      </c>
      <c r="G14" s="31">
        <f t="shared" si="1"/>
        <v>7.763580542253852E-2</v>
      </c>
      <c r="H14" s="31">
        <f t="shared" si="2"/>
        <v>2235.2758247375314</v>
      </c>
      <c r="I14" s="31">
        <f t="shared" si="3"/>
        <v>4996458.0126560507</v>
      </c>
      <c r="J14" s="31"/>
      <c r="K14" s="31"/>
      <c r="L14" s="31"/>
      <c r="M14" s="29"/>
      <c r="N14" s="29" t="s">
        <v>419</v>
      </c>
      <c r="O14" s="29" t="s">
        <v>420</v>
      </c>
      <c r="P14" s="29" t="s">
        <v>421</v>
      </c>
      <c r="Q14" s="29" t="s">
        <v>422</v>
      </c>
      <c r="R14" s="29" t="s">
        <v>423</v>
      </c>
    </row>
    <row r="15" spans="1:18" x14ac:dyDescent="0.25">
      <c r="B15" s="58" t="e">
        <f>'Объединенные данные'!#REF!</f>
        <v>#REF!</v>
      </c>
      <c r="C15" s="59">
        <f>'Объединенные данные'!E13</f>
        <v>27401.903999999999</v>
      </c>
      <c r="D15" s="59">
        <f>'Объединенные данные'!F13</f>
        <v>7200</v>
      </c>
      <c r="E15" s="59">
        <f>'Объединенные данные'!H13</f>
        <v>14000</v>
      </c>
      <c r="F15" s="31">
        <f t="shared" si="0"/>
        <v>30899.9805242318</v>
      </c>
      <c r="G15" s="31">
        <f t="shared" si="1"/>
        <v>0.12765815558772126</v>
      </c>
      <c r="H15" s="31">
        <f t="shared" si="2"/>
        <v>3498.0765242318012</v>
      </c>
      <c r="I15" s="31">
        <f t="shared" si="3"/>
        <v>12236539.369381638</v>
      </c>
      <c r="J15" s="31"/>
      <c r="K15" s="31"/>
      <c r="L15" s="31"/>
      <c r="M15" s="27" t="s">
        <v>415</v>
      </c>
      <c r="N15" s="27">
        <v>2</v>
      </c>
      <c r="O15" s="27">
        <v>3058890210.5883579</v>
      </c>
      <c r="P15" s="27">
        <v>1529445105.294179</v>
      </c>
      <c r="Q15" s="27">
        <v>83.502166167515824</v>
      </c>
      <c r="R15" s="27">
        <v>2.3917858502657126E-29</v>
      </c>
    </row>
    <row r="16" spans="1:18" x14ac:dyDescent="0.25">
      <c r="B16" s="58" t="e">
        <f>'Объединенные данные'!#REF!</f>
        <v>#REF!</v>
      </c>
      <c r="C16" s="59">
        <f>'Объединенные данные'!E14</f>
        <v>25005.840000000004</v>
      </c>
      <c r="D16" s="59">
        <f>'Объединенные данные'!F14</f>
        <v>12800</v>
      </c>
      <c r="E16" s="59">
        <f>'Объединенные данные'!H14</f>
        <v>6400</v>
      </c>
      <c r="F16" s="31">
        <f t="shared" si="0"/>
        <v>32041.955284151489</v>
      </c>
      <c r="G16" s="31">
        <f t="shared" si="1"/>
        <v>0.28137888125939714</v>
      </c>
      <c r="H16" s="31">
        <f t="shared" si="2"/>
        <v>7036.115284151485</v>
      </c>
      <c r="I16" s="31">
        <f t="shared" si="3"/>
        <v>49506918.291870132</v>
      </c>
      <c r="J16" s="31"/>
      <c r="K16" s="31"/>
      <c r="L16" s="31"/>
      <c r="M16" s="27" t="s">
        <v>416</v>
      </c>
      <c r="N16" s="27">
        <v>289</v>
      </c>
      <c r="O16" s="27">
        <v>5293391246.2018156</v>
      </c>
      <c r="P16" s="27">
        <v>18316232.685819432</v>
      </c>
      <c r="Q16" s="27"/>
      <c r="R16" s="27"/>
    </row>
    <row r="17" spans="2:21" ht="15.75" thickBot="1" x14ac:dyDescent="0.3">
      <c r="B17" s="58" t="e">
        <f>'Объединенные данные'!#REF!</f>
        <v>#REF!</v>
      </c>
      <c r="C17" s="59">
        <f>'Объединенные данные'!E15</f>
        <v>24036.552</v>
      </c>
      <c r="D17" s="59">
        <f>'Объединенные данные'!F15</f>
        <v>2400</v>
      </c>
      <c r="E17" s="59">
        <f>'Объединенные данные'!H15</f>
        <v>14400</v>
      </c>
      <c r="F17" s="31">
        <f t="shared" si="0"/>
        <v>28463.603647591797</v>
      </c>
      <c r="G17" s="31">
        <f t="shared" si="1"/>
        <v>0.18417997920799112</v>
      </c>
      <c r="H17" s="31">
        <f t="shared" si="2"/>
        <v>4427.0516475917975</v>
      </c>
      <c r="I17" s="31">
        <f t="shared" si="3"/>
        <v>19598786.29044525</v>
      </c>
      <c r="J17" s="31"/>
      <c r="K17" s="31"/>
      <c r="L17" s="31"/>
      <c r="M17" s="28" t="s">
        <v>417</v>
      </c>
      <c r="N17" s="28">
        <v>291</v>
      </c>
      <c r="O17" s="28">
        <v>8352281456.7901735</v>
      </c>
      <c r="P17" s="28"/>
      <c r="Q17" s="28"/>
      <c r="R17" s="28"/>
    </row>
    <row r="18" spans="2:21" ht="15.75" thickBot="1" x14ac:dyDescent="0.3">
      <c r="B18" s="58" t="e">
        <f>'Объединенные данные'!#REF!</f>
        <v>#REF!</v>
      </c>
      <c r="C18" s="59">
        <f>'Объединенные данные'!E16</f>
        <v>39349.596000000005</v>
      </c>
      <c r="D18" s="59">
        <f>'Объединенные данные'!F16</f>
        <v>15200</v>
      </c>
      <c r="E18" s="59">
        <f>'Объединенные данные'!H16</f>
        <v>15200</v>
      </c>
      <c r="F18" s="31">
        <f t="shared" si="0"/>
        <v>35405.590128841985</v>
      </c>
      <c r="G18" s="31">
        <f t="shared" si="1"/>
        <v>0.10022989489289852</v>
      </c>
      <c r="H18" s="31">
        <f t="shared" si="2"/>
        <v>3944.0058711580205</v>
      </c>
      <c r="I18" s="31">
        <f t="shared" si="3"/>
        <v>15555182.311728936</v>
      </c>
      <c r="J18" s="31"/>
      <c r="K18" s="31"/>
      <c r="L18" s="31"/>
    </row>
    <row r="19" spans="2:21" x14ac:dyDescent="0.25">
      <c r="B19" s="58" t="e">
        <f>'Объединенные данные'!#REF!</f>
        <v>#REF!</v>
      </c>
      <c r="C19" s="59">
        <f>'Объединенные данные'!E17</f>
        <v>36734.292000000001</v>
      </c>
      <c r="D19" s="59">
        <f>'Объединенные данные'!F17</f>
        <v>13600</v>
      </c>
      <c r="E19" s="59">
        <f>'Объединенные данные'!H17</f>
        <v>14400</v>
      </c>
      <c r="F19" s="31">
        <f t="shared" si="0"/>
        <v>34370.973764856899</v>
      </c>
      <c r="G19" s="31">
        <f t="shared" si="1"/>
        <v>6.4335478009024977E-2</v>
      </c>
      <c r="H19" s="31">
        <f t="shared" si="2"/>
        <v>2363.3182351431024</v>
      </c>
      <c r="I19" s="31">
        <f t="shared" si="3"/>
        <v>5585273.0805599084</v>
      </c>
      <c r="J19" s="31"/>
      <c r="K19" s="31"/>
      <c r="L19" s="31"/>
      <c r="M19" s="29"/>
      <c r="N19" s="29" t="s">
        <v>424</v>
      </c>
      <c r="O19" s="29" t="s">
        <v>412</v>
      </c>
      <c r="P19" s="29" t="s">
        <v>425</v>
      </c>
      <c r="Q19" s="29" t="s">
        <v>426</v>
      </c>
      <c r="R19" s="29" t="s">
        <v>427</v>
      </c>
      <c r="S19" s="29" t="s">
        <v>428</v>
      </c>
      <c r="T19" s="29" t="s">
        <v>429</v>
      </c>
      <c r="U19" s="29" t="s">
        <v>430</v>
      </c>
    </row>
    <row r="20" spans="2:21" x14ac:dyDescent="0.25">
      <c r="B20" s="58" t="e">
        <f>'Объединенные данные'!#REF!</f>
        <v>#REF!</v>
      </c>
      <c r="C20" s="59">
        <f>'Объединенные данные'!E18</f>
        <v>30660.756000000001</v>
      </c>
      <c r="D20" s="59">
        <f>'Объединенные данные'!F18</f>
        <v>11600</v>
      </c>
      <c r="E20" s="59">
        <f>'Объединенные данные'!H18</f>
        <v>13600</v>
      </c>
      <c r="F20" s="31">
        <f t="shared" si="0"/>
        <v>33125.379896683771</v>
      </c>
      <c r="G20" s="31">
        <f t="shared" si="1"/>
        <v>8.0383663621463541E-2</v>
      </c>
      <c r="H20" s="31">
        <f t="shared" si="2"/>
        <v>2464.62389668377</v>
      </c>
      <c r="I20" s="31">
        <f t="shared" si="3"/>
        <v>6074370.9521046905</v>
      </c>
      <c r="J20" s="31"/>
      <c r="K20" s="31"/>
      <c r="L20" s="31"/>
      <c r="M20" s="27" t="s">
        <v>418</v>
      </c>
      <c r="N20" s="27">
        <v>23765.024372270764</v>
      </c>
      <c r="O20" s="27">
        <v>851.98015053764982</v>
      </c>
      <c r="P20" s="27">
        <v>27.893870951422553</v>
      </c>
      <c r="Q20" s="27">
        <v>5.8227528664609111E-84</v>
      </c>
      <c r="R20" s="27">
        <v>22088.151557060446</v>
      </c>
      <c r="S20" s="27">
        <v>25441.897187481081</v>
      </c>
      <c r="T20" s="27">
        <v>22088.151557060446</v>
      </c>
      <c r="U20" s="27">
        <v>25441.897187481081</v>
      </c>
    </row>
    <row r="21" spans="2:21" x14ac:dyDescent="0.25">
      <c r="B21" s="58" t="e">
        <f>'Объединенные данные'!#REF!</f>
        <v>#REF!</v>
      </c>
      <c r="C21" s="59">
        <f>'Объединенные данные'!E19</f>
        <v>21978.588</v>
      </c>
      <c r="D21" s="59">
        <f>'Объединенные данные'!F19</f>
        <v>8000</v>
      </c>
      <c r="E21" s="59">
        <f>'Объединенные данные'!H19</f>
        <v>9200</v>
      </c>
      <c r="F21" s="31">
        <f t="shared" si="0"/>
        <v>30177.697449210282</v>
      </c>
      <c r="G21" s="31">
        <f t="shared" si="1"/>
        <v>0.37304987241265375</v>
      </c>
      <c r="H21" s="31">
        <f t="shared" si="2"/>
        <v>8199.109449210282</v>
      </c>
      <c r="I21" s="31">
        <f t="shared" si="3"/>
        <v>67225395.760129333</v>
      </c>
      <c r="J21" s="31"/>
      <c r="K21" s="31"/>
      <c r="L21" s="31"/>
      <c r="M21" s="27" t="s">
        <v>386</v>
      </c>
      <c r="N21" s="27">
        <v>0.52744376047009844</v>
      </c>
      <c r="O21" s="27">
        <v>5.0107720799053936E-2</v>
      </c>
      <c r="P21" s="27">
        <v>10.526197401500188</v>
      </c>
      <c r="Q21" s="27">
        <v>3.7956022500667203E-22</v>
      </c>
      <c r="R21" s="27">
        <v>0.42882142192493639</v>
      </c>
      <c r="S21" s="27">
        <v>0.62606609901526045</v>
      </c>
      <c r="T21" s="27">
        <v>0.42882142192493639</v>
      </c>
      <c r="U21" s="27">
        <v>0.62606609901526045</v>
      </c>
    </row>
    <row r="22" spans="2:21" ht="15.75" thickBot="1" x14ac:dyDescent="0.3">
      <c r="B22" s="58" t="e">
        <f>'Объединенные данные'!#REF!</f>
        <v>#REF!</v>
      </c>
      <c r="C22" s="59">
        <f>'Объединенные данные'!E20</f>
        <v>27552.396000000001</v>
      </c>
      <c r="D22" s="59">
        <f>'Объединенные данные'!F20</f>
        <v>4800</v>
      </c>
      <c r="E22" s="59">
        <f>'Объединенные данные'!H20</f>
        <v>11200</v>
      </c>
      <c r="F22" s="31">
        <f t="shared" si="0"/>
        <v>28966.643283788297</v>
      </c>
      <c r="G22" s="31">
        <f t="shared" si="1"/>
        <v>5.1329375629919662E-2</v>
      </c>
      <c r="H22" s="31">
        <f t="shared" si="2"/>
        <v>1414.247283788296</v>
      </c>
      <c r="I22" s="31">
        <f t="shared" si="3"/>
        <v>2000095.3797025732</v>
      </c>
      <c r="J22" s="31"/>
      <c r="K22" s="31"/>
      <c r="L22" s="31"/>
      <c r="M22" s="28" t="s">
        <v>389</v>
      </c>
      <c r="N22" s="28">
        <v>0.23838293404116626</v>
      </c>
      <c r="O22" s="28">
        <v>5.0307661474083873E-2</v>
      </c>
      <c r="P22" s="28">
        <v>4.7385015931215539</v>
      </c>
      <c r="Q22" s="28">
        <v>3.3818705404965206E-6</v>
      </c>
      <c r="R22" s="28">
        <v>0.13936707097269113</v>
      </c>
      <c r="S22" s="28">
        <v>0.33739879710964138</v>
      </c>
      <c r="T22" s="28">
        <v>0.13936707097269113</v>
      </c>
      <c r="U22" s="28">
        <v>0.33739879710964138</v>
      </c>
    </row>
    <row r="23" spans="2:21" x14ac:dyDescent="0.25">
      <c r="B23" s="58" t="e">
        <f>'Объединенные данные'!#REF!</f>
        <v>#REF!</v>
      </c>
      <c r="C23" s="59">
        <f>'Объединенные данные'!E21</f>
        <v>34531.824000000001</v>
      </c>
      <c r="D23" s="59">
        <f>'Объединенные данные'!F21</f>
        <v>4800</v>
      </c>
      <c r="E23" s="59">
        <f>'Объединенные данные'!H21</f>
        <v>13600</v>
      </c>
      <c r="F23" s="31">
        <f t="shared" si="0"/>
        <v>29538.762325487096</v>
      </c>
      <c r="G23" s="31">
        <f t="shared" si="1"/>
        <v>0.14459304769168593</v>
      </c>
      <c r="H23" s="31">
        <f t="shared" si="2"/>
        <v>4993.0616745129046</v>
      </c>
      <c r="I23" s="31">
        <f t="shared" si="3"/>
        <v>24930664.885489609</v>
      </c>
      <c r="J23" s="31"/>
      <c r="K23" s="31"/>
      <c r="L23" s="31"/>
    </row>
    <row r="24" spans="2:21" x14ac:dyDescent="0.25">
      <c r="B24" s="58" t="e">
        <f>'Объединенные данные'!#REF!</f>
        <v>#REF!</v>
      </c>
      <c r="C24" s="59">
        <f>'Объединенные данные'!E22</f>
        <v>31405.583999999999</v>
      </c>
      <c r="D24" s="59">
        <f>'Объединенные данные'!F22</f>
        <v>5440</v>
      </c>
      <c r="E24" s="59">
        <f>'Объединенные данные'!H22</f>
        <v>6080</v>
      </c>
      <c r="F24" s="31">
        <f t="shared" si="0"/>
        <v>28083.686668198392</v>
      </c>
      <c r="G24" s="31">
        <f t="shared" si="1"/>
        <v>0.10577409838331957</v>
      </c>
      <c r="H24" s="31">
        <f t="shared" si="2"/>
        <v>3321.8973318016069</v>
      </c>
      <c r="I24" s="31">
        <f t="shared" si="3"/>
        <v>11035001.883030636</v>
      </c>
      <c r="J24" s="31"/>
      <c r="K24" s="31"/>
      <c r="L24" s="31"/>
    </row>
    <row r="25" spans="2:21" x14ac:dyDescent="0.25">
      <c r="B25" s="58" t="e">
        <f>'Объединенные данные'!#REF!</f>
        <v>#REF!</v>
      </c>
      <c r="C25" s="59">
        <f>'Объединенные данные'!E23</f>
        <v>38347.847999999998</v>
      </c>
      <c r="D25" s="59">
        <f>'Объединенные данные'!F23</f>
        <v>11600</v>
      </c>
      <c r="E25" s="59">
        <f>'Объединенные данные'!H23</f>
        <v>11120</v>
      </c>
      <c r="F25" s="31">
        <f t="shared" si="0"/>
        <v>32534.190220261677</v>
      </c>
      <c r="G25" s="31">
        <f t="shared" si="1"/>
        <v>0.15160323415640747</v>
      </c>
      <c r="H25" s="31">
        <f t="shared" si="2"/>
        <v>5813.6577797383216</v>
      </c>
      <c r="I25" s="31">
        <f t="shared" si="3"/>
        <v>33798616.779911913</v>
      </c>
      <c r="J25" s="31"/>
      <c r="K25" s="31"/>
      <c r="L25" s="31"/>
    </row>
    <row r="26" spans="2:21" x14ac:dyDescent="0.25">
      <c r="B26" s="58" t="e">
        <f>'Объединенные данные'!#REF!</f>
        <v>#REF!</v>
      </c>
      <c r="C26" s="59">
        <f>'Объединенные данные'!E24</f>
        <v>41536.944000000003</v>
      </c>
      <c r="D26" s="59">
        <f>'Объединенные данные'!F24</f>
        <v>11040</v>
      </c>
      <c r="E26" s="59">
        <f>'Объединенные данные'!H24</f>
        <v>14400</v>
      </c>
      <c r="F26" s="31">
        <f t="shared" si="0"/>
        <v>33020.717738053441</v>
      </c>
      <c r="G26" s="31">
        <f t="shared" si="1"/>
        <v>0.2050277522088905</v>
      </c>
      <c r="H26" s="31">
        <f t="shared" si="2"/>
        <v>8516.2262619465619</v>
      </c>
      <c r="I26" s="31">
        <f t="shared" si="3"/>
        <v>72526109.744668305</v>
      </c>
    </row>
    <row r="27" spans="2:21" x14ac:dyDescent="0.25">
      <c r="B27" s="58" t="e">
        <f>'Объединенные данные'!#REF!</f>
        <v>#REF!</v>
      </c>
      <c r="C27" s="59">
        <f>'Объединенные данные'!E25</f>
        <v>28674.083999999999</v>
      </c>
      <c r="D27" s="59">
        <f>'Объединенные данные'!F25</f>
        <v>6480</v>
      </c>
      <c r="E27" s="59">
        <f>'Объединенные данные'!H25</f>
        <v>8400</v>
      </c>
      <c r="F27" s="31">
        <f t="shared" si="0"/>
        <v>29185.276586062799</v>
      </c>
      <c r="G27" s="31">
        <f t="shared" si="1"/>
        <v>1.7827686703533401E-2</v>
      </c>
      <c r="H27" s="31">
        <f t="shared" si="2"/>
        <v>511.19258606279982</v>
      </c>
      <c r="I27" s="31">
        <f t="shared" si="3"/>
        <v>261317.860045573</v>
      </c>
    </row>
    <row r="28" spans="2:21" x14ac:dyDescent="0.25">
      <c r="B28" s="58" t="e">
        <f>'Объединенные данные'!#REF!</f>
        <v>#REF!</v>
      </c>
      <c r="C28" s="59">
        <f>'Объединенные данные'!E26</f>
        <v>33791.976000000002</v>
      </c>
      <c r="D28" s="59">
        <f>'Объединенные данные'!F26</f>
        <v>7680</v>
      </c>
      <c r="E28" s="59">
        <f>'Объединенные данные'!H26</f>
        <v>11680</v>
      </c>
      <c r="F28" s="31">
        <f t="shared" si="0"/>
        <v>30600.105122281941</v>
      </c>
      <c r="G28" s="31">
        <f t="shared" si="1"/>
        <v>9.4456473268034441E-2</v>
      </c>
      <c r="H28" s="31">
        <f t="shared" si="2"/>
        <v>3191.8708777180618</v>
      </c>
      <c r="I28" s="31">
        <f t="shared" si="3"/>
        <v>10188039.70002467</v>
      </c>
    </row>
    <row r="29" spans="2:21" x14ac:dyDescent="0.25">
      <c r="B29" s="58" t="e">
        <f>'Объединенные данные'!#REF!</f>
        <v>#REF!</v>
      </c>
      <c r="C29" s="59">
        <f>'Объединенные данные'!E27</f>
        <v>39558.948000000004</v>
      </c>
      <c r="D29" s="59">
        <f>'Объединенные данные'!F27</f>
        <v>12400</v>
      </c>
      <c r="E29" s="59">
        <f>'Объединенные данные'!H27</f>
        <v>12880</v>
      </c>
      <c r="F29" s="31">
        <f t="shared" si="0"/>
        <v>33375.699192550208</v>
      </c>
      <c r="G29" s="31">
        <f t="shared" si="1"/>
        <v>0.15630468250697149</v>
      </c>
      <c r="H29" s="31">
        <f t="shared" si="2"/>
        <v>6183.248807449796</v>
      </c>
      <c r="I29" s="31">
        <f t="shared" si="3"/>
        <v>38232565.814829327</v>
      </c>
    </row>
    <row r="30" spans="2:21" x14ac:dyDescent="0.25">
      <c r="B30" s="58" t="e">
        <f>'Объединенные данные'!#REF!</f>
        <v>#REF!</v>
      </c>
      <c r="C30" s="59">
        <f>'Объединенные данные'!E28</f>
        <v>29480.256000000001</v>
      </c>
      <c r="D30" s="59">
        <f>'Объединенные данные'!F28</f>
        <v>7440</v>
      </c>
      <c r="E30" s="59">
        <f>'Объединенные данные'!H28</f>
        <v>9600</v>
      </c>
      <c r="F30" s="31">
        <f t="shared" si="0"/>
        <v>29977.682116963493</v>
      </c>
      <c r="G30" s="31">
        <f t="shared" si="1"/>
        <v>1.6873195299372295E-2</v>
      </c>
      <c r="H30" s="31">
        <f t="shared" si="2"/>
        <v>497.42611696349195</v>
      </c>
      <c r="I30" s="31">
        <f t="shared" si="3"/>
        <v>247432.74183737757</v>
      </c>
    </row>
    <row r="31" spans="2:21" x14ac:dyDescent="0.25">
      <c r="B31" s="58" t="e">
        <f>'Объединенные данные'!#REF!</f>
        <v>#REF!</v>
      </c>
      <c r="C31" s="59">
        <f>'Объединенные данные'!E29</f>
        <v>32527.775999999998</v>
      </c>
      <c r="D31" s="59">
        <f>'Объединенные данные'!F29</f>
        <v>8560</v>
      </c>
      <c r="E31" s="59">
        <f>'Объединенные данные'!H29</f>
        <v>8160</v>
      </c>
      <c r="F31" s="31">
        <f t="shared" si="0"/>
        <v>30225.147703670722</v>
      </c>
      <c r="G31" s="31">
        <f t="shared" si="1"/>
        <v>7.0789601364977306E-2</v>
      </c>
      <c r="H31" s="31">
        <f t="shared" si="2"/>
        <v>2302.6282963292761</v>
      </c>
      <c r="I31" s="31">
        <f t="shared" si="3"/>
        <v>5302097.0710562645</v>
      </c>
    </row>
    <row r="32" spans="2:21" x14ac:dyDescent="0.25">
      <c r="B32" s="58" t="e">
        <f>'Объединенные данные'!#REF!</f>
        <v>#REF!</v>
      </c>
      <c r="C32" s="59">
        <f>'Объединенные данные'!E30</f>
        <v>33939</v>
      </c>
      <c r="D32" s="59">
        <f>'Объединенные данные'!F30</f>
        <v>2168</v>
      </c>
      <c r="E32" s="59">
        <f>'Объединенные данные'!H30</f>
        <v>13040</v>
      </c>
      <c r="F32" s="31">
        <f t="shared" si="0"/>
        <v>28017.035904866745</v>
      </c>
      <c r="G32" s="31">
        <f t="shared" si="1"/>
        <v>0.17448846740131574</v>
      </c>
      <c r="H32" s="31">
        <f t="shared" si="2"/>
        <v>5921.9640951332549</v>
      </c>
      <c r="I32" s="31">
        <f t="shared" si="3"/>
        <v>35069658.744047433</v>
      </c>
    </row>
    <row r="33" spans="2:9" x14ac:dyDescent="0.25">
      <c r="B33" s="58" t="e">
        <f>'Объединенные данные'!#REF!</f>
        <v>#REF!</v>
      </c>
      <c r="C33" s="59">
        <f>'Объединенные данные'!E31</f>
        <v>38119.512000000002</v>
      </c>
      <c r="D33" s="59">
        <f>'Объединенные данные'!F31</f>
        <v>10880</v>
      </c>
      <c r="E33" s="59">
        <f>'Объединенные данные'!H31</f>
        <v>11200</v>
      </c>
      <c r="F33" s="31">
        <f t="shared" si="0"/>
        <v>32173.501347446494</v>
      </c>
      <c r="G33" s="31">
        <f t="shared" si="1"/>
        <v>0.15598338857416402</v>
      </c>
      <c r="H33" s="31">
        <f t="shared" si="2"/>
        <v>5946.0106525535084</v>
      </c>
      <c r="I33" s="31">
        <f t="shared" si="3"/>
        <v>35355042.680279799</v>
      </c>
    </row>
    <row r="34" spans="2:9" x14ac:dyDescent="0.25">
      <c r="B34" s="58" t="e">
        <f>'Объединенные данные'!#REF!</f>
        <v>#REF!</v>
      </c>
      <c r="C34" s="59">
        <f>'Объединенные данные'!E32</f>
        <v>33725.207999999999</v>
      </c>
      <c r="D34" s="59">
        <f>'Объединенные данные'!F32</f>
        <v>9200</v>
      </c>
      <c r="E34" s="59">
        <f>'Объединенные данные'!H32</f>
        <v>11680</v>
      </c>
      <c r="F34" s="31">
        <f t="shared" si="0"/>
        <v>31401.819638196492</v>
      </c>
      <c r="G34" s="31">
        <f t="shared" si="1"/>
        <v>6.8891742989502305E-2</v>
      </c>
      <c r="H34" s="31">
        <f t="shared" si="2"/>
        <v>2323.388361803507</v>
      </c>
      <c r="I34" s="31">
        <f t="shared" si="3"/>
        <v>5398133.4797639837</v>
      </c>
    </row>
    <row r="35" spans="2:9" x14ac:dyDescent="0.25">
      <c r="B35" s="58" t="e">
        <f>'Объединенные данные'!#REF!</f>
        <v>#REF!</v>
      </c>
      <c r="C35" s="59">
        <f>'Объединенные данные'!E33</f>
        <v>32647.871999999999</v>
      </c>
      <c r="D35" s="59">
        <f>'Объединенные данные'!F33</f>
        <v>7200</v>
      </c>
      <c r="E35" s="59">
        <f>'Объединенные данные'!H33</f>
        <v>9920</v>
      </c>
      <c r="F35" s="31">
        <f t="shared" si="0"/>
        <v>29927.378153343845</v>
      </c>
      <c r="G35" s="31">
        <f t="shared" si="1"/>
        <v>8.3328366597864467E-2</v>
      </c>
      <c r="H35" s="31">
        <f t="shared" si="2"/>
        <v>2720.4938466561543</v>
      </c>
      <c r="I35" s="31">
        <f t="shared" si="3"/>
        <v>7401086.7696939996</v>
      </c>
    </row>
    <row r="36" spans="2:9" x14ac:dyDescent="0.25">
      <c r="B36" s="58" t="e">
        <f>'Объединенные данные'!#REF!</f>
        <v>#REF!</v>
      </c>
      <c r="C36" s="59">
        <f>'Объединенные данные'!E34</f>
        <v>32553.851999999999</v>
      </c>
      <c r="D36" s="59">
        <f>'Объединенные данные'!F34</f>
        <v>10480</v>
      </c>
      <c r="E36" s="59">
        <f>'Объединенные данные'!H34</f>
        <v>9280</v>
      </c>
      <c r="F36" s="31">
        <f t="shared" si="0"/>
        <v>31504.828609899418</v>
      </c>
      <c r="G36" s="31">
        <f t="shared" si="1"/>
        <v>3.2224247689661464E-2</v>
      </c>
      <c r="H36" s="31">
        <f t="shared" si="2"/>
        <v>1049.0233901005813</v>
      </c>
      <c r="I36" s="31">
        <f t="shared" si="3"/>
        <v>1100450.0729781163</v>
      </c>
    </row>
    <row r="37" spans="2:9" x14ac:dyDescent="0.25">
      <c r="B37" s="58" t="e">
        <f>'Объединенные данные'!#REF!</f>
        <v>#REF!</v>
      </c>
      <c r="C37" s="59">
        <f>'Объединенные данные'!E35</f>
        <v>35723.123999999996</v>
      </c>
      <c r="D37" s="59">
        <f>'Объединенные данные'!F35</f>
        <v>11520</v>
      </c>
      <c r="E37" s="59">
        <f>'Объединенные данные'!H35</f>
        <v>12000</v>
      </c>
      <c r="F37" s="31">
        <f t="shared" si="0"/>
        <v>32701.771701380294</v>
      </c>
      <c r="G37" s="31">
        <f t="shared" si="1"/>
        <v>8.457693393835608E-2</v>
      </c>
      <c r="H37" s="31">
        <f t="shared" si="2"/>
        <v>3021.3522986197022</v>
      </c>
      <c r="I37" s="31">
        <f t="shared" si="3"/>
        <v>9128569.7123745587</v>
      </c>
    </row>
    <row r="38" spans="2:9" x14ac:dyDescent="0.25">
      <c r="B38" s="58" t="e">
        <f>'Объединенные данные'!#REF!</f>
        <v>#REF!</v>
      </c>
      <c r="C38" s="59">
        <f>'Объединенные данные'!E36</f>
        <v>39155.555999999997</v>
      </c>
      <c r="D38" s="59">
        <f>'Объединенные данные'!F36</f>
        <v>9600</v>
      </c>
      <c r="E38" s="59">
        <f>'Объединенные данные'!H36</f>
        <v>13840</v>
      </c>
      <c r="F38" s="31">
        <f t="shared" si="0"/>
        <v>32127.704279913451</v>
      </c>
      <c r="G38" s="31">
        <f t="shared" si="1"/>
        <v>0.17948542781735871</v>
      </c>
      <c r="H38" s="31">
        <f t="shared" si="2"/>
        <v>7027.8517200865463</v>
      </c>
      <c r="I38" s="31">
        <f t="shared" si="3"/>
        <v>49390699.799523428</v>
      </c>
    </row>
    <row r="39" spans="2:9" x14ac:dyDescent="0.25">
      <c r="B39" s="58" t="e">
        <f>'Объединенные данные'!#REF!</f>
        <v>#REF!</v>
      </c>
      <c r="C39" s="59">
        <f>'Объединенные данные'!E37</f>
        <v>37091.603999999999</v>
      </c>
      <c r="D39" s="59">
        <f>'Объединенные данные'!F37</f>
        <v>9200</v>
      </c>
      <c r="E39" s="59">
        <f>'Объединенные данные'!H37</f>
        <v>12880</v>
      </c>
      <c r="F39" s="31">
        <f t="shared" si="0"/>
        <v>31687.87915904589</v>
      </c>
      <c r="G39" s="31">
        <f t="shared" si="1"/>
        <v>0.14568593045892839</v>
      </c>
      <c r="H39" s="31">
        <f t="shared" si="2"/>
        <v>5403.7248409541098</v>
      </c>
      <c r="I39" s="31">
        <f t="shared" si="3"/>
        <v>29200242.156744521</v>
      </c>
    </row>
    <row r="40" spans="2:9" x14ac:dyDescent="0.25">
      <c r="B40" s="58" t="e">
        <f>'Объединенные данные'!#REF!</f>
        <v>#REF!</v>
      </c>
      <c r="C40" s="59">
        <f>'Объединенные данные'!E38</f>
        <v>32413.752</v>
      </c>
      <c r="D40" s="59">
        <f>'Объединенные данные'!F38</f>
        <v>7200</v>
      </c>
      <c r="E40" s="59">
        <f>'Объединенные данные'!H38</f>
        <v>11840</v>
      </c>
      <c r="F40" s="31">
        <f t="shared" si="0"/>
        <v>30385.073386702883</v>
      </c>
      <c r="G40" s="31">
        <f t="shared" si="1"/>
        <v>6.2586972754561626E-2</v>
      </c>
      <c r="H40" s="31">
        <f t="shared" si="2"/>
        <v>2028.6786132971174</v>
      </c>
      <c r="I40" s="31">
        <f t="shared" si="3"/>
        <v>4115536.9160491154</v>
      </c>
    </row>
    <row r="41" spans="2:9" x14ac:dyDescent="0.25">
      <c r="B41" s="58" t="e">
        <f>'Объединенные данные'!#REF!</f>
        <v>#REF!</v>
      </c>
      <c r="C41" s="59">
        <f>'Объединенные данные'!E39</f>
        <v>31170.408000000003</v>
      </c>
      <c r="D41" s="59">
        <f>'Объединенные данные'!F39</f>
        <v>6800</v>
      </c>
      <c r="E41" s="59">
        <f>'Объединенные данные'!H39</f>
        <v>12880</v>
      </c>
      <c r="F41" s="31">
        <f t="shared" si="0"/>
        <v>30422.014133917652</v>
      </c>
      <c r="G41" s="31">
        <f t="shared" si="1"/>
        <v>2.4009755216625697E-2</v>
      </c>
      <c r="H41" s="31">
        <f t="shared" si="2"/>
        <v>748.39386608235145</v>
      </c>
      <c r="I41" s="31">
        <f t="shared" si="3"/>
        <v>560093.37878968858</v>
      </c>
    </row>
    <row r="42" spans="2:9" x14ac:dyDescent="0.25">
      <c r="B42" s="58" t="e">
        <f>'Объединенные данные'!#REF!</f>
        <v>#REF!</v>
      </c>
      <c r="C42" s="59">
        <f>'Объединенные данные'!E40</f>
        <v>36771.227999999996</v>
      </c>
      <c r="D42" s="59">
        <f>'Объединенные данные'!F40</f>
        <v>11680</v>
      </c>
      <c r="E42" s="59">
        <f>'Объединенные данные'!H40</f>
        <v>12880</v>
      </c>
      <c r="F42" s="31">
        <f t="shared" si="0"/>
        <v>32995.939685011734</v>
      </c>
      <c r="G42" s="31">
        <f t="shared" si="1"/>
        <v>0.10266962841132916</v>
      </c>
      <c r="H42" s="31">
        <f t="shared" si="2"/>
        <v>3775.2883149882618</v>
      </c>
      <c r="I42" s="31">
        <f t="shared" si="3"/>
        <v>14252801.86128691</v>
      </c>
    </row>
    <row r="43" spans="2:9" x14ac:dyDescent="0.25">
      <c r="B43" s="58" t="e">
        <f>'Объединенные данные'!#REF!</f>
        <v>#REF!</v>
      </c>
      <c r="C43" s="59">
        <f>'Объединенные данные'!E41</f>
        <v>38389.452000000005</v>
      </c>
      <c r="D43" s="59">
        <f>'Объединенные данные'!F41</f>
        <v>13440</v>
      </c>
      <c r="E43" s="59">
        <f>'Объединенные данные'!H41</f>
        <v>9520</v>
      </c>
      <c r="F43" s="31">
        <f t="shared" si="0"/>
        <v>33123.274045060789</v>
      </c>
      <c r="G43" s="31">
        <f t="shared" si="1"/>
        <v>0.13717773191811164</v>
      </c>
      <c r="H43" s="31">
        <f t="shared" si="2"/>
        <v>5266.1779549392159</v>
      </c>
      <c r="I43" s="31">
        <f t="shared" si="3"/>
        <v>27732630.253087781</v>
      </c>
    </row>
    <row r="44" spans="2:9" x14ac:dyDescent="0.25">
      <c r="B44" s="58" t="e">
        <f>'Объединенные данные'!#REF!</f>
        <v>#REF!</v>
      </c>
      <c r="C44" s="59">
        <f>'Объединенные данные'!E42</f>
        <v>38180.951999999997</v>
      </c>
      <c r="D44" s="59">
        <f>'Объединенные данные'!F42</f>
        <v>12000</v>
      </c>
      <c r="E44" s="59">
        <f>'Объединенные данные'!H42</f>
        <v>10960</v>
      </c>
      <c r="F44" s="31">
        <f t="shared" si="0"/>
        <v>32707.026455003128</v>
      </c>
      <c r="G44" s="31">
        <f t="shared" si="1"/>
        <v>0.14336796905946372</v>
      </c>
      <c r="H44" s="31">
        <f t="shared" si="2"/>
        <v>5473.9255449968696</v>
      </c>
      <c r="I44" s="31">
        <f t="shared" si="3"/>
        <v>29963860.872169275</v>
      </c>
    </row>
    <row r="45" spans="2:9" x14ac:dyDescent="0.25">
      <c r="B45" s="58" t="e">
        <f>'Объединенные данные'!#REF!</f>
        <v>#REF!</v>
      </c>
      <c r="C45" s="59">
        <f>'Объединенные данные'!E43</f>
        <v>39043.824000000001</v>
      </c>
      <c r="D45" s="59">
        <f>'Объединенные данные'!F43</f>
        <v>12640</v>
      </c>
      <c r="E45" s="59">
        <f>'Объединенные данные'!H43</f>
        <v>12480</v>
      </c>
      <c r="F45" s="31">
        <f t="shared" si="0"/>
        <v>33406.932521446564</v>
      </c>
      <c r="G45" s="31">
        <f t="shared" si="1"/>
        <v>0.14437344760475912</v>
      </c>
      <c r="H45" s="31">
        <f t="shared" si="2"/>
        <v>5636.8914785534362</v>
      </c>
      <c r="I45" s="31">
        <f t="shared" si="3"/>
        <v>31774545.540988345</v>
      </c>
    </row>
    <row r="46" spans="2:9" x14ac:dyDescent="0.25">
      <c r="B46" s="58" t="e">
        <f>'Объединенные данные'!#REF!</f>
        <v>#REF!</v>
      </c>
      <c r="C46" s="59">
        <f>'Объединенные данные'!E44</f>
        <v>37379.364000000001</v>
      </c>
      <c r="D46" s="59">
        <f>'Объединенные данные'!F44</f>
        <v>11520</v>
      </c>
      <c r="E46" s="59">
        <f>'Объединенные данные'!H44</f>
        <v>13600</v>
      </c>
      <c r="F46" s="31">
        <f t="shared" si="0"/>
        <v>33083.184395846161</v>
      </c>
      <c r="G46" s="31">
        <f t="shared" si="1"/>
        <v>0.11493452922724527</v>
      </c>
      <c r="H46" s="31">
        <f t="shared" si="2"/>
        <v>4296.17960415384</v>
      </c>
      <c r="I46" s="31">
        <f t="shared" si="3"/>
        <v>18457159.191147447</v>
      </c>
    </row>
    <row r="47" spans="2:9" x14ac:dyDescent="0.25">
      <c r="B47" s="58" t="e">
        <f>'Объединенные данные'!#REF!</f>
        <v>#REF!</v>
      </c>
      <c r="C47" s="59">
        <f>'Объединенные данные'!E45</f>
        <v>34981.932000000001</v>
      </c>
      <c r="D47" s="59">
        <f>'Объединенные данные'!F45</f>
        <v>13280</v>
      </c>
      <c r="E47" s="59">
        <f>'Объединенные данные'!H45</f>
        <v>10800</v>
      </c>
      <c r="F47" s="31">
        <f t="shared" si="0"/>
        <v>33344.013198958266</v>
      </c>
      <c r="G47" s="31">
        <f t="shared" si="1"/>
        <v>4.6821850806917545E-2</v>
      </c>
      <c r="H47" s="31">
        <f t="shared" si="2"/>
        <v>1637.9188010417347</v>
      </c>
      <c r="I47" s="31">
        <f t="shared" si="3"/>
        <v>2682777.9988059937</v>
      </c>
    </row>
    <row r="48" spans="2:9" x14ac:dyDescent="0.25">
      <c r="B48" s="58" t="e">
        <f>'Объединенные данные'!#REF!</f>
        <v>#REF!</v>
      </c>
      <c r="C48" s="59">
        <f>'Объединенные данные'!E46</f>
        <v>39032.387999999999</v>
      </c>
      <c r="D48" s="59">
        <f>'Объединенные данные'!F46</f>
        <v>13600</v>
      </c>
      <c r="E48" s="59">
        <f>'Объединенные данные'!H46</f>
        <v>11520</v>
      </c>
      <c r="F48" s="31">
        <f t="shared" si="0"/>
        <v>33684.430914818338</v>
      </c>
      <c r="G48" s="31">
        <f t="shared" si="1"/>
        <v>0.13701332045535264</v>
      </c>
      <c r="H48" s="31">
        <f t="shared" si="2"/>
        <v>5347.9570851816607</v>
      </c>
      <c r="I48" s="31">
        <f t="shared" si="3"/>
        <v>28600644.984944724</v>
      </c>
    </row>
    <row r="49" spans="2:9" x14ac:dyDescent="0.25">
      <c r="B49" s="58" t="e">
        <f>'Объединенные данные'!#REF!</f>
        <v>#REF!</v>
      </c>
      <c r="C49" s="59">
        <f>'Объединенные данные'!E47</f>
        <v>37323.407999999996</v>
      </c>
      <c r="D49" s="59">
        <f>'Объединенные данные'!F47</f>
        <v>10560</v>
      </c>
      <c r="E49" s="59">
        <f>'Объединенные данные'!H47</f>
        <v>13280</v>
      </c>
      <c r="F49" s="31">
        <f t="shared" si="0"/>
        <v>32500.555846901691</v>
      </c>
      <c r="G49" s="31">
        <f t="shared" si="1"/>
        <v>0.12921789331505595</v>
      </c>
      <c r="H49" s="31">
        <f t="shared" si="2"/>
        <v>4822.8521530983053</v>
      </c>
      <c r="I49" s="31">
        <f t="shared" si="3"/>
        <v>23259902.89064496</v>
      </c>
    </row>
    <row r="50" spans="2:9" x14ac:dyDescent="0.25">
      <c r="B50" s="58" t="e">
        <f>'Объединенные данные'!#REF!</f>
        <v>#REF!</v>
      </c>
      <c r="C50" s="59">
        <f>'Объединенные данные'!E48</f>
        <v>34950.504000000001</v>
      </c>
      <c r="D50" s="59">
        <f>'Объединенные данные'!F48</f>
        <v>8800</v>
      </c>
      <c r="E50" s="59">
        <f>'Объединенные данные'!H48</f>
        <v>13600</v>
      </c>
      <c r="F50" s="31">
        <f t="shared" si="0"/>
        <v>31648.537367367491</v>
      </c>
      <c r="G50" s="31">
        <f t="shared" si="1"/>
        <v>9.4475508354114418E-2</v>
      </c>
      <c r="H50" s="31">
        <f t="shared" si="2"/>
        <v>3301.9666326325096</v>
      </c>
      <c r="I50" s="31">
        <f t="shared" si="3"/>
        <v>10902983.643018475</v>
      </c>
    </row>
    <row r="51" spans="2:9" x14ac:dyDescent="0.25">
      <c r="B51" s="58" t="e">
        <f>'Объединенные данные'!#REF!</f>
        <v>#REF!</v>
      </c>
      <c r="C51" s="59">
        <f>'Объединенные данные'!E49</f>
        <v>39775.608</v>
      </c>
      <c r="D51" s="59">
        <f>'Объединенные данные'!F49</f>
        <v>14400</v>
      </c>
      <c r="E51" s="59">
        <f>'Объединенные данные'!H49</f>
        <v>12400</v>
      </c>
      <c r="F51" s="31">
        <f t="shared" si="0"/>
        <v>34316.162905150639</v>
      </c>
      <c r="G51" s="31">
        <f t="shared" si="1"/>
        <v>0.13725610667847896</v>
      </c>
      <c r="H51" s="31">
        <f t="shared" si="2"/>
        <v>5459.4450948493613</v>
      </c>
      <c r="I51" s="31">
        <f t="shared" si="3"/>
        <v>29805540.743674751</v>
      </c>
    </row>
    <row r="52" spans="2:9" x14ac:dyDescent="0.25">
      <c r="B52" s="58" t="e">
        <f>'Объединенные данные'!#REF!</f>
        <v>#REF!</v>
      </c>
      <c r="C52" s="59">
        <f>'Объединенные данные'!E50</f>
        <v>28407.167999999998</v>
      </c>
      <c r="D52" s="59">
        <f>'Объединенные данные'!F50</f>
        <v>12200</v>
      </c>
      <c r="E52" s="59">
        <f>'Объединенные данные'!H50</f>
        <v>3840</v>
      </c>
      <c r="F52" s="31">
        <f t="shared" si="0"/>
        <v>31115.228716724047</v>
      </c>
      <c r="G52" s="31">
        <f t="shared" si="1"/>
        <v>9.5330189786044461E-2</v>
      </c>
      <c r="H52" s="31">
        <f t="shared" si="2"/>
        <v>2708.0607167240487</v>
      </c>
      <c r="I52" s="31">
        <f t="shared" si="3"/>
        <v>7333592.8454639679</v>
      </c>
    </row>
    <row r="53" spans="2:9" x14ac:dyDescent="0.25">
      <c r="B53" s="58" t="e">
        <f>'Объединенные данные'!#REF!</f>
        <v>#REF!</v>
      </c>
      <c r="C53" s="59">
        <f>'Объединенные данные'!E51</f>
        <v>33224.46</v>
      </c>
      <c r="D53" s="59">
        <f>'Объединенные данные'!F51</f>
        <v>14000</v>
      </c>
      <c r="E53" s="59">
        <f>'Объединенные данные'!H51</f>
        <v>6000</v>
      </c>
      <c r="F53" s="31">
        <f t="shared" si="0"/>
        <v>32579.534623099138</v>
      </c>
      <c r="G53" s="31">
        <f t="shared" si="1"/>
        <v>1.9411162044495563E-2</v>
      </c>
      <c r="H53" s="31">
        <f t="shared" si="2"/>
        <v>644.92537690086101</v>
      </c>
      <c r="I53" s="31">
        <f t="shared" si="3"/>
        <v>415928.74177071761</v>
      </c>
    </row>
    <row r="54" spans="2:9" x14ac:dyDescent="0.25">
      <c r="B54" s="58" t="e">
        <f>'Объединенные данные'!#REF!</f>
        <v>#REF!</v>
      </c>
      <c r="C54" s="59">
        <f>'Объединенные данные'!E52</f>
        <v>37162.655999999995</v>
      </c>
      <c r="D54" s="59">
        <f>'Объединенные данные'!F52</f>
        <v>12240</v>
      </c>
      <c r="E54" s="59">
        <f>'Объединенные данные'!H52</f>
        <v>12640</v>
      </c>
      <c r="F54" s="31">
        <f t="shared" si="0"/>
        <v>33234.096286705113</v>
      </c>
      <c r="G54" s="31">
        <f t="shared" si="1"/>
        <v>0.10571256568138948</v>
      </c>
      <c r="H54" s="31">
        <f t="shared" si="2"/>
        <v>3928.5597132948824</v>
      </c>
      <c r="I54" s="31">
        <f t="shared" si="3"/>
        <v>15433581.420923568</v>
      </c>
    </row>
    <row r="55" spans="2:9" x14ac:dyDescent="0.25">
      <c r="B55" s="58" t="e">
        <f>'Объединенные данные'!#REF!</f>
        <v>#REF!</v>
      </c>
      <c r="C55" s="59">
        <f>'Объединенные данные'!E53</f>
        <v>34823.123999999996</v>
      </c>
      <c r="D55" s="59">
        <f>'Объединенные данные'!F53</f>
        <v>15680</v>
      </c>
      <c r="E55" s="59">
        <f>'Объединенные данные'!H53</f>
        <v>11280</v>
      </c>
      <c r="F55" s="31">
        <f t="shared" si="0"/>
        <v>34724.302032426262</v>
      </c>
      <c r="G55" s="31">
        <f t="shared" si="1"/>
        <v>2.8378260254230663E-3</v>
      </c>
      <c r="H55" s="31">
        <f t="shared" si="2"/>
        <v>98.821967573734582</v>
      </c>
      <c r="I55" s="31">
        <f t="shared" si="3"/>
        <v>9765.7812751442489</v>
      </c>
    </row>
    <row r="56" spans="2:9" x14ac:dyDescent="0.25">
      <c r="B56" s="58" t="e">
        <f>'Объединенные данные'!#REF!</f>
        <v>#REF!</v>
      </c>
      <c r="C56" s="59">
        <f>'Объединенные данные'!E54</f>
        <v>38175.372000000003</v>
      </c>
      <c r="D56" s="59">
        <f>'Объединенные данные'!F54</f>
        <v>13160</v>
      </c>
      <c r="E56" s="59">
        <f>'Объединенные данные'!H54</f>
        <v>12000</v>
      </c>
      <c r="F56" s="31">
        <f t="shared" si="0"/>
        <v>33566.779468551256</v>
      </c>
      <c r="G56" s="31">
        <f t="shared" si="1"/>
        <v>0.1207216142241848</v>
      </c>
      <c r="H56" s="31">
        <f t="shared" si="2"/>
        <v>4608.5925314487467</v>
      </c>
      <c r="I56" s="31">
        <f t="shared" si="3"/>
        <v>21239125.120925169</v>
      </c>
    </row>
    <row r="57" spans="2:9" x14ac:dyDescent="0.25">
      <c r="B57" s="58" t="e">
        <f>'Объединенные данные'!#REF!</f>
        <v>#REF!</v>
      </c>
      <c r="C57" s="59">
        <f>'Объединенные данные'!E55</f>
        <v>38459.807999999997</v>
      </c>
      <c r="D57" s="59">
        <f>'Объединенные данные'!F55</f>
        <v>16480</v>
      </c>
      <c r="E57" s="59">
        <f>'Объединенные данные'!H55</f>
        <v>14480</v>
      </c>
      <c r="F57" s="31">
        <f t="shared" si="0"/>
        <v>35909.082429734073</v>
      </c>
      <c r="G57" s="31">
        <f t="shared" si="1"/>
        <v>6.6321848779534315E-2</v>
      </c>
      <c r="H57" s="31">
        <f t="shared" si="2"/>
        <v>2550.725570265924</v>
      </c>
      <c r="I57" s="31">
        <f t="shared" si="3"/>
        <v>6506200.9348084237</v>
      </c>
    </row>
    <row r="58" spans="2:9" x14ac:dyDescent="0.25">
      <c r="B58" s="58" t="e">
        <f>'Объединенные данные'!#REF!</f>
        <v>#REF!</v>
      </c>
      <c r="C58" s="59">
        <f>'Объединенные данные'!E56</f>
        <v>36940.175999999999</v>
      </c>
      <c r="D58" s="59">
        <f>'Объединенные данные'!F56</f>
        <v>16800</v>
      </c>
      <c r="E58" s="59">
        <f>'Объединенные данные'!H56</f>
        <v>13760</v>
      </c>
      <c r="F58" s="31">
        <f t="shared" si="0"/>
        <v>35906.228720574865</v>
      </c>
      <c r="G58" s="31">
        <f t="shared" si="1"/>
        <v>2.7989776752150131E-2</v>
      </c>
      <c r="H58" s="31">
        <f t="shared" si="2"/>
        <v>1033.9472794251342</v>
      </c>
      <c r="I58" s="31">
        <f t="shared" si="3"/>
        <v>1069046.9766306365</v>
      </c>
    </row>
    <row r="59" spans="2:9" x14ac:dyDescent="0.25">
      <c r="B59" s="58" t="e">
        <f>'Объединенные данные'!#REF!</f>
        <v>#REF!</v>
      </c>
      <c r="C59" s="59">
        <f>'Объединенные данные'!E57</f>
        <v>34103.58</v>
      </c>
      <c r="D59" s="59">
        <f>'Объединенные данные'!F57</f>
        <v>16000</v>
      </c>
      <c r="E59" s="59">
        <f>'Объединенные данные'!H57</f>
        <v>16000</v>
      </c>
      <c r="F59" s="31">
        <f t="shared" si="0"/>
        <v>36018.251484451001</v>
      </c>
      <c r="G59" s="31">
        <f t="shared" si="1"/>
        <v>5.6142829710282581E-2</v>
      </c>
      <c r="H59" s="31">
        <f t="shared" si="2"/>
        <v>1914.6714844509988</v>
      </c>
      <c r="I59" s="31">
        <f t="shared" si="3"/>
        <v>3665966.8933697916</v>
      </c>
    </row>
    <row r="60" spans="2:9" x14ac:dyDescent="0.25">
      <c r="B60" s="58" t="e">
        <f>'Объединенные данные'!#REF!</f>
        <v>#REF!</v>
      </c>
      <c r="C60" s="59">
        <f>'Объединенные данные'!E58</f>
        <v>38487.372000000003</v>
      </c>
      <c r="D60" s="59">
        <f>'Объединенные данные'!F58</f>
        <v>16000</v>
      </c>
      <c r="E60" s="59">
        <f>'Объединенные данные'!H58</f>
        <v>16000</v>
      </c>
      <c r="F60" s="31">
        <f t="shared" si="0"/>
        <v>36018.251484451001</v>
      </c>
      <c r="G60" s="31">
        <f t="shared" si="1"/>
        <v>6.4154042929951208E-2</v>
      </c>
      <c r="H60" s="31">
        <f t="shared" si="2"/>
        <v>2469.1205155490024</v>
      </c>
      <c r="I60" s="31">
        <f t="shared" si="3"/>
        <v>6096556.1203049719</v>
      </c>
    </row>
    <row r="61" spans="2:9" x14ac:dyDescent="0.25">
      <c r="B61" s="58" t="e">
        <f>'Объединенные данные'!#REF!</f>
        <v>#REF!</v>
      </c>
      <c r="C61" s="59">
        <f>'Объединенные данные'!E59</f>
        <v>36460.296000000002</v>
      </c>
      <c r="D61" s="59">
        <f>'Объединенные данные'!F59</f>
        <v>14000</v>
      </c>
      <c r="E61" s="59">
        <f>'Объединенные данные'!H59</f>
        <v>12400</v>
      </c>
      <c r="F61" s="31">
        <f t="shared" si="0"/>
        <v>34105.185400962604</v>
      </c>
      <c r="G61" s="31">
        <f t="shared" si="1"/>
        <v>6.4593841998358922E-2</v>
      </c>
      <c r="H61" s="31">
        <f t="shared" si="2"/>
        <v>2355.1105990373981</v>
      </c>
      <c r="I61" s="31">
        <f t="shared" si="3"/>
        <v>5546545.9336982919</v>
      </c>
    </row>
    <row r="62" spans="2:9" x14ac:dyDescent="0.25">
      <c r="B62" s="58" t="e">
        <f>'Объединенные данные'!#REF!</f>
        <v>#REF!</v>
      </c>
      <c r="C62" s="59">
        <f>'Объединенные данные'!E60</f>
        <v>35674.127999999997</v>
      </c>
      <c r="D62" s="59">
        <f>'Объединенные данные'!F60</f>
        <v>14240</v>
      </c>
      <c r="E62" s="59">
        <f>'Объединенные данные'!H60</f>
        <v>12240</v>
      </c>
      <c r="F62" s="31">
        <f t="shared" si="0"/>
        <v>34193.630634028843</v>
      </c>
      <c r="G62" s="31">
        <f t="shared" si="1"/>
        <v>4.1500590174794301E-2</v>
      </c>
      <c r="H62" s="31">
        <f t="shared" si="2"/>
        <v>1480.4973659711541</v>
      </c>
      <c r="I62" s="31">
        <f t="shared" si="3"/>
        <v>2191872.4506475255</v>
      </c>
    </row>
    <row r="63" spans="2:9" x14ac:dyDescent="0.25">
      <c r="B63" s="58" t="e">
        <f>'Объединенные данные'!#REF!</f>
        <v>#REF!</v>
      </c>
      <c r="C63" s="59">
        <f>'Объединенные данные'!E61</f>
        <v>26501.028000000002</v>
      </c>
      <c r="D63" s="59">
        <f>'Объединенные данные'!F61</f>
        <v>9920</v>
      </c>
      <c r="E63" s="59">
        <f>'Объединенные данные'!H61</f>
        <v>9200</v>
      </c>
      <c r="F63" s="31">
        <f t="shared" si="0"/>
        <v>31190.389469312871</v>
      </c>
      <c r="G63" s="31">
        <f t="shared" si="1"/>
        <v>0.17695017224663395</v>
      </c>
      <c r="H63" s="31">
        <f t="shared" si="2"/>
        <v>4689.3614693128693</v>
      </c>
      <c r="I63" s="31">
        <f t="shared" si="3"/>
        <v>21990110.989876151</v>
      </c>
    </row>
    <row r="64" spans="2:9" x14ac:dyDescent="0.25">
      <c r="B64" s="58" t="e">
        <f>'Объединенные данные'!#REF!</f>
        <v>#REF!</v>
      </c>
      <c r="C64" s="59">
        <f>'Объединенные данные'!E62</f>
        <v>23296.127999999997</v>
      </c>
      <c r="D64" s="59">
        <f>'Объединенные данные'!F62</f>
        <v>14320</v>
      </c>
      <c r="E64" s="59">
        <f>'Объединенные данные'!H62</f>
        <v>3840</v>
      </c>
      <c r="F64" s="31">
        <f t="shared" si="0"/>
        <v>32233.409488920654</v>
      </c>
      <c r="G64" s="31">
        <f t="shared" si="1"/>
        <v>0.38363806590179528</v>
      </c>
      <c r="H64" s="31">
        <f t="shared" si="2"/>
        <v>8937.2814889206566</v>
      </c>
      <c r="I64" s="31">
        <f t="shared" si="3"/>
        <v>79875000.412203833</v>
      </c>
    </row>
    <row r="65" spans="2:9" x14ac:dyDescent="0.25">
      <c r="B65" s="58" t="e">
        <f>'Объединенные данные'!#REF!</f>
        <v>#REF!</v>
      </c>
      <c r="C65" s="59">
        <f>'Объединенные данные'!E63</f>
        <v>38167.236000000004</v>
      </c>
      <c r="D65" s="59">
        <f>'Объединенные данные'!F63</f>
        <v>14800</v>
      </c>
      <c r="E65" s="59">
        <f>'Объединенные данные'!H63</f>
        <v>13520</v>
      </c>
      <c r="F65" s="31">
        <f t="shared" si="0"/>
        <v>34794.129295464787</v>
      </c>
      <c r="G65" s="31">
        <f t="shared" si="1"/>
        <v>8.8377023280785047E-2</v>
      </c>
      <c r="H65" s="31">
        <f t="shared" si="2"/>
        <v>3373.1067045352174</v>
      </c>
      <c r="I65" s="31">
        <f t="shared" si="3"/>
        <v>11377848.840180434</v>
      </c>
    </row>
    <row r="66" spans="2:9" x14ac:dyDescent="0.25">
      <c r="B66" s="58" t="e">
        <f>'Объединенные данные'!#REF!</f>
        <v>#REF!</v>
      </c>
      <c r="C66" s="59">
        <f>'Объединенные данные'!E64</f>
        <v>38160.612000000001</v>
      </c>
      <c r="D66" s="59">
        <f>'Объединенные данные'!F64</f>
        <v>15440</v>
      </c>
      <c r="E66" s="59">
        <f>'Объединенные данные'!H64</f>
        <v>12800</v>
      </c>
      <c r="F66" s="31">
        <f t="shared" si="0"/>
        <v>34960.057589656011</v>
      </c>
      <c r="G66" s="31">
        <f t="shared" si="1"/>
        <v>8.3870625826021603E-2</v>
      </c>
      <c r="H66" s="31">
        <f t="shared" si="2"/>
        <v>3200.5544103439897</v>
      </c>
      <c r="I66" s="31">
        <f t="shared" si="3"/>
        <v>10243548.533572365</v>
      </c>
    </row>
    <row r="67" spans="2:9" x14ac:dyDescent="0.25">
      <c r="B67" s="58" t="e">
        <f>'Объединенные данные'!#REF!</f>
        <v>#REF!</v>
      </c>
      <c r="C67" s="59">
        <f>'Объединенные данные'!E65</f>
        <v>22060.991999999998</v>
      </c>
      <c r="D67" s="59">
        <f>'Объединенные данные'!F65</f>
        <v>17120</v>
      </c>
      <c r="E67" s="59">
        <f>'Объединенные данные'!H65</f>
        <v>1040</v>
      </c>
      <c r="F67" s="31">
        <f t="shared" si="0"/>
        <v>33042.779802921665</v>
      </c>
      <c r="G67" s="31">
        <f t="shared" si="1"/>
        <v>0.49779211210999336</v>
      </c>
      <c r="H67" s="31">
        <f t="shared" si="2"/>
        <v>10981.787802921666</v>
      </c>
      <c r="I67" s="31">
        <f t="shared" si="3"/>
        <v>120599663.34839907</v>
      </c>
    </row>
    <row r="68" spans="2:9" x14ac:dyDescent="0.25">
      <c r="B68" s="58" t="e">
        <f>'Объединенные данные'!#REF!</f>
        <v>#REF!</v>
      </c>
      <c r="C68" s="59">
        <f>'Объединенные данные'!E66</f>
        <v>28610.832000000002</v>
      </c>
      <c r="D68" s="59">
        <f>'Объединенные данные'!F66</f>
        <v>8640</v>
      </c>
      <c r="E68" s="59">
        <f>'Объединенные данные'!H66</f>
        <v>6480</v>
      </c>
      <c r="F68" s="31">
        <f t="shared" si="0"/>
        <v>29866.859875319173</v>
      </c>
      <c r="G68" s="31">
        <f t="shared" si="1"/>
        <v>4.3900431672842313E-2</v>
      </c>
      <c r="H68" s="31">
        <f t="shared" si="2"/>
        <v>1256.0278753191706</v>
      </c>
      <c r="I68" s="31">
        <f t="shared" si="3"/>
        <v>1577606.0235787898</v>
      </c>
    </row>
    <row r="69" spans="2:9" x14ac:dyDescent="0.25">
      <c r="B69" s="58" t="e">
        <f>'Объединенные данные'!#REF!</f>
        <v>#REF!</v>
      </c>
      <c r="C69" s="59">
        <f>'Объединенные данные'!E67</f>
        <v>39918.156000000003</v>
      </c>
      <c r="D69" s="59">
        <f>'Объединенные данные'!F67</f>
        <v>16640</v>
      </c>
      <c r="E69" s="59">
        <f>'Объединенные данные'!H67</f>
        <v>12912</v>
      </c>
      <c r="F69" s="31">
        <f t="shared" si="0"/>
        <v>35619.688990832743</v>
      </c>
      <c r="G69" s="31">
        <f t="shared" si="1"/>
        <v>0.10768200337628971</v>
      </c>
      <c r="H69" s="31">
        <f t="shared" si="2"/>
        <v>4298.4670091672597</v>
      </c>
      <c r="I69" s="31">
        <f t="shared" si="3"/>
        <v>18476818.628899325</v>
      </c>
    </row>
    <row r="70" spans="2:9" x14ac:dyDescent="0.25">
      <c r="B70" s="58" t="e">
        <f>'Объединенные данные'!#REF!</f>
        <v>#REF!</v>
      </c>
      <c r="C70" s="59">
        <f>'Объединенные данные'!E68</f>
        <v>40946.484000000004</v>
      </c>
      <c r="D70" s="59">
        <f>'Объединенные данные'!F68</f>
        <v>16000</v>
      </c>
      <c r="E70" s="59">
        <f>'Объединенные данные'!H68</f>
        <v>14480</v>
      </c>
      <c r="F70" s="31">
        <f t="shared" ref="F70:F133" si="4">$N$20+$N$21*D70+$N$22*E70</f>
        <v>35655.909424708429</v>
      </c>
      <c r="G70" s="31">
        <f t="shared" ref="G70:G133" si="5">ABS((F70-C70)/C70)</f>
        <v>0.12920705414637249</v>
      </c>
      <c r="H70" s="31">
        <f t="shared" ref="H70:H133" si="6">ABS(F70-C70)</f>
        <v>5290.5745752915755</v>
      </c>
      <c r="I70" s="31">
        <f t="shared" ref="I70:I133" si="7">(F70-C70)^2</f>
        <v>27990179.336721633</v>
      </c>
    </row>
    <row r="71" spans="2:9" x14ac:dyDescent="0.25">
      <c r="B71" s="58" t="e">
        <f>'Объединенные данные'!#REF!</f>
        <v>#REF!</v>
      </c>
      <c r="C71" s="59">
        <f>'Объединенные данные'!E69</f>
        <v>33793.656000000003</v>
      </c>
      <c r="D71" s="59">
        <f>'Объединенные данные'!F69</f>
        <v>10880</v>
      </c>
      <c r="E71" s="59">
        <f>'Объединенные данные'!H69</f>
        <v>13200</v>
      </c>
      <c r="F71" s="31">
        <f t="shared" si="4"/>
        <v>32650.267215528827</v>
      </c>
      <c r="G71" s="31">
        <f t="shared" si="5"/>
        <v>3.3834421007042717E-2</v>
      </c>
      <c r="H71" s="31">
        <f t="shared" si="6"/>
        <v>1143.3887844711753</v>
      </c>
      <c r="I71" s="31">
        <f t="shared" si="7"/>
        <v>1307337.9124544717</v>
      </c>
    </row>
    <row r="72" spans="2:9" x14ac:dyDescent="0.25">
      <c r="B72" s="58" t="e">
        <f>'Объединенные данные'!#REF!</f>
        <v>#REF!</v>
      </c>
      <c r="C72" s="59">
        <f>'Объединенные данные'!E70</f>
        <v>25254.563999999998</v>
      </c>
      <c r="D72" s="59">
        <f>'Объединенные данные'!F70</f>
        <v>3600</v>
      </c>
      <c r="E72" s="59">
        <f>'Объединенные данные'!H70</f>
        <v>12640</v>
      </c>
      <c r="F72" s="31">
        <f t="shared" si="4"/>
        <v>28676.982196243458</v>
      </c>
      <c r="G72" s="31">
        <f t="shared" si="5"/>
        <v>0.13551681970211243</v>
      </c>
      <c r="H72" s="31">
        <f t="shared" si="6"/>
        <v>3422.4181962434595</v>
      </c>
      <c r="I72" s="31">
        <f t="shared" si="7"/>
        <v>11712946.309978334</v>
      </c>
    </row>
    <row r="73" spans="2:9" x14ac:dyDescent="0.25">
      <c r="B73" s="58" t="e">
        <f>'Объединенные данные'!#REF!</f>
        <v>#REF!</v>
      </c>
      <c r="C73" s="59">
        <f>'Объединенные данные'!E71</f>
        <v>28029.312000000002</v>
      </c>
      <c r="D73" s="59">
        <f>'Объединенные данные'!F71</f>
        <v>4880</v>
      </c>
      <c r="E73" s="59">
        <f>'Объединенные данные'!H71</f>
        <v>12160</v>
      </c>
      <c r="F73" s="31">
        <f t="shared" si="4"/>
        <v>29237.686401305429</v>
      </c>
      <c r="G73" s="31">
        <f t="shared" si="5"/>
        <v>4.3111097457740929E-2</v>
      </c>
      <c r="H73" s="31">
        <f t="shared" si="6"/>
        <v>1208.3744013054275</v>
      </c>
      <c r="I73" s="31">
        <f t="shared" si="7"/>
        <v>1460168.6937302502</v>
      </c>
    </row>
    <row r="74" spans="2:9" x14ac:dyDescent="0.25">
      <c r="B74" s="58" t="e">
        <f>'Объединенные данные'!#REF!</f>
        <v>#REF!</v>
      </c>
      <c r="C74" s="59">
        <f>'Объединенные данные'!E72</f>
        <v>31521.432000000001</v>
      </c>
      <c r="D74" s="59">
        <f>'Объединенные данные'!F72</f>
        <v>9600</v>
      </c>
      <c r="E74" s="59">
        <f>'Объединенные данные'!H72</f>
        <v>12240</v>
      </c>
      <c r="F74" s="31">
        <f t="shared" si="4"/>
        <v>31746.291585447583</v>
      </c>
      <c r="G74" s="31">
        <f t="shared" si="5"/>
        <v>7.1335460091909051E-3</v>
      </c>
      <c r="H74" s="31">
        <f t="shared" si="6"/>
        <v>224.8595854475825</v>
      </c>
      <c r="I74" s="31">
        <f t="shared" si="7"/>
        <v>50561.83316765866</v>
      </c>
    </row>
    <row r="75" spans="2:9" x14ac:dyDescent="0.25">
      <c r="B75" s="58" t="e">
        <f>'Объединенные данные'!#REF!</f>
        <v>#REF!</v>
      </c>
      <c r="C75" s="59">
        <f>'Объединенные данные'!E73</f>
        <v>29866.835999999999</v>
      </c>
      <c r="D75" s="59">
        <f>'Объединенные данные'!F73</f>
        <v>8000</v>
      </c>
      <c r="E75" s="59">
        <f>'Объединенные данные'!H73</f>
        <v>12960</v>
      </c>
      <c r="F75" s="31">
        <f t="shared" si="4"/>
        <v>31074.017281205066</v>
      </c>
      <c r="G75" s="31">
        <f t="shared" si="5"/>
        <v>4.0418786951690051E-2</v>
      </c>
      <c r="H75" s="31">
        <f t="shared" si="6"/>
        <v>1207.1812812050666</v>
      </c>
      <c r="I75" s="31">
        <f t="shared" si="7"/>
        <v>1457286.6456919061</v>
      </c>
    </row>
    <row r="76" spans="2:9" x14ac:dyDescent="0.25">
      <c r="B76" s="58" t="e">
        <f>'Объединенные данные'!#REF!</f>
        <v>#REF!</v>
      </c>
      <c r="C76" s="59">
        <f>'Объединенные данные'!E74</f>
        <v>20099.64</v>
      </c>
      <c r="D76" s="59">
        <f>'Объединенные данные'!F74</f>
        <v>800</v>
      </c>
      <c r="E76" s="59">
        <f>'Объединенные данные'!H74</f>
        <v>11920</v>
      </c>
      <c r="F76" s="31">
        <f t="shared" si="4"/>
        <v>27028.503954417545</v>
      </c>
      <c r="G76" s="31">
        <f t="shared" si="5"/>
        <v>0.34472577391523163</v>
      </c>
      <c r="H76" s="31">
        <f t="shared" si="6"/>
        <v>6928.8639544175458</v>
      </c>
      <c r="I76" s="31">
        <f t="shared" si="7"/>
        <v>48009155.698826753</v>
      </c>
    </row>
    <row r="77" spans="2:9" x14ac:dyDescent="0.25">
      <c r="B77" s="58" t="e">
        <f>'Объединенные данные'!#REF!</f>
        <v>#REF!</v>
      </c>
      <c r="C77" s="59">
        <f>'Объединенные данные'!E75</f>
        <v>36565.824000000001</v>
      </c>
      <c r="D77" s="59">
        <f>'Объединенные данные'!F75</f>
        <v>10800</v>
      </c>
      <c r="E77" s="59">
        <f>'Объединенные данные'!H75</f>
        <v>14800</v>
      </c>
      <c r="F77" s="31">
        <f t="shared" si="4"/>
        <v>32989.484409157085</v>
      </c>
      <c r="G77" s="31">
        <f t="shared" si="5"/>
        <v>9.7805524383722781E-2</v>
      </c>
      <c r="H77" s="31">
        <f t="shared" si="6"/>
        <v>3576.3395908429156</v>
      </c>
      <c r="I77" s="31">
        <f t="shared" si="7"/>
        <v>12790204.869030474</v>
      </c>
    </row>
    <row r="78" spans="2:9" x14ac:dyDescent="0.25">
      <c r="B78" s="58" t="e">
        <f>'Объединенные данные'!#REF!</f>
        <v>#REF!</v>
      </c>
      <c r="C78" s="59">
        <f>'Объединенные данные'!E76</f>
        <v>38614.896000000001</v>
      </c>
      <c r="D78" s="59">
        <f>'Объединенные данные'!F76</f>
        <v>15920</v>
      </c>
      <c r="E78" s="59">
        <f>'Объединенные данные'!H76</f>
        <v>12880</v>
      </c>
      <c r="F78" s="31">
        <f t="shared" si="4"/>
        <v>35232.301229404955</v>
      </c>
      <c r="G78" s="31">
        <f t="shared" si="5"/>
        <v>8.7598184146217714E-2</v>
      </c>
      <c r="H78" s="31">
        <f t="shared" si="6"/>
        <v>3382.5947705950457</v>
      </c>
      <c r="I78" s="31">
        <f t="shared" si="7"/>
        <v>11441947.38205695</v>
      </c>
    </row>
    <row r="79" spans="2:9" x14ac:dyDescent="0.25">
      <c r="B79" s="58" t="e">
        <f>'Объединенные данные'!#REF!</f>
        <v>#REF!</v>
      </c>
      <c r="C79" s="59">
        <f>'Объединенные данные'!E77</f>
        <v>36490.080000000002</v>
      </c>
      <c r="D79" s="59">
        <f>'Объединенные данные'!F77</f>
        <v>12560</v>
      </c>
      <c r="E79" s="59">
        <f>'Объединенные данные'!H77</f>
        <v>14000</v>
      </c>
      <c r="F79" s="31">
        <f t="shared" si="4"/>
        <v>33727.079080351526</v>
      </c>
      <c r="G79" s="31">
        <f t="shared" si="5"/>
        <v>7.5719234368586616E-2</v>
      </c>
      <c r="H79" s="31">
        <f t="shared" si="6"/>
        <v>2763.0009196484752</v>
      </c>
      <c r="I79" s="31">
        <f t="shared" si="7"/>
        <v>7634174.0819783201</v>
      </c>
    </row>
    <row r="80" spans="2:9" x14ac:dyDescent="0.25">
      <c r="B80" s="58" t="e">
        <f>'Объединенные данные'!#REF!</f>
        <v>#REF!</v>
      </c>
      <c r="C80" s="59">
        <f>'Объединенные данные'!E78</f>
        <v>37307.22</v>
      </c>
      <c r="D80" s="59">
        <f>'Объединенные данные'!F78</f>
        <v>14400</v>
      </c>
      <c r="E80" s="59">
        <f>'Объединенные данные'!H78</f>
        <v>14000</v>
      </c>
      <c r="F80" s="31">
        <f t="shared" si="4"/>
        <v>34697.57559961651</v>
      </c>
      <c r="G80" s="31">
        <f t="shared" si="5"/>
        <v>6.9950116904542642E-2</v>
      </c>
      <c r="H80" s="31">
        <f t="shared" si="6"/>
        <v>2609.6444003834913</v>
      </c>
      <c r="I80" s="31">
        <f t="shared" si="7"/>
        <v>6810243.8964529121</v>
      </c>
    </row>
    <row r="81" spans="2:9" x14ac:dyDescent="0.25">
      <c r="B81" s="58" t="e">
        <f>'Объединенные данные'!#REF!</f>
        <v>#REF!</v>
      </c>
      <c r="C81" s="59">
        <f>'Объединенные данные'!E79</f>
        <v>38652.54</v>
      </c>
      <c r="D81" s="59">
        <f>'Объединенные данные'!F79</f>
        <v>13840</v>
      </c>
      <c r="E81" s="59">
        <f>'Объединенные данные'!H79</f>
        <v>12800</v>
      </c>
      <c r="F81" s="31">
        <f t="shared" si="4"/>
        <v>34116.14757290385</v>
      </c>
      <c r="G81" s="31">
        <f t="shared" si="5"/>
        <v>0.11736337190508439</v>
      </c>
      <c r="H81" s="31">
        <f t="shared" si="6"/>
        <v>4536.3924270961506</v>
      </c>
      <c r="I81" s="31">
        <f t="shared" si="7"/>
        <v>20578856.252615303</v>
      </c>
    </row>
    <row r="82" spans="2:9" x14ac:dyDescent="0.25">
      <c r="B82" s="58" t="e">
        <f>'Объединенные данные'!#REF!</f>
        <v>#REF!</v>
      </c>
      <c r="C82" s="59">
        <f>'Объединенные данные'!E80</f>
        <v>32973.407999999996</v>
      </c>
      <c r="D82" s="59">
        <f>'Объединенные данные'!F80</f>
        <v>14080</v>
      </c>
      <c r="E82" s="59">
        <f>'Объединенные данные'!H80</f>
        <v>8800</v>
      </c>
      <c r="F82" s="31">
        <f t="shared" si="4"/>
        <v>33289.202339252013</v>
      </c>
      <c r="G82" s="31">
        <f t="shared" si="5"/>
        <v>9.5772429483788092E-3</v>
      </c>
      <c r="H82" s="31">
        <f t="shared" si="6"/>
        <v>315.79433925201738</v>
      </c>
      <c r="I82" s="31">
        <f t="shared" si="7"/>
        <v>99726.064703618249</v>
      </c>
    </row>
    <row r="83" spans="2:9" x14ac:dyDescent="0.25">
      <c r="B83" s="58" t="e">
        <f>'Объединенные данные'!#REF!</f>
        <v>#REF!</v>
      </c>
      <c r="C83" s="59">
        <f>'Объединенные данные'!E81</f>
        <v>37207.428</v>
      </c>
      <c r="D83" s="59">
        <f>'Объединенные данные'!F81</f>
        <v>13600</v>
      </c>
      <c r="E83" s="59">
        <f>'Объединенные данные'!H81</f>
        <v>13520</v>
      </c>
      <c r="F83" s="31">
        <f t="shared" si="4"/>
        <v>34161.196782900668</v>
      </c>
      <c r="G83" s="31">
        <f t="shared" si="5"/>
        <v>8.1871588036112899E-2</v>
      </c>
      <c r="H83" s="31">
        <f t="shared" si="6"/>
        <v>3046.2312170993318</v>
      </c>
      <c r="I83" s="31">
        <f t="shared" si="7"/>
        <v>9279524.6280304771</v>
      </c>
    </row>
    <row r="84" spans="2:9" x14ac:dyDescent="0.25">
      <c r="B84" s="58" t="e">
        <f>'Объединенные данные'!#REF!</f>
        <v>#REF!</v>
      </c>
      <c r="C84" s="59">
        <f>'Объединенные данные'!E82</f>
        <v>35567.64</v>
      </c>
      <c r="D84" s="59">
        <f>'Объединенные данные'!F82</f>
        <v>12720</v>
      </c>
      <c r="E84" s="59">
        <f>'Объединенные данные'!H82</f>
        <v>12000</v>
      </c>
      <c r="F84" s="31">
        <f t="shared" si="4"/>
        <v>33334.704213944409</v>
      </c>
      <c r="G84" s="31">
        <f t="shared" si="5"/>
        <v>6.2779981636554752E-2</v>
      </c>
      <c r="H84" s="31">
        <f t="shared" si="6"/>
        <v>2232.9357860555901</v>
      </c>
      <c r="I84" s="31">
        <f t="shared" si="7"/>
        <v>4986002.2246476961</v>
      </c>
    </row>
    <row r="85" spans="2:9" x14ac:dyDescent="0.25">
      <c r="B85" s="58" t="e">
        <f>'Объединенные данные'!#REF!</f>
        <v>#REF!</v>
      </c>
      <c r="C85" s="59">
        <f>'Объединенные данные'!E83</f>
        <v>37419.312000000005</v>
      </c>
      <c r="D85" s="59">
        <f>'Объединенные данные'!F83</f>
        <v>13520</v>
      </c>
      <c r="E85" s="59">
        <f>'Объединенные данные'!H83</f>
        <v>12560</v>
      </c>
      <c r="F85" s="31">
        <f t="shared" si="4"/>
        <v>33890.153665383543</v>
      </c>
      <c r="G85" s="31">
        <f t="shared" si="5"/>
        <v>9.4313822087815566E-2</v>
      </c>
      <c r="H85" s="31">
        <f t="shared" si="6"/>
        <v>3529.1583346164625</v>
      </c>
      <c r="I85" s="31">
        <f t="shared" si="7"/>
        <v>12454958.550792843</v>
      </c>
    </row>
    <row r="86" spans="2:9" x14ac:dyDescent="0.25">
      <c r="B86" s="58" t="e">
        <f>'Объединенные данные'!#REF!</f>
        <v>#REF!</v>
      </c>
      <c r="C86" s="59">
        <f>'Объединенные данные'!E84</f>
        <v>43133.495999999999</v>
      </c>
      <c r="D86" s="59">
        <f>'Объединенные данные'!F84</f>
        <v>16400</v>
      </c>
      <c r="E86" s="59">
        <f>'Объединенные данные'!H84</f>
        <v>16000</v>
      </c>
      <c r="F86" s="31">
        <f t="shared" si="4"/>
        <v>36229.228988639035</v>
      </c>
      <c r="G86" s="31">
        <f t="shared" si="5"/>
        <v>0.16006741051921605</v>
      </c>
      <c r="H86" s="31">
        <f t="shared" si="6"/>
        <v>6904.2670113609638</v>
      </c>
      <c r="I86" s="31">
        <f t="shared" si="7"/>
        <v>47668902.964167252</v>
      </c>
    </row>
    <row r="87" spans="2:9" x14ac:dyDescent="0.25">
      <c r="B87" s="58" t="e">
        <f>'Объединенные данные'!#REF!</f>
        <v>#REF!</v>
      </c>
      <c r="C87" s="59">
        <f>'Объединенные данные'!E85</f>
        <v>40942.403999999995</v>
      </c>
      <c r="D87" s="59">
        <f>'Объединенные данные'!F85</f>
        <v>16000</v>
      </c>
      <c r="E87" s="59">
        <f>'Объединенные данные'!H85</f>
        <v>16000</v>
      </c>
      <c r="F87" s="31">
        <f t="shared" si="4"/>
        <v>36018.251484451001</v>
      </c>
      <c r="G87" s="31">
        <f t="shared" si="5"/>
        <v>0.12027023414523962</v>
      </c>
      <c r="H87" s="31">
        <f t="shared" si="6"/>
        <v>4924.1525155489944</v>
      </c>
      <c r="I87" s="31">
        <f t="shared" si="7"/>
        <v>24247277.996387489</v>
      </c>
    </row>
    <row r="88" spans="2:9" x14ac:dyDescent="0.25">
      <c r="B88" s="58" t="e">
        <f>'Объединенные данные'!#REF!</f>
        <v>#REF!</v>
      </c>
      <c r="C88" s="59">
        <f>'Объединенные данные'!E86</f>
        <v>29820.144</v>
      </c>
      <c r="D88" s="59">
        <f>'Объединенные данные'!F86</f>
        <v>7600</v>
      </c>
      <c r="E88" s="59">
        <f>'Объединенные данные'!H86</f>
        <v>13280</v>
      </c>
      <c r="F88" s="31">
        <f t="shared" si="4"/>
        <v>30939.322315910198</v>
      </c>
      <c r="G88" s="31">
        <f t="shared" si="5"/>
        <v>3.75309494115856E-2</v>
      </c>
      <c r="H88" s="31">
        <f t="shared" si="6"/>
        <v>1119.1783159101979</v>
      </c>
      <c r="I88" s="31">
        <f t="shared" si="7"/>
        <v>1252560.1028035865</v>
      </c>
    </row>
    <row r="89" spans="2:9" x14ac:dyDescent="0.25">
      <c r="B89" s="58" t="e">
        <f>'Объединенные данные'!#REF!</f>
        <v>#REF!</v>
      </c>
      <c r="C89" s="59">
        <f>'Объединенные данные'!E87</f>
        <v>39027.455999999998</v>
      </c>
      <c r="D89" s="59">
        <f>'Объединенные данные'!F87</f>
        <v>15120</v>
      </c>
      <c r="E89" s="59">
        <f>'Объединенные данные'!H87</f>
        <v>13360</v>
      </c>
      <c r="F89" s="31">
        <f t="shared" si="4"/>
        <v>34924.770029368636</v>
      </c>
      <c r="G89" s="31">
        <f t="shared" si="5"/>
        <v>0.10512306952908647</v>
      </c>
      <c r="H89" s="31">
        <f t="shared" si="6"/>
        <v>4102.6859706313626</v>
      </c>
      <c r="I89" s="31">
        <f t="shared" si="7"/>
        <v>16832032.173615407</v>
      </c>
    </row>
    <row r="90" spans="2:9" x14ac:dyDescent="0.25">
      <c r="B90" s="58" t="e">
        <f>'Объединенные данные'!#REF!</f>
        <v>#REF!</v>
      </c>
      <c r="C90" s="59">
        <f>'Объединенные данные'!E88</f>
        <v>31405.608</v>
      </c>
      <c r="D90" s="59">
        <f>'Объединенные данные'!F88</f>
        <v>14080</v>
      </c>
      <c r="E90" s="59">
        <f>'Объединенные данные'!H88</f>
        <v>9600</v>
      </c>
      <c r="F90" s="31">
        <f t="shared" si="4"/>
        <v>33479.908686484945</v>
      </c>
      <c r="G90" s="31">
        <f t="shared" si="5"/>
        <v>6.6048735196750363E-2</v>
      </c>
      <c r="H90" s="31">
        <f t="shared" si="6"/>
        <v>2074.3006864849449</v>
      </c>
      <c r="I90" s="31">
        <f t="shared" si="7"/>
        <v>4302723.3379519135</v>
      </c>
    </row>
    <row r="91" spans="2:9" x14ac:dyDescent="0.25">
      <c r="B91" s="58" t="e">
        <f>'Объединенные данные'!#REF!</f>
        <v>#REF!</v>
      </c>
      <c r="C91" s="59">
        <f>'Объединенные данные'!E89</f>
        <v>29916.432000000001</v>
      </c>
      <c r="D91" s="59">
        <f>'Объединенные данные'!F89</f>
        <v>9600</v>
      </c>
      <c r="E91" s="59">
        <f>'Объединенные данные'!H89</f>
        <v>13120</v>
      </c>
      <c r="F91" s="31">
        <f t="shared" si="4"/>
        <v>31956.06856740381</v>
      </c>
      <c r="G91" s="31">
        <f t="shared" si="5"/>
        <v>6.8177801664443469E-2</v>
      </c>
      <c r="H91" s="31">
        <f t="shared" si="6"/>
        <v>2039.6365674038097</v>
      </c>
      <c r="I91" s="31">
        <f t="shared" si="7"/>
        <v>4160117.3270907956</v>
      </c>
    </row>
    <row r="92" spans="2:9" x14ac:dyDescent="0.25">
      <c r="B92" s="58" t="e">
        <f>'Объединенные данные'!#REF!</f>
        <v>#REF!</v>
      </c>
      <c r="C92" s="59">
        <f>'Объединенные данные'!E90</f>
        <v>38368.572</v>
      </c>
      <c r="D92" s="59">
        <f>'Объединенные данные'!F90</f>
        <v>15040</v>
      </c>
      <c r="E92" s="59">
        <f>'Объединенные данные'!H90</f>
        <v>14880</v>
      </c>
      <c r="F92" s="31">
        <f t="shared" si="4"/>
        <v>35244.916588273598</v>
      </c>
      <c r="G92" s="31">
        <f t="shared" si="5"/>
        <v>8.1411823503006631E-2</v>
      </c>
      <c r="H92" s="31">
        <f t="shared" si="6"/>
        <v>3123.6554117264022</v>
      </c>
      <c r="I92" s="31">
        <f t="shared" si="7"/>
        <v>9757223.1312076394</v>
      </c>
    </row>
    <row r="93" spans="2:9" x14ac:dyDescent="0.25">
      <c r="B93" s="58" t="e">
        <f>'Объединенные данные'!#REF!</f>
        <v>#REF!</v>
      </c>
      <c r="C93" s="59">
        <f>'Объединенные данные'!E91</f>
        <v>40734.912000000004</v>
      </c>
      <c r="D93" s="59">
        <f>'Объединенные данные'!F91</f>
        <v>16960</v>
      </c>
      <c r="E93" s="59">
        <f>'Объединенные данные'!H91</f>
        <v>14480</v>
      </c>
      <c r="F93" s="31">
        <f t="shared" si="4"/>
        <v>36162.255434759718</v>
      </c>
      <c r="G93" s="31">
        <f t="shared" si="5"/>
        <v>0.11225399395094521</v>
      </c>
      <c r="H93" s="31">
        <f t="shared" si="6"/>
        <v>4572.656565240286</v>
      </c>
      <c r="I93" s="31">
        <f t="shared" si="7"/>
        <v>20909188.063635089</v>
      </c>
    </row>
    <row r="94" spans="2:9" x14ac:dyDescent="0.25">
      <c r="B94" s="58" t="e">
        <f>'Объединенные данные'!#REF!</f>
        <v>#REF!</v>
      </c>
      <c r="C94" s="59">
        <f>'Объединенные данные'!E92</f>
        <v>43091.892</v>
      </c>
      <c r="D94" s="59">
        <f>'Объединенные данные'!F92</f>
        <v>17120</v>
      </c>
      <c r="E94" s="59">
        <f>'Объединенные данные'!H92</f>
        <v>16400</v>
      </c>
      <c r="F94" s="31">
        <f t="shared" si="4"/>
        <v>36704.341669793976</v>
      </c>
      <c r="G94" s="31">
        <f t="shared" si="5"/>
        <v>0.14823090919762874</v>
      </c>
      <c r="H94" s="31">
        <f t="shared" si="6"/>
        <v>6387.5503302060242</v>
      </c>
      <c r="I94" s="31">
        <f t="shared" si="7"/>
        <v>40800799.220915087</v>
      </c>
    </row>
    <row r="95" spans="2:9" x14ac:dyDescent="0.25">
      <c r="B95" s="58" t="e">
        <f>'Объединенные данные'!#REF!</f>
        <v>#REF!</v>
      </c>
      <c r="C95" s="59">
        <f>'Объединенные данные'!E93</f>
        <v>33422.436000000002</v>
      </c>
      <c r="D95" s="59">
        <f>'Объединенные данные'!F93</f>
        <v>14240</v>
      </c>
      <c r="E95" s="59">
        <f>'Объединенные данные'!H93</f>
        <v>12560</v>
      </c>
      <c r="F95" s="31">
        <f t="shared" si="4"/>
        <v>34269.913172922017</v>
      </c>
      <c r="G95" s="31">
        <f t="shared" si="5"/>
        <v>2.5356535140706547E-2</v>
      </c>
      <c r="H95" s="31">
        <f t="shared" si="6"/>
        <v>847.4771729220156</v>
      </c>
      <c r="I95" s="31">
        <f t="shared" si="7"/>
        <v>718217.55862389191</v>
      </c>
    </row>
    <row r="96" spans="2:9" x14ac:dyDescent="0.25">
      <c r="B96" s="58" t="e">
        <f>'Объединенные данные'!#REF!</f>
        <v>#REF!</v>
      </c>
      <c r="C96" s="59">
        <f>'Объединенные данные'!E94</f>
        <v>36796.307999999997</v>
      </c>
      <c r="D96" s="59">
        <f>'Объединенные данные'!F94</f>
        <v>14880</v>
      </c>
      <c r="E96" s="59">
        <f>'Объединенные данные'!H94</f>
        <v>14480</v>
      </c>
      <c r="F96" s="31">
        <f t="shared" si="4"/>
        <v>35065.172412981919</v>
      </c>
      <c r="G96" s="31">
        <f t="shared" si="5"/>
        <v>4.7046447894122365E-2</v>
      </c>
      <c r="H96" s="31">
        <f t="shared" si="6"/>
        <v>1731.1355870180778</v>
      </c>
      <c r="I96" s="31">
        <f t="shared" si="7"/>
        <v>2996830.4206404248</v>
      </c>
    </row>
    <row r="97" spans="2:9" x14ac:dyDescent="0.25">
      <c r="B97" s="58" t="e">
        <f>'Объединенные данные'!#REF!</f>
        <v>#REF!</v>
      </c>
      <c r="C97" s="59">
        <f>'Объединенные данные'!E95</f>
        <v>36747.119999999995</v>
      </c>
      <c r="D97" s="59">
        <f>'Объединенные данные'!F95</f>
        <v>14560</v>
      </c>
      <c r="E97" s="59">
        <f>'Объединенные данные'!H95</f>
        <v>14000</v>
      </c>
      <c r="F97" s="31">
        <f t="shared" si="4"/>
        <v>34781.966601291722</v>
      </c>
      <c r="G97" s="31">
        <f t="shared" si="5"/>
        <v>5.3477752779218436E-2</v>
      </c>
      <c r="H97" s="31">
        <f t="shared" si="6"/>
        <v>1965.153398708273</v>
      </c>
      <c r="I97" s="31">
        <f t="shared" si="7"/>
        <v>3861827.8804546767</v>
      </c>
    </row>
    <row r="98" spans="2:9" x14ac:dyDescent="0.25">
      <c r="B98" s="58" t="e">
        <f>'Объединенные данные'!#REF!</f>
        <v>#REF!</v>
      </c>
      <c r="C98" s="59">
        <f>'Объединенные данные'!E96</f>
        <v>31827.671999999999</v>
      </c>
      <c r="D98" s="59">
        <f>'Объединенные данные'!F96</f>
        <v>12880</v>
      </c>
      <c r="E98" s="59">
        <f>'Объединенные данные'!H96</f>
        <v>13440</v>
      </c>
      <c r="F98" s="31">
        <f t="shared" si="4"/>
        <v>33762.366640638909</v>
      </c>
      <c r="G98" s="31">
        <f t="shared" si="5"/>
        <v>6.078655833322999E-2</v>
      </c>
      <c r="H98" s="31">
        <f t="shared" si="6"/>
        <v>1934.6946406389106</v>
      </c>
      <c r="I98" s="31">
        <f t="shared" si="7"/>
        <v>3743043.3525169236</v>
      </c>
    </row>
    <row r="99" spans="2:9" x14ac:dyDescent="0.25">
      <c r="B99" s="58" t="e">
        <f>'Объединенные данные'!#REF!</f>
        <v>#REF!</v>
      </c>
      <c r="C99" s="59">
        <f>'Объединенные данные'!E97</f>
        <v>30901.98</v>
      </c>
      <c r="D99" s="59">
        <f>'Объединенные данные'!F97</f>
        <v>14480</v>
      </c>
      <c r="E99" s="59">
        <f>'Объединенные данные'!H97</f>
        <v>14400</v>
      </c>
      <c r="F99" s="31">
        <f t="shared" si="4"/>
        <v>34835.124274070586</v>
      </c>
      <c r="G99" s="31">
        <f t="shared" si="5"/>
        <v>0.12727806677988227</v>
      </c>
      <c r="H99" s="31">
        <f t="shared" si="6"/>
        <v>3933.1442740705861</v>
      </c>
      <c r="I99" s="31">
        <f t="shared" si="7"/>
        <v>15469623.880654238</v>
      </c>
    </row>
    <row r="100" spans="2:9" x14ac:dyDescent="0.25">
      <c r="B100" s="58" t="e">
        <f>'Объединенные данные'!#REF!</f>
        <v>#REF!</v>
      </c>
      <c r="C100" s="59">
        <f>'Объединенные данные'!E98</f>
        <v>38655.372000000003</v>
      </c>
      <c r="D100" s="59">
        <f>'Объединенные данные'!F98</f>
        <v>18240</v>
      </c>
      <c r="E100" s="59">
        <f>'Объединенные данные'!H98</f>
        <v>15280</v>
      </c>
      <c r="F100" s="31">
        <f t="shared" si="4"/>
        <v>37028.089795394379</v>
      </c>
      <c r="G100" s="31">
        <f t="shared" si="5"/>
        <v>4.2097181333699864E-2</v>
      </c>
      <c r="H100" s="31">
        <f t="shared" si="6"/>
        <v>1627.2822046056244</v>
      </c>
      <c r="I100" s="31">
        <f t="shared" si="7"/>
        <v>2648047.3734261412</v>
      </c>
    </row>
    <row r="101" spans="2:9" x14ac:dyDescent="0.25">
      <c r="B101" s="58" t="e">
        <f>'Объединенные данные'!#REF!</f>
        <v>#REF!</v>
      </c>
      <c r="C101" s="59">
        <f>'Объединенные данные'!E99</f>
        <v>35070.288</v>
      </c>
      <c r="D101" s="59">
        <f>'Объединенные данные'!F99</f>
        <v>16800</v>
      </c>
      <c r="E101" s="59">
        <f>'Объединенные данные'!H99</f>
        <v>12720</v>
      </c>
      <c r="F101" s="31">
        <f t="shared" si="4"/>
        <v>35658.310469172051</v>
      </c>
      <c r="G101" s="31">
        <f t="shared" si="5"/>
        <v>1.6766970067997457E-2</v>
      </c>
      <c r="H101" s="31">
        <f t="shared" si="6"/>
        <v>588.02246917205048</v>
      </c>
      <c r="I101" s="31">
        <f t="shared" si="7"/>
        <v>345770.42425119504</v>
      </c>
    </row>
    <row r="102" spans="2:9" x14ac:dyDescent="0.25">
      <c r="B102" s="58" t="e">
        <f>'Объединенные данные'!#REF!</f>
        <v>#REF!</v>
      </c>
      <c r="C102" s="59">
        <f>'Объединенные данные'!E100</f>
        <v>24490.656000000003</v>
      </c>
      <c r="D102" s="59">
        <f>'Объединенные данные'!F100</f>
        <v>13920</v>
      </c>
      <c r="E102" s="59">
        <f>'Объединенные данные'!H100</f>
        <v>6240</v>
      </c>
      <c r="F102" s="31">
        <f t="shared" si="4"/>
        <v>32594.551026431414</v>
      </c>
      <c r="G102" s="31">
        <f t="shared" si="5"/>
        <v>0.33089742579502202</v>
      </c>
      <c r="H102" s="31">
        <f t="shared" si="6"/>
        <v>8103.8950264314117</v>
      </c>
      <c r="I102" s="31">
        <f t="shared" si="7"/>
        <v>65673114.599419773</v>
      </c>
    </row>
    <row r="103" spans="2:9" x14ac:dyDescent="0.25">
      <c r="B103" s="58" t="e">
        <f>'Объединенные данные'!#REF!</f>
        <v>#REF!</v>
      </c>
      <c r="C103" s="59">
        <f>'Объединенные данные'!E101</f>
        <v>33855.455999999998</v>
      </c>
      <c r="D103" s="59">
        <f>'Объединенные данные'!F101</f>
        <v>6080</v>
      </c>
      <c r="E103" s="59">
        <f>'Объединенные данные'!H101</f>
        <v>7280</v>
      </c>
      <c r="F103" s="31">
        <f t="shared" si="4"/>
        <v>28707.310195748651</v>
      </c>
      <c r="G103" s="31">
        <f t="shared" si="5"/>
        <v>0.15206251554406322</v>
      </c>
      <c r="H103" s="31">
        <f t="shared" si="6"/>
        <v>5148.1458042513477</v>
      </c>
      <c r="I103" s="31">
        <f t="shared" si="7"/>
        <v>26503405.221830755</v>
      </c>
    </row>
    <row r="104" spans="2:9" x14ac:dyDescent="0.25">
      <c r="B104" s="58" t="e">
        <f>'Объединенные данные'!#REF!</f>
        <v>#REF!</v>
      </c>
      <c r="C104" s="59">
        <f>'Объединенные данные'!E102</f>
        <v>29903.627999999997</v>
      </c>
      <c r="D104" s="59">
        <f>'Объединенные данные'!F102</f>
        <v>10240</v>
      </c>
      <c r="E104" s="59">
        <f>'Объединенные данные'!H102</f>
        <v>13280</v>
      </c>
      <c r="F104" s="31">
        <f t="shared" si="4"/>
        <v>32331.773843551258</v>
      </c>
      <c r="G104" s="31">
        <f t="shared" si="5"/>
        <v>8.1199038576565408E-2</v>
      </c>
      <c r="H104" s="31">
        <f t="shared" si="6"/>
        <v>2428.1458435512614</v>
      </c>
      <c r="I104" s="31">
        <f t="shared" si="7"/>
        <v>5895892.2375552664</v>
      </c>
    </row>
    <row r="105" spans="2:9" x14ac:dyDescent="0.25">
      <c r="B105" s="58" t="e">
        <f>'Объединенные данные'!#REF!</f>
        <v>#REF!</v>
      </c>
      <c r="C105" s="59">
        <f>'Объединенные данные'!E103</f>
        <v>38230.847999999998</v>
      </c>
      <c r="D105" s="59">
        <f>'Объединенные данные'!F103</f>
        <v>15600</v>
      </c>
      <c r="E105" s="59">
        <f>'Объединенные данные'!H103</f>
        <v>14000</v>
      </c>
      <c r="F105" s="31">
        <f t="shared" si="4"/>
        <v>35330.508112180629</v>
      </c>
      <c r="G105" s="31">
        <f t="shared" si="5"/>
        <v>7.5863864903529463E-2</v>
      </c>
      <c r="H105" s="31">
        <f t="shared" si="6"/>
        <v>2900.3398878193693</v>
      </c>
      <c r="I105" s="31">
        <f t="shared" si="7"/>
        <v>8411971.4648760725</v>
      </c>
    </row>
    <row r="106" spans="2:9" x14ac:dyDescent="0.25">
      <c r="B106" s="58" t="e">
        <f>'Объединенные данные'!#REF!</f>
        <v>#REF!</v>
      </c>
      <c r="C106" s="59">
        <f>'Объединенные данные'!E104</f>
        <v>34286.111999999994</v>
      </c>
      <c r="D106" s="59">
        <f>'Объединенные данные'!F104</f>
        <v>13200</v>
      </c>
      <c r="E106" s="59">
        <f>'Объединенные данные'!H104</f>
        <v>14320</v>
      </c>
      <c r="F106" s="31">
        <f t="shared" si="4"/>
        <v>34140.925625945565</v>
      </c>
      <c r="G106" s="31">
        <f t="shared" si="5"/>
        <v>4.2345534557674145E-3</v>
      </c>
      <c r="H106" s="31">
        <f t="shared" si="6"/>
        <v>145.1863740544286</v>
      </c>
      <c r="I106" s="31">
        <f t="shared" si="7"/>
        <v>21079.083211072459</v>
      </c>
    </row>
    <row r="107" spans="2:9" x14ac:dyDescent="0.25">
      <c r="B107" s="58" t="e">
        <f>'Объединенные данные'!#REF!</f>
        <v>#REF!</v>
      </c>
      <c r="C107" s="59">
        <f>'Объединенные данные'!E105</f>
        <v>36965.292000000001</v>
      </c>
      <c r="D107" s="59">
        <f>'Объединенные данные'!F105</f>
        <v>16512</v>
      </c>
      <c r="E107" s="59">
        <f>'Объединенные данные'!H105</f>
        <v>15200</v>
      </c>
      <c r="F107" s="31">
        <f t="shared" si="4"/>
        <v>36097.596342578756</v>
      </c>
      <c r="G107" s="31">
        <f t="shared" si="5"/>
        <v>2.3473253164650921E-2</v>
      </c>
      <c r="H107" s="31">
        <f t="shared" si="6"/>
        <v>867.69565742124541</v>
      </c>
      <c r="I107" s="31">
        <f t="shared" si="7"/>
        <v>752895.75390768726</v>
      </c>
    </row>
    <row r="108" spans="2:9" x14ac:dyDescent="0.25">
      <c r="B108" s="58" t="e">
        <f>'Объединенные данные'!#REF!</f>
        <v>#REF!</v>
      </c>
      <c r="C108" s="59">
        <f>'Объединенные данные'!E106</f>
        <v>41465.520000000004</v>
      </c>
      <c r="D108" s="59">
        <f>'Объединенные данные'!F106</f>
        <v>16800</v>
      </c>
      <c r="E108" s="59">
        <f>'Объединенные данные'!H106</f>
        <v>15360</v>
      </c>
      <c r="F108" s="31">
        <f t="shared" si="4"/>
        <v>36287.641415040729</v>
      </c>
      <c r="G108" s="31">
        <f t="shared" si="5"/>
        <v>0.12487190767074124</v>
      </c>
      <c r="H108" s="31">
        <f t="shared" si="6"/>
        <v>5177.878584959275</v>
      </c>
      <c r="I108" s="31">
        <f t="shared" si="7"/>
        <v>26810426.640579864</v>
      </c>
    </row>
    <row r="109" spans="2:9" x14ac:dyDescent="0.25">
      <c r="B109" s="58" t="e">
        <f>'Объединенные данные'!#REF!</f>
        <v>#REF!</v>
      </c>
      <c r="C109" s="59">
        <f>'Объединенные данные'!E107</f>
        <v>36002.387999999999</v>
      </c>
      <c r="D109" s="59">
        <f>'Объединенные данные'!F107</f>
        <v>13840</v>
      </c>
      <c r="E109" s="59">
        <f>'Объединенные данные'!H107</f>
        <v>14400</v>
      </c>
      <c r="F109" s="31">
        <f t="shared" si="4"/>
        <v>34497.560267369721</v>
      </c>
      <c r="G109" s="31">
        <f t="shared" si="5"/>
        <v>4.1797997750323612E-2</v>
      </c>
      <c r="H109" s="31">
        <f t="shared" si="6"/>
        <v>1504.8277326302778</v>
      </c>
      <c r="I109" s="31">
        <f t="shared" si="7"/>
        <v>2264506.5048931828</v>
      </c>
    </row>
    <row r="110" spans="2:9" x14ac:dyDescent="0.25">
      <c r="B110" s="58" t="e">
        <f>'Объединенные данные'!#REF!</f>
        <v>#REF!</v>
      </c>
      <c r="C110" s="59">
        <f>'Объединенные данные'!E108</f>
        <v>32684.136000000002</v>
      </c>
      <c r="D110" s="59">
        <f>'Объединенные данные'!F108</f>
        <v>13760</v>
      </c>
      <c r="E110" s="59">
        <f>'Объединенные данные'!H108</f>
        <v>14240</v>
      </c>
      <c r="F110" s="31">
        <f t="shared" si="4"/>
        <v>34417.223497085528</v>
      </c>
      <c r="G110" s="31">
        <f t="shared" si="5"/>
        <v>5.3025342235925269E-2</v>
      </c>
      <c r="H110" s="31">
        <f t="shared" si="6"/>
        <v>1733.0874970855257</v>
      </c>
      <c r="I110" s="31">
        <f t="shared" si="7"/>
        <v>3003592.2725541722</v>
      </c>
    </row>
    <row r="111" spans="2:9" x14ac:dyDescent="0.25">
      <c r="B111" s="58" t="e">
        <f>'Объединенные данные'!#REF!</f>
        <v>#REF!</v>
      </c>
      <c r="C111" s="59">
        <f>'Объединенные данные'!E109</f>
        <v>33692.268000000004</v>
      </c>
      <c r="D111" s="59">
        <f>'Объединенные данные'!F109</f>
        <v>16320</v>
      </c>
      <c r="E111" s="59">
        <f>'Объединенные данные'!H109</f>
        <v>14880</v>
      </c>
      <c r="F111" s="31">
        <f t="shared" si="4"/>
        <v>35920.044601675327</v>
      </c>
      <c r="G111" s="31">
        <f t="shared" si="5"/>
        <v>6.6121301233722909E-2</v>
      </c>
      <c r="H111" s="31">
        <f t="shared" si="6"/>
        <v>2227.776601675323</v>
      </c>
      <c r="I111" s="31">
        <f t="shared" si="7"/>
        <v>4962988.5869720513</v>
      </c>
    </row>
    <row r="112" spans="2:9" x14ac:dyDescent="0.25">
      <c r="B112" s="58" t="e">
        <f>'Объединенные данные'!#REF!</f>
        <v>#REF!</v>
      </c>
      <c r="C112" s="59">
        <f>'Объединенные данные'!E110</f>
        <v>35465.712</v>
      </c>
      <c r="D112" s="59">
        <f>'Объединенные данные'!F110</f>
        <v>21200</v>
      </c>
      <c r="E112" s="59">
        <f>'Объединенные данные'!H110</f>
        <v>14480</v>
      </c>
      <c r="F112" s="31">
        <f t="shared" si="4"/>
        <v>38398.616979152939</v>
      </c>
      <c r="G112" s="31">
        <f t="shared" si="5"/>
        <v>8.2696915238947968E-2</v>
      </c>
      <c r="H112" s="31">
        <f t="shared" si="6"/>
        <v>2932.9049791529396</v>
      </c>
      <c r="I112" s="31">
        <f t="shared" si="7"/>
        <v>8601931.6167401057</v>
      </c>
    </row>
    <row r="113" spans="2:9" x14ac:dyDescent="0.25">
      <c r="B113" s="58" t="e">
        <f>'Объединенные данные'!#REF!</f>
        <v>#REF!</v>
      </c>
      <c r="C113" s="59">
        <f>'Объединенные данные'!E111</f>
        <v>38380.259999999995</v>
      </c>
      <c r="D113" s="59">
        <f>'Объединенные данные'!F111</f>
        <v>15760</v>
      </c>
      <c r="E113" s="59">
        <f>'Объединенные данные'!H111</f>
        <v>14880</v>
      </c>
      <c r="F113" s="31">
        <f t="shared" si="4"/>
        <v>35624.676095812072</v>
      </c>
      <c r="G113" s="31">
        <f t="shared" si="5"/>
        <v>7.1796905601679686E-2</v>
      </c>
      <c r="H113" s="31">
        <f t="shared" si="6"/>
        <v>2755.5839041879226</v>
      </c>
      <c r="I113" s="31">
        <f t="shared" si="7"/>
        <v>7593242.653019554</v>
      </c>
    </row>
    <row r="114" spans="2:9" x14ac:dyDescent="0.25">
      <c r="B114" s="58" t="e">
        <f>'Объединенные данные'!#REF!</f>
        <v>#REF!</v>
      </c>
      <c r="C114" s="59">
        <f>'Объединенные данные'!E112</f>
        <v>38176.536</v>
      </c>
      <c r="D114" s="59">
        <f>'Объединенные данные'!F112</f>
        <v>16240</v>
      </c>
      <c r="E114" s="59">
        <f>'Объединенные данные'!H112</f>
        <v>14880</v>
      </c>
      <c r="F114" s="31">
        <f t="shared" si="4"/>
        <v>35877.849100837717</v>
      </c>
      <c r="G114" s="31">
        <f t="shared" si="5"/>
        <v>6.0212034406743532E-2</v>
      </c>
      <c r="H114" s="31">
        <f t="shared" si="6"/>
        <v>2298.6868991622832</v>
      </c>
      <c r="I114" s="31">
        <f t="shared" si="7"/>
        <v>5283961.460380313</v>
      </c>
    </row>
    <row r="115" spans="2:9" x14ac:dyDescent="0.25">
      <c r="B115" s="58" t="e">
        <f>'Объединенные данные'!#REF!</f>
        <v>#REF!</v>
      </c>
      <c r="C115" s="59">
        <f>'Объединенные данные'!E113</f>
        <v>38066.520000000004</v>
      </c>
      <c r="D115" s="59">
        <f>'Объединенные данные'!F113</f>
        <v>17280</v>
      </c>
      <c r="E115" s="59">
        <f>'Объединенные данные'!H113</f>
        <v>14000</v>
      </c>
      <c r="F115" s="31">
        <f t="shared" si="4"/>
        <v>36216.613629770392</v>
      </c>
      <c r="G115" s="31">
        <f t="shared" si="5"/>
        <v>4.8596676823350581E-2</v>
      </c>
      <c r="H115" s="31">
        <f t="shared" si="6"/>
        <v>1849.9063702296116</v>
      </c>
      <c r="I115" s="31">
        <f t="shared" si="7"/>
        <v>3422153.5786160971</v>
      </c>
    </row>
    <row r="116" spans="2:9" x14ac:dyDescent="0.25">
      <c r="B116" s="58" t="e">
        <f>'Объединенные данные'!#REF!</f>
        <v>#REF!</v>
      </c>
      <c r="C116" s="59">
        <f>'Объединенные данные'!E114</f>
        <v>36993.024000000005</v>
      </c>
      <c r="D116" s="59">
        <f>'Объединенные данные'!F114</f>
        <v>16240</v>
      </c>
      <c r="E116" s="59">
        <f>'Объединенные данные'!H114</f>
        <v>14080</v>
      </c>
      <c r="F116" s="31">
        <f t="shared" si="4"/>
        <v>35687.142753604785</v>
      </c>
      <c r="G116" s="31">
        <f t="shared" si="5"/>
        <v>3.5300743361646229E-2</v>
      </c>
      <c r="H116" s="31">
        <f t="shared" si="6"/>
        <v>1305.8812463952199</v>
      </c>
      <c r="I116" s="31">
        <f t="shared" si="7"/>
        <v>1705325.8296867332</v>
      </c>
    </row>
    <row r="117" spans="2:9" x14ac:dyDescent="0.25">
      <c r="B117" s="58" t="e">
        <f>'Объединенные данные'!#REF!</f>
        <v>#REF!</v>
      </c>
      <c r="C117" s="59">
        <f>'Объединенные данные'!E115</f>
        <v>29930.160000000003</v>
      </c>
      <c r="D117" s="59">
        <f>'Объединенные данные'!F115</f>
        <v>9360</v>
      </c>
      <c r="E117" s="59">
        <f>'Объединенные данные'!H115</f>
        <v>12560</v>
      </c>
      <c r="F117" s="31">
        <f t="shared" si="4"/>
        <v>31695.987621827935</v>
      </c>
      <c r="G117" s="31">
        <f t="shared" si="5"/>
        <v>5.8998268697124621E-2</v>
      </c>
      <c r="H117" s="31">
        <f t="shared" si="6"/>
        <v>1765.8276218279316</v>
      </c>
      <c r="I117" s="31">
        <f t="shared" si="7"/>
        <v>3118147.1900104885</v>
      </c>
    </row>
    <row r="118" spans="2:9" x14ac:dyDescent="0.25">
      <c r="B118" s="58" t="e">
        <f>'Объединенные данные'!#REF!</f>
        <v>#REF!</v>
      </c>
      <c r="C118" s="59">
        <f>'Объединенные данные'!E116</f>
        <v>31366.32</v>
      </c>
      <c r="D118" s="59">
        <f>'Объединенные данные'!F116</f>
        <v>12480</v>
      </c>
      <c r="E118" s="59">
        <f>'Объединенные данные'!H116</f>
        <v>15200</v>
      </c>
      <c r="F118" s="31">
        <f t="shared" si="4"/>
        <v>33970.943100363322</v>
      </c>
      <c r="G118" s="31">
        <f t="shared" si="5"/>
        <v>8.3038848687487787E-2</v>
      </c>
      <c r="H118" s="31">
        <f t="shared" si="6"/>
        <v>2604.623100363322</v>
      </c>
      <c r="I118" s="31">
        <f t="shared" si="7"/>
        <v>6784061.4949462442</v>
      </c>
    </row>
    <row r="119" spans="2:9" x14ac:dyDescent="0.25">
      <c r="B119" s="58" t="e">
        <f>'Объединенные данные'!#REF!</f>
        <v>#REF!</v>
      </c>
      <c r="C119" s="59">
        <f>'Объединенные данные'!E117</f>
        <v>24888.983999999997</v>
      </c>
      <c r="D119" s="59">
        <f>'Объединенные данные'!F117</f>
        <v>5280</v>
      </c>
      <c r="E119" s="59">
        <f>'Объединенные данные'!H117</f>
        <v>13440</v>
      </c>
      <c r="F119" s="31">
        <f t="shared" si="4"/>
        <v>29753.794061066157</v>
      </c>
      <c r="G119" s="31">
        <f t="shared" si="5"/>
        <v>0.19546037158713112</v>
      </c>
      <c r="H119" s="31">
        <f t="shared" si="6"/>
        <v>4864.8100610661604</v>
      </c>
      <c r="I119" s="31">
        <f t="shared" si="7"/>
        <v>23666376.93025054</v>
      </c>
    </row>
    <row r="120" spans="2:9" x14ac:dyDescent="0.25">
      <c r="B120" s="58" t="e">
        <f>'Объединенные данные'!#REF!</f>
        <v>#REF!</v>
      </c>
      <c r="C120" s="59">
        <f>'Объединенные данные'!E118</f>
        <v>26179.5</v>
      </c>
      <c r="D120" s="59">
        <f>'Объединенные данные'!F118</f>
        <v>7200</v>
      </c>
      <c r="E120" s="59">
        <f>'Объединенные данные'!H118</f>
        <v>14000</v>
      </c>
      <c r="F120" s="31">
        <f t="shared" si="4"/>
        <v>30899.9805242318</v>
      </c>
      <c r="G120" s="31">
        <f t="shared" si="5"/>
        <v>0.18031209626737713</v>
      </c>
      <c r="H120" s="31">
        <f t="shared" si="6"/>
        <v>4720.4805242317998</v>
      </c>
      <c r="I120" s="31">
        <f t="shared" si="7"/>
        <v>22282936.379651729</v>
      </c>
    </row>
    <row r="121" spans="2:9" x14ac:dyDescent="0.25">
      <c r="B121" s="58" t="e">
        <f>'Объединенные данные'!#REF!</f>
        <v>#REF!</v>
      </c>
      <c r="C121" s="59">
        <f>'Объединенные данные'!E119</f>
        <v>38908.379999999997</v>
      </c>
      <c r="D121" s="59">
        <f>'Объединенные данные'!F119</f>
        <v>15200</v>
      </c>
      <c r="E121" s="59">
        <f>'Объединенные данные'!H119</f>
        <v>15200</v>
      </c>
      <c r="F121" s="31">
        <f t="shared" si="4"/>
        <v>35405.590128841985</v>
      </c>
      <c r="G121" s="31">
        <f t="shared" si="5"/>
        <v>9.002661820301984E-2</v>
      </c>
      <c r="H121" s="31">
        <f t="shared" si="6"/>
        <v>3502.7898711580128</v>
      </c>
      <c r="I121" s="31">
        <f t="shared" si="7"/>
        <v>12269536.881487168</v>
      </c>
    </row>
    <row r="122" spans="2:9" x14ac:dyDescent="0.25">
      <c r="B122" s="58" t="e">
        <f>'Объединенные данные'!#REF!</f>
        <v>#REF!</v>
      </c>
      <c r="C122" s="59">
        <f>'Объединенные данные'!E120</f>
        <v>35887.800000000003</v>
      </c>
      <c r="D122" s="59">
        <f>'Объединенные данные'!F120</f>
        <v>15120</v>
      </c>
      <c r="E122" s="59">
        <f>'Объединенные данные'!H120</f>
        <v>14560</v>
      </c>
      <c r="F122" s="31">
        <f t="shared" si="4"/>
        <v>35210.829550218034</v>
      </c>
      <c r="G122" s="31">
        <f t="shared" si="5"/>
        <v>1.8863526038987326E-2</v>
      </c>
      <c r="H122" s="31">
        <f t="shared" si="6"/>
        <v>676.97044978196936</v>
      </c>
      <c r="I122" s="31">
        <f t="shared" si="7"/>
        <v>458288.98987800191</v>
      </c>
    </row>
    <row r="123" spans="2:9" x14ac:dyDescent="0.25">
      <c r="B123" s="58" t="e">
        <f>'Объединенные данные'!#REF!</f>
        <v>#REF!</v>
      </c>
      <c r="C123" s="59">
        <f>'Объединенные данные'!E121</f>
        <v>35975.051999999996</v>
      </c>
      <c r="D123" s="59">
        <f>'Объединенные данные'!F121</f>
        <v>15520</v>
      </c>
      <c r="E123" s="59">
        <f>'Объединенные данные'!H121</f>
        <v>14880</v>
      </c>
      <c r="F123" s="31">
        <f t="shared" si="4"/>
        <v>35498.089593299243</v>
      </c>
      <c r="G123" s="31">
        <f t="shared" si="5"/>
        <v>1.325814363522681E-2</v>
      </c>
      <c r="H123" s="31">
        <f t="shared" si="6"/>
        <v>476.96240670075349</v>
      </c>
      <c r="I123" s="31">
        <f t="shared" si="7"/>
        <v>227493.13740577499</v>
      </c>
    </row>
    <row r="124" spans="2:9" x14ac:dyDescent="0.25">
      <c r="B124" s="58" t="e">
        <f>'Объединенные данные'!#REF!</f>
        <v>#REF!</v>
      </c>
      <c r="C124" s="59">
        <f>'Объединенные данные'!E122</f>
        <v>33464.892</v>
      </c>
      <c r="D124" s="59">
        <f>'Объединенные данные'!F122</f>
        <v>13040</v>
      </c>
      <c r="E124" s="59">
        <f>'Объединенные данные'!H122</f>
        <v>13760</v>
      </c>
      <c r="F124" s="31">
        <f t="shared" si="4"/>
        <v>33923.040181207296</v>
      </c>
      <c r="G124" s="31">
        <f t="shared" si="5"/>
        <v>1.3690412663136524E-2</v>
      </c>
      <c r="H124" s="31">
        <f t="shared" si="6"/>
        <v>458.14818120729615</v>
      </c>
      <c r="I124" s="31">
        <f t="shared" si="7"/>
        <v>209899.75594355346</v>
      </c>
    </row>
    <row r="125" spans="2:9" x14ac:dyDescent="0.25">
      <c r="B125" s="58" t="e">
        <f>'Объединенные данные'!#REF!</f>
        <v>#REF!</v>
      </c>
      <c r="C125" s="59">
        <f>'Объединенные данные'!E123</f>
        <v>32498.627999999997</v>
      </c>
      <c r="D125" s="59">
        <f>'Объединенные данные'!F123</f>
        <v>13280</v>
      </c>
      <c r="E125" s="59">
        <f>'Объединенные данные'!H123</f>
        <v>14400</v>
      </c>
      <c r="F125" s="31">
        <f t="shared" si="4"/>
        <v>34202.191761506467</v>
      </c>
      <c r="G125" s="31">
        <f t="shared" si="5"/>
        <v>5.2419559419753653E-2</v>
      </c>
      <c r="H125" s="31">
        <f t="shared" si="6"/>
        <v>1703.5637615064697</v>
      </c>
      <c r="I125" s="31">
        <f t="shared" si="7"/>
        <v>2902129.489518072</v>
      </c>
    </row>
    <row r="126" spans="2:9" x14ac:dyDescent="0.25">
      <c r="B126" s="58" t="e">
        <f>'Объединенные данные'!#REF!</f>
        <v>#REF!</v>
      </c>
      <c r="C126" s="59">
        <f>'Объединенные данные'!E124</f>
        <v>25145.484</v>
      </c>
      <c r="D126" s="59">
        <f>'Объединенные данные'!F124</f>
        <v>13440</v>
      </c>
      <c r="E126" s="59">
        <f>'Объединенные данные'!H124</f>
        <v>3200</v>
      </c>
      <c r="F126" s="31">
        <f t="shared" si="4"/>
        <v>31616.693901920618</v>
      </c>
      <c r="G126" s="31">
        <f t="shared" si="5"/>
        <v>0.25735077924611105</v>
      </c>
      <c r="H126" s="31">
        <f t="shared" si="6"/>
        <v>6471.209901920618</v>
      </c>
      <c r="I126" s="31">
        <f t="shared" si="7"/>
        <v>41876557.594715454</v>
      </c>
    </row>
    <row r="127" spans="2:9" x14ac:dyDescent="0.25">
      <c r="B127" s="58" t="e">
        <f>'Объединенные данные'!#REF!</f>
        <v>#REF!</v>
      </c>
      <c r="C127" s="59">
        <f>'Объединенные данные'!E125</f>
        <v>12630.432000000001</v>
      </c>
      <c r="D127" s="59">
        <f>'Объединенные данные'!F125</f>
        <v>3600</v>
      </c>
      <c r="E127" s="59">
        <f>'Объединенные данные'!H125</f>
        <v>4080</v>
      </c>
      <c r="F127" s="31">
        <f t="shared" si="4"/>
        <v>26636.424280851075</v>
      </c>
      <c r="G127" s="31">
        <f t="shared" si="5"/>
        <v>1.1089084111177729</v>
      </c>
      <c r="H127" s="31">
        <f t="shared" si="6"/>
        <v>14005.992280851075</v>
      </c>
      <c r="I127" s="31">
        <f t="shared" si="7"/>
        <v>196167819.77125987</v>
      </c>
    </row>
    <row r="128" spans="2:9" x14ac:dyDescent="0.25">
      <c r="B128" s="58" t="e">
        <f>'Объединенные данные'!#REF!</f>
        <v>#REF!</v>
      </c>
      <c r="C128" s="59">
        <f>'Объединенные данные'!E126</f>
        <v>24779.183999999997</v>
      </c>
      <c r="D128" s="59">
        <f>'Объединенные данные'!F126</f>
        <v>3600</v>
      </c>
      <c r="E128" s="59">
        <f>'Объединенные данные'!H126</f>
        <v>14640</v>
      </c>
      <c r="F128" s="31">
        <f t="shared" si="4"/>
        <v>29153.748064325791</v>
      </c>
      <c r="G128" s="31">
        <f t="shared" si="5"/>
        <v>0.17654189356379912</v>
      </c>
      <c r="H128" s="31">
        <f t="shared" si="6"/>
        <v>4374.5640643257939</v>
      </c>
      <c r="I128" s="31">
        <f t="shared" si="7"/>
        <v>19136810.752890609</v>
      </c>
    </row>
    <row r="129" spans="2:9" x14ac:dyDescent="0.25">
      <c r="B129" s="58" t="e">
        <f>'Объединенные данные'!#REF!</f>
        <v>#REF!</v>
      </c>
      <c r="C129" s="59">
        <f>'Объединенные данные'!E127</f>
        <v>35654.567999999999</v>
      </c>
      <c r="D129" s="59">
        <f>'Объединенные данные'!F127</f>
        <v>9120</v>
      </c>
      <c r="E129" s="59">
        <f>'Объединенные данные'!H127</f>
        <v>17200</v>
      </c>
      <c r="F129" s="31">
        <f t="shared" si="4"/>
        <v>32675.497933266121</v>
      </c>
      <c r="G129" s="31">
        <f t="shared" si="5"/>
        <v>8.3553671628664214E-2</v>
      </c>
      <c r="H129" s="31">
        <f t="shared" si="6"/>
        <v>2979.0700667338788</v>
      </c>
      <c r="I129" s="31">
        <f t="shared" si="7"/>
        <v>8874858.462509796</v>
      </c>
    </row>
    <row r="130" spans="2:9" x14ac:dyDescent="0.25">
      <c r="B130" s="58" t="e">
        <f>'Объединенные данные'!#REF!</f>
        <v>#REF!</v>
      </c>
      <c r="C130" s="59">
        <f>'Объединенные данные'!E128</f>
        <v>35606.448000000004</v>
      </c>
      <c r="D130" s="59">
        <f>'Объединенные данные'!F128</f>
        <v>14400</v>
      </c>
      <c r="E130" s="59">
        <f>'Объединенные данные'!H128</f>
        <v>13600</v>
      </c>
      <c r="F130" s="31">
        <f t="shared" si="4"/>
        <v>34602.222426000044</v>
      </c>
      <c r="G130" s="31">
        <f t="shared" si="5"/>
        <v>2.8203475224486303E-2</v>
      </c>
      <c r="H130" s="31">
        <f t="shared" si="6"/>
        <v>1004.22557399996</v>
      </c>
      <c r="I130" s="31">
        <f t="shared" si="7"/>
        <v>1008469.0034755492</v>
      </c>
    </row>
    <row r="131" spans="2:9" x14ac:dyDescent="0.25">
      <c r="B131" s="58" t="e">
        <f>'Объединенные данные'!#REF!</f>
        <v>#REF!</v>
      </c>
      <c r="C131" s="59">
        <f>'Объединенные данные'!E129</f>
        <v>31026.396000000004</v>
      </c>
      <c r="D131" s="59">
        <f>'Объединенные данные'!F129</f>
        <v>11440</v>
      </c>
      <c r="E131" s="59">
        <f>'Объединенные данные'!H129</f>
        <v>13040</v>
      </c>
      <c r="F131" s="31">
        <f t="shared" si="4"/>
        <v>32907.494451945495</v>
      </c>
      <c r="G131" s="31">
        <f t="shared" si="5"/>
        <v>6.0628970633440318E-2</v>
      </c>
      <c r="H131" s="31">
        <f t="shared" si="6"/>
        <v>1881.0984519454905</v>
      </c>
      <c r="I131" s="31">
        <f t="shared" si="7"/>
        <v>3538531.3859117208</v>
      </c>
    </row>
    <row r="132" spans="2:9" x14ac:dyDescent="0.25">
      <c r="B132" s="58" t="e">
        <f>'Объединенные данные'!#REF!</f>
        <v>#REF!</v>
      </c>
      <c r="C132" s="59">
        <f>'Объединенные данные'!E130</f>
        <v>32041.08</v>
      </c>
      <c r="D132" s="59">
        <f>'Объединенные данные'!F130</f>
        <v>13840</v>
      </c>
      <c r="E132" s="59">
        <f>'Объединенные данные'!H130</f>
        <v>10880</v>
      </c>
      <c r="F132" s="31">
        <f t="shared" si="4"/>
        <v>33658.452339544812</v>
      </c>
      <c r="G132" s="31">
        <f t="shared" si="5"/>
        <v>5.0478084369965384E-2</v>
      </c>
      <c r="H132" s="31">
        <f t="shared" si="6"/>
        <v>1617.3723395448105</v>
      </c>
      <c r="I132" s="31">
        <f t="shared" si="7"/>
        <v>2615893.2847246537</v>
      </c>
    </row>
    <row r="133" spans="2:9" x14ac:dyDescent="0.25">
      <c r="B133" s="58" t="e">
        <f>'Объединенные данные'!#REF!</f>
        <v>#REF!</v>
      </c>
      <c r="C133" s="59">
        <f>'Объединенные данные'!E131</f>
        <v>32623.716</v>
      </c>
      <c r="D133" s="59">
        <f>'Объединенные данные'!F131</f>
        <v>9760</v>
      </c>
      <c r="E133" s="59">
        <f>'Объединенные данные'!H131</f>
        <v>14400</v>
      </c>
      <c r="F133" s="31">
        <f t="shared" si="4"/>
        <v>32345.58972465172</v>
      </c>
      <c r="G133" s="31">
        <f t="shared" si="5"/>
        <v>8.5252788293117988E-3</v>
      </c>
      <c r="H133" s="31">
        <f t="shared" si="6"/>
        <v>278.12627534828061</v>
      </c>
      <c r="I133" s="31">
        <f t="shared" si="7"/>
        <v>77354.225039107609</v>
      </c>
    </row>
    <row r="134" spans="2:9" x14ac:dyDescent="0.25">
      <c r="B134" s="58" t="e">
        <f>'Объединенные данные'!#REF!</f>
        <v>#REF!</v>
      </c>
      <c r="C134" s="59">
        <f>'Объединенные данные'!E132</f>
        <v>34596.275999999998</v>
      </c>
      <c r="D134" s="59">
        <f>'Объединенные данные'!F132</f>
        <v>13600</v>
      </c>
      <c r="E134" s="59">
        <f>'Объединенные данные'!H132</f>
        <v>14800</v>
      </c>
      <c r="F134" s="31">
        <f t="shared" ref="F134:F197" si="8">$N$20+$N$21*D134+$N$22*E134</f>
        <v>34466.326938473365</v>
      </c>
      <c r="G134" s="31">
        <f t="shared" ref="G134:G197" si="9">ABS((F134-C134)/C134)</f>
        <v>3.7561574987618079E-3</v>
      </c>
      <c r="H134" s="31">
        <f t="shared" ref="H134:H197" si="10">ABS(F134-C134)</f>
        <v>129.94906152663316</v>
      </c>
      <c r="I134" s="31">
        <f t="shared" ref="I134:I197" si="11">(F134-C134)^2</f>
        <v>16886.758591652691</v>
      </c>
    </row>
    <row r="135" spans="2:9" x14ac:dyDescent="0.25">
      <c r="B135" s="58" t="e">
        <f>'Объединенные данные'!#REF!</f>
        <v>#REF!</v>
      </c>
      <c r="C135" s="59">
        <f>'Объединенные данные'!E133</f>
        <v>39941.292000000001</v>
      </c>
      <c r="D135" s="59">
        <f>'Объединенные данные'!F133</f>
        <v>14720</v>
      </c>
      <c r="E135" s="59">
        <f>'Объединенные данные'!H133</f>
        <v>16320</v>
      </c>
      <c r="F135" s="31">
        <f t="shared" si="8"/>
        <v>35419.406009942446</v>
      </c>
      <c r="G135" s="31">
        <f t="shared" si="9"/>
        <v>0.11321331293082745</v>
      </c>
      <c r="H135" s="31">
        <f t="shared" si="10"/>
        <v>4521.8859900575553</v>
      </c>
      <c r="I135" s="31">
        <f t="shared" si="11"/>
        <v>20447452.907078799</v>
      </c>
    </row>
    <row r="136" spans="2:9" x14ac:dyDescent="0.25">
      <c r="B136" s="58" t="e">
        <f>'Объединенные данные'!#REF!</f>
        <v>#REF!</v>
      </c>
      <c r="C136" s="59">
        <f>'Объединенные данные'!E134</f>
        <v>40669.884000000005</v>
      </c>
      <c r="D136" s="59">
        <f>'Объединенные данные'!F134</f>
        <v>14720</v>
      </c>
      <c r="E136" s="59">
        <f>'Объединенные данные'!H134</f>
        <v>16640</v>
      </c>
      <c r="F136" s="31">
        <f t="shared" si="8"/>
        <v>35495.68854883562</v>
      </c>
      <c r="G136" s="31">
        <f t="shared" si="9"/>
        <v>0.12722424905771515</v>
      </c>
      <c r="H136" s="31">
        <f t="shared" si="10"/>
        <v>5174.1954511643853</v>
      </c>
      <c r="I136" s="31">
        <f t="shared" si="11"/>
        <v>26772298.566850215</v>
      </c>
    </row>
    <row r="137" spans="2:9" x14ac:dyDescent="0.25">
      <c r="B137" s="58" t="e">
        <f>'Объединенные данные'!#REF!</f>
        <v>#REF!</v>
      </c>
      <c r="C137" s="59">
        <f>'Объединенные данные'!E135</f>
        <v>37340.016000000003</v>
      </c>
      <c r="D137" s="59">
        <f>'Объединенные данные'!F135</f>
        <v>14400</v>
      </c>
      <c r="E137" s="59">
        <f>'Объединенные данные'!H135</f>
        <v>12880</v>
      </c>
      <c r="F137" s="31">
        <f t="shared" si="8"/>
        <v>34430.586713490404</v>
      </c>
      <c r="G137" s="31">
        <f t="shared" si="9"/>
        <v>7.791719442513359E-2</v>
      </c>
      <c r="H137" s="31">
        <f t="shared" si="10"/>
        <v>2909.4292865095995</v>
      </c>
      <c r="I137" s="31">
        <f t="shared" si="11"/>
        <v>8464778.7731997576</v>
      </c>
    </row>
    <row r="138" spans="2:9" x14ac:dyDescent="0.25">
      <c r="B138" s="58" t="e">
        <f>'Объединенные данные'!#REF!</f>
        <v>#REF!</v>
      </c>
      <c r="C138" s="59">
        <f>'Объединенные данные'!E136</f>
        <v>31411.692000000003</v>
      </c>
      <c r="D138" s="59">
        <f>'Объединенные данные'!F136</f>
        <v>14720</v>
      </c>
      <c r="E138" s="59">
        <f>'Объединенные данные'!H136</f>
        <v>10400</v>
      </c>
      <c r="F138" s="31">
        <f t="shared" si="8"/>
        <v>34008.179040418741</v>
      </c>
      <c r="G138" s="31">
        <f t="shared" si="9"/>
        <v>8.2659891113752756E-2</v>
      </c>
      <c r="H138" s="31">
        <f t="shared" si="10"/>
        <v>2596.4870404187386</v>
      </c>
      <c r="I138" s="31">
        <f t="shared" si="11"/>
        <v>6741744.9510624604</v>
      </c>
    </row>
    <row r="139" spans="2:9" x14ac:dyDescent="0.25">
      <c r="B139" s="58" t="e">
        <f>'Объединенные данные'!#REF!</f>
        <v>#REF!</v>
      </c>
      <c r="C139" s="59">
        <f>'Объединенные данные'!E137</f>
        <v>29355.851999999995</v>
      </c>
      <c r="D139" s="59">
        <f>'Объединенные данные'!F137</f>
        <v>12400</v>
      </c>
      <c r="E139" s="59">
        <f>'Объединенные данные'!H137</f>
        <v>10960</v>
      </c>
      <c r="F139" s="31">
        <f t="shared" si="8"/>
        <v>32918.003959191163</v>
      </c>
      <c r="G139" s="31">
        <f t="shared" si="9"/>
        <v>0.12134384514512364</v>
      </c>
      <c r="H139" s="31">
        <f t="shared" si="10"/>
        <v>3562.1519591911674</v>
      </c>
      <c r="I139" s="31">
        <f t="shared" si="11"/>
        <v>12688926.580369473</v>
      </c>
    </row>
    <row r="140" spans="2:9" x14ac:dyDescent="0.25">
      <c r="B140" s="58" t="e">
        <f>'Объединенные данные'!#REF!</f>
        <v>#REF!</v>
      </c>
      <c r="C140" s="59">
        <f>'Объединенные данные'!E138</f>
        <v>28555.200000000001</v>
      </c>
      <c r="D140" s="59">
        <f>'Объединенные данные'!F138</f>
        <v>11440</v>
      </c>
      <c r="E140" s="59">
        <f>'Объединенные данные'!H138</f>
        <v>14720</v>
      </c>
      <c r="F140" s="31">
        <f t="shared" si="8"/>
        <v>33307.977781134658</v>
      </c>
      <c r="G140" s="31">
        <f t="shared" si="9"/>
        <v>0.16644176126010873</v>
      </c>
      <c r="H140" s="31">
        <f t="shared" si="10"/>
        <v>4752.7777811346568</v>
      </c>
      <c r="I140" s="31">
        <f t="shared" si="11"/>
        <v>22588896.636847273</v>
      </c>
    </row>
    <row r="141" spans="2:9" x14ac:dyDescent="0.25">
      <c r="B141" s="58" t="e">
        <f>'Объединенные данные'!#REF!</f>
        <v>#REF!</v>
      </c>
      <c r="C141" s="59">
        <f>'Объединенные данные'!E139</f>
        <v>33423.288</v>
      </c>
      <c r="D141" s="59">
        <f>'Объединенные данные'!F139</f>
        <v>14720</v>
      </c>
      <c r="E141" s="59">
        <f>'Объединенные данные'!H139</f>
        <v>11600</v>
      </c>
      <c r="F141" s="31">
        <f t="shared" si="8"/>
        <v>34294.238561268139</v>
      </c>
      <c r="G141" s="31">
        <f t="shared" si="9"/>
        <v>2.6058195150283799E-2</v>
      </c>
      <c r="H141" s="31">
        <f t="shared" si="10"/>
        <v>870.9505612681387</v>
      </c>
      <c r="I141" s="31">
        <f t="shared" si="11"/>
        <v>758554.88017328584</v>
      </c>
    </row>
    <row r="142" spans="2:9" x14ac:dyDescent="0.25">
      <c r="B142" s="58" t="e">
        <f>'Объединенные данные'!#REF!</f>
        <v>#REF!</v>
      </c>
      <c r="C142" s="59">
        <f>'Объединенные данные'!E140</f>
        <v>37107.983999999997</v>
      </c>
      <c r="D142" s="59">
        <f>'Объединенные данные'!F140</f>
        <v>15200</v>
      </c>
      <c r="E142" s="59">
        <f>'Объединенные данные'!H140</f>
        <v>17120</v>
      </c>
      <c r="F142" s="31">
        <f t="shared" si="8"/>
        <v>35863.28536220103</v>
      </c>
      <c r="G142" s="31">
        <f t="shared" si="9"/>
        <v>3.3542610070085375E-2</v>
      </c>
      <c r="H142" s="31">
        <f t="shared" si="10"/>
        <v>1244.698637798967</v>
      </c>
      <c r="I142" s="31">
        <f t="shared" si="11"/>
        <v>1549274.698938604</v>
      </c>
    </row>
    <row r="143" spans="2:9" x14ac:dyDescent="0.25">
      <c r="B143" s="58" t="e">
        <f>'Объединенные данные'!#REF!</f>
        <v>#REF!</v>
      </c>
      <c r="C143" s="59">
        <f>'Объединенные данные'!E141</f>
        <v>35762.639999999999</v>
      </c>
      <c r="D143" s="59">
        <f>'Объединенные данные'!F141</f>
        <v>15200</v>
      </c>
      <c r="E143" s="59">
        <f>'Объединенные данные'!H141</f>
        <v>12160</v>
      </c>
      <c r="F143" s="31">
        <f t="shared" si="8"/>
        <v>34680.906009356841</v>
      </c>
      <c r="G143" s="31">
        <f t="shared" si="9"/>
        <v>3.0247598908893721E-2</v>
      </c>
      <c r="H143" s="31">
        <f t="shared" si="10"/>
        <v>1081.7339906431589</v>
      </c>
      <c r="I143" s="31">
        <f t="shared" si="11"/>
        <v>1170148.4265127738</v>
      </c>
    </row>
    <row r="144" spans="2:9" x14ac:dyDescent="0.25">
      <c r="B144" s="58" t="e">
        <f>'Объединенные данные'!#REF!</f>
        <v>#REF!</v>
      </c>
      <c r="C144" s="59">
        <f>'Объединенные данные'!E142</f>
        <v>36206.832000000002</v>
      </c>
      <c r="D144" s="59">
        <f>'Объединенные данные'!F142</f>
        <v>14720</v>
      </c>
      <c r="E144" s="59">
        <f>'Объединенные данные'!H142</f>
        <v>16240</v>
      </c>
      <c r="F144" s="31">
        <f t="shared" si="8"/>
        <v>35400.335375219154</v>
      </c>
      <c r="G144" s="31">
        <f t="shared" si="9"/>
        <v>2.227470839704639E-2</v>
      </c>
      <c r="H144" s="31">
        <f t="shared" si="10"/>
        <v>806.49662478084792</v>
      </c>
      <c r="I144" s="31">
        <f t="shared" si="11"/>
        <v>650436.80578289984</v>
      </c>
    </row>
    <row r="145" spans="2:9" x14ac:dyDescent="0.25">
      <c r="B145" s="58" t="e">
        <f>'Объединенные данные'!#REF!</f>
        <v>#REF!</v>
      </c>
      <c r="C145" s="59">
        <f>'Объединенные данные'!E143</f>
        <v>31991.627999999997</v>
      </c>
      <c r="D145" s="59">
        <f>'Объединенные данные'!F143</f>
        <v>12720</v>
      </c>
      <c r="E145" s="59">
        <f>'Объединенные данные'!H143</f>
        <v>10400</v>
      </c>
      <c r="F145" s="31">
        <f t="shared" si="8"/>
        <v>32953.291519478546</v>
      </c>
      <c r="G145" s="31">
        <f t="shared" si="9"/>
        <v>3.0059849391801775E-2</v>
      </c>
      <c r="H145" s="31">
        <f t="shared" si="10"/>
        <v>961.66351947854855</v>
      </c>
      <c r="I145" s="31">
        <f t="shared" si="11"/>
        <v>924796.72469586867</v>
      </c>
    </row>
    <row r="146" spans="2:9" x14ac:dyDescent="0.25">
      <c r="B146" s="58" t="e">
        <f>'Объединенные данные'!#REF!</f>
        <v>#REF!</v>
      </c>
      <c r="C146" s="59">
        <f>'Объединенные данные'!E144</f>
        <v>24903.275999999998</v>
      </c>
      <c r="D146" s="59">
        <f>'Объединенные данные'!F144</f>
        <v>10000</v>
      </c>
      <c r="E146" s="59">
        <f>'Объединенные данные'!H144</f>
        <v>5000</v>
      </c>
      <c r="F146" s="31">
        <f t="shared" si="8"/>
        <v>30231.376647177578</v>
      </c>
      <c r="G146" s="31">
        <f t="shared" si="9"/>
        <v>0.21395179683097038</v>
      </c>
      <c r="H146" s="31">
        <f t="shared" si="10"/>
        <v>5328.10064717758</v>
      </c>
      <c r="I146" s="31">
        <f t="shared" si="11"/>
        <v>28388656.506454147</v>
      </c>
    </row>
    <row r="147" spans="2:9" x14ac:dyDescent="0.25">
      <c r="B147" s="58" t="e">
        <f>'Объединенные данные'!#REF!</f>
        <v>#REF!</v>
      </c>
      <c r="C147" s="59">
        <f>'Объединенные данные'!E145</f>
        <v>35221.284</v>
      </c>
      <c r="D147" s="59">
        <f>'Объединенные данные'!F145</f>
        <v>8880</v>
      </c>
      <c r="E147" s="59">
        <f>'Объединенные данные'!H145</f>
        <v>9120</v>
      </c>
      <c r="F147" s="31">
        <f t="shared" si="8"/>
        <v>30622.777323700673</v>
      </c>
      <c r="G147" s="31">
        <f t="shared" si="9"/>
        <v>0.13056044965025485</v>
      </c>
      <c r="H147" s="31">
        <f t="shared" si="10"/>
        <v>4598.5066762993265</v>
      </c>
      <c r="I147" s="31">
        <f t="shared" si="11"/>
        <v>21146263.651969478</v>
      </c>
    </row>
    <row r="148" spans="2:9" x14ac:dyDescent="0.25">
      <c r="B148" s="58" t="e">
        <f>'Объединенные данные'!#REF!</f>
        <v>#REF!</v>
      </c>
      <c r="C148" s="59">
        <f>'Объединенные данные'!E146</f>
        <v>34803.348000000005</v>
      </c>
      <c r="D148" s="59">
        <f>'Объединенные данные'!F146</f>
        <v>8320</v>
      </c>
      <c r="E148" s="59">
        <f>'Объединенные данные'!H146</f>
        <v>8400</v>
      </c>
      <c r="F148" s="31">
        <f t="shared" si="8"/>
        <v>30155.773105327778</v>
      </c>
      <c r="G148" s="31">
        <f t="shared" si="9"/>
        <v>0.13353815542896122</v>
      </c>
      <c r="H148" s="31">
        <f t="shared" si="10"/>
        <v>4647.5748946722269</v>
      </c>
      <c r="I148" s="31">
        <f t="shared" si="11"/>
        <v>21599952.401587561</v>
      </c>
    </row>
    <row r="149" spans="2:9" x14ac:dyDescent="0.25">
      <c r="B149" s="58" t="e">
        <f>'Объединенные данные'!#REF!</f>
        <v>#REF!</v>
      </c>
      <c r="C149" s="59">
        <f>'Объединенные данные'!E147</f>
        <v>34743.912000000004</v>
      </c>
      <c r="D149" s="59">
        <f>'Объединенные данные'!F147</f>
        <v>15680</v>
      </c>
      <c r="E149" s="59">
        <f>'Объединенные данные'!H147</f>
        <v>10720</v>
      </c>
      <c r="F149" s="31">
        <f t="shared" si="8"/>
        <v>34590.807589363212</v>
      </c>
      <c r="G149" s="31">
        <f t="shared" si="9"/>
        <v>4.4066543409617114E-3</v>
      </c>
      <c r="H149" s="31">
        <f t="shared" si="10"/>
        <v>153.10441063679173</v>
      </c>
      <c r="I149" s="31">
        <f t="shared" si="11"/>
        <v>23440.960556439342</v>
      </c>
    </row>
    <row r="150" spans="2:9" x14ac:dyDescent="0.25">
      <c r="B150" s="58" t="e">
        <f>'Объединенные данные'!#REF!</f>
        <v>#REF!</v>
      </c>
      <c r="C150" s="59">
        <f>'Объединенные данные'!E148</f>
        <v>38730.563999999998</v>
      </c>
      <c r="D150" s="59">
        <f>'Объединенные данные'!F148</f>
        <v>15600</v>
      </c>
      <c r="E150" s="59">
        <f>'Объединенные данные'!H148</f>
        <v>14880</v>
      </c>
      <c r="F150" s="31">
        <f t="shared" si="8"/>
        <v>35540.285094136852</v>
      </c>
      <c r="G150" s="31">
        <f t="shared" si="9"/>
        <v>8.2371093430582271E-2</v>
      </c>
      <c r="H150" s="31">
        <f t="shared" si="10"/>
        <v>3190.2789058631461</v>
      </c>
      <c r="I150" s="31">
        <f t="shared" si="11"/>
        <v>10177879.497195352</v>
      </c>
    </row>
    <row r="151" spans="2:9" x14ac:dyDescent="0.25">
      <c r="B151" s="58" t="e">
        <f>'Объединенные данные'!#REF!</f>
        <v>#REF!</v>
      </c>
      <c r="C151" s="59">
        <f>'Объединенные данные'!E149</f>
        <v>31664.507999999998</v>
      </c>
      <c r="D151" s="59">
        <f>'Объединенные данные'!F149</f>
        <v>16600</v>
      </c>
      <c r="E151" s="59">
        <f>'Объединенные данные'!H149</f>
        <v>15000</v>
      </c>
      <c r="F151" s="31">
        <f t="shared" si="8"/>
        <v>36096.334806691892</v>
      </c>
      <c r="G151" s="31">
        <f t="shared" si="9"/>
        <v>0.13996196646074191</v>
      </c>
      <c r="H151" s="31">
        <f t="shared" si="10"/>
        <v>4431.8268066918936</v>
      </c>
      <c r="I151" s="31">
        <f t="shared" si="11"/>
        <v>19641088.844512865</v>
      </c>
    </row>
    <row r="152" spans="2:9" x14ac:dyDescent="0.25">
      <c r="B152" s="58" t="e">
        <f>'Объединенные данные'!#REF!</f>
        <v>#REF!</v>
      </c>
      <c r="C152" s="59">
        <f>'Объединенные данные'!E150</f>
        <v>17044.223999999998</v>
      </c>
      <c r="D152" s="59">
        <f>'Объединенные данные'!F150</f>
        <v>1520</v>
      </c>
      <c r="E152" s="59">
        <f>'Объединенные данные'!H150</f>
        <v>8400</v>
      </c>
      <c r="F152" s="31">
        <f t="shared" si="8"/>
        <v>26569.15553413111</v>
      </c>
      <c r="G152" s="31">
        <f t="shared" si="9"/>
        <v>0.55883632684779971</v>
      </c>
      <c r="H152" s="31">
        <f t="shared" si="10"/>
        <v>9524.9315341311121</v>
      </c>
      <c r="I152" s="31">
        <f t="shared" si="11"/>
        <v>90724320.729885265</v>
      </c>
    </row>
    <row r="153" spans="2:9" x14ac:dyDescent="0.25">
      <c r="B153" s="58" t="e">
        <f>'Объединенные данные'!#REF!</f>
        <v>#REF!</v>
      </c>
      <c r="C153" s="59">
        <f>'Объединенные данные'!E151</f>
        <v>14930.315999999999</v>
      </c>
      <c r="D153" s="59">
        <f>'Объединенные данные'!F151</f>
        <v>13300</v>
      </c>
      <c r="E153" s="59">
        <f>'Объединенные данные'!H151</f>
        <v>2560</v>
      </c>
      <c r="F153" s="31">
        <f t="shared" si="8"/>
        <v>31390.28669766846</v>
      </c>
      <c r="G153" s="31">
        <f t="shared" si="9"/>
        <v>1.1024529352003307</v>
      </c>
      <c r="H153" s="31">
        <f t="shared" si="10"/>
        <v>16459.970697668461</v>
      </c>
      <c r="I153" s="31">
        <f t="shared" si="11"/>
        <v>270930635.36810434</v>
      </c>
    </row>
    <row r="154" spans="2:9" x14ac:dyDescent="0.25">
      <c r="B154" s="58" t="e">
        <f>'Объединенные данные'!#REF!</f>
        <v>#REF!</v>
      </c>
      <c r="C154" s="59">
        <f>'Объединенные данные'!E152</f>
        <v>29661.9</v>
      </c>
      <c r="D154" s="59">
        <f>'Объединенные данные'!F152</f>
        <v>17000</v>
      </c>
      <c r="E154" s="59">
        <f>'Объединенные данные'!H152</f>
        <v>15600</v>
      </c>
      <c r="F154" s="31">
        <f t="shared" si="8"/>
        <v>36450.342071304629</v>
      </c>
      <c r="G154" s="31">
        <f t="shared" si="9"/>
        <v>0.22886066203798905</v>
      </c>
      <c r="H154" s="31">
        <f t="shared" si="10"/>
        <v>6788.4420713046275</v>
      </c>
      <c r="I154" s="31">
        <f t="shared" si="11"/>
        <v>46082945.75545866</v>
      </c>
    </row>
    <row r="155" spans="2:9" x14ac:dyDescent="0.25">
      <c r="B155" s="58" t="e">
        <f>'Объединенные данные'!#REF!</f>
        <v>#REF!</v>
      </c>
      <c r="C155" s="59">
        <f>'Объединенные данные'!E153</f>
        <v>33462.144</v>
      </c>
      <c r="D155" s="59">
        <f>'Объединенные данные'!F153</f>
        <v>21000</v>
      </c>
      <c r="E155" s="59">
        <f>'Объединенные данные'!H153</f>
        <v>19900</v>
      </c>
      <c r="F155" s="31">
        <f t="shared" si="8"/>
        <v>39585.163729562046</v>
      </c>
      <c r="G155" s="31">
        <f t="shared" si="9"/>
        <v>0.18298348514554374</v>
      </c>
      <c r="H155" s="31">
        <f t="shared" si="10"/>
        <v>6123.0197295620455</v>
      </c>
      <c r="I155" s="31">
        <f t="shared" si="11"/>
        <v>37491370.608606063</v>
      </c>
    </row>
    <row r="156" spans="2:9" x14ac:dyDescent="0.25">
      <c r="B156" s="58" t="e">
        <f>'Объединенные данные'!#REF!</f>
        <v>#REF!</v>
      </c>
      <c r="C156" s="59">
        <f>'Объединенные данные'!E154</f>
        <v>37028.303999999996</v>
      </c>
      <c r="D156" s="59">
        <f>'Объединенные данные'!F154</f>
        <v>29400</v>
      </c>
      <c r="E156" s="59">
        <f>'Объединенные данные'!H154</f>
        <v>20900</v>
      </c>
      <c r="F156" s="31">
        <f t="shared" si="8"/>
        <v>44254.074251552032</v>
      </c>
      <c r="G156" s="31">
        <f t="shared" si="9"/>
        <v>0.19514180966949057</v>
      </c>
      <c r="H156" s="31">
        <f t="shared" si="10"/>
        <v>7225.7702515520359</v>
      </c>
      <c r="I156" s="31">
        <f t="shared" si="11"/>
        <v>52211755.728214376</v>
      </c>
    </row>
    <row r="157" spans="2:9" x14ac:dyDescent="0.25">
      <c r="B157" s="58" t="e">
        <f>'Объединенные данные'!#REF!</f>
        <v>#REF!</v>
      </c>
      <c r="C157" s="59">
        <f>'Объединенные данные'!E155</f>
        <v>37228.74</v>
      </c>
      <c r="D157" s="59">
        <f>'Объединенные данные'!F155</f>
        <v>22800</v>
      </c>
      <c r="E157" s="59">
        <f>'Объединенные данные'!H155</f>
        <v>18500</v>
      </c>
      <c r="F157" s="31">
        <f t="shared" si="8"/>
        <v>40200.826390750583</v>
      </c>
      <c r="G157" s="31">
        <f t="shared" si="9"/>
        <v>7.9833117928530067E-2</v>
      </c>
      <c r="H157" s="31">
        <f t="shared" si="10"/>
        <v>2972.0863907505845</v>
      </c>
      <c r="I157" s="31">
        <f t="shared" si="11"/>
        <v>8833297.5140848365</v>
      </c>
    </row>
    <row r="158" spans="2:9" x14ac:dyDescent="0.25">
      <c r="B158" s="58" t="e">
        <f>'Объединенные данные'!#REF!</f>
        <v>#REF!</v>
      </c>
      <c r="C158" s="59">
        <f>'Объединенные данные'!E156</f>
        <v>38451.432000000001</v>
      </c>
      <c r="D158" s="59">
        <f>'Объединенные данные'!F156</f>
        <v>22500</v>
      </c>
      <c r="E158" s="59">
        <f>'Объединенные данные'!H156</f>
        <v>21500</v>
      </c>
      <c r="F158" s="31">
        <f t="shared" si="8"/>
        <v>40757.742064733058</v>
      </c>
      <c r="G158" s="31">
        <f t="shared" si="9"/>
        <v>5.9979822461047938E-2</v>
      </c>
      <c r="H158" s="31">
        <f t="shared" si="10"/>
        <v>2306.3100647330575</v>
      </c>
      <c r="I158" s="31">
        <f t="shared" si="11"/>
        <v>5319066.114689</v>
      </c>
    </row>
    <row r="159" spans="2:9" x14ac:dyDescent="0.25">
      <c r="B159" s="58" t="e">
        <f>'Объединенные данные'!#REF!</f>
        <v>#REF!</v>
      </c>
      <c r="C159" s="59">
        <f>'Объединенные данные'!E157</f>
        <v>34471.764000000003</v>
      </c>
      <c r="D159" s="59">
        <f>'Объединенные данные'!F157</f>
        <v>19400</v>
      </c>
      <c r="E159" s="59">
        <f>'Объединенные данные'!H157</f>
        <v>20100</v>
      </c>
      <c r="F159" s="31">
        <f t="shared" si="8"/>
        <v>38788.930299618114</v>
      </c>
      <c r="G159" s="31">
        <f t="shared" si="9"/>
        <v>0.12523775399536011</v>
      </c>
      <c r="H159" s="31">
        <f t="shared" si="10"/>
        <v>4317.1662996181112</v>
      </c>
      <c r="I159" s="31">
        <f t="shared" si="11"/>
        <v>18637924.858558334</v>
      </c>
    </row>
    <row r="160" spans="2:9" x14ac:dyDescent="0.25">
      <c r="B160" s="58" t="e">
        <f>'Объединенные данные'!#REF!</f>
        <v>#REF!</v>
      </c>
      <c r="C160" s="59">
        <f>'Объединенные данные'!E158</f>
        <v>33492.588000000003</v>
      </c>
      <c r="D160" s="59">
        <f>'Объединенные данные'!F158</f>
        <v>10000</v>
      </c>
      <c r="E160" s="59">
        <f>'Объединенные данные'!H158</f>
        <v>11400</v>
      </c>
      <c r="F160" s="31">
        <f t="shared" si="8"/>
        <v>31757.02742504104</v>
      </c>
      <c r="G160" s="31">
        <f t="shared" si="9"/>
        <v>5.1819243557976555E-2</v>
      </c>
      <c r="H160" s="31">
        <f t="shared" si="10"/>
        <v>1735.5605749589631</v>
      </c>
      <c r="I160" s="31">
        <f t="shared" si="11"/>
        <v>3012170.5093518868</v>
      </c>
    </row>
    <row r="161" spans="2:9" x14ac:dyDescent="0.25">
      <c r="B161" s="58" t="e">
        <f>'Объединенные данные'!#REF!</f>
        <v>#REF!</v>
      </c>
      <c r="C161" s="59">
        <f>'Объединенные данные'!E159</f>
        <v>30120.407999999999</v>
      </c>
      <c r="D161" s="59">
        <f>'Объединенные данные'!F159</f>
        <v>16400</v>
      </c>
      <c r="E161" s="59">
        <f>'Объединенные данные'!H159</f>
        <v>14200</v>
      </c>
      <c r="F161" s="31">
        <f t="shared" si="8"/>
        <v>35800.139707364935</v>
      </c>
      <c r="G161" s="31">
        <f t="shared" si="9"/>
        <v>0.18856755550472409</v>
      </c>
      <c r="H161" s="31">
        <f t="shared" si="10"/>
        <v>5679.7317073649356</v>
      </c>
      <c r="I161" s="31">
        <f t="shared" si="11"/>
        <v>32259352.267646607</v>
      </c>
    </row>
    <row r="162" spans="2:9" x14ac:dyDescent="0.25">
      <c r="B162" s="58" t="e">
        <f>'Объединенные данные'!#REF!</f>
        <v>#REF!</v>
      </c>
      <c r="C162" s="59">
        <f>'Объединенные данные'!E160</f>
        <v>32675.183999999997</v>
      </c>
      <c r="D162" s="59">
        <f>'Объединенные данные'!F160</f>
        <v>14500</v>
      </c>
      <c r="E162" s="59">
        <f>'Объединенные данные'!H160</f>
        <v>20400</v>
      </c>
      <c r="F162" s="31">
        <f t="shared" si="8"/>
        <v>36275.970753526984</v>
      </c>
      <c r="G162" s="31">
        <f t="shared" si="9"/>
        <v>0.11019943310883841</v>
      </c>
      <c r="H162" s="31">
        <f t="shared" si="10"/>
        <v>3600.786753526987</v>
      </c>
      <c r="I162" s="31">
        <f t="shared" si="11"/>
        <v>12965665.244375419</v>
      </c>
    </row>
    <row r="163" spans="2:9" x14ac:dyDescent="0.25">
      <c r="B163" s="58" t="e">
        <f>'Объединенные данные'!#REF!</f>
        <v>#REF!</v>
      </c>
      <c r="C163" s="59">
        <f>'Объединенные данные'!E161</f>
        <v>34143.108</v>
      </c>
      <c r="D163" s="59">
        <f>'Объединенные данные'!F161</f>
        <v>17000</v>
      </c>
      <c r="E163" s="59">
        <f>'Объединенные данные'!H161</f>
        <v>19100</v>
      </c>
      <c r="F163" s="31">
        <f t="shared" si="8"/>
        <v>37284.682340448708</v>
      </c>
      <c r="G163" s="31">
        <f t="shared" si="9"/>
        <v>9.2011961548688168E-2</v>
      </c>
      <c r="H163" s="31">
        <f t="shared" si="10"/>
        <v>3141.5743404487075</v>
      </c>
      <c r="I163" s="31">
        <f t="shared" si="11"/>
        <v>9869489.3365657311</v>
      </c>
    </row>
    <row r="164" spans="2:9" x14ac:dyDescent="0.25">
      <c r="B164" s="58" t="e">
        <f>'Объединенные данные'!#REF!</f>
        <v>#REF!</v>
      </c>
      <c r="C164" s="59">
        <f>'Объединенные данные'!E162</f>
        <v>36365.579999999994</v>
      </c>
      <c r="D164" s="59">
        <f>'Объединенные данные'!F162</f>
        <v>15100</v>
      </c>
      <c r="E164" s="59">
        <f>'Объединенные данные'!H162</f>
        <v>20100</v>
      </c>
      <c r="F164" s="31">
        <f t="shared" si="8"/>
        <v>36520.922129596693</v>
      </c>
      <c r="G164" s="31">
        <f t="shared" si="9"/>
        <v>4.271680242600235E-3</v>
      </c>
      <c r="H164" s="31">
        <f t="shared" si="10"/>
        <v>155.34212959669821</v>
      </c>
      <c r="I164" s="31">
        <f t="shared" si="11"/>
        <v>24131.177227637385</v>
      </c>
    </row>
    <row r="165" spans="2:9" x14ac:dyDescent="0.25">
      <c r="B165" s="58" t="e">
        <f>'Объединенные данные'!#REF!</f>
        <v>#REF!</v>
      </c>
      <c r="C165" s="59">
        <f>'Объединенные данные'!E163</f>
        <v>26723.508000000002</v>
      </c>
      <c r="D165" s="59">
        <f>'Объединенные данные'!F163</f>
        <v>8400</v>
      </c>
      <c r="E165" s="59">
        <f>'Объединенные данные'!H163</f>
        <v>18400</v>
      </c>
      <c r="F165" s="31">
        <f t="shared" si="8"/>
        <v>32581.797946577051</v>
      </c>
      <c r="G165" s="31">
        <f t="shared" si="9"/>
        <v>0.21921859759493587</v>
      </c>
      <c r="H165" s="31">
        <f t="shared" si="10"/>
        <v>5858.2899465770497</v>
      </c>
      <c r="I165" s="31">
        <f t="shared" si="11"/>
        <v>34319561.098165736</v>
      </c>
    </row>
    <row r="166" spans="2:9" x14ac:dyDescent="0.25">
      <c r="B166" s="58" t="e">
        <f>'Объединенные данные'!#REF!</f>
        <v>#REF!</v>
      </c>
      <c r="C166" s="59">
        <f>'Объединенные данные'!E164</f>
        <v>31331.424000000003</v>
      </c>
      <c r="D166" s="59">
        <f>'Объединенные данные'!F164</f>
        <v>15400</v>
      </c>
      <c r="E166" s="59">
        <f>'Объединенные данные'!H164</f>
        <v>20400</v>
      </c>
      <c r="F166" s="31">
        <f t="shared" si="8"/>
        <v>36750.670137950074</v>
      </c>
      <c r="G166" s="31">
        <f t="shared" si="9"/>
        <v>0.17296520381423042</v>
      </c>
      <c r="H166" s="31">
        <f t="shared" si="10"/>
        <v>5419.246137950071</v>
      </c>
      <c r="I166" s="31">
        <f t="shared" si="11"/>
        <v>29368228.703686759</v>
      </c>
    </row>
    <row r="167" spans="2:9" x14ac:dyDescent="0.25">
      <c r="B167" s="58" t="e">
        <f>'Объединенные данные'!#REF!</f>
        <v>#REF!</v>
      </c>
      <c r="C167" s="59">
        <f>'Объединенные данные'!E165</f>
        <v>36289.440000000002</v>
      </c>
      <c r="D167" s="59">
        <f>'Объединенные данные'!F165</f>
        <v>18200</v>
      </c>
      <c r="E167" s="59">
        <f>'Объединенные данные'!H165</f>
        <v>19400</v>
      </c>
      <c r="F167" s="31">
        <f t="shared" si="8"/>
        <v>37989.129733225178</v>
      </c>
      <c r="G167" s="31">
        <f t="shared" si="9"/>
        <v>4.6837033947759336E-2</v>
      </c>
      <c r="H167" s="31">
        <f t="shared" si="10"/>
        <v>1699.6897332251756</v>
      </c>
      <c r="I167" s="31">
        <f t="shared" si="11"/>
        <v>2888945.1892310684</v>
      </c>
    </row>
    <row r="168" spans="2:9" x14ac:dyDescent="0.25">
      <c r="B168" s="58" t="e">
        <f>'Объединенные данные'!#REF!</f>
        <v>#REF!</v>
      </c>
      <c r="C168" s="59">
        <f>'Объединенные данные'!E166</f>
        <v>41186.063999999998</v>
      </c>
      <c r="D168" s="59">
        <f>'Объединенные данные'!F166</f>
        <v>19700</v>
      </c>
      <c r="E168" s="59">
        <f>'Объединенные данные'!H166</f>
        <v>19500</v>
      </c>
      <c r="F168" s="31">
        <f t="shared" si="8"/>
        <v>38804.133667334449</v>
      </c>
      <c r="G168" s="31">
        <f t="shared" si="9"/>
        <v>5.7833405315583203E-2</v>
      </c>
      <c r="H168" s="31">
        <f t="shared" si="10"/>
        <v>2381.9303326655499</v>
      </c>
      <c r="I168" s="31">
        <f t="shared" si="11"/>
        <v>5673592.1096722176</v>
      </c>
    </row>
    <row r="169" spans="2:9" x14ac:dyDescent="0.25">
      <c r="B169" s="58" t="e">
        <f>'Объединенные данные'!#REF!</f>
        <v>#REF!</v>
      </c>
      <c r="C169" s="59">
        <f>'Объединенные данные'!E167</f>
        <v>37021.428</v>
      </c>
      <c r="D169" s="59">
        <f>'Объединенные данные'!F167</f>
        <v>16500</v>
      </c>
      <c r="E169" s="59">
        <f>'Объединенные данные'!H167</f>
        <v>19000</v>
      </c>
      <c r="F169" s="31">
        <f t="shared" si="8"/>
        <v>36997.122166809546</v>
      </c>
      <c r="G169" s="31">
        <f t="shared" si="9"/>
        <v>6.5653418853681156E-4</v>
      </c>
      <c r="H169" s="31">
        <f t="shared" si="10"/>
        <v>24.305833190453995</v>
      </c>
      <c r="I169" s="31">
        <f t="shared" si="11"/>
        <v>590.77352708217506</v>
      </c>
    </row>
    <row r="170" spans="2:9" x14ac:dyDescent="0.25">
      <c r="B170" s="58" t="e">
        <f>'Объединенные данные'!#REF!</f>
        <v>#REF!</v>
      </c>
      <c r="C170" s="59">
        <f>'Объединенные данные'!E168</f>
        <v>38435.387999999999</v>
      </c>
      <c r="D170" s="59">
        <f>'Объединенные данные'!F168</f>
        <v>18300</v>
      </c>
      <c r="E170" s="59">
        <f>'Объединенные данные'!H168</f>
        <v>21400</v>
      </c>
      <c r="F170" s="31">
        <f t="shared" si="8"/>
        <v>38518.639977354527</v>
      </c>
      <c r="G170" s="31">
        <f t="shared" si="9"/>
        <v>2.166024117007176E-3</v>
      </c>
      <c r="H170" s="31">
        <f t="shared" si="10"/>
        <v>83.251977354528208</v>
      </c>
      <c r="I170" s="31">
        <f t="shared" si="11"/>
        <v>6930.891733438878</v>
      </c>
    </row>
    <row r="171" spans="2:9" x14ac:dyDescent="0.25">
      <c r="B171" s="58" t="e">
        <f>'Объединенные данные'!#REF!</f>
        <v>#REF!</v>
      </c>
      <c r="C171" s="59">
        <f>'Объединенные данные'!E169</f>
        <v>37623.06</v>
      </c>
      <c r="D171" s="59">
        <f>'Объединенные данные'!F169</f>
        <v>17700</v>
      </c>
      <c r="E171" s="59">
        <f>'Объединенные данные'!H169</f>
        <v>19500</v>
      </c>
      <c r="F171" s="31">
        <f t="shared" si="8"/>
        <v>37749.246146394245</v>
      </c>
      <c r="G171" s="31">
        <f t="shared" si="9"/>
        <v>3.3539575567284475E-3</v>
      </c>
      <c r="H171" s="31">
        <f t="shared" si="10"/>
        <v>126.18614639424777</v>
      </c>
      <c r="I171" s="31">
        <f t="shared" si="11"/>
        <v>15922.943541830529</v>
      </c>
    </row>
    <row r="172" spans="2:9" x14ac:dyDescent="0.25">
      <c r="B172" s="58" t="e">
        <f>'Объединенные данные'!#REF!</f>
        <v>#REF!</v>
      </c>
      <c r="C172" s="59">
        <f>'Объединенные данные'!E170</f>
        <v>25314.096000000001</v>
      </c>
      <c r="D172" s="59">
        <f>'Объединенные данные'!F170</f>
        <v>1600</v>
      </c>
      <c r="E172" s="59">
        <f>'Объединенные данные'!H170</f>
        <v>6080</v>
      </c>
      <c r="F172" s="31">
        <f t="shared" si="8"/>
        <v>26058.302627993213</v>
      </c>
      <c r="G172" s="31">
        <f t="shared" si="9"/>
        <v>2.9398902018591199E-2</v>
      </c>
      <c r="H172" s="31">
        <f t="shared" si="10"/>
        <v>744.20662799321144</v>
      </c>
      <c r="I172" s="31">
        <f t="shared" si="11"/>
        <v>553843.50514902617</v>
      </c>
    </row>
    <row r="173" spans="2:9" x14ac:dyDescent="0.25">
      <c r="B173" s="58" t="e">
        <f>'Объединенные данные'!#REF!</f>
        <v>#REF!</v>
      </c>
      <c r="C173" s="59">
        <f>'Объединенные данные'!E171</f>
        <v>27721.583999999999</v>
      </c>
      <c r="D173" s="59">
        <f>'Объединенные данные'!F171</f>
        <v>15700</v>
      </c>
      <c r="E173" s="59">
        <f>'Объединенные данные'!H171</f>
        <v>3760</v>
      </c>
      <c r="F173" s="31">
        <f t="shared" si="8"/>
        <v>32942.211243646096</v>
      </c>
      <c r="G173" s="31">
        <f t="shared" si="9"/>
        <v>0.18832355480286037</v>
      </c>
      <c r="H173" s="31">
        <f t="shared" si="10"/>
        <v>5220.6272436460968</v>
      </c>
      <c r="I173" s="31">
        <f t="shared" si="11"/>
        <v>27254948.817099843</v>
      </c>
    </row>
    <row r="174" spans="2:9" x14ac:dyDescent="0.25">
      <c r="B174" s="58" t="e">
        <f>'Объединенные данные'!#REF!</f>
        <v>#REF!</v>
      </c>
      <c r="C174" s="59">
        <f>'Объединенные данные'!E172</f>
        <v>33865.236000000004</v>
      </c>
      <c r="D174" s="59">
        <f>'Объединенные данные'!F172</f>
        <v>20400</v>
      </c>
      <c r="E174" s="59">
        <f>'Объединенные данные'!H172</f>
        <v>21400</v>
      </c>
      <c r="F174" s="31">
        <f t="shared" si="8"/>
        <v>39626.271874341735</v>
      </c>
      <c r="G174" s="31">
        <f t="shared" si="9"/>
        <v>0.1701165134163462</v>
      </c>
      <c r="H174" s="31">
        <f t="shared" si="10"/>
        <v>5761.035874341731</v>
      </c>
      <c r="I174" s="31">
        <f t="shared" si="11"/>
        <v>33189534.345452394</v>
      </c>
    </row>
    <row r="175" spans="2:9" x14ac:dyDescent="0.25">
      <c r="B175" s="58" t="e">
        <f>'Объединенные данные'!#REF!</f>
        <v>#REF!</v>
      </c>
      <c r="C175" s="59">
        <f>'Объединенные данные'!E173</f>
        <v>32528.135999999999</v>
      </c>
      <c r="D175" s="59">
        <f>'Объединенные данные'!F173</f>
        <v>13000</v>
      </c>
      <c r="E175" s="59">
        <f>'Объединенные данные'!H173</f>
        <v>28800</v>
      </c>
      <c r="F175" s="31">
        <f t="shared" si="8"/>
        <v>37487.221758767635</v>
      </c>
      <c r="G175" s="31">
        <f t="shared" si="9"/>
        <v>0.15245527007042878</v>
      </c>
      <c r="H175" s="31">
        <f t="shared" si="10"/>
        <v>4959.0857587676364</v>
      </c>
      <c r="I175" s="31">
        <f t="shared" si="11"/>
        <v>24592531.562811986</v>
      </c>
    </row>
    <row r="176" spans="2:9" x14ac:dyDescent="0.25">
      <c r="B176" s="58" t="e">
        <f>'Объединенные данные'!#REF!</f>
        <v>#REF!</v>
      </c>
      <c r="C176" s="59">
        <f>'Объединенные данные'!E174</f>
        <v>36535.5</v>
      </c>
      <c r="D176" s="59">
        <f>'Объединенные данные'!F174</f>
        <v>18500</v>
      </c>
      <c r="E176" s="59">
        <f>'Объединенные данные'!H174</f>
        <v>6400</v>
      </c>
      <c r="F176" s="31">
        <f t="shared" si="8"/>
        <v>35048.384718831046</v>
      </c>
      <c r="G176" s="31">
        <f t="shared" si="9"/>
        <v>4.0703296278111797E-2</v>
      </c>
      <c r="H176" s="31">
        <f t="shared" si="10"/>
        <v>1487.1152811689535</v>
      </c>
      <c r="I176" s="31">
        <f t="shared" si="11"/>
        <v>2211511.8594862157</v>
      </c>
    </row>
    <row r="177" spans="2:9" x14ac:dyDescent="0.25">
      <c r="B177" s="58" t="e">
        <f>'Объединенные данные'!#REF!</f>
        <v>#REF!</v>
      </c>
      <c r="C177" s="59">
        <f>'Объединенные данные'!E175</f>
        <v>39585.983999999997</v>
      </c>
      <c r="D177" s="59">
        <f>'Объединенные данные'!F175</f>
        <v>20500</v>
      </c>
      <c r="E177" s="59">
        <f>'Объединенные данные'!H175</f>
        <v>19000</v>
      </c>
      <c r="F177" s="31">
        <f t="shared" si="8"/>
        <v>39106.897208689938</v>
      </c>
      <c r="G177" s="31">
        <f t="shared" si="9"/>
        <v>1.210243482415542E-2</v>
      </c>
      <c r="H177" s="31">
        <f t="shared" si="10"/>
        <v>479.0867913100592</v>
      </c>
      <c r="I177" s="31">
        <f t="shared" si="11"/>
        <v>229524.15360776821</v>
      </c>
    </row>
    <row r="178" spans="2:9" x14ac:dyDescent="0.25">
      <c r="B178" s="58" t="e">
        <f>'Объединенные данные'!#REF!</f>
        <v>#REF!</v>
      </c>
      <c r="C178" s="59">
        <f>'Объединенные данные'!E176</f>
        <v>39408.084000000003</v>
      </c>
      <c r="D178" s="59">
        <f>'Объединенные данные'!F176</f>
        <v>20800</v>
      </c>
      <c r="E178" s="59">
        <f>'Объединенные данные'!H176</f>
        <v>6960</v>
      </c>
      <c r="F178" s="31">
        <f t="shared" si="8"/>
        <v>36394.999810975329</v>
      </c>
      <c r="G178" s="31">
        <f t="shared" si="9"/>
        <v>7.64585304128126E-2</v>
      </c>
      <c r="H178" s="31">
        <f t="shared" si="10"/>
        <v>3013.0841890246738</v>
      </c>
      <c r="I178" s="31">
        <f t="shared" si="11"/>
        <v>9078676.3301504757</v>
      </c>
    </row>
    <row r="179" spans="2:9" x14ac:dyDescent="0.25">
      <c r="B179" s="58" t="e">
        <f>'Объединенные данные'!#REF!</f>
        <v>#REF!</v>
      </c>
      <c r="C179" s="59">
        <f>'Объединенные данные'!E177</f>
        <v>36060.887999999999</v>
      </c>
      <c r="D179" s="59">
        <f>'Объединенные данные'!F177</f>
        <v>18400</v>
      </c>
      <c r="E179" s="59">
        <f>'Объединенные данные'!H177</f>
        <v>8480</v>
      </c>
      <c r="F179" s="31">
        <f t="shared" si="8"/>
        <v>35491.476845589663</v>
      </c>
      <c r="G179" s="31">
        <f t="shared" si="9"/>
        <v>1.5790269901571369E-2</v>
      </c>
      <c r="H179" s="31">
        <f t="shared" si="10"/>
        <v>569.41115441033617</v>
      </c>
      <c r="I179" s="31">
        <f t="shared" si="11"/>
        <v>324229.06276691169</v>
      </c>
    </row>
    <row r="180" spans="2:9" x14ac:dyDescent="0.25">
      <c r="B180" s="58" t="e">
        <f>'Объединенные данные'!#REF!</f>
        <v>#REF!</v>
      </c>
      <c r="C180" s="59">
        <f>'Объединенные данные'!E178</f>
        <v>34326.240000000005</v>
      </c>
      <c r="D180" s="59">
        <f>'Объединенные данные'!F178</f>
        <v>9280</v>
      </c>
      <c r="E180" s="59">
        <f>'Объединенные данные'!H178</f>
        <v>8800</v>
      </c>
      <c r="F180" s="31">
        <f t="shared" si="8"/>
        <v>30757.472288995541</v>
      </c>
      <c r="G180" s="31">
        <f t="shared" si="9"/>
        <v>0.10396617022442492</v>
      </c>
      <c r="H180" s="31">
        <f t="shared" si="10"/>
        <v>3568.7677110044642</v>
      </c>
      <c r="I180" s="31">
        <f t="shared" si="11"/>
        <v>12736102.975108042</v>
      </c>
    </row>
    <row r="181" spans="2:9" x14ac:dyDescent="0.25">
      <c r="B181" s="58" t="e">
        <f>'Объединенные данные'!#REF!</f>
        <v>#REF!</v>
      </c>
      <c r="C181" s="59">
        <f>'Объединенные данные'!E179</f>
        <v>41231.652000000002</v>
      </c>
      <c r="D181" s="59">
        <f>'Объединенные данные'!F179</f>
        <v>22700</v>
      </c>
      <c r="E181" s="59">
        <f>'Объединенные данные'!H179</f>
        <v>6800</v>
      </c>
      <c r="F181" s="31">
        <f t="shared" si="8"/>
        <v>37359.001686421929</v>
      </c>
      <c r="G181" s="31">
        <f t="shared" si="9"/>
        <v>9.3924209332628072E-2</v>
      </c>
      <c r="H181" s="31">
        <f t="shared" si="10"/>
        <v>3872.6503135780731</v>
      </c>
      <c r="I181" s="31">
        <f t="shared" si="11"/>
        <v>14997420.451256348</v>
      </c>
    </row>
    <row r="182" spans="2:9" x14ac:dyDescent="0.25">
      <c r="B182" s="58" t="e">
        <f>'Объединенные данные'!#REF!</f>
        <v>#REF!</v>
      </c>
      <c r="C182" s="59">
        <f>'Объединенные данные'!E180</f>
        <v>42411.695999999996</v>
      </c>
      <c r="D182" s="59">
        <f>'Объединенные данные'!F180</f>
        <v>19200</v>
      </c>
      <c r="E182" s="59">
        <f>'Объединенные данные'!H180</f>
        <v>8800</v>
      </c>
      <c r="F182" s="31">
        <f t="shared" si="8"/>
        <v>35989.714392858921</v>
      </c>
      <c r="G182" s="31">
        <f t="shared" si="9"/>
        <v>0.15142006127604696</v>
      </c>
      <c r="H182" s="31">
        <f t="shared" si="10"/>
        <v>6421.9816071410751</v>
      </c>
      <c r="I182" s="31">
        <f t="shared" si="11"/>
        <v>41241847.762458265</v>
      </c>
    </row>
    <row r="183" spans="2:9" x14ac:dyDescent="0.25">
      <c r="B183" s="58" t="e">
        <f>'Объединенные данные'!#REF!</f>
        <v>#REF!</v>
      </c>
      <c r="C183" s="59">
        <f>'Объединенные данные'!E181</f>
        <v>34701.803999999996</v>
      </c>
      <c r="D183" s="59">
        <f>'Объединенные данные'!F181</f>
        <v>17900</v>
      </c>
      <c r="E183" s="59">
        <f>'Объединенные данные'!H181</f>
        <v>4560</v>
      </c>
      <c r="F183" s="31">
        <f t="shared" si="8"/>
        <v>34293.293863913241</v>
      </c>
      <c r="G183" s="31">
        <f t="shared" si="9"/>
        <v>1.1772014391146803E-2</v>
      </c>
      <c r="H183" s="31">
        <f t="shared" si="10"/>
        <v>408.51013608675567</v>
      </c>
      <c r="I183" s="31">
        <f t="shared" si="11"/>
        <v>166880.53128561963</v>
      </c>
    </row>
    <row r="184" spans="2:9" x14ac:dyDescent="0.25">
      <c r="B184" s="58" t="e">
        <f>'Объединенные данные'!#REF!</f>
        <v>#REF!</v>
      </c>
      <c r="C184" s="59">
        <f>'Объединенные данные'!E182</f>
        <v>39181.812000000005</v>
      </c>
      <c r="D184" s="59">
        <f>'Объединенные данные'!F182</f>
        <v>20300</v>
      </c>
      <c r="E184" s="59">
        <f>'Объединенные данные'!H182</f>
        <v>19100</v>
      </c>
      <c r="F184" s="31">
        <f t="shared" si="8"/>
        <v>39025.246750000035</v>
      </c>
      <c r="G184" s="31">
        <f t="shared" si="9"/>
        <v>3.9958654796253563E-3</v>
      </c>
      <c r="H184" s="31">
        <f t="shared" si="10"/>
        <v>156.56524999997055</v>
      </c>
      <c r="I184" s="31">
        <f t="shared" si="11"/>
        <v>24512.677507553279</v>
      </c>
    </row>
    <row r="185" spans="2:9" x14ac:dyDescent="0.25">
      <c r="B185" s="58" t="e">
        <f>'Объединенные данные'!#REF!</f>
        <v>#REF!</v>
      </c>
      <c r="C185" s="59">
        <f>'Объединенные данные'!E183</f>
        <v>39578.436000000002</v>
      </c>
      <c r="D185" s="59">
        <f>'Объединенные данные'!F183</f>
        <v>19600</v>
      </c>
      <c r="E185" s="59">
        <f>'Объединенные данные'!H183</f>
        <v>6480</v>
      </c>
      <c r="F185" s="31">
        <f t="shared" si="8"/>
        <v>35647.643490071445</v>
      </c>
      <c r="G185" s="31">
        <f t="shared" si="9"/>
        <v>9.9316519478651374E-2</v>
      </c>
      <c r="H185" s="31">
        <f t="shared" si="10"/>
        <v>3930.7925099285567</v>
      </c>
      <c r="I185" s="31">
        <f t="shared" si="11"/>
        <v>15451129.756110443</v>
      </c>
    </row>
    <row r="186" spans="2:9" x14ac:dyDescent="0.25">
      <c r="B186" s="58" t="e">
        <f>'Объединенные данные'!#REF!</f>
        <v>#REF!</v>
      </c>
      <c r="C186" s="59">
        <f>'Объединенные данные'!E184</f>
        <v>33250.199999999997</v>
      </c>
      <c r="D186" s="59">
        <f>'Объединенные данные'!F184</f>
        <v>18200</v>
      </c>
      <c r="E186" s="59">
        <f>'Объединенные данные'!H184</f>
        <v>4400</v>
      </c>
      <c r="F186" s="31">
        <f t="shared" si="8"/>
        <v>34413.385722607687</v>
      </c>
      <c r="G186" s="31">
        <f t="shared" si="9"/>
        <v>3.4982818828388704E-2</v>
      </c>
      <c r="H186" s="31">
        <f t="shared" si="10"/>
        <v>1163.18572260769</v>
      </c>
      <c r="I186" s="31">
        <f t="shared" si="11"/>
        <v>1353001.0252783739</v>
      </c>
    </row>
    <row r="187" spans="2:9" x14ac:dyDescent="0.25">
      <c r="B187" s="58" t="e">
        <f>'Объединенные данные'!#REF!</f>
        <v>#REF!</v>
      </c>
      <c r="C187" s="59">
        <f>'Объединенные данные'!E185</f>
        <v>30221.531999999999</v>
      </c>
      <c r="D187" s="59">
        <f>'Объединенные данные'!F185</f>
        <v>12800</v>
      </c>
      <c r="E187" s="59">
        <f>'Объединенные данные'!H185</f>
        <v>6400</v>
      </c>
      <c r="F187" s="31">
        <f t="shared" si="8"/>
        <v>32041.955284151489</v>
      </c>
      <c r="G187" s="31">
        <f t="shared" si="9"/>
        <v>6.0235969644142774E-2</v>
      </c>
      <c r="H187" s="31">
        <f t="shared" si="10"/>
        <v>1820.4232841514895</v>
      </c>
      <c r="I187" s="31">
        <f t="shared" si="11"/>
        <v>3313940.9334808947</v>
      </c>
    </row>
    <row r="188" spans="2:9" x14ac:dyDescent="0.25">
      <c r="B188" s="58" t="e">
        <f>'Объединенные данные'!#REF!</f>
        <v>#REF!</v>
      </c>
      <c r="C188" s="59">
        <f>'Объединенные данные'!E186</f>
        <v>40409.267999999996</v>
      </c>
      <c r="D188" s="59">
        <f>'Объединенные данные'!F186</f>
        <v>23900</v>
      </c>
      <c r="E188" s="59">
        <f>'Объединенные данные'!H186</f>
        <v>19500</v>
      </c>
      <c r="F188" s="31">
        <f t="shared" si="8"/>
        <v>41019.39746130885</v>
      </c>
      <c r="G188" s="31">
        <f t="shared" si="9"/>
        <v>1.5098750645739338E-2</v>
      </c>
      <c r="H188" s="31">
        <f t="shared" si="10"/>
        <v>610.12946130885393</v>
      </c>
      <c r="I188" s="31">
        <f t="shared" si="11"/>
        <v>372257.95955703227</v>
      </c>
    </row>
    <row r="189" spans="2:9" x14ac:dyDescent="0.25">
      <c r="B189" s="58" t="e">
        <f>'Объединенные данные'!#REF!</f>
        <v>#REF!</v>
      </c>
      <c r="C189" s="59">
        <f>'Объединенные данные'!E187</f>
        <v>39360.084000000003</v>
      </c>
      <c r="D189" s="59">
        <f>'Объединенные данные'!F187</f>
        <v>11400</v>
      </c>
      <c r="E189" s="59">
        <f>'Объединенные данные'!H187</f>
        <v>8000</v>
      </c>
      <c r="F189" s="31">
        <f t="shared" si="8"/>
        <v>31684.946713959216</v>
      </c>
      <c r="G189" s="31">
        <f t="shared" si="9"/>
        <v>0.19499799050329228</v>
      </c>
      <c r="H189" s="31">
        <f t="shared" si="10"/>
        <v>7675.1372860407864</v>
      </c>
      <c r="I189" s="31">
        <f t="shared" si="11"/>
        <v>58907732.359573528</v>
      </c>
    </row>
    <row r="190" spans="2:9" x14ac:dyDescent="0.25">
      <c r="B190" s="58" t="e">
        <f>'Объединенные данные'!#REF!</f>
        <v>#REF!</v>
      </c>
      <c r="C190" s="59">
        <f>'Объединенные данные'!E188</f>
        <v>27728.628000000004</v>
      </c>
      <c r="D190" s="59">
        <f>'Объединенные данные'!F188</f>
        <v>18500</v>
      </c>
      <c r="E190" s="59">
        <f>'Объединенные данные'!H188</f>
        <v>5600</v>
      </c>
      <c r="F190" s="31">
        <f t="shared" si="8"/>
        <v>34857.678371598115</v>
      </c>
      <c r="G190" s="31">
        <f t="shared" si="9"/>
        <v>0.25710072534415007</v>
      </c>
      <c r="H190" s="31">
        <f t="shared" si="10"/>
        <v>7129.0503715981104</v>
      </c>
      <c r="I190" s="31">
        <f t="shared" si="11"/>
        <v>50823359.200783156</v>
      </c>
    </row>
    <row r="191" spans="2:9" x14ac:dyDescent="0.25">
      <c r="B191" s="58" t="e">
        <f>'Объединенные данные'!#REF!</f>
        <v>#REF!</v>
      </c>
      <c r="C191" s="59">
        <f>'Объединенные данные'!E189</f>
        <v>28022.579999999998</v>
      </c>
      <c r="D191" s="59">
        <f>'Объединенные данные'!F189</f>
        <v>16800</v>
      </c>
      <c r="E191" s="59">
        <f>'Объединенные данные'!H189</f>
        <v>2400</v>
      </c>
      <c r="F191" s="31">
        <f t="shared" si="8"/>
        <v>33198.198589867214</v>
      </c>
      <c r="G191" s="31">
        <f t="shared" si="9"/>
        <v>0.18469457808193307</v>
      </c>
      <c r="H191" s="31">
        <f t="shared" si="10"/>
        <v>5175.6185898672156</v>
      </c>
      <c r="I191" s="31">
        <f t="shared" si="11"/>
        <v>26787027.787779104</v>
      </c>
    </row>
    <row r="192" spans="2:9" x14ac:dyDescent="0.25">
      <c r="B192" s="58" t="e">
        <f>'Объединенные данные'!#REF!</f>
        <v>#REF!</v>
      </c>
      <c r="C192" s="59">
        <f>'Объединенные данные'!E190</f>
        <v>25744.248</v>
      </c>
      <c r="D192" s="59">
        <f>'Объединенные данные'!F190</f>
        <v>12600</v>
      </c>
      <c r="E192" s="59">
        <f>'Объединенные данные'!H190</f>
        <v>14200</v>
      </c>
      <c r="F192" s="31">
        <f t="shared" si="8"/>
        <v>33795.853417578568</v>
      </c>
      <c r="G192" s="31">
        <f t="shared" si="9"/>
        <v>0.3127535680039506</v>
      </c>
      <c r="H192" s="31">
        <f t="shared" si="10"/>
        <v>8051.6054175785684</v>
      </c>
      <c r="I192" s="31">
        <f t="shared" si="11"/>
        <v>64828349.80038055</v>
      </c>
    </row>
    <row r="193" spans="2:9" x14ac:dyDescent="0.25">
      <c r="B193" s="58" t="e">
        <f>'Объединенные данные'!#REF!</f>
        <v>#REF!</v>
      </c>
      <c r="C193" s="59">
        <f>'Объединенные данные'!E191</f>
        <v>29684.004000000001</v>
      </c>
      <c r="D193" s="59">
        <f>'Объединенные данные'!F191</f>
        <v>20500</v>
      </c>
      <c r="E193" s="59">
        <f>'Объединенные данные'!H191</f>
        <v>8800</v>
      </c>
      <c r="F193" s="31">
        <f t="shared" si="8"/>
        <v>36675.391281470045</v>
      </c>
      <c r="G193" s="31">
        <f t="shared" si="9"/>
        <v>0.23552709673095462</v>
      </c>
      <c r="H193" s="31">
        <f t="shared" si="10"/>
        <v>6991.3872814700444</v>
      </c>
      <c r="I193" s="31">
        <f t="shared" si="11"/>
        <v>48879496.119501099</v>
      </c>
    </row>
    <row r="194" spans="2:9" x14ac:dyDescent="0.25">
      <c r="B194" s="58" t="e">
        <f>'Объединенные данные'!#REF!</f>
        <v>#REF!</v>
      </c>
      <c r="C194" s="59">
        <f>'Объединенные данные'!E192</f>
        <v>22283.495999999999</v>
      </c>
      <c r="D194" s="59">
        <f>'Объединенные данные'!F192</f>
        <v>4800</v>
      </c>
      <c r="E194" s="59">
        <f>'Объединенные данные'!H192</f>
        <v>5600</v>
      </c>
      <c r="F194" s="31">
        <f t="shared" si="8"/>
        <v>27631.698853157766</v>
      </c>
      <c r="G194" s="31">
        <f t="shared" si="9"/>
        <v>0.24000735132215192</v>
      </c>
      <c r="H194" s="31">
        <f t="shared" si="10"/>
        <v>5348.2028531577671</v>
      </c>
      <c r="I194" s="31">
        <f t="shared" si="11"/>
        <v>28603273.75852488</v>
      </c>
    </row>
    <row r="195" spans="2:9" x14ac:dyDescent="0.25">
      <c r="B195" s="58" t="e">
        <f>'Объединенные данные'!#REF!</f>
        <v>#REF!</v>
      </c>
      <c r="C195" s="59">
        <f>'Объединенные данные'!E193</f>
        <v>36058.415999999997</v>
      </c>
      <c r="D195" s="59">
        <f>'Объединенные данные'!F193</f>
        <v>8000</v>
      </c>
      <c r="E195" s="59">
        <f>'Объединенные данные'!H193</f>
        <v>7200</v>
      </c>
      <c r="F195" s="31">
        <f t="shared" si="8"/>
        <v>29700.931581127948</v>
      </c>
      <c r="G195" s="31">
        <f t="shared" si="9"/>
        <v>0.17631069592386003</v>
      </c>
      <c r="H195" s="31">
        <f t="shared" si="10"/>
        <v>6357.484418872049</v>
      </c>
      <c r="I195" s="31">
        <f t="shared" si="11"/>
        <v>40417608.136200875</v>
      </c>
    </row>
    <row r="196" spans="2:9" x14ac:dyDescent="0.25">
      <c r="B196" s="58" t="e">
        <f>'Объединенные данные'!#REF!</f>
        <v>#REF!</v>
      </c>
      <c r="C196" s="59">
        <f>'Объединенные данные'!E194</f>
        <v>40550.184000000001</v>
      </c>
      <c r="D196" s="59">
        <f>'Объединенные данные'!F194</f>
        <v>21500</v>
      </c>
      <c r="E196" s="59">
        <f>'Объединенные данные'!H194</f>
        <v>7280</v>
      </c>
      <c r="F196" s="31">
        <f t="shared" si="8"/>
        <v>36840.492982197575</v>
      </c>
      <c r="G196" s="31">
        <f t="shared" si="9"/>
        <v>9.1483950302233552E-2</v>
      </c>
      <c r="H196" s="31">
        <f t="shared" si="10"/>
        <v>3709.6910178024264</v>
      </c>
      <c r="I196" s="31">
        <f t="shared" si="11"/>
        <v>13761807.447564002</v>
      </c>
    </row>
    <row r="197" spans="2:9" x14ac:dyDescent="0.25">
      <c r="B197" s="58" t="e">
        <f>'Объединенные данные'!#REF!</f>
        <v>#REF!</v>
      </c>
      <c r="C197" s="59">
        <f>'Объединенные данные'!E195</f>
        <v>34660.103999999999</v>
      </c>
      <c r="D197" s="59">
        <f>'Объединенные данные'!F195</f>
        <v>19000</v>
      </c>
      <c r="E197" s="59">
        <f>'Объединенные данные'!H195</f>
        <v>8320</v>
      </c>
      <c r="F197" s="31">
        <f t="shared" si="8"/>
        <v>35769.801832425132</v>
      </c>
      <c r="G197" s="31">
        <f t="shared" si="9"/>
        <v>3.2016575380879764E-2</v>
      </c>
      <c r="H197" s="31">
        <f t="shared" si="10"/>
        <v>1109.6978324251322</v>
      </c>
      <c r="I197" s="31">
        <f t="shared" si="11"/>
        <v>1231429.2792890368</v>
      </c>
    </row>
    <row r="198" spans="2:9" x14ac:dyDescent="0.25">
      <c r="B198" s="58" t="e">
        <f>'Объединенные данные'!#REF!</f>
        <v>#REF!</v>
      </c>
      <c r="C198" s="59">
        <f>'Объединенные данные'!E196</f>
        <v>36186.491999999998</v>
      </c>
      <c r="D198" s="59">
        <f>'Объединенные данные'!F196</f>
        <v>20600</v>
      </c>
      <c r="E198" s="59">
        <f>'Объединенные данные'!H196</f>
        <v>18700</v>
      </c>
      <c r="F198" s="31">
        <f t="shared" ref="F198:F261" si="12">$N$20+$N$21*D198+$N$22*E198</f>
        <v>39088.126704524599</v>
      </c>
      <c r="G198" s="31">
        <f t="shared" ref="G198:G261" si="13">ABS((F198-C198)/C198)</f>
        <v>8.0185576002354694E-2</v>
      </c>
      <c r="H198" s="31">
        <f t="shared" ref="H198:H261" si="14">ABS(F198-C198)</f>
        <v>2901.6347045246002</v>
      </c>
      <c r="I198" s="31">
        <f t="shared" ref="I198:I261" si="15">(F198-C198)^2</f>
        <v>8419483.9585015643</v>
      </c>
    </row>
    <row r="199" spans="2:9" x14ac:dyDescent="0.25">
      <c r="B199" s="58" t="e">
        <f>'Объединенные данные'!#REF!</f>
        <v>#REF!</v>
      </c>
      <c r="C199" s="59">
        <f>'Объединенные данные'!E197</f>
        <v>34772.748</v>
      </c>
      <c r="D199" s="59">
        <f>'Объединенные данные'!F197</f>
        <v>18500</v>
      </c>
      <c r="E199" s="59">
        <f>'Объединенные данные'!H197</f>
        <v>7120</v>
      </c>
      <c r="F199" s="31">
        <f t="shared" si="12"/>
        <v>35220.020431340687</v>
      </c>
      <c r="G199" s="31">
        <f t="shared" si="13"/>
        <v>1.2862728920380035E-2</v>
      </c>
      <c r="H199" s="31">
        <f t="shared" si="14"/>
        <v>447.27243134068704</v>
      </c>
      <c r="I199" s="31">
        <f t="shared" si="15"/>
        <v>200052.62783740959</v>
      </c>
    </row>
    <row r="200" spans="2:9" x14ac:dyDescent="0.25">
      <c r="B200" s="58" t="e">
        <f>'Объединенные данные'!#REF!</f>
        <v>#REF!</v>
      </c>
      <c r="C200" s="59">
        <f>'Объединенные данные'!E198</f>
        <v>32812.536</v>
      </c>
      <c r="D200" s="59">
        <f>'Объединенные данные'!F198</f>
        <v>14500</v>
      </c>
      <c r="E200" s="59">
        <f>'Объединенные данные'!H198</f>
        <v>8800</v>
      </c>
      <c r="F200" s="31">
        <f t="shared" si="12"/>
        <v>33510.728718649458</v>
      </c>
      <c r="G200" s="31">
        <f t="shared" si="13"/>
        <v>2.1278230937391052E-2</v>
      </c>
      <c r="H200" s="31">
        <f t="shared" si="14"/>
        <v>698.19271864945767</v>
      </c>
      <c r="I200" s="31">
        <f t="shared" si="15"/>
        <v>487473.07237512077</v>
      </c>
    </row>
    <row r="201" spans="2:9" x14ac:dyDescent="0.25">
      <c r="B201" s="58" t="e">
        <f>'Объединенные данные'!#REF!</f>
        <v>#REF!</v>
      </c>
      <c r="C201" s="59">
        <f>'Объединенные данные'!E199</f>
        <v>34241.124000000003</v>
      </c>
      <c r="D201" s="59">
        <f>'Объединенные данные'!F199</f>
        <v>7280</v>
      </c>
      <c r="E201" s="59">
        <f>'Объединенные данные'!H199</f>
        <v>8800</v>
      </c>
      <c r="F201" s="31">
        <f t="shared" si="12"/>
        <v>29702.584768055342</v>
      </c>
      <c r="G201" s="31">
        <f t="shared" si="13"/>
        <v>0.13254644420973627</v>
      </c>
      <c r="H201" s="31">
        <f t="shared" si="14"/>
        <v>4538.5392319446619</v>
      </c>
      <c r="I201" s="31">
        <f t="shared" si="15"/>
        <v>20598338.35990084</v>
      </c>
    </row>
    <row r="202" spans="2:9" x14ac:dyDescent="0.25">
      <c r="B202" s="58" t="e">
        <f>'Объединенные данные'!#REF!</f>
        <v>#REF!</v>
      </c>
      <c r="C202" s="59">
        <f>'Объединенные данные'!E200</f>
        <v>25310.976000000002</v>
      </c>
      <c r="D202" s="59">
        <f>'Объединенные данные'!F200</f>
        <v>6080</v>
      </c>
      <c r="E202" s="59">
        <f>'Объединенные данные'!H200</f>
        <v>17600</v>
      </c>
      <c r="F202" s="31">
        <f t="shared" si="12"/>
        <v>31167.422075053488</v>
      </c>
      <c r="G202" s="31">
        <f t="shared" si="13"/>
        <v>0.23137970163827284</v>
      </c>
      <c r="H202" s="31">
        <f t="shared" si="14"/>
        <v>5856.4460750534854</v>
      </c>
      <c r="I202" s="31">
        <f t="shared" si="15"/>
        <v>34297960.630009376</v>
      </c>
    </row>
    <row r="203" spans="2:9" x14ac:dyDescent="0.25">
      <c r="B203" s="58" t="e">
        <f>'Объединенные данные'!#REF!</f>
        <v>#REF!</v>
      </c>
      <c r="C203" s="59">
        <f>'Объединенные данные'!E201</f>
        <v>30274.487999999998</v>
      </c>
      <c r="D203" s="59">
        <f>'Объединенные данные'!F201</f>
        <v>16400</v>
      </c>
      <c r="E203" s="59">
        <f>'Объединенные данные'!H201</f>
        <v>5600</v>
      </c>
      <c r="F203" s="31">
        <f t="shared" si="12"/>
        <v>33750.046474610906</v>
      </c>
      <c r="G203" s="31">
        <f t="shared" si="13"/>
        <v>0.11480156079306475</v>
      </c>
      <c r="H203" s="31">
        <f t="shared" si="14"/>
        <v>3475.5584746109089</v>
      </c>
      <c r="I203" s="31">
        <f t="shared" si="15"/>
        <v>12079506.710439708</v>
      </c>
    </row>
    <row r="204" spans="2:9" x14ac:dyDescent="0.25">
      <c r="B204" s="58" t="e">
        <f>'Объединенные данные'!#REF!</f>
        <v>#REF!</v>
      </c>
      <c r="C204" s="59">
        <f>'Объединенные данные'!E202</f>
        <v>26096.052</v>
      </c>
      <c r="D204" s="59">
        <f>'Объединенные данные'!F202</f>
        <v>9400</v>
      </c>
      <c r="E204" s="59">
        <f>'Объединенные данные'!H202</f>
        <v>8400</v>
      </c>
      <c r="F204" s="31">
        <f t="shared" si="12"/>
        <v>30725.412366635483</v>
      </c>
      <c r="G204" s="31">
        <f t="shared" si="13"/>
        <v>0.17739696282930012</v>
      </c>
      <c r="H204" s="31">
        <f t="shared" si="14"/>
        <v>4629.3603666354829</v>
      </c>
      <c r="I204" s="31">
        <f t="shared" si="15"/>
        <v>21430977.404175412</v>
      </c>
    </row>
    <row r="205" spans="2:9" x14ac:dyDescent="0.25">
      <c r="B205" s="58" t="e">
        <f>'Объединенные данные'!#REF!</f>
        <v>#REF!</v>
      </c>
      <c r="C205" s="59">
        <f>'Объединенные данные'!E203</f>
        <v>33048.732000000004</v>
      </c>
      <c r="D205" s="59">
        <f>'Объединенные данные'!F203</f>
        <v>17600</v>
      </c>
      <c r="E205" s="59">
        <f>'Объединенные данные'!H203</f>
        <v>5760</v>
      </c>
      <c r="F205" s="31">
        <f t="shared" si="12"/>
        <v>34421.120256621616</v>
      </c>
      <c r="G205" s="31">
        <f t="shared" si="13"/>
        <v>4.1526200055772559E-2</v>
      </c>
      <c r="H205" s="31">
        <f t="shared" si="14"/>
        <v>1372.3882566216125</v>
      </c>
      <c r="I205" s="31">
        <f t="shared" si="15"/>
        <v>1883449.526912909</v>
      </c>
    </row>
    <row r="206" spans="2:9" x14ac:dyDescent="0.25">
      <c r="B206" s="58" t="e">
        <f>'Объединенные данные'!#REF!</f>
        <v>#REF!</v>
      </c>
      <c r="C206" s="59">
        <f>'Объединенные данные'!E204</f>
        <v>35722.235999999997</v>
      </c>
      <c r="D206" s="59">
        <f>'Объединенные данные'!F204</f>
        <v>15200</v>
      </c>
      <c r="E206" s="59">
        <f>'Объединенные данные'!H204</f>
        <v>8160</v>
      </c>
      <c r="F206" s="31">
        <f t="shared" si="12"/>
        <v>33727.374273192174</v>
      </c>
      <c r="G206" s="31">
        <f t="shared" si="13"/>
        <v>5.5843697096895711E-2</v>
      </c>
      <c r="H206" s="31">
        <f t="shared" si="14"/>
        <v>1994.8617268078233</v>
      </c>
      <c r="I206" s="31">
        <f t="shared" si="15"/>
        <v>3979473.3090826906</v>
      </c>
    </row>
    <row r="207" spans="2:9" x14ac:dyDescent="0.25">
      <c r="B207" s="58" t="e">
        <f>'Объединенные данные'!#REF!</f>
        <v>#REF!</v>
      </c>
      <c r="C207" s="59">
        <f>'Объединенные данные'!E205</f>
        <v>26685.612000000001</v>
      </c>
      <c r="D207" s="59">
        <f>'Объединенные данные'!F205</f>
        <v>4560</v>
      </c>
      <c r="E207" s="59">
        <f>'Объединенные данные'!H205</f>
        <v>5760</v>
      </c>
      <c r="F207" s="31">
        <f t="shared" si="12"/>
        <v>27543.253620091531</v>
      </c>
      <c r="G207" s="31">
        <f t="shared" si="13"/>
        <v>3.213872779427094E-2</v>
      </c>
      <c r="H207" s="31">
        <f t="shared" si="14"/>
        <v>857.64162009153006</v>
      </c>
      <c r="I207" s="31">
        <f t="shared" si="15"/>
        <v>735549.14851322433</v>
      </c>
    </row>
    <row r="208" spans="2:9" x14ac:dyDescent="0.25">
      <c r="B208" s="58" t="e">
        <f>'Объединенные данные'!#REF!</f>
        <v>#REF!</v>
      </c>
      <c r="C208" s="59">
        <f>'Объединенные данные'!E206</f>
        <v>36837.372000000003</v>
      </c>
      <c r="D208" s="59">
        <f>'Объединенные данные'!F206</f>
        <v>18900</v>
      </c>
      <c r="E208" s="59">
        <f>'Объединенные данные'!H206</f>
        <v>7280</v>
      </c>
      <c r="F208" s="31">
        <f t="shared" si="12"/>
        <v>35469.139204975319</v>
      </c>
      <c r="G208" s="31">
        <f t="shared" si="13"/>
        <v>3.7142519152144823E-2</v>
      </c>
      <c r="H208" s="31">
        <f t="shared" si="14"/>
        <v>1368.2327950246836</v>
      </c>
      <c r="I208" s="31">
        <f t="shared" si="15"/>
        <v>1872060.9813810578</v>
      </c>
    </row>
    <row r="209" spans="2:9" x14ac:dyDescent="0.25">
      <c r="B209" s="58" t="e">
        <f>'Объединенные данные'!#REF!</f>
        <v>#REF!</v>
      </c>
      <c r="C209" s="59">
        <f>'Объединенные данные'!E207</f>
        <v>41920.332000000002</v>
      </c>
      <c r="D209" s="59">
        <f>'Объединенные данные'!F207</f>
        <v>20000</v>
      </c>
      <c r="E209" s="59">
        <f>'Объединенные данные'!H207</f>
        <v>9120</v>
      </c>
      <c r="F209" s="31">
        <f t="shared" si="12"/>
        <v>36487.951940128172</v>
      </c>
      <c r="G209" s="31">
        <f t="shared" si="13"/>
        <v>0.12958819266679064</v>
      </c>
      <c r="H209" s="31">
        <f t="shared" si="14"/>
        <v>5432.3800598718299</v>
      </c>
      <c r="I209" s="31">
        <f t="shared" si="15"/>
        <v>29510753.114893068</v>
      </c>
    </row>
    <row r="210" spans="2:9" x14ac:dyDescent="0.25">
      <c r="B210" s="58" t="e">
        <f>'Объединенные данные'!#REF!</f>
        <v>#REF!</v>
      </c>
      <c r="C210" s="59">
        <f>'Объединенные данные'!E208</f>
        <v>37979.520000000004</v>
      </c>
      <c r="D210" s="59">
        <f>'Объединенные данные'!F208</f>
        <v>8320</v>
      </c>
      <c r="E210" s="59">
        <f>'Объединенные данные'!H208</f>
        <v>7280</v>
      </c>
      <c r="F210" s="31">
        <f t="shared" si="12"/>
        <v>29888.784219201672</v>
      </c>
      <c r="G210" s="31">
        <f t="shared" si="13"/>
        <v>0.21302891086560152</v>
      </c>
      <c r="H210" s="31">
        <f t="shared" si="14"/>
        <v>8090.7357807983317</v>
      </c>
      <c r="I210" s="31">
        <f t="shared" si="15"/>
        <v>65460005.474690393</v>
      </c>
    </row>
    <row r="211" spans="2:9" x14ac:dyDescent="0.25">
      <c r="B211" s="58" t="e">
        <f>'Объединенные данные'!#REF!</f>
        <v>#REF!</v>
      </c>
      <c r="C211" s="59">
        <f>'Объединенные данные'!E209</f>
        <v>39403.067999999999</v>
      </c>
      <c r="D211" s="59">
        <f>'Объединенные данные'!F209</f>
        <v>20800</v>
      </c>
      <c r="E211" s="59">
        <f>'Объединенные данные'!H209</f>
        <v>20100</v>
      </c>
      <c r="F211" s="31">
        <f t="shared" si="12"/>
        <v>39527.35156427625</v>
      </c>
      <c r="G211" s="31">
        <f t="shared" si="13"/>
        <v>3.1541595765144769E-3</v>
      </c>
      <c r="H211" s="31">
        <f t="shared" si="14"/>
        <v>124.28356427625113</v>
      </c>
      <c r="I211" s="31">
        <f t="shared" si="15"/>
        <v>15446.404349209046</v>
      </c>
    </row>
    <row r="212" spans="2:9" x14ac:dyDescent="0.25">
      <c r="B212" s="58" t="e">
        <f>'Объединенные данные'!#REF!</f>
        <v>#REF!</v>
      </c>
      <c r="C212" s="59">
        <f>'Объединенные данные'!E210</f>
        <v>35551.188000000002</v>
      </c>
      <c r="D212" s="59">
        <f>'Объединенные данные'!F210</f>
        <v>7600</v>
      </c>
      <c r="E212" s="59">
        <f>'Объединенные данные'!H210</f>
        <v>6800</v>
      </c>
      <c r="F212" s="31">
        <f t="shared" si="12"/>
        <v>29394.600903323444</v>
      </c>
      <c r="G212" s="31">
        <f t="shared" si="13"/>
        <v>0.17317528451303954</v>
      </c>
      <c r="H212" s="31">
        <f t="shared" si="14"/>
        <v>6156.5870966765578</v>
      </c>
      <c r="I212" s="31">
        <f t="shared" si="15"/>
        <v>37903564.678964287</v>
      </c>
    </row>
    <row r="213" spans="2:9" x14ac:dyDescent="0.25">
      <c r="B213" s="58" t="e">
        <f>'Объединенные данные'!#REF!</f>
        <v>#REF!</v>
      </c>
      <c r="C213" s="59">
        <f>'Объединенные данные'!E211</f>
        <v>37280.615999999995</v>
      </c>
      <c r="D213" s="59">
        <f>'Объединенные данные'!F211</f>
        <v>19700</v>
      </c>
      <c r="E213" s="59">
        <f>'Объединенные данные'!H211</f>
        <v>19000</v>
      </c>
      <c r="F213" s="31">
        <f t="shared" si="12"/>
        <v>38684.942200313861</v>
      </c>
      <c r="G213" s="31">
        <f t="shared" si="13"/>
        <v>3.7669071785559186E-2</v>
      </c>
      <c r="H213" s="31">
        <f t="shared" si="14"/>
        <v>1404.3262003138661</v>
      </c>
      <c r="I213" s="31">
        <f t="shared" si="15"/>
        <v>1972132.0768879808</v>
      </c>
    </row>
    <row r="214" spans="2:9" x14ac:dyDescent="0.25">
      <c r="B214" s="58" t="e">
        <f>'Объединенные данные'!#REF!</f>
        <v>#REF!</v>
      </c>
      <c r="C214" s="59">
        <f>'Объединенные данные'!E212</f>
        <v>35051.004000000001</v>
      </c>
      <c r="D214" s="59">
        <f>'Объединенные данные'!F212</f>
        <v>18900</v>
      </c>
      <c r="E214" s="59">
        <f>'Объединенные данные'!H212</f>
        <v>9120</v>
      </c>
      <c r="F214" s="31">
        <f t="shared" si="12"/>
        <v>35907.763803611066</v>
      </c>
      <c r="G214" s="31">
        <f t="shared" si="13"/>
        <v>2.444323145810787E-2</v>
      </c>
      <c r="H214" s="31">
        <f t="shared" si="14"/>
        <v>856.75980361106485</v>
      </c>
      <c r="I214" s="31">
        <f t="shared" si="15"/>
        <v>734037.3610836704</v>
      </c>
    </row>
    <row r="215" spans="2:9" x14ac:dyDescent="0.25">
      <c r="B215" s="58" t="e">
        <f>'Объединенные данные'!#REF!</f>
        <v>#REF!</v>
      </c>
      <c r="C215" s="59">
        <f>'Объединенные данные'!E213</f>
        <v>32319.984</v>
      </c>
      <c r="D215" s="59">
        <f>'Объединенные данные'!F213</f>
        <v>16100</v>
      </c>
      <c r="E215" s="59">
        <f>'Объединенные данные'!H213</f>
        <v>6960</v>
      </c>
      <c r="F215" s="31">
        <f t="shared" si="12"/>
        <v>33916.014136765865</v>
      </c>
      <c r="G215" s="31">
        <f t="shared" si="13"/>
        <v>4.9382145014857215E-2</v>
      </c>
      <c r="H215" s="31">
        <f t="shared" si="14"/>
        <v>1596.0301367658649</v>
      </c>
      <c r="I215" s="31">
        <f t="shared" si="15"/>
        <v>2547312.1974648652</v>
      </c>
    </row>
    <row r="216" spans="2:9" x14ac:dyDescent="0.25">
      <c r="B216" s="58" t="e">
        <f>'Объединенные данные'!#REF!</f>
        <v>#REF!</v>
      </c>
      <c r="C216" s="59">
        <f>'Объединенные данные'!E214</f>
        <v>37282.356</v>
      </c>
      <c r="D216" s="59">
        <f>'Объединенные данные'!F214</f>
        <v>6800</v>
      </c>
      <c r="E216" s="59">
        <f>'Объединенные данные'!H214</f>
        <v>7600</v>
      </c>
      <c r="F216" s="31">
        <f t="shared" si="12"/>
        <v>29163.352242180295</v>
      </c>
      <c r="G216" s="31">
        <f t="shared" si="13"/>
        <v>0.21777067301808137</v>
      </c>
      <c r="H216" s="31">
        <f t="shared" si="14"/>
        <v>8119.0037578197043</v>
      </c>
      <c r="I216" s="31">
        <f t="shared" si="15"/>
        <v>65918222.01949048</v>
      </c>
    </row>
    <row r="217" spans="2:9" x14ac:dyDescent="0.25">
      <c r="B217" s="58" t="e">
        <f>'Объединенные данные'!#REF!</f>
        <v>#REF!</v>
      </c>
      <c r="C217" s="59">
        <f>'Объединенные данные'!E215</f>
        <v>44075.724000000002</v>
      </c>
      <c r="D217" s="59">
        <f>'Объединенные данные'!F215</f>
        <v>21900</v>
      </c>
      <c r="E217" s="59">
        <f>'Объединенные данные'!H215</f>
        <v>22500</v>
      </c>
      <c r="F217" s="31">
        <f t="shared" si="12"/>
        <v>40679.658742492167</v>
      </c>
      <c r="G217" s="31">
        <f t="shared" si="13"/>
        <v>7.705069705736052E-2</v>
      </c>
      <c r="H217" s="31">
        <f t="shared" si="14"/>
        <v>3396.0652575078348</v>
      </c>
      <c r="I217" s="31">
        <f t="shared" si="15"/>
        <v>11533259.233251756</v>
      </c>
    </row>
    <row r="218" spans="2:9" x14ac:dyDescent="0.25">
      <c r="B218" s="58" t="e">
        <f>'Объединенные данные'!#REF!</f>
        <v>#REF!</v>
      </c>
      <c r="C218" s="59">
        <f>'Объединенные данные'!E216</f>
        <v>28815.396000000001</v>
      </c>
      <c r="D218" s="59">
        <f>'Объединенные данные'!F216</f>
        <v>17600</v>
      </c>
      <c r="E218" s="59">
        <f>'Объединенные данные'!H216</f>
        <v>960</v>
      </c>
      <c r="F218" s="31">
        <f t="shared" si="12"/>
        <v>33276.882173224018</v>
      </c>
      <c r="G218" s="31">
        <f t="shared" si="13"/>
        <v>0.15482994484004373</v>
      </c>
      <c r="H218" s="31">
        <f t="shared" si="14"/>
        <v>4461.486173224017</v>
      </c>
      <c r="I218" s="31">
        <f t="shared" si="15"/>
        <v>19904858.873869084</v>
      </c>
    </row>
    <row r="219" spans="2:9" x14ac:dyDescent="0.25">
      <c r="B219" s="58" t="e">
        <f>'Объединенные данные'!#REF!</f>
        <v>#REF!</v>
      </c>
      <c r="C219" s="59">
        <f>'Объединенные данные'!E217</f>
        <v>37074.06</v>
      </c>
      <c r="D219" s="59">
        <f>'Объединенные данные'!F217</f>
        <v>5600</v>
      </c>
      <c r="E219" s="59">
        <f>'Объединенные данные'!H217</f>
        <v>19400</v>
      </c>
      <c r="F219" s="31">
        <f t="shared" si="12"/>
        <v>31343.338351301943</v>
      </c>
      <c r="G219" s="31">
        <f t="shared" si="13"/>
        <v>0.15457496828505038</v>
      </c>
      <c r="H219" s="31">
        <f t="shared" si="14"/>
        <v>5730.7216486980542</v>
      </c>
      <c r="I219" s="31">
        <f t="shared" si="15"/>
        <v>32841170.614856545</v>
      </c>
    </row>
    <row r="220" spans="2:9" x14ac:dyDescent="0.25">
      <c r="B220" s="58" t="e">
        <f>'Объединенные данные'!#REF!</f>
        <v>#REF!</v>
      </c>
      <c r="C220" s="59">
        <f>'Объединенные данные'!E218</f>
        <v>37696.271999999997</v>
      </c>
      <c r="D220" s="59">
        <f>'Объединенные данные'!F218</f>
        <v>17800</v>
      </c>
      <c r="E220" s="59">
        <f>'Объединенные данные'!H218</f>
        <v>6400</v>
      </c>
      <c r="F220" s="31">
        <f t="shared" si="12"/>
        <v>34679.174086501975</v>
      </c>
      <c r="G220" s="31">
        <f t="shared" si="13"/>
        <v>8.0037036911714307E-2</v>
      </c>
      <c r="H220" s="31">
        <f t="shared" si="14"/>
        <v>3017.0979134980225</v>
      </c>
      <c r="I220" s="31">
        <f t="shared" si="15"/>
        <v>9102879.8196341209</v>
      </c>
    </row>
    <row r="221" spans="2:9" x14ac:dyDescent="0.25">
      <c r="B221" s="58" t="e">
        <f>'Объединенные данные'!#REF!</f>
        <v>#REF!</v>
      </c>
      <c r="C221" s="59">
        <f>'Объединенные данные'!E219</f>
        <v>30653.232</v>
      </c>
      <c r="D221" s="59">
        <f>'Объединенные данные'!F219</f>
        <v>5600</v>
      </c>
      <c r="E221" s="59">
        <f>'Объединенные данные'!H219</f>
        <v>8800</v>
      </c>
      <c r="F221" s="31">
        <f t="shared" si="12"/>
        <v>28816.479250465578</v>
      </c>
      <c r="G221" s="31">
        <f t="shared" si="13"/>
        <v>5.9920361726764147E-2</v>
      </c>
      <c r="H221" s="31">
        <f t="shared" si="14"/>
        <v>1836.752749534422</v>
      </c>
      <c r="I221" s="31">
        <f t="shared" si="15"/>
        <v>3373660.6629222594</v>
      </c>
    </row>
    <row r="222" spans="2:9" x14ac:dyDescent="0.25">
      <c r="B222" s="58" t="e">
        <f>'Объединенные данные'!#REF!</f>
        <v>#REF!</v>
      </c>
      <c r="C222" s="59">
        <f>'Объединенные данные'!E220</f>
        <v>40940.027999999998</v>
      </c>
      <c r="D222" s="59">
        <f>'Объединенные данные'!F220</f>
        <v>8320</v>
      </c>
      <c r="E222" s="59">
        <f>'Объединенные данные'!H220</f>
        <v>9120</v>
      </c>
      <c r="F222" s="31">
        <f t="shared" si="12"/>
        <v>30327.408817837419</v>
      </c>
      <c r="G222" s="31">
        <f t="shared" si="13"/>
        <v>0.25922354479490295</v>
      </c>
      <c r="H222" s="31">
        <f t="shared" si="14"/>
        <v>10612.61918216258</v>
      </c>
      <c r="I222" s="31">
        <f t="shared" si="15"/>
        <v>112627685.90560514</v>
      </c>
    </row>
    <row r="223" spans="2:9" x14ac:dyDescent="0.25">
      <c r="B223" s="58" t="e">
        <f>'Объединенные данные'!#REF!</f>
        <v>#REF!</v>
      </c>
      <c r="C223" s="59">
        <f>'Объединенные данные'!E221</f>
        <v>35164.127999999997</v>
      </c>
      <c r="D223" s="59">
        <f>'Объединенные данные'!F221</f>
        <v>19000</v>
      </c>
      <c r="E223" s="59">
        <f>'Объединенные данные'!H221</f>
        <v>6400</v>
      </c>
      <c r="F223" s="31">
        <f t="shared" si="12"/>
        <v>35312.106599066094</v>
      </c>
      <c r="G223" s="31">
        <f t="shared" si="13"/>
        <v>4.2082260383677558E-3</v>
      </c>
      <c r="H223" s="31">
        <f t="shared" si="14"/>
        <v>147.97859906609665</v>
      </c>
      <c r="I223" s="31">
        <f t="shared" si="15"/>
        <v>21897.665781564581</v>
      </c>
    </row>
    <row r="224" spans="2:9" x14ac:dyDescent="0.25">
      <c r="B224" s="58" t="e">
        <f>'Объединенные данные'!#REF!</f>
        <v>#REF!</v>
      </c>
      <c r="C224" s="59">
        <f>'Объединенные данные'!E222</f>
        <v>32817.671999999999</v>
      </c>
      <c r="D224" s="59">
        <f>'Объединенные данные'!F222</f>
        <v>14500</v>
      </c>
      <c r="E224" s="59">
        <f>'Объединенные данные'!H222</f>
        <v>21200</v>
      </c>
      <c r="F224" s="31">
        <f t="shared" si="12"/>
        <v>36466.677100759916</v>
      </c>
      <c r="G224" s="31">
        <f t="shared" si="13"/>
        <v>0.11119024837471463</v>
      </c>
      <c r="H224" s="31">
        <f t="shared" si="14"/>
        <v>3649.0051007599177</v>
      </c>
      <c r="I224" s="31">
        <f t="shared" si="15"/>
        <v>13315238.225371897</v>
      </c>
    </row>
    <row r="225" spans="2:9" x14ac:dyDescent="0.25">
      <c r="B225" s="58" t="e">
        <f>'Объединенные данные'!#REF!</f>
        <v>#REF!</v>
      </c>
      <c r="C225" s="59">
        <f>'Объединенные данные'!E223</f>
        <v>32690.28</v>
      </c>
      <c r="D225" s="59">
        <f>'Объединенные данные'!F223</f>
        <v>17500</v>
      </c>
      <c r="E225" s="59">
        <f>'Объединенные данные'!H223</f>
        <v>17100</v>
      </c>
      <c r="F225" s="31">
        <f t="shared" si="12"/>
        <v>37071.638352601425</v>
      </c>
      <c r="G225" s="31">
        <f t="shared" si="13"/>
        <v>0.13402633298342584</v>
      </c>
      <c r="H225" s="31">
        <f t="shared" si="14"/>
        <v>4381.3583526014263</v>
      </c>
      <c r="I225" s="31">
        <f t="shared" si="15"/>
        <v>19196301.013910282</v>
      </c>
    </row>
    <row r="226" spans="2:9" x14ac:dyDescent="0.25">
      <c r="B226" s="58" t="e">
        <f>'Объединенные данные'!#REF!</f>
        <v>#REF!</v>
      </c>
      <c r="C226" s="59">
        <f>'Объединенные данные'!E224</f>
        <v>17542.763999999999</v>
      </c>
      <c r="D226" s="59">
        <f>'Объединенные данные'!F224</f>
        <v>2400</v>
      </c>
      <c r="E226" s="59">
        <f>'Объединенные данные'!H224</f>
        <v>17000</v>
      </c>
      <c r="F226" s="31">
        <f t="shared" si="12"/>
        <v>29083.399276098829</v>
      </c>
      <c r="G226" s="31">
        <f t="shared" si="13"/>
        <v>0.65785729524143577</v>
      </c>
      <c r="H226" s="31">
        <f t="shared" si="14"/>
        <v>11540.63527609883</v>
      </c>
      <c r="I226" s="31">
        <f t="shared" si="15"/>
        <v>133186262.57593672</v>
      </c>
    </row>
    <row r="227" spans="2:9" x14ac:dyDescent="0.25">
      <c r="B227" s="58" t="e">
        <f>'Объединенные данные'!#REF!</f>
        <v>#REF!</v>
      </c>
      <c r="C227" s="59">
        <f>'Объединенные данные'!E225</f>
        <v>24464.135999999999</v>
      </c>
      <c r="D227" s="59">
        <f>'Объединенные данные'!F225</f>
        <v>6960</v>
      </c>
      <c r="E227" s="59">
        <f>'Объединенные данные'!H225</f>
        <v>18200</v>
      </c>
      <c r="F227" s="31">
        <f t="shared" si="12"/>
        <v>31774.602344691873</v>
      </c>
      <c r="G227" s="31">
        <f t="shared" si="13"/>
        <v>0.29882381068728014</v>
      </c>
      <c r="H227" s="31">
        <f t="shared" si="14"/>
        <v>7310.4663446918748</v>
      </c>
      <c r="I227" s="31">
        <f t="shared" si="15"/>
        <v>53442918.176872581</v>
      </c>
    </row>
    <row r="228" spans="2:9" x14ac:dyDescent="0.25">
      <c r="B228" s="58" t="e">
        <f>'Объединенные данные'!#REF!</f>
        <v>#REF!</v>
      </c>
      <c r="C228" s="59">
        <f>'Объединенные данные'!E226</f>
        <v>35478.648000000001</v>
      </c>
      <c r="D228" s="59">
        <f>'Объединенные данные'!F226</f>
        <v>15600</v>
      </c>
      <c r="E228" s="59">
        <f>'Объединенные данные'!H226</f>
        <v>20100</v>
      </c>
      <c r="F228" s="31">
        <f t="shared" si="12"/>
        <v>36784.64400983174</v>
      </c>
      <c r="G228" s="31">
        <f t="shared" si="13"/>
        <v>3.6810760371470151E-2</v>
      </c>
      <c r="H228" s="31">
        <f t="shared" si="14"/>
        <v>1305.9960098317388</v>
      </c>
      <c r="I228" s="31">
        <f t="shared" si="15"/>
        <v>1705625.577696423</v>
      </c>
    </row>
    <row r="229" spans="2:9" x14ac:dyDescent="0.25">
      <c r="B229" s="58" t="e">
        <f>'Объединенные данные'!#REF!</f>
        <v>#REF!</v>
      </c>
      <c r="C229" s="59">
        <f>'Объединенные данные'!E227</f>
        <v>36266.555999999997</v>
      </c>
      <c r="D229" s="59">
        <f>'Объединенные данные'!F227</f>
        <v>19500</v>
      </c>
      <c r="E229" s="59">
        <f>'Объединенные данные'!H227</f>
        <v>8800</v>
      </c>
      <c r="F229" s="31">
        <f t="shared" si="12"/>
        <v>36147.947520999951</v>
      </c>
      <c r="G229" s="31">
        <f t="shared" si="13"/>
        <v>3.2704643639182591E-3</v>
      </c>
      <c r="H229" s="31">
        <f t="shared" si="14"/>
        <v>118.60847900004592</v>
      </c>
      <c r="I229" s="31">
        <f t="shared" si="15"/>
        <v>14067.971290704334</v>
      </c>
    </row>
    <row r="230" spans="2:9" x14ac:dyDescent="0.25">
      <c r="B230" s="58" t="e">
        <f>'Объединенные данные'!#REF!</f>
        <v>#REF!</v>
      </c>
      <c r="C230" s="59">
        <f>'Объединенные данные'!E228</f>
        <v>26625.864000000001</v>
      </c>
      <c r="D230" s="59">
        <f>'Объединенные данные'!F228</f>
        <v>800</v>
      </c>
      <c r="E230" s="59">
        <f>'Объединенные данные'!H228</f>
        <v>6400</v>
      </c>
      <c r="F230" s="31">
        <f t="shared" si="12"/>
        <v>25712.630158510307</v>
      </c>
      <c r="G230" s="31">
        <f t="shared" si="13"/>
        <v>3.4298749572584566E-2</v>
      </c>
      <c r="H230" s="31">
        <f t="shared" si="14"/>
        <v>913.2338414896949</v>
      </c>
      <c r="I230" s="31">
        <f t="shared" si="15"/>
        <v>833996.04924202524</v>
      </c>
    </row>
    <row r="231" spans="2:9" x14ac:dyDescent="0.25">
      <c r="B231" s="58" t="e">
        <f>'Объединенные данные'!#REF!</f>
        <v>#REF!</v>
      </c>
      <c r="C231" s="59">
        <f>'Объединенные данные'!E229</f>
        <v>29795.987999999998</v>
      </c>
      <c r="D231" s="59">
        <f>'Объединенные данные'!F229</f>
        <v>14400</v>
      </c>
      <c r="E231" s="59">
        <f>'Объединенные данные'!H229</f>
        <v>6080</v>
      </c>
      <c r="F231" s="31">
        <f t="shared" si="12"/>
        <v>32809.582762010468</v>
      </c>
      <c r="G231" s="31">
        <f t="shared" si="13"/>
        <v>0.10114095770244205</v>
      </c>
      <c r="H231" s="31">
        <f t="shared" si="14"/>
        <v>3013.5947620104707</v>
      </c>
      <c r="I231" s="31">
        <f t="shared" si="15"/>
        <v>9081753.3896169458</v>
      </c>
    </row>
    <row r="232" spans="2:9" x14ac:dyDescent="0.25">
      <c r="B232" s="58" t="e">
        <f>'Объединенные данные'!#REF!</f>
        <v>#REF!</v>
      </c>
      <c r="C232" s="59">
        <f>'Объединенные данные'!E230</f>
        <v>31169.724000000002</v>
      </c>
      <c r="D232" s="59">
        <f>'Объединенные данные'!F230</f>
        <v>12300</v>
      </c>
      <c r="E232" s="59">
        <f>'Объединенные данные'!H230</f>
        <v>8000</v>
      </c>
      <c r="F232" s="31">
        <f t="shared" si="12"/>
        <v>32159.646098382305</v>
      </c>
      <c r="G232" s="31">
        <f t="shared" si="13"/>
        <v>3.1759090917272907E-2</v>
      </c>
      <c r="H232" s="31">
        <f t="shared" si="14"/>
        <v>989.92209838230337</v>
      </c>
      <c r="I232" s="31">
        <f t="shared" si="15"/>
        <v>979945.76086562267</v>
      </c>
    </row>
    <row r="233" spans="2:9" x14ac:dyDescent="0.25">
      <c r="B233" s="58" t="e">
        <f>'Объединенные данные'!#REF!</f>
        <v>#REF!</v>
      </c>
      <c r="C233" s="59">
        <f>'Объединенные данные'!E231</f>
        <v>23708.868000000002</v>
      </c>
      <c r="D233" s="59">
        <f>'Объединенные данные'!F231</f>
        <v>16500</v>
      </c>
      <c r="E233" s="59">
        <f>'Объединенные данные'!H231</f>
        <v>5280</v>
      </c>
      <c r="F233" s="31">
        <f t="shared" si="12"/>
        <v>33726.508311764745</v>
      </c>
      <c r="G233" s="31">
        <f t="shared" si="13"/>
        <v>0.42252714519161105</v>
      </c>
      <c r="H233" s="31">
        <f t="shared" si="14"/>
        <v>10017.640311764742</v>
      </c>
      <c r="I233" s="31">
        <f t="shared" si="15"/>
        <v>100353117.415894</v>
      </c>
    </row>
    <row r="234" spans="2:9" x14ac:dyDescent="0.25">
      <c r="B234" s="58" t="e">
        <f>'Объединенные данные'!#REF!</f>
        <v>#REF!</v>
      </c>
      <c r="C234" s="59">
        <f>'Объединенные данные'!E232</f>
        <v>40541.148000000001</v>
      </c>
      <c r="D234" s="59">
        <f>'Объединенные данные'!F232</f>
        <v>17600</v>
      </c>
      <c r="E234" s="59">
        <f>'Объединенные данные'!H232</f>
        <v>9360</v>
      </c>
      <c r="F234" s="31">
        <f t="shared" si="12"/>
        <v>35279.29881916981</v>
      </c>
      <c r="G234" s="31">
        <f t="shared" si="13"/>
        <v>0.12979033501543152</v>
      </c>
      <c r="H234" s="31">
        <f t="shared" si="14"/>
        <v>5261.8491808301915</v>
      </c>
      <c r="I234" s="31">
        <f t="shared" si="15"/>
        <v>27687056.801803358</v>
      </c>
    </row>
    <row r="235" spans="2:9" x14ac:dyDescent="0.25">
      <c r="B235" s="58" t="e">
        <f>'Объединенные данные'!#REF!</f>
        <v>#REF!</v>
      </c>
      <c r="C235" s="59">
        <f>'Объединенные данные'!E233</f>
        <v>38441.94</v>
      </c>
      <c r="D235" s="59">
        <f>'Объединенные данные'!F233</f>
        <v>20300</v>
      </c>
      <c r="E235" s="59">
        <f>'Объединенные данные'!H233</f>
        <v>8000</v>
      </c>
      <c r="F235" s="31">
        <f t="shared" si="12"/>
        <v>36379.196182143096</v>
      </c>
      <c r="G235" s="31">
        <f t="shared" si="13"/>
        <v>5.365868158206652E-2</v>
      </c>
      <c r="H235" s="31">
        <f t="shared" si="14"/>
        <v>2062.7438178569064</v>
      </c>
      <c r="I235" s="31">
        <f t="shared" si="15"/>
        <v>4254912.0581068862</v>
      </c>
    </row>
    <row r="236" spans="2:9" x14ac:dyDescent="0.25">
      <c r="B236" s="58" t="e">
        <f>'Объединенные данные'!#REF!</f>
        <v>#REF!</v>
      </c>
      <c r="C236" s="59">
        <f>'Объединенные данные'!E234</f>
        <v>31523.531999999999</v>
      </c>
      <c r="D236" s="59">
        <f>'Объединенные данные'!F234</f>
        <v>18000</v>
      </c>
      <c r="E236" s="59">
        <f>'Объединенные данные'!H234</f>
        <v>4880</v>
      </c>
      <c r="F236" s="31">
        <f t="shared" si="12"/>
        <v>34422.320778853427</v>
      </c>
      <c r="G236" s="31">
        <f t="shared" si="13"/>
        <v>9.1956344830059905E-2</v>
      </c>
      <c r="H236" s="31">
        <f t="shared" si="14"/>
        <v>2898.7887788534281</v>
      </c>
      <c r="I236" s="31">
        <f t="shared" si="15"/>
        <v>8402976.384406548</v>
      </c>
    </row>
    <row r="237" spans="2:9" x14ac:dyDescent="0.25">
      <c r="B237" s="58" t="e">
        <f>'Объединенные данные'!#REF!</f>
        <v>#REF!</v>
      </c>
      <c r="C237" s="59">
        <f>'Объединенные данные'!E235</f>
        <v>21982.968000000001</v>
      </c>
      <c r="D237" s="59">
        <f>'Объединенные данные'!F235</f>
        <v>6480</v>
      </c>
      <c r="E237" s="59">
        <f>'Объединенные данные'!H235</f>
        <v>12000</v>
      </c>
      <c r="F237" s="31">
        <f t="shared" si="12"/>
        <v>30043.455148610999</v>
      </c>
      <c r="G237" s="31">
        <f t="shared" si="13"/>
        <v>0.366669648457433</v>
      </c>
      <c r="H237" s="31">
        <f t="shared" si="14"/>
        <v>8060.4871486109987</v>
      </c>
      <c r="I237" s="31">
        <f t="shared" si="15"/>
        <v>64971453.072923072</v>
      </c>
    </row>
    <row r="238" spans="2:9" x14ac:dyDescent="0.25">
      <c r="B238" s="58" t="e">
        <f>'Объединенные данные'!#REF!</f>
        <v>#REF!</v>
      </c>
      <c r="C238" s="59">
        <f>'Объединенные данные'!E236</f>
        <v>30343.968000000001</v>
      </c>
      <c r="D238" s="59">
        <f>'Объединенные данные'!F236</f>
        <v>18000</v>
      </c>
      <c r="E238" s="59">
        <f>'Объединенные данные'!H236</f>
        <v>12000</v>
      </c>
      <c r="F238" s="31">
        <f t="shared" si="12"/>
        <v>36119.60726922653</v>
      </c>
      <c r="G238" s="31">
        <f t="shared" si="13"/>
        <v>0.19033895861037453</v>
      </c>
      <c r="H238" s="31">
        <f t="shared" si="14"/>
        <v>5775.639269226529</v>
      </c>
      <c r="I238" s="31">
        <f t="shared" si="15"/>
        <v>33358008.968231555</v>
      </c>
    </row>
    <row r="239" spans="2:9" x14ac:dyDescent="0.25">
      <c r="B239" s="58" t="e">
        <f>'Объединенные данные'!#REF!</f>
        <v>#REF!</v>
      </c>
      <c r="C239" s="59">
        <f>'Объединенные данные'!E237</f>
        <v>36574.667999999998</v>
      </c>
      <c r="D239" s="59">
        <f>'Объединенные данные'!F237</f>
        <v>14100</v>
      </c>
      <c r="E239" s="59">
        <f>'Объединенные данные'!H237</f>
        <v>21400</v>
      </c>
      <c r="F239" s="31">
        <f t="shared" si="12"/>
        <v>36303.376183380111</v>
      </c>
      <c r="G239" s="31">
        <f t="shared" si="13"/>
        <v>7.4174785843548049E-3</v>
      </c>
      <c r="H239" s="31">
        <f t="shared" si="14"/>
        <v>271.29181661988696</v>
      </c>
      <c r="I239" s="31">
        <f t="shared" si="15"/>
        <v>73599.249764918379</v>
      </c>
    </row>
    <row r="240" spans="2:9" x14ac:dyDescent="0.25">
      <c r="B240" s="58" t="e">
        <f>'Объединенные данные'!#REF!</f>
        <v>#REF!</v>
      </c>
      <c r="C240" s="59">
        <f>'Объединенные данные'!E238</f>
        <v>30547.644</v>
      </c>
      <c r="D240" s="59">
        <f>'Объединенные данные'!F238</f>
        <v>8400</v>
      </c>
      <c r="E240" s="59">
        <f>'Объединенные данные'!H238</f>
        <v>8160</v>
      </c>
      <c r="F240" s="31">
        <f t="shared" si="12"/>
        <v>30140.75670199551</v>
      </c>
      <c r="G240" s="31">
        <f t="shared" si="13"/>
        <v>1.3319760371847031E-2</v>
      </c>
      <c r="H240" s="31">
        <f t="shared" si="14"/>
        <v>406.88729800449073</v>
      </c>
      <c r="I240" s="31">
        <f t="shared" si="15"/>
        <v>165557.27327739526</v>
      </c>
    </row>
    <row r="241" spans="2:9" x14ac:dyDescent="0.25">
      <c r="B241" s="58" t="e">
        <f>'Объединенные данные'!#REF!</f>
        <v>#REF!</v>
      </c>
      <c r="C241" s="59">
        <f>'Объединенные данные'!E239</f>
        <v>30129.66</v>
      </c>
      <c r="D241" s="59">
        <f>'Объединенные данные'!F239</f>
        <v>5000</v>
      </c>
      <c r="E241" s="59">
        <f>'Объединенные данные'!H239</f>
        <v>22200</v>
      </c>
      <c r="F241" s="31">
        <f t="shared" si="12"/>
        <v>31694.344310335146</v>
      </c>
      <c r="G241" s="31">
        <f t="shared" si="13"/>
        <v>5.1931694892512752E-2</v>
      </c>
      <c r="H241" s="31">
        <f t="shared" si="14"/>
        <v>1564.6843103351457</v>
      </c>
      <c r="I241" s="31">
        <f t="shared" si="15"/>
        <v>2448236.9910089704</v>
      </c>
    </row>
    <row r="242" spans="2:9" x14ac:dyDescent="0.25">
      <c r="B242" s="58" t="e">
        <f>'Объединенные данные'!#REF!</f>
        <v>#REF!</v>
      </c>
      <c r="C242" s="59">
        <f>'Объединенные данные'!E240</f>
        <v>33878.976000000002</v>
      </c>
      <c r="D242" s="59">
        <f>'Объединенные данные'!F240</f>
        <v>6600</v>
      </c>
      <c r="E242" s="59">
        <f>'Объединенные данные'!H240</f>
        <v>23400</v>
      </c>
      <c r="F242" s="31">
        <f t="shared" si="12"/>
        <v>32824.313847936704</v>
      </c>
      <c r="G242" s="31">
        <f t="shared" si="13"/>
        <v>3.1130284222973502E-2</v>
      </c>
      <c r="H242" s="31">
        <f t="shared" si="14"/>
        <v>1054.662152063298</v>
      </c>
      <c r="I242" s="31">
        <f t="shared" si="15"/>
        <v>1112312.254994787</v>
      </c>
    </row>
    <row r="243" spans="2:9" x14ac:dyDescent="0.25">
      <c r="B243" s="58" t="e">
        <f>'Объединенные данные'!#REF!</f>
        <v>#REF!</v>
      </c>
      <c r="C243" s="59">
        <f>'Объединенные данные'!E241</f>
        <v>29769.3</v>
      </c>
      <c r="D243" s="59">
        <f>'Объединенные данные'!F241</f>
        <v>8500</v>
      </c>
      <c r="E243" s="59">
        <f>'Объединенные данные'!H241</f>
        <v>18200</v>
      </c>
      <c r="F243" s="31">
        <f t="shared" si="12"/>
        <v>32586.865735815827</v>
      </c>
      <c r="G243" s="31">
        <f t="shared" si="13"/>
        <v>9.4646690913653589E-2</v>
      </c>
      <c r="H243" s="31">
        <f t="shared" si="14"/>
        <v>2817.5657358158278</v>
      </c>
      <c r="I243" s="31">
        <f t="shared" si="15"/>
        <v>7938676.6756433873</v>
      </c>
    </row>
    <row r="244" spans="2:9" x14ac:dyDescent="0.25">
      <c r="B244" s="58" t="e">
        <f>'Объединенные данные'!#REF!</f>
        <v>#REF!</v>
      </c>
      <c r="C244" s="59">
        <f>'Объединенные данные'!E242</f>
        <v>29965.703999999998</v>
      </c>
      <c r="D244" s="59">
        <f>'Объединенные данные'!F242</f>
        <v>10000</v>
      </c>
      <c r="E244" s="59">
        <f>'Объединенные данные'!H242</f>
        <v>19000</v>
      </c>
      <c r="F244" s="31">
        <f t="shared" si="12"/>
        <v>33568.737723753904</v>
      </c>
      <c r="G244" s="31">
        <f t="shared" si="13"/>
        <v>0.12023858087078169</v>
      </c>
      <c r="H244" s="31">
        <f t="shared" si="14"/>
        <v>3603.0337237539061</v>
      </c>
      <c r="I244" s="31">
        <f t="shared" si="15"/>
        <v>12981852.014507938</v>
      </c>
    </row>
    <row r="245" spans="2:9" x14ac:dyDescent="0.25">
      <c r="B245" s="58" t="e">
        <f>'Объединенные данные'!#REF!</f>
        <v>#REF!</v>
      </c>
      <c r="C245" s="59">
        <f>'Объединенные данные'!E243</f>
        <v>30159.648000000001</v>
      </c>
      <c r="D245" s="59">
        <f>'Объединенные данные'!F243</f>
        <v>12100</v>
      </c>
      <c r="E245" s="59">
        <f>'Объединенные данные'!H243</f>
        <v>19000</v>
      </c>
      <c r="F245" s="31">
        <f t="shared" si="12"/>
        <v>34676.369620741112</v>
      </c>
      <c r="G245" s="31">
        <f t="shared" si="13"/>
        <v>0.14976042229475328</v>
      </c>
      <c r="H245" s="31">
        <f t="shared" si="14"/>
        <v>4516.7216207411111</v>
      </c>
      <c r="I245" s="31">
        <f t="shared" si="15"/>
        <v>20400774.199270211</v>
      </c>
    </row>
    <row r="246" spans="2:9" x14ac:dyDescent="0.25">
      <c r="B246" s="58" t="e">
        <f>'Объединенные данные'!#REF!</f>
        <v>#REF!</v>
      </c>
      <c r="C246" s="59">
        <f>'Объединенные данные'!E244</f>
        <v>26258.076000000001</v>
      </c>
      <c r="D246" s="59">
        <f>'Объединенные данные'!F244</f>
        <v>9800</v>
      </c>
      <c r="E246" s="59">
        <f>'Объединенные данные'!H244</f>
        <v>15000</v>
      </c>
      <c r="F246" s="31">
        <f t="shared" si="12"/>
        <v>32509.717235495224</v>
      </c>
      <c r="G246" s="31">
        <f t="shared" si="13"/>
        <v>0.23808451295118585</v>
      </c>
      <c r="H246" s="31">
        <f t="shared" si="14"/>
        <v>6251.6412354952226</v>
      </c>
      <c r="I246" s="31">
        <f t="shared" si="15"/>
        <v>39083018.137344234</v>
      </c>
    </row>
    <row r="247" spans="2:9" x14ac:dyDescent="0.25">
      <c r="B247" s="58" t="e">
        <f>'Объединенные данные'!#REF!</f>
        <v>#REF!</v>
      </c>
      <c r="C247" s="59">
        <f>'Объединенные данные'!E245</f>
        <v>33464.472000000002</v>
      </c>
      <c r="D247" s="59">
        <f>'Объединенные данные'!F245</f>
        <v>15600</v>
      </c>
      <c r="E247" s="59">
        <f>'Объединенные данные'!H245</f>
        <v>18400</v>
      </c>
      <c r="F247" s="31">
        <f t="shared" si="12"/>
        <v>36379.393021961761</v>
      </c>
      <c r="G247" s="31">
        <f t="shared" si="13"/>
        <v>8.7104945865028427E-2</v>
      </c>
      <c r="H247" s="31">
        <f t="shared" si="14"/>
        <v>2914.9210219617598</v>
      </c>
      <c r="I247" s="31">
        <f t="shared" si="15"/>
        <v>8496764.5642745905</v>
      </c>
    </row>
    <row r="248" spans="2:9" x14ac:dyDescent="0.25">
      <c r="B248" s="58" t="e">
        <f>'Объединенные данные'!#REF!</f>
        <v>#REF!</v>
      </c>
      <c r="C248" s="59">
        <f>'Объединенные данные'!E246</f>
        <v>33288.695999999996</v>
      </c>
      <c r="D248" s="59">
        <f>'Объединенные данные'!F246</f>
        <v>10700</v>
      </c>
      <c r="E248" s="59">
        <f>'Объединенные данные'!H246</f>
        <v>21500</v>
      </c>
      <c r="F248" s="31">
        <f t="shared" si="12"/>
        <v>34533.905691185893</v>
      </c>
      <c r="G248" s="31">
        <f t="shared" si="13"/>
        <v>3.740638237033668E-2</v>
      </c>
      <c r="H248" s="31">
        <f t="shared" si="14"/>
        <v>1245.2096911858971</v>
      </c>
      <c r="I248" s="31">
        <f t="shared" si="15"/>
        <v>1550547.1750232773</v>
      </c>
    </row>
    <row r="249" spans="2:9" x14ac:dyDescent="0.25">
      <c r="B249" s="58" t="e">
        <f>'Объединенные данные'!#REF!</f>
        <v>#REF!</v>
      </c>
      <c r="C249" s="59">
        <f>'Объединенные данные'!E247</f>
        <v>35885.148000000001</v>
      </c>
      <c r="D249" s="59">
        <f>'Объединенные данные'!F247</f>
        <v>13400</v>
      </c>
      <c r="E249" s="59">
        <f>'Объединенные данные'!H247</f>
        <v>20800</v>
      </c>
      <c r="F249" s="31">
        <f t="shared" si="12"/>
        <v>35791.135790626344</v>
      </c>
      <c r="G249" s="31">
        <f t="shared" si="13"/>
        <v>2.6198083221966157E-3</v>
      </c>
      <c r="H249" s="31">
        <f t="shared" si="14"/>
        <v>94.012209373657242</v>
      </c>
      <c r="I249" s="31">
        <f t="shared" si="15"/>
        <v>8838.2955113163662</v>
      </c>
    </row>
    <row r="250" spans="2:9" x14ac:dyDescent="0.25">
      <c r="B250" s="58" t="e">
        <f>'Объединенные данные'!#REF!</f>
        <v>#REF!</v>
      </c>
      <c r="C250" s="59">
        <f>'Объединенные данные'!E248</f>
        <v>31483.884000000005</v>
      </c>
      <c r="D250" s="59">
        <f>'Объединенные данные'!F248</f>
        <v>8000</v>
      </c>
      <c r="E250" s="59">
        <f>'Объединенные данные'!H248</f>
        <v>20800</v>
      </c>
      <c r="F250" s="31">
        <f t="shared" si="12"/>
        <v>32942.939484087809</v>
      </c>
      <c r="G250" s="31">
        <f t="shared" si="13"/>
        <v>4.6342931643624491E-2</v>
      </c>
      <c r="H250" s="31">
        <f t="shared" si="14"/>
        <v>1459.0554840878031</v>
      </c>
      <c r="I250" s="31">
        <f t="shared" si="15"/>
        <v>2128842.9056466934</v>
      </c>
    </row>
    <row r="251" spans="2:9" x14ac:dyDescent="0.25">
      <c r="B251" s="58" t="e">
        <f>'Объединенные данные'!#REF!</f>
        <v>#REF!</v>
      </c>
      <c r="C251" s="59">
        <f>'Объединенные данные'!E249</f>
        <v>34785.275999999998</v>
      </c>
      <c r="D251" s="59">
        <f>'Объединенные данные'!F249</f>
        <v>14700</v>
      </c>
      <c r="E251" s="59">
        <f>'Объединенные данные'!H249</f>
        <v>18100</v>
      </c>
      <c r="F251" s="31">
        <f t="shared" si="12"/>
        <v>35833.178757326321</v>
      </c>
      <c r="G251" s="31">
        <f t="shared" si="13"/>
        <v>3.0124894145624227E-2</v>
      </c>
      <c r="H251" s="31">
        <f t="shared" si="14"/>
        <v>1047.9027573263229</v>
      </c>
      <c r="I251" s="31">
        <f t="shared" si="15"/>
        <v>1098100.1888121103</v>
      </c>
    </row>
    <row r="252" spans="2:9" x14ac:dyDescent="0.25">
      <c r="B252" s="58" t="e">
        <f>'Объединенные данные'!#REF!</f>
        <v>#REF!</v>
      </c>
      <c r="C252" s="59">
        <f>'Объединенные данные'!E250</f>
        <v>29544.239999999998</v>
      </c>
      <c r="D252" s="59">
        <f>'Объединенные данные'!F250</f>
        <v>9000</v>
      </c>
      <c r="E252" s="59">
        <f>'Объединенные данные'!H250</f>
        <v>17500</v>
      </c>
      <c r="F252" s="31">
        <f t="shared" si="12"/>
        <v>32683.719562222057</v>
      </c>
      <c r="G252" s="31">
        <f t="shared" si="13"/>
        <v>0.10626367651434118</v>
      </c>
      <c r="H252" s="31">
        <f t="shared" si="14"/>
        <v>3139.479562222059</v>
      </c>
      <c r="I252" s="31">
        <f t="shared" si="15"/>
        <v>9856331.9216100108</v>
      </c>
    </row>
    <row r="253" spans="2:9" x14ac:dyDescent="0.25">
      <c r="B253" s="58" t="e">
        <f>'Объединенные данные'!#REF!</f>
        <v>#REF!</v>
      </c>
      <c r="C253" s="59">
        <f>'Объединенные данные'!E251</f>
        <v>29467.775999999998</v>
      </c>
      <c r="D253" s="59">
        <f>'Объединенные данные'!F251</f>
        <v>3040</v>
      </c>
      <c r="E253" s="59">
        <f>'Объединенные данные'!H251</f>
        <v>5040</v>
      </c>
      <c r="F253" s="31">
        <f t="shared" si="12"/>
        <v>26569.90339166734</v>
      </c>
      <c r="G253" s="31">
        <f t="shared" si="13"/>
        <v>9.8340390816485726E-2</v>
      </c>
      <c r="H253" s="31">
        <f t="shared" si="14"/>
        <v>2897.8726083326583</v>
      </c>
      <c r="I253" s="31">
        <f t="shared" si="15"/>
        <v>8397665.6541247237</v>
      </c>
    </row>
    <row r="254" spans="2:9" x14ac:dyDescent="0.25">
      <c r="B254" s="58" t="e">
        <f>'Объединенные данные'!#REF!</f>
        <v>#REF!</v>
      </c>
      <c r="C254" s="59">
        <f>'Объединенные данные'!E252</f>
        <v>32843.759999999995</v>
      </c>
      <c r="D254" s="59">
        <f>'Объединенные данные'!F252</f>
        <v>9600</v>
      </c>
      <c r="E254" s="59">
        <f>'Объединенные данные'!H252</f>
        <v>16900</v>
      </c>
      <c r="F254" s="31">
        <f t="shared" si="12"/>
        <v>32857.156058079418</v>
      </c>
      <c r="G254" s="31">
        <f t="shared" si="13"/>
        <v>4.0787224359886942E-4</v>
      </c>
      <c r="H254" s="31">
        <f t="shared" si="14"/>
        <v>13.396058079422801</v>
      </c>
      <c r="I254" s="31">
        <f t="shared" si="15"/>
        <v>179.45437206726891</v>
      </c>
    </row>
    <row r="255" spans="2:9" x14ac:dyDescent="0.25">
      <c r="B255" s="58" t="e">
        <f>'Объединенные данные'!#REF!</f>
        <v>#REF!</v>
      </c>
      <c r="C255" s="59">
        <f>'Объединенные данные'!E253</f>
        <v>36983.315999999999</v>
      </c>
      <c r="D255" s="59">
        <f>'Объединенные данные'!F253</f>
        <v>17500</v>
      </c>
      <c r="E255" s="59">
        <f>'Объединенные данные'!H253</f>
        <v>19500</v>
      </c>
      <c r="F255" s="31">
        <f t="shared" si="12"/>
        <v>37643.757394300221</v>
      </c>
      <c r="G255" s="31">
        <f t="shared" si="13"/>
        <v>1.7857819842337065E-2</v>
      </c>
      <c r="H255" s="31">
        <f t="shared" si="14"/>
        <v>660.44139430022187</v>
      </c>
      <c r="I255" s="31">
        <f t="shared" si="15"/>
        <v>436182.83530522115</v>
      </c>
    </row>
    <row r="256" spans="2:9" x14ac:dyDescent="0.25">
      <c r="B256" s="58" t="e">
        <f>'Объединенные данные'!#REF!</f>
        <v>#REF!</v>
      </c>
      <c r="C256" s="59">
        <f>'Объединенные данные'!E254</f>
        <v>34105.547999999995</v>
      </c>
      <c r="D256" s="59">
        <f>'Объединенные данные'!F254</f>
        <v>13100</v>
      </c>
      <c r="E256" s="59">
        <f>'Объединенные данные'!H254</f>
        <v>21000</v>
      </c>
      <c r="F256" s="31">
        <f t="shared" si="12"/>
        <v>35680.579249293543</v>
      </c>
      <c r="G256" s="31">
        <f t="shared" si="13"/>
        <v>4.6181086118116277E-2</v>
      </c>
      <c r="H256" s="31">
        <f t="shared" si="14"/>
        <v>1575.0312492935482</v>
      </c>
      <c r="I256" s="31">
        <f t="shared" si="15"/>
        <v>2480723.4362511951</v>
      </c>
    </row>
    <row r="257" spans="2:9" x14ac:dyDescent="0.25">
      <c r="B257" s="58" t="e">
        <f>'Объединенные данные'!#REF!</f>
        <v>#REF!</v>
      </c>
      <c r="C257" s="59">
        <f>'Объединенные данные'!E255</f>
        <v>28652.579999999998</v>
      </c>
      <c r="D257" s="59">
        <f>'Объединенные данные'!F255</f>
        <v>3840</v>
      </c>
      <c r="E257" s="59">
        <f>'Объединенные данные'!H255</f>
        <v>2320</v>
      </c>
      <c r="F257" s="31">
        <f t="shared" si="12"/>
        <v>26343.45681945145</v>
      </c>
      <c r="G257" s="31">
        <f t="shared" si="13"/>
        <v>8.0590410376606497E-2</v>
      </c>
      <c r="H257" s="31">
        <f t="shared" si="14"/>
        <v>2309.1231805485477</v>
      </c>
      <c r="I257" s="31">
        <f t="shared" si="15"/>
        <v>5332049.8629466407</v>
      </c>
    </row>
    <row r="258" spans="2:9" x14ac:dyDescent="0.25">
      <c r="B258" s="58" t="e">
        <f>'Объединенные данные'!#REF!</f>
        <v>#REF!</v>
      </c>
      <c r="C258" s="59">
        <f>'Объединенные данные'!E256</f>
        <v>35897.364000000001</v>
      </c>
      <c r="D258" s="59">
        <f>'Объединенные данные'!F256</f>
        <v>18100</v>
      </c>
      <c r="E258" s="59">
        <f>'Объединенные данные'!H256</f>
        <v>19500</v>
      </c>
      <c r="F258" s="31">
        <f t="shared" si="12"/>
        <v>37960.22365058228</v>
      </c>
      <c r="G258" s="31">
        <f t="shared" si="13"/>
        <v>5.7465491075675605E-2</v>
      </c>
      <c r="H258" s="31">
        <f t="shared" si="14"/>
        <v>2062.8596505822788</v>
      </c>
      <c r="I258" s="31">
        <f t="shared" si="15"/>
        <v>4255389.9380004415</v>
      </c>
    </row>
    <row r="259" spans="2:9" x14ac:dyDescent="0.25">
      <c r="B259" s="58" t="e">
        <f>'Объединенные данные'!#REF!</f>
        <v>#REF!</v>
      </c>
      <c r="C259" s="59">
        <f>'Объединенные данные'!E257</f>
        <v>30536.603999999999</v>
      </c>
      <c r="D259" s="59">
        <f>'Объединенные данные'!F257</f>
        <v>9300</v>
      </c>
      <c r="E259" s="59">
        <f>'Объединенные данные'!H257</f>
        <v>19400</v>
      </c>
      <c r="F259" s="31">
        <f t="shared" si="12"/>
        <v>33294.880265041305</v>
      </c>
      <c r="G259" s="31">
        <f t="shared" si="13"/>
        <v>9.032688327232806E-2</v>
      </c>
      <c r="H259" s="31">
        <f t="shared" si="14"/>
        <v>2758.276265041306</v>
      </c>
      <c r="I259" s="31">
        <f t="shared" si="15"/>
        <v>7608087.9542902168</v>
      </c>
    </row>
    <row r="260" spans="2:9" x14ac:dyDescent="0.25">
      <c r="B260" s="58" t="e">
        <f>'Объединенные данные'!#REF!</f>
        <v>#REF!</v>
      </c>
      <c r="C260" s="59">
        <f>'Объединенные данные'!E258</f>
        <v>25920.792000000001</v>
      </c>
      <c r="D260" s="59">
        <f>'Объединенные данные'!F258</f>
        <v>3760</v>
      </c>
      <c r="E260" s="59">
        <f>'Объединенные данные'!H258</f>
        <v>17000</v>
      </c>
      <c r="F260" s="31">
        <f t="shared" si="12"/>
        <v>29800.722790338161</v>
      </c>
      <c r="G260" s="31">
        <f t="shared" si="13"/>
        <v>0.14968411421758099</v>
      </c>
      <c r="H260" s="31">
        <f t="shared" si="14"/>
        <v>3879.9307903381596</v>
      </c>
      <c r="I260" s="31">
        <f t="shared" si="15"/>
        <v>15053862.937814096</v>
      </c>
    </row>
    <row r="261" spans="2:9" x14ac:dyDescent="0.25">
      <c r="B261" s="58" t="e">
        <f>'Объединенные данные'!#REF!</f>
        <v>#REF!</v>
      </c>
      <c r="C261" s="59">
        <f>'Объединенные данные'!E259</f>
        <v>35071.979999999996</v>
      </c>
      <c r="D261" s="59">
        <f>'Объединенные данные'!F259</f>
        <v>3040</v>
      </c>
      <c r="E261" s="59">
        <f>'Объединенные данные'!H259</f>
        <v>6960</v>
      </c>
      <c r="F261" s="31">
        <f t="shared" si="12"/>
        <v>27027.598625026381</v>
      </c>
      <c r="G261" s="31">
        <f t="shared" si="13"/>
        <v>0.22936775668136261</v>
      </c>
      <c r="H261" s="31">
        <f t="shared" si="14"/>
        <v>8044.3813749736146</v>
      </c>
      <c r="I261" s="31">
        <f t="shared" si="15"/>
        <v>64712071.706022382</v>
      </c>
    </row>
    <row r="262" spans="2:9" x14ac:dyDescent="0.25">
      <c r="B262" s="58" t="e">
        <f>'Объединенные данные'!#REF!</f>
        <v>#REF!</v>
      </c>
      <c r="C262" s="59">
        <f>'Объединенные данные'!E260</f>
        <v>38183.027999999998</v>
      </c>
      <c r="D262" s="59">
        <f>'Объединенные данные'!F260</f>
        <v>16700</v>
      </c>
      <c r="E262" s="59">
        <f>'Объединенные данные'!H260</f>
        <v>22200</v>
      </c>
      <c r="F262" s="31">
        <f t="shared" ref="F262:F296" si="16">$N$20+$N$21*D262+$N$22*E262</f>
        <v>37865.436307835298</v>
      </c>
      <c r="G262" s="31">
        <f t="shared" ref="G262:G296" si="17">ABS((F262-C262)/C262)</f>
        <v>8.3176141023886419E-3</v>
      </c>
      <c r="H262" s="31">
        <f t="shared" ref="H262:H296" si="18">ABS(F262-C262)</f>
        <v>317.59169216470036</v>
      </c>
      <c r="I262" s="31">
        <f t="shared" ref="I262:I296" si="19">(F262-C262)^2</f>
        <v>100864.48293203779</v>
      </c>
    </row>
    <row r="263" spans="2:9" x14ac:dyDescent="0.25">
      <c r="B263" s="58" t="e">
        <f>'Объединенные данные'!#REF!</f>
        <v>#REF!</v>
      </c>
      <c r="C263" s="59">
        <f>'Объединенные данные'!E261</f>
        <v>39175.896000000001</v>
      </c>
      <c r="D263" s="59">
        <f>'Объединенные данные'!F261</f>
        <v>18300</v>
      </c>
      <c r="E263" s="59">
        <f>'Объединенные данные'!H261</f>
        <v>20000</v>
      </c>
      <c r="F263" s="31">
        <f t="shared" si="16"/>
        <v>38184.903869696893</v>
      </c>
      <c r="G263" s="31">
        <f t="shared" si="17"/>
        <v>2.5295965925147133E-2</v>
      </c>
      <c r="H263" s="31">
        <f t="shared" si="18"/>
        <v>990.99213030310784</v>
      </c>
      <c r="I263" s="31">
        <f t="shared" si="19"/>
        <v>982065.40232269187</v>
      </c>
    </row>
    <row r="264" spans="2:9" x14ac:dyDescent="0.25">
      <c r="B264" s="58" t="e">
        <f>'Объединенные данные'!#REF!</f>
        <v>#REF!</v>
      </c>
      <c r="C264" s="59">
        <f>'Объединенные данные'!E262</f>
        <v>34084.259999999995</v>
      </c>
      <c r="D264" s="59">
        <f>'Объединенные данные'!F262</f>
        <v>16000</v>
      </c>
      <c r="E264" s="59">
        <f>'Объединенные данные'!H262</f>
        <v>19000</v>
      </c>
      <c r="F264" s="31">
        <f t="shared" si="16"/>
        <v>36733.400286574499</v>
      </c>
      <c r="G264" s="31">
        <f t="shared" si="17"/>
        <v>7.7723274220256044E-2</v>
      </c>
      <c r="H264" s="31">
        <f t="shared" si="18"/>
        <v>2649.140286574504</v>
      </c>
      <c r="I264" s="31">
        <f t="shared" si="19"/>
        <v>7017944.2579520447</v>
      </c>
    </row>
    <row r="265" spans="2:9" x14ac:dyDescent="0.25">
      <c r="B265" s="58" t="e">
        <f>'Объединенные данные'!#REF!</f>
        <v>#REF!</v>
      </c>
      <c r="C265" s="59">
        <f>'Объединенные данные'!E263</f>
        <v>37839.335999999996</v>
      </c>
      <c r="D265" s="59">
        <f>'Объединенные данные'!F263</f>
        <v>5840</v>
      </c>
      <c r="E265" s="59">
        <f>'Объединенные данные'!H263</f>
        <v>7600</v>
      </c>
      <c r="F265" s="31">
        <f t="shared" si="16"/>
        <v>28657.006232129002</v>
      </c>
      <c r="G265" s="31">
        <f t="shared" si="17"/>
        <v>0.24266624995404237</v>
      </c>
      <c r="H265" s="31">
        <f t="shared" si="18"/>
        <v>9182.3297678709932</v>
      </c>
      <c r="I265" s="31">
        <f t="shared" si="19"/>
        <v>84315179.965929762</v>
      </c>
    </row>
    <row r="266" spans="2:9" x14ac:dyDescent="0.25">
      <c r="B266" s="58" t="e">
        <f>'Объединенные данные'!#REF!</f>
        <v>#REF!</v>
      </c>
      <c r="C266" s="59">
        <f>'Объединенные данные'!E264</f>
        <v>37124.94</v>
      </c>
      <c r="D266" s="59">
        <f>'Объединенные данные'!F264</f>
        <v>16600</v>
      </c>
      <c r="E266" s="59">
        <f>'Объединенные данные'!H264</f>
        <v>17600</v>
      </c>
      <c r="F266" s="31">
        <f t="shared" si="16"/>
        <v>36716.130435198924</v>
      </c>
      <c r="G266" s="31">
        <f t="shared" si="17"/>
        <v>1.1011723245911738E-2</v>
      </c>
      <c r="H266" s="31">
        <f t="shared" si="18"/>
        <v>408.80956480107852</v>
      </c>
      <c r="I266" s="31">
        <f t="shared" si="19"/>
        <v>167125.26027284723</v>
      </c>
    </row>
    <row r="267" spans="2:9" x14ac:dyDescent="0.25">
      <c r="B267" s="58" t="e">
        <f>'Объединенные данные'!#REF!</f>
        <v>#REF!</v>
      </c>
      <c r="C267" s="59">
        <f>'Объединенные данные'!E265</f>
        <v>39091.872000000003</v>
      </c>
      <c r="D267" s="59">
        <f>'Объединенные данные'!F265</f>
        <v>17000</v>
      </c>
      <c r="E267" s="59">
        <f>'Объединенные данные'!H265</f>
        <v>20000</v>
      </c>
      <c r="F267" s="31">
        <f t="shared" si="16"/>
        <v>37499.226981085762</v>
      </c>
      <c r="G267" s="31">
        <f t="shared" si="17"/>
        <v>4.0741078322221083E-2</v>
      </c>
      <c r="H267" s="31">
        <f t="shared" si="18"/>
        <v>1592.6450189142415</v>
      </c>
      <c r="I267" s="31">
        <f t="shared" si="19"/>
        <v>2536518.1562723448</v>
      </c>
    </row>
    <row r="268" spans="2:9" x14ac:dyDescent="0.25">
      <c r="B268" s="58" t="e">
        <f>'Объединенные данные'!#REF!</f>
        <v>#REF!</v>
      </c>
      <c r="C268" s="59">
        <f>'Объединенные данные'!E266</f>
        <v>32404.428</v>
      </c>
      <c r="D268" s="59">
        <f>'Объединенные данные'!F266</f>
        <v>13100</v>
      </c>
      <c r="E268" s="59">
        <f>'Объединенные данные'!H266</f>
        <v>6400</v>
      </c>
      <c r="F268" s="31">
        <f t="shared" si="16"/>
        <v>32200.188412292518</v>
      </c>
      <c r="G268" s="31">
        <f t="shared" si="17"/>
        <v>6.3028295919150745E-3</v>
      </c>
      <c r="H268" s="31">
        <f t="shared" si="18"/>
        <v>204.23958770748141</v>
      </c>
      <c r="I268" s="31">
        <f t="shared" si="19"/>
        <v>41713.809186921986</v>
      </c>
    </row>
    <row r="269" spans="2:9" x14ac:dyDescent="0.25">
      <c r="B269" s="58" t="e">
        <f>'Объединенные данные'!#REF!</f>
        <v>#REF!</v>
      </c>
      <c r="C269" s="59">
        <f>'Объединенные данные'!E267</f>
        <v>38782.488000000005</v>
      </c>
      <c r="D269" s="59">
        <f>'Объединенные данные'!F267</f>
        <v>3760</v>
      </c>
      <c r="E269" s="59">
        <f>'Объединенные данные'!H267</f>
        <v>9360</v>
      </c>
      <c r="F269" s="31">
        <f t="shared" si="16"/>
        <v>27979.477174263648</v>
      </c>
      <c r="G269" s="31">
        <f t="shared" si="17"/>
        <v>0.27855383661141997</v>
      </c>
      <c r="H269" s="31">
        <f t="shared" si="18"/>
        <v>10803.010825736357</v>
      </c>
      <c r="I269" s="31">
        <f t="shared" si="19"/>
        <v>116705042.90097693</v>
      </c>
    </row>
    <row r="270" spans="2:9" x14ac:dyDescent="0.25">
      <c r="B270" s="58" t="e">
        <f>'Объединенные данные'!#REF!</f>
        <v>#REF!</v>
      </c>
      <c r="C270" s="59">
        <f>'Объединенные данные'!E268</f>
        <v>37657.020000000004</v>
      </c>
      <c r="D270" s="59">
        <f>'Объединенные данные'!F268</f>
        <v>19500</v>
      </c>
      <c r="E270" s="59">
        <f>'Объединенные данные'!H268</f>
        <v>14500</v>
      </c>
      <c r="F270" s="31">
        <f t="shared" si="16"/>
        <v>37506.730245034596</v>
      </c>
      <c r="G270" s="31">
        <f t="shared" si="17"/>
        <v>3.9910156184798495E-3</v>
      </c>
      <c r="H270" s="31">
        <f t="shared" si="18"/>
        <v>150.28975496540806</v>
      </c>
      <c r="I270" s="31">
        <f t="shared" si="19"/>
        <v>22587.010447562399</v>
      </c>
    </row>
    <row r="271" spans="2:9" x14ac:dyDescent="0.25">
      <c r="B271" s="58" t="e">
        <f>'Объединенные данные'!#REF!</f>
        <v>#REF!</v>
      </c>
      <c r="C271" s="59">
        <f>'Объединенные данные'!E269</f>
        <v>41685.551999999996</v>
      </c>
      <c r="D271" s="59">
        <f>'Объединенные данные'!F269</f>
        <v>17000</v>
      </c>
      <c r="E271" s="59">
        <f>'Объединенные данные'!H269</f>
        <v>22900</v>
      </c>
      <c r="F271" s="31">
        <f t="shared" si="16"/>
        <v>38190.537489805145</v>
      </c>
      <c r="G271" s="31">
        <f t="shared" si="17"/>
        <v>8.384234686864292E-2</v>
      </c>
      <c r="H271" s="31">
        <f t="shared" si="18"/>
        <v>3495.014510194851</v>
      </c>
      <c r="I271" s="31">
        <f t="shared" si="19"/>
        <v>12215126.426472554</v>
      </c>
    </row>
    <row r="272" spans="2:9" x14ac:dyDescent="0.25">
      <c r="B272" s="58" t="e">
        <f>'Объединенные данные'!#REF!</f>
        <v>#REF!</v>
      </c>
      <c r="C272" s="59">
        <f>'Объединенные данные'!E270</f>
        <v>32343.095999999998</v>
      </c>
      <c r="D272" s="59">
        <f>'Объединенные данные'!F270</f>
        <v>18400</v>
      </c>
      <c r="E272" s="59">
        <f>'Объединенные данные'!H270</f>
        <v>800</v>
      </c>
      <c r="F272" s="31">
        <f t="shared" si="16"/>
        <v>33660.695912153504</v>
      </c>
      <c r="G272" s="31">
        <f t="shared" si="17"/>
        <v>4.0738212326782389E-2</v>
      </c>
      <c r="H272" s="31">
        <f t="shared" si="18"/>
        <v>1317.599912153506</v>
      </c>
      <c r="I272" s="31">
        <f t="shared" si="19"/>
        <v>1736069.5285069267</v>
      </c>
    </row>
    <row r="273" spans="2:9" x14ac:dyDescent="0.25">
      <c r="B273" s="58" t="e">
        <f>'Объединенные данные'!#REF!</f>
        <v>#REF!</v>
      </c>
      <c r="C273" s="59">
        <f>'Объединенные данные'!E271</f>
        <v>38631.78</v>
      </c>
      <c r="D273" s="59">
        <f>'Объединенные данные'!F271</f>
        <v>5760</v>
      </c>
      <c r="E273" s="59">
        <f>'Объединенные данные'!H271</f>
        <v>6400</v>
      </c>
      <c r="F273" s="31">
        <f t="shared" si="16"/>
        <v>28328.751210441995</v>
      </c>
      <c r="G273" s="31">
        <f t="shared" si="17"/>
        <v>0.26669826732182683</v>
      </c>
      <c r="H273" s="31">
        <f t="shared" si="18"/>
        <v>10303.028789558004</v>
      </c>
      <c r="I273" s="31">
        <f t="shared" si="19"/>
        <v>106152402.23846108</v>
      </c>
    </row>
    <row r="274" spans="2:9" x14ac:dyDescent="0.25">
      <c r="B274" s="58" t="e">
        <f>'Объединенные данные'!#REF!</f>
        <v>#REF!</v>
      </c>
      <c r="C274" s="59">
        <f>'Объединенные данные'!E272</f>
        <v>36122.592000000004</v>
      </c>
      <c r="D274" s="59">
        <f>'Объединенные данные'!F272</f>
        <v>15700</v>
      </c>
      <c r="E274" s="59">
        <f>'Объединенные данные'!H272</f>
        <v>14100</v>
      </c>
      <c r="F274" s="31">
        <f t="shared" si="16"/>
        <v>35407.090781631756</v>
      </c>
      <c r="G274" s="31">
        <f t="shared" si="17"/>
        <v>1.9807582422885054E-2</v>
      </c>
      <c r="H274" s="31">
        <f t="shared" si="18"/>
        <v>715.50121836824837</v>
      </c>
      <c r="I274" s="31">
        <f t="shared" si="19"/>
        <v>511941.99348644784</v>
      </c>
    </row>
    <row r="275" spans="2:9" x14ac:dyDescent="0.25">
      <c r="B275" s="58" t="e">
        <f>'Объединенные данные'!#REF!</f>
        <v>#REF!</v>
      </c>
      <c r="C275" s="59">
        <f>'Объединенные данные'!E273</f>
        <v>34810.835999999996</v>
      </c>
      <c r="D275" s="59">
        <f>'Объединенные данные'!F273</f>
        <v>19500</v>
      </c>
      <c r="E275" s="59">
        <f>'Объединенные данные'!H273</f>
        <v>11000</v>
      </c>
      <c r="F275" s="31">
        <f t="shared" si="16"/>
        <v>36672.389975890517</v>
      </c>
      <c r="G275" s="31">
        <f t="shared" si="17"/>
        <v>5.3476278934827128E-2</v>
      </c>
      <c r="H275" s="31">
        <f t="shared" si="18"/>
        <v>1861.5539758905215</v>
      </c>
      <c r="I275" s="31">
        <f t="shared" si="19"/>
        <v>3465383.2051538085</v>
      </c>
    </row>
    <row r="276" spans="2:9" x14ac:dyDescent="0.25">
      <c r="B276" s="58" t="e">
        <f>'Объединенные данные'!#REF!</f>
        <v>#REF!</v>
      </c>
      <c r="C276" s="59">
        <f>'Объединенные данные'!E274</f>
        <v>38291.784</v>
      </c>
      <c r="D276" s="59">
        <f>'Объединенные данные'!F274</f>
        <v>17500</v>
      </c>
      <c r="E276" s="59">
        <f>'Объединенные данные'!H274</f>
        <v>6800</v>
      </c>
      <c r="F276" s="31">
        <f t="shared" si="16"/>
        <v>34616.294131977411</v>
      </c>
      <c r="G276" s="31">
        <f t="shared" si="17"/>
        <v>9.5986383607057552E-2</v>
      </c>
      <c r="H276" s="31">
        <f t="shared" si="18"/>
        <v>3675.4898680225888</v>
      </c>
      <c r="I276" s="31">
        <f t="shared" si="19"/>
        <v>13509225.769936707</v>
      </c>
    </row>
    <row r="277" spans="2:9" x14ac:dyDescent="0.25">
      <c r="B277" s="58" t="e">
        <f>'Объединенные данные'!#REF!</f>
        <v>#REF!</v>
      </c>
      <c r="C277" s="59">
        <f>'Объединенные данные'!E275</f>
        <v>37142.879999999997</v>
      </c>
      <c r="D277" s="59">
        <f>'Объединенные данные'!F275</f>
        <v>12800</v>
      </c>
      <c r="E277" s="59">
        <f>'Объединенные данные'!H275</f>
        <v>21800</v>
      </c>
      <c r="F277" s="31">
        <f t="shared" si="16"/>
        <v>35713.052468385446</v>
      </c>
      <c r="G277" s="31">
        <f t="shared" si="17"/>
        <v>3.8495332930956132E-2</v>
      </c>
      <c r="H277" s="31">
        <f t="shared" si="18"/>
        <v>1429.8275316145518</v>
      </c>
      <c r="I277" s="31">
        <f t="shared" si="19"/>
        <v>2044406.7701629621</v>
      </c>
    </row>
    <row r="278" spans="2:9" x14ac:dyDescent="0.25">
      <c r="B278" s="58" t="e">
        <f>'Объединенные данные'!#REF!</f>
        <v>#REF!</v>
      </c>
      <c r="C278" s="59">
        <f>'Объединенные данные'!E276</f>
        <v>41710.32</v>
      </c>
      <c r="D278" s="59">
        <f>'Объединенные данные'!F276</f>
        <v>21900</v>
      </c>
      <c r="E278" s="59">
        <f>'Объединенные данные'!H276</f>
        <v>18000</v>
      </c>
      <c r="F278" s="31">
        <f t="shared" si="16"/>
        <v>39606.935539306913</v>
      </c>
      <c r="G278" s="31">
        <f t="shared" si="17"/>
        <v>5.0428394236560328E-2</v>
      </c>
      <c r="H278" s="31">
        <f t="shared" si="18"/>
        <v>2103.384460693087</v>
      </c>
      <c r="I278" s="31">
        <f t="shared" si="19"/>
        <v>4424226.1894851485</v>
      </c>
    </row>
    <row r="279" spans="2:9" x14ac:dyDescent="0.25">
      <c r="B279" s="58" t="e">
        <f>'Объединенные данные'!#REF!</f>
        <v>#REF!</v>
      </c>
      <c r="C279" s="59">
        <f>'Объединенные данные'!E277</f>
        <v>38518.008000000002</v>
      </c>
      <c r="D279" s="59">
        <f>'Объединенные данные'!F277</f>
        <v>17000</v>
      </c>
      <c r="E279" s="59">
        <f>'Объединенные данные'!H277</f>
        <v>18000</v>
      </c>
      <c r="F279" s="31">
        <f t="shared" si="16"/>
        <v>37022.461113003432</v>
      </c>
      <c r="G279" s="31">
        <f t="shared" si="17"/>
        <v>3.8827212637698442E-2</v>
      </c>
      <c r="H279" s="31">
        <f t="shared" si="18"/>
        <v>1495.5468869965698</v>
      </c>
      <c r="I279" s="31">
        <f t="shared" si="19"/>
        <v>2236660.4912051307</v>
      </c>
    </row>
    <row r="280" spans="2:9" x14ac:dyDescent="0.25">
      <c r="B280" s="58" t="e">
        <f>'Объединенные данные'!#REF!</f>
        <v>#REF!</v>
      </c>
      <c r="C280" s="59">
        <f>'Объединенные данные'!E278</f>
        <v>35557.728000000003</v>
      </c>
      <c r="D280" s="59">
        <f>'Объединенные данные'!F278</f>
        <v>18400</v>
      </c>
      <c r="E280" s="59">
        <f>'Объединенные данные'!H278</f>
        <v>6400</v>
      </c>
      <c r="F280" s="31">
        <f t="shared" si="16"/>
        <v>34995.640342784034</v>
      </c>
      <c r="G280" s="31">
        <f t="shared" si="17"/>
        <v>1.5807749505704318E-2</v>
      </c>
      <c r="H280" s="31">
        <f t="shared" si="18"/>
        <v>562.08765721596865</v>
      </c>
      <c r="I280" s="31">
        <f t="shared" si="19"/>
        <v>315942.53439453628</v>
      </c>
    </row>
    <row r="281" spans="2:9" x14ac:dyDescent="0.25">
      <c r="B281" s="58" t="e">
        <f>'Объединенные данные'!#REF!</f>
        <v>#REF!</v>
      </c>
      <c r="C281" s="59">
        <f>'Объединенные данные'!E279</f>
        <v>37102.212</v>
      </c>
      <c r="D281" s="59">
        <f>'Объединенные данные'!F279</f>
        <v>18400</v>
      </c>
      <c r="E281" s="59">
        <f>'Объединенные данные'!H279</f>
        <v>15200</v>
      </c>
      <c r="F281" s="31">
        <f t="shared" si="16"/>
        <v>37093.410162346299</v>
      </c>
      <c r="G281" s="31">
        <f t="shared" si="17"/>
        <v>2.3723215353575695E-4</v>
      </c>
      <c r="H281" s="31">
        <f t="shared" si="18"/>
        <v>8.8018376537002041</v>
      </c>
      <c r="I281" s="31">
        <f t="shared" si="19"/>
        <v>77.472346082094717</v>
      </c>
    </row>
    <row r="282" spans="2:9" x14ac:dyDescent="0.25">
      <c r="B282" s="58" t="e">
        <f>'Объединенные данные'!#REF!</f>
        <v>#REF!</v>
      </c>
      <c r="C282" s="59">
        <f>'Объединенные данные'!E280</f>
        <v>37102.644</v>
      </c>
      <c r="D282" s="59">
        <f>'Объединенные данные'!F280</f>
        <v>17000</v>
      </c>
      <c r="E282" s="59">
        <f>'Объединенные данные'!H280</f>
        <v>19900</v>
      </c>
      <c r="F282" s="31">
        <f t="shared" si="16"/>
        <v>37475.388687681647</v>
      </c>
      <c r="G282" s="31">
        <f t="shared" si="17"/>
        <v>1.0046310653268985E-2</v>
      </c>
      <c r="H282" s="31">
        <f t="shared" si="18"/>
        <v>372.74468768164661</v>
      </c>
      <c r="I282" s="31">
        <f t="shared" si="19"/>
        <v>138938.60219488828</v>
      </c>
    </row>
    <row r="283" spans="2:9" x14ac:dyDescent="0.25">
      <c r="B283" s="58" t="e">
        <f>'Объединенные данные'!#REF!</f>
        <v>#REF!</v>
      </c>
      <c r="C283" s="59">
        <f>'Объединенные данные'!E281</f>
        <v>46524.732000000004</v>
      </c>
      <c r="D283" s="59">
        <f>'Объединенные данные'!F281</f>
        <v>23000</v>
      </c>
      <c r="E283" s="59">
        <f>'Объединенные данные'!H281</f>
        <v>21500</v>
      </c>
      <c r="F283" s="31">
        <f t="shared" si="16"/>
        <v>41021.463944968105</v>
      </c>
      <c r="G283" s="31">
        <f t="shared" si="17"/>
        <v>0.1182869372580566</v>
      </c>
      <c r="H283" s="31">
        <f t="shared" si="18"/>
        <v>5503.2680550318983</v>
      </c>
      <c r="I283" s="31">
        <f t="shared" si="19"/>
        <v>30285959.285534572</v>
      </c>
    </row>
    <row r="284" spans="2:9" x14ac:dyDescent="0.25">
      <c r="B284" s="58" t="e">
        <f>'Объединенные данные'!#REF!</f>
        <v>#REF!</v>
      </c>
      <c r="C284" s="59">
        <f>'Объединенные данные'!E282</f>
        <v>40240.115999999995</v>
      </c>
      <c r="D284" s="59">
        <f>'Объединенные данные'!F282</f>
        <v>22000</v>
      </c>
      <c r="E284" s="59">
        <f>'Объединенные данные'!H282</f>
        <v>19000</v>
      </c>
      <c r="F284" s="31">
        <f t="shared" si="16"/>
        <v>39898.062849395086</v>
      </c>
      <c r="G284" s="31">
        <f t="shared" si="17"/>
        <v>8.5003023004433763E-3</v>
      </c>
      <c r="H284" s="31">
        <f t="shared" si="18"/>
        <v>342.0531506049083</v>
      </c>
      <c r="I284" s="31">
        <f t="shared" si="19"/>
        <v>117000.35783874408</v>
      </c>
    </row>
    <row r="285" spans="2:9" x14ac:dyDescent="0.25">
      <c r="B285" s="58" t="e">
        <f>'Объединенные данные'!#REF!</f>
        <v>#REF!</v>
      </c>
      <c r="C285" s="59">
        <f>'Объединенные данные'!E283</f>
        <v>40767.168000000005</v>
      </c>
      <c r="D285" s="59">
        <f>'Объединенные данные'!F283</f>
        <v>17900</v>
      </c>
      <c r="E285" s="59">
        <f>'Объединенные данные'!H283</f>
        <v>19400</v>
      </c>
      <c r="F285" s="31">
        <f t="shared" si="16"/>
        <v>37830.896605084148</v>
      </c>
      <c r="G285" s="31">
        <f t="shared" si="17"/>
        <v>7.2025395409263074E-2</v>
      </c>
      <c r="H285" s="31">
        <f t="shared" si="18"/>
        <v>2936.2713949158569</v>
      </c>
      <c r="I285" s="31">
        <f t="shared" si="19"/>
        <v>8621689.7046011128</v>
      </c>
    </row>
    <row r="286" spans="2:9" x14ac:dyDescent="0.25">
      <c r="B286" s="58" t="e">
        <f>'Объединенные данные'!#REF!</f>
        <v>#REF!</v>
      </c>
      <c r="C286" s="59">
        <f>'Объединенные данные'!E284</f>
        <v>40196.664000000004</v>
      </c>
      <c r="D286" s="59">
        <f>'Объединенные данные'!F284</f>
        <v>17000</v>
      </c>
      <c r="E286" s="59">
        <f>'Объединенные данные'!H284</f>
        <v>17000</v>
      </c>
      <c r="F286" s="31">
        <f t="shared" si="16"/>
        <v>36784.078178962263</v>
      </c>
      <c r="G286" s="31">
        <f t="shared" si="17"/>
        <v>8.4897239756954471E-2</v>
      </c>
      <c r="H286" s="31">
        <f t="shared" si="18"/>
        <v>3412.585821037741</v>
      </c>
      <c r="I286" s="31">
        <f t="shared" si="19"/>
        <v>11645741.985947832</v>
      </c>
    </row>
    <row r="287" spans="2:9" x14ac:dyDescent="0.25">
      <c r="B287" s="58" t="e">
        <f>'Объединенные данные'!#REF!</f>
        <v>#REF!</v>
      </c>
      <c r="C287" s="59">
        <f>'Объединенные данные'!E285</f>
        <v>39488.315999999999</v>
      </c>
      <c r="D287" s="59">
        <f>'Объединенные данные'!F285</f>
        <v>16900</v>
      </c>
      <c r="E287" s="59">
        <f>'Объединенные данные'!H285</f>
        <v>17500</v>
      </c>
      <c r="F287" s="31">
        <f t="shared" si="16"/>
        <v>36850.525269935839</v>
      </c>
      <c r="G287" s="31">
        <f t="shared" si="17"/>
        <v>6.679927120883454E-2</v>
      </c>
      <c r="H287" s="31">
        <f t="shared" si="18"/>
        <v>2637.79073006416</v>
      </c>
      <c r="I287" s="31">
        <f t="shared" si="19"/>
        <v>6957939.935612414</v>
      </c>
    </row>
    <row r="288" spans="2:9" x14ac:dyDescent="0.25">
      <c r="B288" s="58" t="e">
        <f>'Объединенные данные'!#REF!</f>
        <v>#REF!</v>
      </c>
      <c r="C288" s="59">
        <f>'Объединенные данные'!E286</f>
        <v>36880.764000000003</v>
      </c>
      <c r="D288" s="59">
        <f>'Объединенные данные'!F286</f>
        <v>18000</v>
      </c>
      <c r="E288" s="59">
        <f>'Объединенные данные'!H286</f>
        <v>17400</v>
      </c>
      <c r="F288" s="31">
        <f t="shared" si="16"/>
        <v>37406.875113048831</v>
      </c>
      <c r="G288" s="31">
        <f t="shared" si="17"/>
        <v>1.4265190196407752E-2</v>
      </c>
      <c r="H288" s="31">
        <f t="shared" si="18"/>
        <v>526.11111304882797</v>
      </c>
      <c r="I288" s="31">
        <f t="shared" si="19"/>
        <v>276792.90327347664</v>
      </c>
    </row>
    <row r="289" spans="2:9" x14ac:dyDescent="0.25">
      <c r="B289" s="58" t="e">
        <f>'Объединенные данные'!#REF!</f>
        <v>#REF!</v>
      </c>
      <c r="C289" s="59">
        <f>'Объединенные данные'!E287</f>
        <v>33377.892</v>
      </c>
      <c r="D289" s="59">
        <f>'Объединенные данные'!F287</f>
        <v>15700</v>
      </c>
      <c r="E289" s="59">
        <f>'Объединенные данные'!H287</f>
        <v>18400</v>
      </c>
      <c r="F289" s="31">
        <f t="shared" si="16"/>
        <v>36432.137398008774</v>
      </c>
      <c r="G289" s="31">
        <f t="shared" si="17"/>
        <v>9.1505041660772765E-2</v>
      </c>
      <c r="H289" s="31">
        <f t="shared" si="18"/>
        <v>3054.2453980087739</v>
      </c>
      <c r="I289" s="31">
        <f t="shared" si="19"/>
        <v>9328414.9512577746</v>
      </c>
    </row>
    <row r="290" spans="2:9" x14ac:dyDescent="0.25">
      <c r="B290" s="58" t="e">
        <f>'Объединенные данные'!#REF!</f>
        <v>#REF!</v>
      </c>
      <c r="C290" s="59">
        <f>'Объединенные данные'!E288</f>
        <v>41174.207999999999</v>
      </c>
      <c r="D290" s="59">
        <f>'Объединенные данные'!F288</f>
        <v>23400</v>
      </c>
      <c r="E290" s="59">
        <f>'Объединенные данные'!H288</f>
        <v>18500</v>
      </c>
      <c r="F290" s="31">
        <f t="shared" si="16"/>
        <v>40517.292647032642</v>
      </c>
      <c r="G290" s="31">
        <f t="shared" si="17"/>
        <v>1.5954535250984225E-2</v>
      </c>
      <c r="H290" s="31">
        <f t="shared" si="18"/>
        <v>656.91535296735674</v>
      </c>
      <c r="I290" s="31">
        <f t="shared" si="19"/>
        <v>431537.78096422687</v>
      </c>
    </row>
    <row r="291" spans="2:9" x14ac:dyDescent="0.25">
      <c r="B291" s="58" t="e">
        <f>'Объединенные данные'!#REF!</f>
        <v>#REF!</v>
      </c>
      <c r="C291" s="59">
        <f>'Объединенные данные'!E289</f>
        <v>39162.648000000001</v>
      </c>
      <c r="D291" s="59">
        <f>'Объединенные данные'!F289</f>
        <v>20800</v>
      </c>
      <c r="E291" s="59">
        <f>'Объединенные данные'!H289</f>
        <v>19400</v>
      </c>
      <c r="F291" s="31">
        <f t="shared" si="16"/>
        <v>39360.483510447433</v>
      </c>
      <c r="G291" s="31">
        <f t="shared" si="17"/>
        <v>5.0516377352070822E-3</v>
      </c>
      <c r="H291" s="31">
        <f t="shared" si="18"/>
        <v>197.83551044743217</v>
      </c>
      <c r="I291" s="31">
        <f t="shared" si="19"/>
        <v>39138.889193996045</v>
      </c>
    </row>
    <row r="292" spans="2:9" x14ac:dyDescent="0.25">
      <c r="B292" s="58" t="e">
        <f>'Объединенные данные'!#REF!</f>
        <v>#REF!</v>
      </c>
      <c r="C292" s="59">
        <f>'Объединенные данные'!E290</f>
        <v>33897.324000000001</v>
      </c>
      <c r="D292" s="59">
        <f>'Объединенные данные'!F290</f>
        <v>20300</v>
      </c>
      <c r="E292" s="59">
        <f>'Объединенные данные'!H290</f>
        <v>14000</v>
      </c>
      <c r="F292" s="31">
        <f t="shared" si="16"/>
        <v>37809.493786390092</v>
      </c>
      <c r="G292" s="31">
        <f t="shared" si="17"/>
        <v>0.11541234896271138</v>
      </c>
      <c r="H292" s="31">
        <f t="shared" si="18"/>
        <v>3912.1697863900918</v>
      </c>
      <c r="I292" s="31">
        <f t="shared" si="19"/>
        <v>15305072.437543496</v>
      </c>
    </row>
    <row r="293" spans="2:9" x14ac:dyDescent="0.25">
      <c r="B293" s="58" t="e">
        <f>'Объединенные данные'!#REF!</f>
        <v>#REF!</v>
      </c>
      <c r="C293" s="59">
        <f>'Объединенные данные'!E291</f>
        <v>25680.227999999999</v>
      </c>
      <c r="D293" s="59">
        <f>'Объединенные данные'!F291</f>
        <v>5280</v>
      </c>
      <c r="E293" s="59">
        <f>'Объединенные данные'!H291</f>
        <v>21500</v>
      </c>
      <c r="F293" s="31">
        <f t="shared" si="16"/>
        <v>31675.160509437959</v>
      </c>
      <c r="G293" s="31">
        <f t="shared" si="17"/>
        <v>0.2334454549795259</v>
      </c>
      <c r="H293" s="31">
        <f t="shared" si="18"/>
        <v>5994.9325094379601</v>
      </c>
      <c r="I293" s="31">
        <f t="shared" si="19"/>
        <v>35939215.792716116</v>
      </c>
    </row>
    <row r="294" spans="2:9" x14ac:dyDescent="0.25">
      <c r="B294" s="58" t="e">
        <f>'Объединенные данные'!#REF!</f>
        <v>#REF!</v>
      </c>
      <c r="C294" s="59">
        <f>'Объединенные данные'!E292</f>
        <v>36538.872000000003</v>
      </c>
      <c r="D294" s="59">
        <f>'Объединенные данные'!F292</f>
        <v>18100</v>
      </c>
      <c r="E294" s="59">
        <f>'Объединенные данные'!H292</f>
        <v>21300</v>
      </c>
      <c r="F294" s="31">
        <f t="shared" si="16"/>
        <v>38389.312931856381</v>
      </c>
      <c r="G294" s="31">
        <f t="shared" si="17"/>
        <v>5.0643077647727533E-2</v>
      </c>
      <c r="H294" s="31">
        <f t="shared" si="18"/>
        <v>1850.4409318563776</v>
      </c>
      <c r="I294" s="31">
        <f t="shared" si="19"/>
        <v>3424131.6422894988</v>
      </c>
    </row>
    <row r="295" spans="2:9" x14ac:dyDescent="0.25">
      <c r="B295" s="58" t="e">
        <f>'Объединенные данные'!#REF!</f>
        <v>#REF!</v>
      </c>
      <c r="C295" s="59">
        <f>'Объединенные данные'!E293</f>
        <v>43258.020000000004</v>
      </c>
      <c r="D295" s="59">
        <f>'Объединенные данные'!F293</f>
        <v>22000</v>
      </c>
      <c r="E295" s="59">
        <f>'Объединенные данные'!H293</f>
        <v>22300</v>
      </c>
      <c r="F295" s="31">
        <f t="shared" si="16"/>
        <v>40684.726531730936</v>
      </c>
      <c r="G295" s="31">
        <f t="shared" si="17"/>
        <v>5.9487083973539891E-2</v>
      </c>
      <c r="H295" s="31">
        <f t="shared" si="18"/>
        <v>2573.2934682690684</v>
      </c>
      <c r="I295" s="31">
        <f t="shared" si="19"/>
        <v>6621839.2738362513</v>
      </c>
    </row>
    <row r="296" spans="2:9" x14ac:dyDescent="0.25">
      <c r="B296" s="58" t="e">
        <f>'Объединенные данные'!#REF!</f>
        <v>#REF!</v>
      </c>
      <c r="C296" s="59">
        <f>'Объединенные данные'!E294</f>
        <v>24268.056</v>
      </c>
      <c r="D296" s="59">
        <f>'Объединенные данные'!F294</f>
        <v>9680</v>
      </c>
      <c r="E296" s="59">
        <f>'Объединенные данные'!H294</f>
        <v>8800</v>
      </c>
      <c r="F296" s="31">
        <f t="shared" si="16"/>
        <v>30968.449793183579</v>
      </c>
      <c r="G296" s="31">
        <f t="shared" si="17"/>
        <v>0.27609932139531812</v>
      </c>
      <c r="H296" s="31">
        <f t="shared" si="18"/>
        <v>6700.393793183579</v>
      </c>
      <c r="I296" s="31">
        <f t="shared" si="19"/>
        <v>44895276.983733028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295"/>
  <sheetViews>
    <sheetView workbookViewId="0">
      <selection activeCell="J21" sqref="J21"/>
    </sheetView>
  </sheetViews>
  <sheetFormatPr defaultRowHeight="15" x14ac:dyDescent="0.25"/>
  <cols>
    <col min="2" max="3" width="9.28515625" bestFit="1" customWidth="1"/>
  </cols>
  <sheetData>
    <row r="2" spans="1:17" ht="15.75" thickBot="1" x14ac:dyDescent="0.3"/>
    <row r="3" spans="1:17" ht="21" x14ac:dyDescent="0.25">
      <c r="A3" s="16" t="s">
        <v>34</v>
      </c>
      <c r="B3" s="16" t="s">
        <v>36</v>
      </c>
      <c r="C3" s="47" t="s">
        <v>458</v>
      </c>
      <c r="D3" s="47" t="s">
        <v>35</v>
      </c>
      <c r="E3" s="47" t="s">
        <v>439</v>
      </c>
      <c r="F3" s="47" t="s">
        <v>440</v>
      </c>
      <c r="G3" s="47" t="s">
        <v>442</v>
      </c>
      <c r="H3" s="47" t="s">
        <v>444</v>
      </c>
      <c r="I3" s="48" t="s">
        <v>478</v>
      </c>
      <c r="J3" s="48"/>
      <c r="K3" s="96">
        <v>4</v>
      </c>
      <c r="L3" t="s">
        <v>407</v>
      </c>
    </row>
    <row r="4" spans="1:17" ht="15.75" thickBot="1" x14ac:dyDescent="0.3">
      <c r="A4">
        <v>1</v>
      </c>
      <c r="B4" s="69">
        <f>'Объединенные данные'!E3</f>
        <v>22447.692000000003</v>
      </c>
      <c r="C4" s="70"/>
      <c r="D4" s="59">
        <f>'Объединенные данные'!D3</f>
        <v>14400</v>
      </c>
      <c r="E4" s="31"/>
      <c r="F4" s="31"/>
      <c r="G4" s="31"/>
      <c r="H4" s="31"/>
      <c r="I4" s="56" t="s">
        <v>441</v>
      </c>
      <c r="J4" s="57">
        <f>AVERAGE(F5:F295)*100</f>
        <v>10.55701965812878</v>
      </c>
      <c r="K4" s="31"/>
    </row>
    <row r="5" spans="1:17" x14ac:dyDescent="0.25">
      <c r="A5">
        <v>2</v>
      </c>
      <c r="B5" s="69">
        <f>'Объединенные данные'!E4</f>
        <v>29298.671999999999</v>
      </c>
      <c r="C5" s="59">
        <f>B4</f>
        <v>22447.692000000003</v>
      </c>
      <c r="D5" s="59">
        <f>'Объединенные данные'!D4</f>
        <v>15200</v>
      </c>
      <c r="E5" s="31">
        <f>$M$19+$M$20*C5+$M$21*D5</f>
        <v>27427.993475036761</v>
      </c>
      <c r="F5" s="31">
        <f>ABS((E5-B5)/B5)</f>
        <v>6.3848577333581458E-2</v>
      </c>
      <c r="G5" s="31">
        <f>ABS(E5-B5)</f>
        <v>1870.6785249632376</v>
      </c>
      <c r="H5" s="31">
        <f>(E5-B5)^2</f>
        <v>3499438.1437586341</v>
      </c>
      <c r="I5" s="56" t="s">
        <v>443</v>
      </c>
      <c r="J5" s="57">
        <f>AVERAGE(G5:G295)</f>
        <v>3247.821924748413</v>
      </c>
      <c r="K5" s="31"/>
      <c r="L5" s="30" t="s">
        <v>408</v>
      </c>
      <c r="M5" s="30"/>
    </row>
    <row r="6" spans="1:17" x14ac:dyDescent="0.25">
      <c r="A6">
        <v>3</v>
      </c>
      <c r="B6" s="69">
        <f>'Объединенные данные'!E5</f>
        <v>35853.768000000004</v>
      </c>
      <c r="C6" s="59">
        <f t="shared" ref="C6:C69" si="0">B5</f>
        <v>29298.671999999999</v>
      </c>
      <c r="D6" s="59">
        <f>'Объединенные данные'!D5</f>
        <v>30000</v>
      </c>
      <c r="E6" s="31">
        <f t="shared" ref="E6:E69" si="1">$M$19+$M$20*C6+$M$21*D6</f>
        <v>34104.483366578323</v>
      </c>
      <c r="F6" s="31">
        <f t="shared" ref="F6:F69" si="2">ABS((E6-B6)/B6)</f>
        <v>4.8789422451265954E-2</v>
      </c>
      <c r="G6" s="31">
        <f t="shared" ref="G6:G69" si="3">ABS(E6-B6)</f>
        <v>1749.2846334216811</v>
      </c>
      <c r="H6" s="31">
        <f t="shared" ref="H6:H69" si="4">(E6-B6)^2</f>
        <v>3059996.7287252252</v>
      </c>
      <c r="I6" s="56" t="s">
        <v>445</v>
      </c>
      <c r="J6" s="57">
        <f>AVERAGE(H5:H295)^0.5</f>
        <v>4148.066709466535</v>
      </c>
      <c r="K6" s="31"/>
      <c r="L6" s="27" t="s">
        <v>409</v>
      </c>
      <c r="M6" s="27">
        <v>0.62522182628796497</v>
      </c>
    </row>
    <row r="7" spans="1:17" x14ac:dyDescent="0.25">
      <c r="A7">
        <v>4</v>
      </c>
      <c r="B7" s="69">
        <f>'Объединенные данные'!E6</f>
        <v>28742.844000000001</v>
      </c>
      <c r="C7" s="59">
        <f t="shared" si="0"/>
        <v>35853.768000000004</v>
      </c>
      <c r="D7" s="59">
        <f>'Объединенные данные'!D6</f>
        <v>19600</v>
      </c>
      <c r="E7" s="31">
        <f t="shared" si="1"/>
        <v>32415.56689075366</v>
      </c>
      <c r="F7" s="31">
        <f t="shared" si="2"/>
        <v>0.12777868782760882</v>
      </c>
      <c r="G7" s="31">
        <f t="shared" si="3"/>
        <v>3672.7228907536592</v>
      </c>
      <c r="H7" s="31">
        <f t="shared" si="4"/>
        <v>13488893.432265915</v>
      </c>
      <c r="I7" s="31"/>
      <c r="J7" s="31"/>
      <c r="K7" s="31"/>
      <c r="L7" s="27" t="s">
        <v>410</v>
      </c>
      <c r="M7" s="27">
        <v>0.3909023320668582</v>
      </c>
    </row>
    <row r="8" spans="1:17" x14ac:dyDescent="0.25">
      <c r="A8">
        <v>5</v>
      </c>
      <c r="B8" s="69">
        <f>'Объединенные данные'!E7</f>
        <v>33443.460000000006</v>
      </c>
      <c r="C8" s="59">
        <f t="shared" si="0"/>
        <v>28742.844000000001</v>
      </c>
      <c r="D8" s="59">
        <f>'Объединенные данные'!D7</f>
        <v>26080</v>
      </c>
      <c r="E8" s="31">
        <f t="shared" si="1"/>
        <v>32668.557563695584</v>
      </c>
      <c r="F8" s="31">
        <f t="shared" si="2"/>
        <v>2.3170522317500122E-2</v>
      </c>
      <c r="G8" s="31">
        <f t="shared" si="3"/>
        <v>774.90243630442274</v>
      </c>
      <c r="H8" s="31">
        <f t="shared" si="4"/>
        <v>600473.78579052992</v>
      </c>
      <c r="I8" s="31"/>
      <c r="J8" s="31"/>
      <c r="K8" s="31"/>
      <c r="L8" s="27" t="s">
        <v>411</v>
      </c>
      <c r="M8" s="27">
        <v>0.38667248715065583</v>
      </c>
    </row>
    <row r="9" spans="1:17" x14ac:dyDescent="0.25">
      <c r="A9">
        <v>6</v>
      </c>
      <c r="B9" s="69">
        <f>'Объединенные данные'!E8</f>
        <v>32791.956000000006</v>
      </c>
      <c r="C9" s="59">
        <f t="shared" si="0"/>
        <v>33443.460000000006</v>
      </c>
      <c r="D9" s="59">
        <f>'Объединенные данные'!D8</f>
        <v>28560</v>
      </c>
      <c r="E9" s="31">
        <f t="shared" si="1"/>
        <v>34725.578380231571</v>
      </c>
      <c r="F9" s="31">
        <f t="shared" si="2"/>
        <v>5.896636297729739E-2</v>
      </c>
      <c r="G9" s="31">
        <f t="shared" si="3"/>
        <v>1933.6223802315653</v>
      </c>
      <c r="H9" s="31">
        <f t="shared" si="4"/>
        <v>3738895.509332384</v>
      </c>
      <c r="I9" s="31"/>
      <c r="J9" s="31"/>
      <c r="K9" s="31"/>
      <c r="L9" s="27" t="s">
        <v>412</v>
      </c>
      <c r="M9" s="27">
        <v>4169.6152529588735</v>
      </c>
    </row>
    <row r="10" spans="1:17" ht="15.75" thickBot="1" x14ac:dyDescent="0.3">
      <c r="A10">
        <v>7</v>
      </c>
      <c r="B10" s="69">
        <f>'Объединенные данные'!E9</f>
        <v>35807.46</v>
      </c>
      <c r="C10" s="59">
        <f t="shared" si="0"/>
        <v>32791.956000000006</v>
      </c>
      <c r="D10" s="59">
        <f>'Объединенные данные'!D9</f>
        <v>12800</v>
      </c>
      <c r="E10" s="31">
        <f t="shared" si="1"/>
        <v>29370.686335081504</v>
      </c>
      <c r="F10" s="31">
        <f t="shared" si="2"/>
        <v>0.17976068855256686</v>
      </c>
      <c r="G10" s="31">
        <f t="shared" si="3"/>
        <v>6436.7736649184953</v>
      </c>
      <c r="H10" s="31">
        <f t="shared" si="4"/>
        <v>41432055.213388279</v>
      </c>
      <c r="I10" s="31"/>
      <c r="J10" s="31"/>
      <c r="K10" s="31"/>
      <c r="L10" s="28" t="s">
        <v>413</v>
      </c>
      <c r="M10" s="28">
        <v>291</v>
      </c>
    </row>
    <row r="11" spans="1:17" x14ac:dyDescent="0.25">
      <c r="A11">
        <v>8</v>
      </c>
      <c r="B11" s="69">
        <f>'Объединенные данные'!E10</f>
        <v>23808.576000000001</v>
      </c>
      <c r="C11" s="59">
        <f t="shared" si="0"/>
        <v>35807.46</v>
      </c>
      <c r="D11" s="59">
        <f>'Объединенные данные'!D10</f>
        <v>19200</v>
      </c>
      <c r="E11" s="31">
        <f t="shared" si="1"/>
        <v>32271.792940317711</v>
      </c>
      <c r="F11" s="31">
        <f t="shared" si="2"/>
        <v>0.35546926201372608</v>
      </c>
      <c r="G11" s="31">
        <f t="shared" si="3"/>
        <v>8463.2169403177104</v>
      </c>
      <c r="H11" s="31">
        <f t="shared" si="4"/>
        <v>71626040.978880674</v>
      </c>
      <c r="I11" s="31"/>
      <c r="J11" s="31"/>
      <c r="K11" s="31"/>
    </row>
    <row r="12" spans="1:17" ht="15.75" thickBot="1" x14ac:dyDescent="0.3">
      <c r="A12">
        <v>9</v>
      </c>
      <c r="B12" s="69">
        <f>'Объединенные данные'!E11</f>
        <v>28037.592000000001</v>
      </c>
      <c r="C12" s="59">
        <f t="shared" si="0"/>
        <v>23808.576000000001</v>
      </c>
      <c r="D12" s="59">
        <f>'Объединенные данные'!D11</f>
        <v>23200</v>
      </c>
      <c r="E12" s="31">
        <f t="shared" si="1"/>
        <v>30418.284597567486</v>
      </c>
      <c r="F12" s="31">
        <f t="shared" si="2"/>
        <v>8.4910736898071909E-2</v>
      </c>
      <c r="G12" s="31">
        <f t="shared" si="3"/>
        <v>2380.6925975674858</v>
      </c>
      <c r="H12" s="31">
        <f t="shared" si="4"/>
        <v>5667697.2441126229</v>
      </c>
      <c r="I12" s="31"/>
      <c r="J12" s="31"/>
      <c r="K12" s="31"/>
      <c r="L12" t="s">
        <v>414</v>
      </c>
    </row>
    <row r="13" spans="1:17" x14ac:dyDescent="0.25">
      <c r="A13">
        <v>10</v>
      </c>
      <c r="B13" s="69">
        <f>'Объединенные данные'!E12</f>
        <v>28791.815999999999</v>
      </c>
      <c r="C13" s="59">
        <f t="shared" si="0"/>
        <v>28037.592000000001</v>
      </c>
      <c r="D13" s="59">
        <f>'Объединенные данные'!D12</f>
        <v>8800</v>
      </c>
      <c r="E13" s="31">
        <f t="shared" si="1"/>
        <v>26799.603865974583</v>
      </c>
      <c r="F13" s="31">
        <f t="shared" si="2"/>
        <v>6.9193694973092912E-2</v>
      </c>
      <c r="G13" s="31">
        <f t="shared" si="3"/>
        <v>1992.2121340254162</v>
      </c>
      <c r="H13" s="31">
        <f t="shared" si="4"/>
        <v>3968909.1869581025</v>
      </c>
      <c r="I13" s="31"/>
      <c r="J13" s="31"/>
      <c r="K13" s="31"/>
      <c r="L13" s="29"/>
      <c r="M13" s="29" t="s">
        <v>419</v>
      </c>
      <c r="N13" s="29" t="s">
        <v>420</v>
      </c>
      <c r="O13" s="29" t="s">
        <v>421</v>
      </c>
      <c r="P13" s="29" t="s">
        <v>422</v>
      </c>
      <c r="Q13" s="29" t="s">
        <v>423</v>
      </c>
    </row>
    <row r="14" spans="1:17" x14ac:dyDescent="0.25">
      <c r="A14">
        <v>11</v>
      </c>
      <c r="B14" s="69">
        <f>'Объединенные данные'!E13</f>
        <v>27401.903999999999</v>
      </c>
      <c r="C14" s="59">
        <f t="shared" si="0"/>
        <v>28791.815999999999</v>
      </c>
      <c r="D14" s="59">
        <f>'Объединенные данные'!D13</f>
        <v>21200</v>
      </c>
      <c r="E14" s="31">
        <f t="shared" si="1"/>
        <v>31076.656301722462</v>
      </c>
      <c r="F14" s="31">
        <f t="shared" si="2"/>
        <v>0.13410572862829032</v>
      </c>
      <c r="G14" s="31">
        <f t="shared" si="3"/>
        <v>3674.752301722463</v>
      </c>
      <c r="H14" s="31">
        <f t="shared" si="4"/>
        <v>13503804.47901454</v>
      </c>
      <c r="I14" s="31"/>
      <c r="J14" s="31"/>
      <c r="K14" s="31"/>
      <c r="L14" s="27" t="s">
        <v>415</v>
      </c>
      <c r="M14" s="27">
        <v>2</v>
      </c>
      <c r="N14" s="27">
        <v>3213407314.4336748</v>
      </c>
      <c r="O14" s="27">
        <v>1606703657.2168374</v>
      </c>
      <c r="P14" s="27">
        <v>92.415287040314681</v>
      </c>
      <c r="Q14" s="27">
        <v>9.8836847881195348E-32</v>
      </c>
    </row>
    <row r="15" spans="1:17" x14ac:dyDescent="0.25">
      <c r="A15">
        <v>12</v>
      </c>
      <c r="B15" s="69">
        <f>'Объединенные данные'!E14</f>
        <v>25005.840000000004</v>
      </c>
      <c r="C15" s="59">
        <f t="shared" si="0"/>
        <v>27401.903999999999</v>
      </c>
      <c r="D15" s="59">
        <f>'Объединенные данные'!D14</f>
        <v>19200</v>
      </c>
      <c r="E15" s="31">
        <f t="shared" si="1"/>
        <v>30051.856493000116</v>
      </c>
      <c r="F15" s="31">
        <f t="shared" si="2"/>
        <v>0.20179352075355642</v>
      </c>
      <c r="G15" s="31">
        <f t="shared" si="3"/>
        <v>5046.016493000112</v>
      </c>
      <c r="H15" s="31">
        <f t="shared" si="4"/>
        <v>25462282.44762915</v>
      </c>
      <c r="I15" s="31"/>
      <c r="J15" s="31"/>
      <c r="K15" s="31"/>
      <c r="L15" s="27" t="s">
        <v>416</v>
      </c>
      <c r="M15" s="27">
        <v>288</v>
      </c>
      <c r="N15" s="27">
        <v>5007079111.0196991</v>
      </c>
      <c r="O15" s="27">
        <v>17385691.357707288</v>
      </c>
      <c r="P15" s="27"/>
      <c r="Q15" s="27"/>
    </row>
    <row r="16" spans="1:17" ht="15.75" thickBot="1" x14ac:dyDescent="0.3">
      <c r="A16">
        <v>13</v>
      </c>
      <c r="B16" s="69">
        <f>'Объединенные данные'!E15</f>
        <v>24036.552</v>
      </c>
      <c r="C16" s="59">
        <f t="shared" si="0"/>
        <v>25005.840000000004</v>
      </c>
      <c r="D16" s="59">
        <f>'Объединенные данные'!D15</f>
        <v>16800</v>
      </c>
      <c r="E16" s="31">
        <f t="shared" si="1"/>
        <v>28629.784609584589</v>
      </c>
      <c r="F16" s="31">
        <f t="shared" si="2"/>
        <v>0.19109365642728579</v>
      </c>
      <c r="G16" s="31">
        <f t="shared" si="3"/>
        <v>4593.2326095845892</v>
      </c>
      <c r="H16" s="31">
        <f t="shared" si="4"/>
        <v>21097785.805751257</v>
      </c>
      <c r="I16" s="31"/>
      <c r="J16" s="31"/>
      <c r="K16" s="31"/>
      <c r="L16" s="28" t="s">
        <v>417</v>
      </c>
      <c r="M16" s="28">
        <v>290</v>
      </c>
      <c r="N16" s="28">
        <v>8220486425.4533739</v>
      </c>
      <c r="O16" s="28"/>
      <c r="P16" s="28"/>
      <c r="Q16" s="28"/>
    </row>
    <row r="17" spans="1:20" ht="15.75" thickBot="1" x14ac:dyDescent="0.3">
      <c r="A17">
        <v>14</v>
      </c>
      <c r="B17" s="69">
        <f>'Объединенные данные'!E16</f>
        <v>39349.596000000005</v>
      </c>
      <c r="C17" s="59">
        <f t="shared" si="0"/>
        <v>24036.552</v>
      </c>
      <c r="D17" s="59">
        <f>'Объединенные данные'!D16</f>
        <v>30400</v>
      </c>
      <c r="E17" s="31">
        <f t="shared" si="1"/>
        <v>32846.283099584587</v>
      </c>
      <c r="F17" s="31">
        <f t="shared" si="2"/>
        <v>0.16527013137353219</v>
      </c>
      <c r="G17" s="31">
        <f t="shared" si="3"/>
        <v>6503.312900415418</v>
      </c>
      <c r="H17" s="31">
        <f t="shared" si="4"/>
        <v>42293078.680709593</v>
      </c>
      <c r="I17" s="31"/>
      <c r="J17" s="31"/>
      <c r="K17" s="31"/>
    </row>
    <row r="18" spans="1:20" x14ac:dyDescent="0.25">
      <c r="A18">
        <v>15</v>
      </c>
      <c r="B18" s="69">
        <f>'Объединенные данные'!E17</f>
        <v>36734.292000000001</v>
      </c>
      <c r="C18" s="59">
        <f t="shared" si="0"/>
        <v>39349.596000000005</v>
      </c>
      <c r="D18" s="59">
        <f>'Объединенные данные'!D17</f>
        <v>28000</v>
      </c>
      <c r="E18" s="31">
        <f t="shared" si="1"/>
        <v>36101.247964087197</v>
      </c>
      <c r="F18" s="31">
        <f t="shared" si="2"/>
        <v>1.7233053951681013E-2</v>
      </c>
      <c r="G18" s="31">
        <f t="shared" si="3"/>
        <v>633.04403591280425</v>
      </c>
      <c r="H18" s="31">
        <f t="shared" si="4"/>
        <v>400744.75140477181</v>
      </c>
      <c r="I18" s="31"/>
      <c r="J18" s="31"/>
      <c r="K18" s="31"/>
      <c r="L18" s="29"/>
      <c r="M18" s="29" t="s">
        <v>424</v>
      </c>
      <c r="N18" s="29" t="s">
        <v>412</v>
      </c>
      <c r="O18" s="29" t="s">
        <v>425</v>
      </c>
      <c r="P18" s="29" t="s">
        <v>426</v>
      </c>
      <c r="Q18" s="29" t="s">
        <v>427</v>
      </c>
      <c r="R18" s="29" t="s">
        <v>428</v>
      </c>
      <c r="S18" s="29" t="s">
        <v>429</v>
      </c>
      <c r="T18" s="29" t="s">
        <v>430</v>
      </c>
    </row>
    <row r="19" spans="1:20" x14ac:dyDescent="0.25">
      <c r="A19">
        <v>16</v>
      </c>
      <c r="B19" s="69">
        <f>'Объединенные данные'!E18</f>
        <v>30660.756000000001</v>
      </c>
      <c r="C19" s="59">
        <f t="shared" si="0"/>
        <v>36734.292000000001</v>
      </c>
      <c r="D19" s="59">
        <f>'Объединенные данные'!D18</f>
        <v>25200</v>
      </c>
      <c r="E19" s="31">
        <f t="shared" si="1"/>
        <v>34489.730190187081</v>
      </c>
      <c r="F19" s="31">
        <f t="shared" si="2"/>
        <v>0.12488192366121305</v>
      </c>
      <c r="G19" s="31">
        <f t="shared" si="3"/>
        <v>3828.9741901870802</v>
      </c>
      <c r="H19" s="31">
        <f t="shared" si="4"/>
        <v>14661043.349118806</v>
      </c>
      <c r="I19" s="31"/>
      <c r="J19" s="31"/>
      <c r="K19" s="31"/>
      <c r="L19" s="27" t="s">
        <v>418</v>
      </c>
      <c r="M19" s="27">
        <v>16500.814086947441</v>
      </c>
      <c r="N19" s="27">
        <v>1640.578804311516</v>
      </c>
      <c r="O19" s="27">
        <v>10.057922267179453</v>
      </c>
      <c r="P19" s="27">
        <v>1.3615331332816263E-20</v>
      </c>
      <c r="Q19" s="27">
        <v>13271.769179214607</v>
      </c>
      <c r="R19" s="27">
        <v>19729.858994680275</v>
      </c>
      <c r="S19" s="27">
        <v>13271.769179214607</v>
      </c>
      <c r="T19" s="27">
        <v>19729.858994680275</v>
      </c>
    </row>
    <row r="20" spans="1:20" x14ac:dyDescent="0.25">
      <c r="A20">
        <v>17</v>
      </c>
      <c r="B20" s="69">
        <f>'Объединенные данные'!E19</f>
        <v>21978.588</v>
      </c>
      <c r="C20" s="59">
        <f t="shared" si="0"/>
        <v>30660.756000000001</v>
      </c>
      <c r="D20" s="59">
        <f>'Объединенные данные'!D19</f>
        <v>17200</v>
      </c>
      <c r="E20" s="31">
        <f t="shared" si="1"/>
        <v>30254.811354947731</v>
      </c>
      <c r="F20" s="31">
        <f t="shared" si="2"/>
        <v>0.37655846476342025</v>
      </c>
      <c r="G20" s="31">
        <f t="shared" si="3"/>
        <v>8276.2233549477314</v>
      </c>
      <c r="H20" s="31">
        <f t="shared" si="4"/>
        <v>68495873.02098228</v>
      </c>
      <c r="I20" s="31"/>
      <c r="J20" s="31"/>
      <c r="K20" s="31"/>
      <c r="L20" s="27" t="str">
        <f>C3</f>
        <v>Yt-1</v>
      </c>
      <c r="M20" s="27">
        <v>0.26410346291400588</v>
      </c>
      <c r="N20" s="27">
        <v>4.6819966225805996E-2</v>
      </c>
      <c r="O20" s="27">
        <v>5.6408298468280105</v>
      </c>
      <c r="P20" s="27">
        <v>4.0425055654587962E-8</v>
      </c>
      <c r="Q20" s="27">
        <v>0.17195075856091768</v>
      </c>
      <c r="R20" s="27">
        <v>0.35625616726709408</v>
      </c>
      <c r="S20" s="27">
        <v>0.17195075856091768</v>
      </c>
      <c r="T20" s="27">
        <v>0.35625616726709408</v>
      </c>
    </row>
    <row r="21" spans="1:20" ht="15.75" thickBot="1" x14ac:dyDescent="0.3">
      <c r="A21">
        <v>18</v>
      </c>
      <c r="B21" s="69">
        <f>'Объединенные данные'!E20</f>
        <v>27552.396000000001</v>
      </c>
      <c r="C21" s="59">
        <f t="shared" si="0"/>
        <v>21978.588</v>
      </c>
      <c r="D21" s="59">
        <f>'Объединенные данные'!D20</f>
        <v>16000</v>
      </c>
      <c r="E21" s="31">
        <f t="shared" si="1"/>
        <v>27567.189178720593</v>
      </c>
      <c r="F21" s="31">
        <f t="shared" si="2"/>
        <v>5.3691079064748307E-4</v>
      </c>
      <c r="G21" s="31">
        <f t="shared" si="3"/>
        <v>14.79317872059255</v>
      </c>
      <c r="H21" s="31">
        <f t="shared" si="4"/>
        <v>218.83813665939223</v>
      </c>
      <c r="I21" s="31"/>
      <c r="J21" s="31"/>
      <c r="K21" s="31"/>
      <c r="L21" s="28" t="str">
        <f>D3</f>
        <v>Xt</v>
      </c>
      <c r="M21" s="28">
        <v>0.3288596181883085</v>
      </c>
      <c r="N21" s="28">
        <v>2.9902980857775041E-2</v>
      </c>
      <c r="O21" s="28">
        <v>10.997553045043738</v>
      </c>
      <c r="P21" s="28">
        <v>1.0127459900635442E-23</v>
      </c>
      <c r="Q21" s="28">
        <v>0.27000351946810569</v>
      </c>
      <c r="R21" s="28">
        <v>0.38771571690851131</v>
      </c>
      <c r="S21" s="28">
        <v>0.27000351946810569</v>
      </c>
      <c r="T21" s="28">
        <v>0.38771571690851131</v>
      </c>
    </row>
    <row r="22" spans="1:20" x14ac:dyDescent="0.25">
      <c r="A22">
        <v>19</v>
      </c>
      <c r="B22" s="69">
        <f>'Объединенные данные'!E21</f>
        <v>34531.824000000001</v>
      </c>
      <c r="C22" s="59">
        <f t="shared" si="0"/>
        <v>27552.396000000001</v>
      </c>
      <c r="D22" s="59">
        <f>'Объединенные данные'!D21</f>
        <v>18400</v>
      </c>
      <c r="E22" s="31">
        <f t="shared" si="1"/>
        <v>29828.51425679032</v>
      </c>
      <c r="F22" s="31">
        <f t="shared" si="2"/>
        <v>0.13620218101452389</v>
      </c>
      <c r="G22" s="31">
        <f t="shared" si="3"/>
        <v>4703.3097432096802</v>
      </c>
      <c r="H22" s="31">
        <f t="shared" si="4"/>
        <v>22121122.540571108</v>
      </c>
      <c r="I22" s="31"/>
      <c r="J22" s="31"/>
      <c r="K22" s="31"/>
    </row>
    <row r="23" spans="1:20" x14ac:dyDescent="0.25">
      <c r="A23">
        <v>20</v>
      </c>
      <c r="B23" s="69">
        <f>'Объединенные данные'!E22</f>
        <v>31405.583999999999</v>
      </c>
      <c r="C23" s="59">
        <f t="shared" si="0"/>
        <v>34531.824000000001</v>
      </c>
      <c r="D23" s="59">
        <f>'Объединенные данные'!D22</f>
        <v>11520</v>
      </c>
      <c r="E23" s="31">
        <f t="shared" si="1"/>
        <v>29409.251187613732</v>
      </c>
      <c r="F23" s="31">
        <f t="shared" si="2"/>
        <v>6.3566173849410559E-2</v>
      </c>
      <c r="G23" s="31">
        <f t="shared" si="3"/>
        <v>1996.3328123862666</v>
      </c>
      <c r="H23" s="31">
        <f t="shared" si="4"/>
        <v>3985344.6978100608</v>
      </c>
      <c r="I23" s="31"/>
      <c r="J23" s="31"/>
      <c r="K23" s="31"/>
    </row>
    <row r="24" spans="1:20" x14ac:dyDescent="0.25">
      <c r="A24">
        <v>21</v>
      </c>
      <c r="B24" s="69">
        <f>'Объединенные данные'!E23</f>
        <v>38347.847999999998</v>
      </c>
      <c r="C24" s="59">
        <f t="shared" si="0"/>
        <v>31405.583999999999</v>
      </c>
      <c r="D24" s="59">
        <f>'Объединенные данные'!D23</f>
        <v>22720</v>
      </c>
      <c r="E24" s="31">
        <f t="shared" si="1"/>
        <v>32266.828101422507</v>
      </c>
      <c r="F24" s="31">
        <f t="shared" si="2"/>
        <v>0.15857525821468499</v>
      </c>
      <c r="G24" s="31">
        <f t="shared" si="3"/>
        <v>6081.0198985774914</v>
      </c>
      <c r="H24" s="31">
        <f t="shared" si="4"/>
        <v>36978803.006895401</v>
      </c>
      <c r="I24" s="31"/>
      <c r="J24" s="31"/>
      <c r="K24" s="31"/>
    </row>
    <row r="25" spans="1:20" x14ac:dyDescent="0.25">
      <c r="A25">
        <v>22</v>
      </c>
      <c r="B25" s="69">
        <f>'Объединенные данные'!E24</f>
        <v>41536.944000000003</v>
      </c>
      <c r="C25" s="59">
        <f t="shared" si="0"/>
        <v>38347.847999999998</v>
      </c>
      <c r="D25" s="59">
        <f>'Объединенные данные'!D24</f>
        <v>25440</v>
      </c>
      <c r="E25" s="31">
        <f t="shared" si="1"/>
        <v>34994.802225757943</v>
      </c>
      <c r="F25" s="31">
        <f t="shared" si="2"/>
        <v>0.15750175974048691</v>
      </c>
      <c r="G25" s="31">
        <f t="shared" si="3"/>
        <v>6542.1417742420599</v>
      </c>
      <c r="H25" s="31">
        <f t="shared" si="4"/>
        <v>42799618.99428305</v>
      </c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50"/>
    </row>
    <row r="26" spans="1:20" x14ac:dyDescent="0.25">
      <c r="A26">
        <v>23</v>
      </c>
      <c r="B26" s="69">
        <f>'Объединенные данные'!E25</f>
        <v>28674.083999999999</v>
      </c>
      <c r="C26" s="59">
        <f t="shared" si="0"/>
        <v>41536.944000000003</v>
      </c>
      <c r="D26" s="59">
        <f>'Объединенные данные'!D25</f>
        <v>14880</v>
      </c>
      <c r="E26" s="31">
        <f t="shared" si="1"/>
        <v>32364.295954854613</v>
      </c>
      <c r="F26" s="31">
        <f t="shared" si="2"/>
        <v>0.1286950249170859</v>
      </c>
      <c r="G26" s="31">
        <f t="shared" si="3"/>
        <v>3690.2119548546143</v>
      </c>
      <c r="H26" s="31">
        <f t="shared" si="4"/>
        <v>13617664.271751914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50"/>
    </row>
    <row r="27" spans="1:20" x14ac:dyDescent="0.25">
      <c r="A27">
        <v>24</v>
      </c>
      <c r="B27" s="69">
        <f>'Объединенные данные'!E26</f>
        <v>33791.976000000002</v>
      </c>
      <c r="C27" s="59">
        <f t="shared" si="0"/>
        <v>28674.083999999999</v>
      </c>
      <c r="D27" s="59">
        <f>'Объединенные данные'!D26</f>
        <v>19360</v>
      </c>
      <c r="E27" s="31">
        <f t="shared" si="1"/>
        <v>30440.461175360182</v>
      </c>
      <c r="F27" s="31">
        <f t="shared" si="2"/>
        <v>9.9180788499607722E-2</v>
      </c>
      <c r="G27" s="31">
        <f t="shared" si="3"/>
        <v>3351.5148246398203</v>
      </c>
      <c r="H27" s="31">
        <f t="shared" si="4"/>
        <v>11232651.619780485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50"/>
    </row>
    <row r="28" spans="1:20" x14ac:dyDescent="0.25">
      <c r="A28">
        <v>25</v>
      </c>
      <c r="B28" s="69">
        <f>'Объединенные данные'!E27</f>
        <v>39558.948000000004</v>
      </c>
      <c r="C28" s="59">
        <f t="shared" si="0"/>
        <v>33791.976000000002</v>
      </c>
      <c r="D28" s="59">
        <f>'Объединенные данные'!D27</f>
        <v>25280</v>
      </c>
      <c r="E28" s="31">
        <f t="shared" si="1"/>
        <v>33738.963115054859</v>
      </c>
      <c r="F28" s="31">
        <f t="shared" si="2"/>
        <v>0.1471218315751254</v>
      </c>
      <c r="G28" s="31">
        <f t="shared" si="3"/>
        <v>5819.9848849451446</v>
      </c>
      <c r="H28" s="31">
        <f t="shared" si="4"/>
        <v>33872224.060989946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50"/>
    </row>
    <row r="29" spans="1:20" x14ac:dyDescent="0.25">
      <c r="A29">
        <v>26</v>
      </c>
      <c r="B29" s="69">
        <f>'Объединенные данные'!E28</f>
        <v>29480.256000000001</v>
      </c>
      <c r="C29" s="59">
        <f t="shared" si="0"/>
        <v>39558.948000000004</v>
      </c>
      <c r="D29" s="59">
        <f>'Объединенные данные'!D28</f>
        <v>17040</v>
      </c>
      <c r="E29" s="31">
        <f t="shared" si="1"/>
        <v>32552.237136911306</v>
      </c>
      <c r="F29" s="31">
        <f t="shared" si="2"/>
        <v>0.10420469676081866</v>
      </c>
      <c r="G29" s="31">
        <f t="shared" si="3"/>
        <v>3071.9811369113049</v>
      </c>
      <c r="H29" s="31">
        <f t="shared" si="4"/>
        <v>9437068.105538873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50"/>
    </row>
    <row r="30" spans="1:20" x14ac:dyDescent="0.25">
      <c r="A30">
        <v>27</v>
      </c>
      <c r="B30" s="69">
        <f>'Объединенные данные'!E29</f>
        <v>32527.775999999998</v>
      </c>
      <c r="C30" s="59">
        <f t="shared" si="0"/>
        <v>29480.256000000001</v>
      </c>
      <c r="D30" s="59">
        <f>'Объединенные данные'!D29</f>
        <v>16720</v>
      </c>
      <c r="E30" s="31">
        <f t="shared" si="1"/>
        <v>29785.184600247361</v>
      </c>
      <c r="F30" s="31">
        <f t="shared" si="2"/>
        <v>8.4315367879827907E-2</v>
      </c>
      <c r="G30" s="31">
        <f t="shared" si="3"/>
        <v>2742.5913997526368</v>
      </c>
      <c r="H30" s="31">
        <f t="shared" si="4"/>
        <v>7521807.5859971279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50"/>
    </row>
    <row r="31" spans="1:20" x14ac:dyDescent="0.25">
      <c r="A31">
        <v>28</v>
      </c>
      <c r="B31" s="69">
        <f>'Объединенные данные'!E30</f>
        <v>33939</v>
      </c>
      <c r="C31" s="59">
        <f t="shared" si="0"/>
        <v>32527.775999999998</v>
      </c>
      <c r="D31" s="59">
        <f>'Объединенные данные'!D30</f>
        <v>15208</v>
      </c>
      <c r="E31" s="31">
        <f t="shared" si="1"/>
        <v>30092.80944284633</v>
      </c>
      <c r="F31" s="31">
        <f t="shared" si="2"/>
        <v>0.11332657288528449</v>
      </c>
      <c r="G31" s="31">
        <f t="shared" si="3"/>
        <v>3846.1905571536699</v>
      </c>
      <c r="H31" s="31">
        <f t="shared" si="4"/>
        <v>14793181.801938059</v>
      </c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50"/>
    </row>
    <row r="32" spans="1:20" x14ac:dyDescent="0.25">
      <c r="A32">
        <v>29</v>
      </c>
      <c r="B32" s="69">
        <f>'Объединенные данные'!E31</f>
        <v>38119.512000000002</v>
      </c>
      <c r="C32" s="59">
        <f t="shared" si="0"/>
        <v>33939</v>
      </c>
      <c r="D32" s="59">
        <f>'Объединенные данные'!D31</f>
        <v>22080</v>
      </c>
      <c r="E32" s="31">
        <f t="shared" si="1"/>
        <v>32725.441884383741</v>
      </c>
      <c r="F32" s="31">
        <f t="shared" si="2"/>
        <v>0.1415041754893468</v>
      </c>
      <c r="G32" s="31">
        <f t="shared" si="3"/>
        <v>5394.0701156162613</v>
      </c>
      <c r="H32" s="31">
        <f t="shared" si="4"/>
        <v>29095992.412184428</v>
      </c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50"/>
    </row>
    <row r="33" spans="1:20" x14ac:dyDescent="0.25">
      <c r="A33">
        <v>30</v>
      </c>
      <c r="B33" s="69">
        <f>'Объединенные данные'!E32</f>
        <v>33725.207999999999</v>
      </c>
      <c r="C33" s="59">
        <f t="shared" si="0"/>
        <v>38119.512000000002</v>
      </c>
      <c r="D33" s="59">
        <f>'Объединенные данные'!D32</f>
        <v>20880</v>
      </c>
      <c r="E33" s="31">
        <f t="shared" si="1"/>
        <v>33434.898038511325</v>
      </c>
      <c r="F33" s="31">
        <f t="shared" si="2"/>
        <v>8.6080999556377592E-3</v>
      </c>
      <c r="G33" s="31">
        <f t="shared" si="3"/>
        <v>290.30996148867416</v>
      </c>
      <c r="H33" s="31">
        <f t="shared" si="4"/>
        <v>84279.873739555478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50"/>
    </row>
    <row r="34" spans="1:20" x14ac:dyDescent="0.25">
      <c r="A34">
        <v>31</v>
      </c>
      <c r="B34" s="69">
        <f>'Объединенные данные'!E33</f>
        <v>32647.871999999999</v>
      </c>
      <c r="C34" s="59">
        <f t="shared" si="0"/>
        <v>33725.207999999999</v>
      </c>
      <c r="D34" s="59">
        <f>'Объединенные данные'!D33</f>
        <v>17120</v>
      </c>
      <c r="E34" s="31">
        <f t="shared" si="1"/>
        <v>31037.83497062642</v>
      </c>
      <c r="F34" s="31">
        <f t="shared" si="2"/>
        <v>4.9315221199518901E-2</v>
      </c>
      <c r="G34" s="31">
        <f t="shared" si="3"/>
        <v>1610.0370293735796</v>
      </c>
      <c r="H34" s="31">
        <f t="shared" si="4"/>
        <v>2592219.2359541007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50"/>
    </row>
    <row r="35" spans="1:20" x14ac:dyDescent="0.25">
      <c r="A35">
        <v>32</v>
      </c>
      <c r="B35" s="69">
        <f>'Объединенные данные'!E34</f>
        <v>32553.851999999999</v>
      </c>
      <c r="C35" s="59">
        <f t="shared" si="0"/>
        <v>32647.871999999999</v>
      </c>
      <c r="D35" s="59">
        <f>'Объединенные данные'!D34</f>
        <v>19760</v>
      </c>
      <c r="E35" s="31">
        <f t="shared" si="1"/>
        <v>31621.496194321626</v>
      </c>
      <c r="F35" s="31">
        <f t="shared" si="2"/>
        <v>2.8640414218212125E-2</v>
      </c>
      <c r="G35" s="31">
        <f t="shared" si="3"/>
        <v>932.35580567837314</v>
      </c>
      <c r="H35" s="31">
        <f t="shared" si="4"/>
        <v>869287.34838216833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50"/>
    </row>
    <row r="36" spans="1:20" x14ac:dyDescent="0.25">
      <c r="A36">
        <v>33</v>
      </c>
      <c r="B36" s="69">
        <f>'Объединенные данные'!E35</f>
        <v>35723.123999999996</v>
      </c>
      <c r="C36" s="59">
        <f t="shared" si="0"/>
        <v>32553.851999999999</v>
      </c>
      <c r="D36" s="59">
        <f>'Объединенные данные'!D35</f>
        <v>23520</v>
      </c>
      <c r="E36" s="31">
        <f t="shared" si="1"/>
        <v>32833.177351126491</v>
      </c>
      <c r="F36" s="31">
        <f t="shared" si="2"/>
        <v>8.089848605831633E-2</v>
      </c>
      <c r="G36" s="31">
        <f t="shared" si="3"/>
        <v>2889.9466488735052</v>
      </c>
      <c r="H36" s="31">
        <f t="shared" si="4"/>
        <v>8351791.6333352029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50"/>
    </row>
    <row r="37" spans="1:20" x14ac:dyDescent="0.25">
      <c r="A37">
        <v>34</v>
      </c>
      <c r="B37" s="69">
        <f>'Объединенные данные'!E36</f>
        <v>39155.555999999997</v>
      </c>
      <c r="C37" s="59">
        <f t="shared" si="0"/>
        <v>35723.123999999996</v>
      </c>
      <c r="D37" s="59">
        <f>'Объединенные данные'!D36</f>
        <v>23440</v>
      </c>
      <c r="E37" s="31">
        <f t="shared" si="1"/>
        <v>33643.884291787821</v>
      </c>
      <c r="F37" s="31">
        <f t="shared" si="2"/>
        <v>0.14076346427598108</v>
      </c>
      <c r="G37" s="31">
        <f t="shared" si="3"/>
        <v>5511.6717082121759</v>
      </c>
      <c r="H37" s="31">
        <f t="shared" si="4"/>
        <v>30378525.019106526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50"/>
    </row>
    <row r="38" spans="1:20" x14ac:dyDescent="0.25">
      <c r="A38">
        <v>35</v>
      </c>
      <c r="B38" s="69">
        <f>'Объединенные данные'!E37</f>
        <v>37091.603999999999</v>
      </c>
      <c r="C38" s="59">
        <f t="shared" si="0"/>
        <v>39155.555999999997</v>
      </c>
      <c r="D38" s="59">
        <f>'Объединенные данные'!D37</f>
        <v>22080</v>
      </c>
      <c r="E38" s="31">
        <f t="shared" si="1"/>
        <v>34103.152388468574</v>
      </c>
      <c r="F38" s="31">
        <f t="shared" si="2"/>
        <v>8.0569489837415104E-2</v>
      </c>
      <c r="G38" s="31">
        <f t="shared" si="3"/>
        <v>2988.4516115314254</v>
      </c>
      <c r="H38" s="31">
        <f t="shared" si="4"/>
        <v>8930843.0344647747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50"/>
    </row>
    <row r="39" spans="1:20" x14ac:dyDescent="0.25">
      <c r="A39">
        <v>36</v>
      </c>
      <c r="B39" s="69">
        <f>'Объединенные данные'!E38</f>
        <v>32413.752</v>
      </c>
      <c r="C39" s="59">
        <f t="shared" si="0"/>
        <v>37091.603999999999</v>
      </c>
      <c r="D39" s="59">
        <f>'Объединенные данные'!D38</f>
        <v>19040</v>
      </c>
      <c r="E39" s="31">
        <f t="shared" si="1"/>
        <v>32558.322278687829</v>
      </c>
      <c r="F39" s="31">
        <f t="shared" si="2"/>
        <v>4.4601525515413415E-3</v>
      </c>
      <c r="G39" s="31">
        <f t="shared" si="3"/>
        <v>144.57027868782825</v>
      </c>
      <c r="H39" s="31">
        <f t="shared" si="4"/>
        <v>20900.565479876328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50"/>
    </row>
    <row r="40" spans="1:20" x14ac:dyDescent="0.25">
      <c r="A40">
        <v>37</v>
      </c>
      <c r="B40" s="69">
        <f>'Объединенные данные'!E39</f>
        <v>31170.408000000003</v>
      </c>
      <c r="C40" s="59">
        <f t="shared" si="0"/>
        <v>32413.752</v>
      </c>
      <c r="D40" s="59">
        <f>'Объединенные данные'!D39</f>
        <v>19680</v>
      </c>
      <c r="E40" s="31">
        <f t="shared" si="1"/>
        <v>31533.355522129135</v>
      </c>
      <c r="F40" s="31">
        <f t="shared" si="2"/>
        <v>1.1643977266166431E-2</v>
      </c>
      <c r="G40" s="31">
        <f t="shared" si="3"/>
        <v>362.94752212913227</v>
      </c>
      <c r="H40" s="31">
        <f t="shared" si="4"/>
        <v>131730.90381967695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50"/>
    </row>
    <row r="41" spans="1:20" x14ac:dyDescent="0.25">
      <c r="A41">
        <v>38</v>
      </c>
      <c r="B41" s="69">
        <f>'Объединенные данные'!E40</f>
        <v>36771.227999999996</v>
      </c>
      <c r="C41" s="59">
        <f t="shared" si="0"/>
        <v>31170.408000000003</v>
      </c>
      <c r="D41" s="59">
        <f>'Объединенные данные'!D40</f>
        <v>24560</v>
      </c>
      <c r="E41" s="31">
        <f t="shared" si="1"/>
        <v>32809.819002894728</v>
      </c>
      <c r="F41" s="31">
        <f t="shared" si="2"/>
        <v>0.10773121303170152</v>
      </c>
      <c r="G41" s="31">
        <f t="shared" si="3"/>
        <v>3961.4089971052672</v>
      </c>
      <c r="H41" s="31">
        <f t="shared" si="4"/>
        <v>15692761.242346559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50"/>
    </row>
    <row r="42" spans="1:20" x14ac:dyDescent="0.25">
      <c r="A42">
        <v>39</v>
      </c>
      <c r="B42" s="69">
        <f>'Объединенные данные'!E41</f>
        <v>38389.452000000005</v>
      </c>
      <c r="C42" s="59">
        <f t="shared" si="0"/>
        <v>36771.227999999996</v>
      </c>
      <c r="D42" s="59">
        <f>'Объединенные данные'!D41</f>
        <v>22960</v>
      </c>
      <c r="E42" s="31">
        <f t="shared" si="1"/>
        <v>33762.839570951459</v>
      </c>
      <c r="F42" s="31">
        <f t="shared" si="2"/>
        <v>0.12051780340726263</v>
      </c>
      <c r="G42" s="31">
        <f t="shared" si="3"/>
        <v>4626.6124290485459</v>
      </c>
      <c r="H42" s="31">
        <f t="shared" si="4"/>
        <v>21405542.568626486</v>
      </c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50"/>
    </row>
    <row r="43" spans="1:20" x14ac:dyDescent="0.25">
      <c r="A43">
        <v>40</v>
      </c>
      <c r="B43" s="69">
        <f>'Объединенные данные'!E42</f>
        <v>38180.951999999997</v>
      </c>
      <c r="C43" s="59">
        <f t="shared" si="0"/>
        <v>38389.452000000005</v>
      </c>
      <c r="D43" s="59">
        <f>'Объединенные данные'!D42</f>
        <v>22960</v>
      </c>
      <c r="E43" s="31">
        <f t="shared" si="1"/>
        <v>34190.218133122013</v>
      </c>
      <c r="F43" s="31">
        <f t="shared" si="2"/>
        <v>0.10452159146995563</v>
      </c>
      <c r="G43" s="31">
        <f t="shared" si="3"/>
        <v>3990.7338668779848</v>
      </c>
      <c r="H43" s="31">
        <f t="shared" si="4"/>
        <v>15925956.796246914</v>
      </c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50"/>
    </row>
    <row r="44" spans="1:20" x14ac:dyDescent="0.25">
      <c r="A44">
        <v>41</v>
      </c>
      <c r="B44" s="69">
        <f>'Объединенные данные'!E43</f>
        <v>39043.824000000001</v>
      </c>
      <c r="C44" s="59">
        <f t="shared" si="0"/>
        <v>38180.951999999997</v>
      </c>
      <c r="D44" s="59">
        <f>'Объединенные данные'!D43</f>
        <v>25120</v>
      </c>
      <c r="E44" s="31">
        <f t="shared" si="1"/>
        <v>34845.489336391191</v>
      </c>
      <c r="F44" s="31">
        <f t="shared" si="2"/>
        <v>0.10752877749906899</v>
      </c>
      <c r="G44" s="31">
        <f t="shared" si="3"/>
        <v>4198.3346636088099</v>
      </c>
      <c r="H44" s="31">
        <f t="shared" si="4"/>
        <v>17626013.947659299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50"/>
    </row>
    <row r="45" spans="1:20" x14ac:dyDescent="0.25">
      <c r="A45">
        <v>42</v>
      </c>
      <c r="B45" s="69">
        <f>'Объединенные данные'!E44</f>
        <v>37379.364000000001</v>
      </c>
      <c r="C45" s="59">
        <f t="shared" si="0"/>
        <v>39043.824000000001</v>
      </c>
      <c r="D45" s="59">
        <f>'Объединенные данные'!D44</f>
        <v>25120</v>
      </c>
      <c r="E45" s="31">
        <f t="shared" si="1"/>
        <v>35073.376819642726</v>
      </c>
      <c r="F45" s="31">
        <f t="shared" si="2"/>
        <v>6.1691450404487216E-2</v>
      </c>
      <c r="G45" s="31">
        <f t="shared" si="3"/>
        <v>2305.9871803572751</v>
      </c>
      <c r="H45" s="31">
        <f t="shared" si="4"/>
        <v>5317576.8759720959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50"/>
    </row>
    <row r="46" spans="1:20" x14ac:dyDescent="0.25">
      <c r="A46">
        <v>43</v>
      </c>
      <c r="B46" s="69">
        <f>'Объединенные данные'!E45</f>
        <v>34981.932000000001</v>
      </c>
      <c r="C46" s="59">
        <f t="shared" si="0"/>
        <v>37379.364000000001</v>
      </c>
      <c r="D46" s="59">
        <f>'Объединенные данные'!D45</f>
        <v>24080</v>
      </c>
      <c r="E46" s="31">
        <f t="shared" si="1"/>
        <v>34291.773166845036</v>
      </c>
      <c r="F46" s="31">
        <f t="shared" si="2"/>
        <v>1.9729008482292077E-2</v>
      </c>
      <c r="G46" s="31">
        <f t="shared" si="3"/>
        <v>690.15883315496467</v>
      </c>
      <c r="H46" s="31">
        <f t="shared" si="4"/>
        <v>476319.21498182236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50"/>
    </row>
    <row r="47" spans="1:20" x14ac:dyDescent="0.25">
      <c r="A47">
        <v>44</v>
      </c>
      <c r="B47" s="69">
        <f>'Объединенные данные'!E46</f>
        <v>39032.387999999999</v>
      </c>
      <c r="C47" s="59">
        <f t="shared" si="0"/>
        <v>34981.932000000001</v>
      </c>
      <c r="D47" s="59">
        <f>'Объединенные данные'!D46</f>
        <v>25120</v>
      </c>
      <c r="E47" s="31">
        <f t="shared" si="1"/>
        <v>34000.617076460025</v>
      </c>
      <c r="F47" s="31">
        <f t="shared" si="2"/>
        <v>0.12891271022259704</v>
      </c>
      <c r="G47" s="31">
        <f t="shared" si="3"/>
        <v>5031.7709235399743</v>
      </c>
      <c r="H47" s="31">
        <f t="shared" si="4"/>
        <v>25318718.626982328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50"/>
    </row>
    <row r="48" spans="1:20" x14ac:dyDescent="0.25">
      <c r="A48">
        <v>45</v>
      </c>
      <c r="B48" s="69">
        <f>'Объединенные данные'!E47</f>
        <v>37323.407999999996</v>
      </c>
      <c r="C48" s="59">
        <f t="shared" si="0"/>
        <v>39032.387999999999</v>
      </c>
      <c r="D48" s="59">
        <f>'Объединенные данные'!D47</f>
        <v>23840</v>
      </c>
      <c r="E48" s="31">
        <f t="shared" si="1"/>
        <v>34649.416221159801</v>
      </c>
      <c r="F48" s="31">
        <f t="shared" si="2"/>
        <v>7.1643826813462333E-2</v>
      </c>
      <c r="G48" s="31">
        <f t="shared" si="3"/>
        <v>2673.9917788401945</v>
      </c>
      <c r="H48" s="31">
        <f t="shared" si="4"/>
        <v>7150232.0333049474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50"/>
    </row>
    <row r="49" spans="1:20" x14ac:dyDescent="0.25">
      <c r="A49">
        <v>46</v>
      </c>
      <c r="B49" s="69">
        <f>'Объединенные данные'!E48</f>
        <v>34950.504000000001</v>
      </c>
      <c r="C49" s="59">
        <f t="shared" si="0"/>
        <v>37323.407999999996</v>
      </c>
      <c r="D49" s="59">
        <f>'Объединенные данные'!D48</f>
        <v>22400</v>
      </c>
      <c r="E49" s="31">
        <f t="shared" si="1"/>
        <v>33724.510834917863</v>
      </c>
      <c r="F49" s="31">
        <f t="shared" si="2"/>
        <v>3.5077982425722333E-2</v>
      </c>
      <c r="G49" s="31">
        <f t="shared" si="3"/>
        <v>1225.9931650821381</v>
      </c>
      <c r="H49" s="31">
        <f t="shared" si="4"/>
        <v>1503059.2408281188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50"/>
    </row>
    <row r="50" spans="1:20" x14ac:dyDescent="0.25">
      <c r="A50">
        <v>47</v>
      </c>
      <c r="B50" s="69">
        <f>'Объединенные данные'!E49</f>
        <v>39775.608</v>
      </c>
      <c r="C50" s="59">
        <f t="shared" si="0"/>
        <v>34950.504000000001</v>
      </c>
      <c r="D50" s="59">
        <f>'Объединенные данные'!D49</f>
        <v>26800</v>
      </c>
      <c r="E50" s="31">
        <f t="shared" si="1"/>
        <v>34544.80099138392</v>
      </c>
      <c r="F50" s="31">
        <f t="shared" si="2"/>
        <v>0.13150790827926703</v>
      </c>
      <c r="G50" s="31">
        <f t="shared" si="3"/>
        <v>5230.8070086160806</v>
      </c>
      <c r="H50" s="31">
        <f t="shared" si="4"/>
        <v>27361341.961387109</v>
      </c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50"/>
    </row>
    <row r="51" spans="1:20" x14ac:dyDescent="0.25">
      <c r="A51">
        <v>48</v>
      </c>
      <c r="B51" s="69">
        <f>'Объединенные данные'!E50</f>
        <v>28407.167999999998</v>
      </c>
      <c r="C51" s="59">
        <f t="shared" si="0"/>
        <v>39775.608</v>
      </c>
      <c r="D51" s="59">
        <f>'Объединенные данные'!D50</f>
        <v>16040</v>
      </c>
      <c r="E51" s="31">
        <f t="shared" si="1"/>
        <v>32280.598174997947</v>
      </c>
      <c r="F51" s="31">
        <f t="shared" si="2"/>
        <v>0.1363539714693823</v>
      </c>
      <c r="G51" s="31">
        <f t="shared" si="3"/>
        <v>3873.4301749979495</v>
      </c>
      <c r="H51" s="31">
        <f t="shared" si="4"/>
        <v>15003461.320584645</v>
      </c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50"/>
    </row>
    <row r="52" spans="1:20" x14ac:dyDescent="0.25">
      <c r="A52">
        <v>49</v>
      </c>
      <c r="B52" s="69">
        <f>'Объединенные данные'!E51</f>
        <v>33224.46</v>
      </c>
      <c r="C52" s="59">
        <f t="shared" si="0"/>
        <v>28407.167999999998</v>
      </c>
      <c r="D52" s="59">
        <f>'Объединенные данные'!D51</f>
        <v>20000</v>
      </c>
      <c r="E52" s="31">
        <f t="shared" si="1"/>
        <v>30580.437891093545</v>
      </c>
      <c r="F52" s="31">
        <f t="shared" si="2"/>
        <v>7.9580589388253548E-2</v>
      </c>
      <c r="G52" s="31">
        <f t="shared" si="3"/>
        <v>2644.0221089064544</v>
      </c>
      <c r="H52" s="31">
        <f t="shared" si="4"/>
        <v>6990852.9123861343</v>
      </c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50"/>
    </row>
    <row r="53" spans="1:20" x14ac:dyDescent="0.25">
      <c r="A53">
        <v>50</v>
      </c>
      <c r="B53" s="69">
        <f>'Объединенные данные'!E52</f>
        <v>37162.655999999995</v>
      </c>
      <c r="C53" s="59">
        <f t="shared" si="0"/>
        <v>33224.46</v>
      </c>
      <c r="D53" s="59">
        <f>'Объединенные данные'!D52</f>
        <v>24880</v>
      </c>
      <c r="E53" s="31">
        <f t="shared" si="1"/>
        <v>33457.536326920432</v>
      </c>
      <c r="F53" s="31">
        <f t="shared" si="2"/>
        <v>9.9700077224823866E-2</v>
      </c>
      <c r="G53" s="31">
        <f t="shared" si="3"/>
        <v>3705.1196730795637</v>
      </c>
      <c r="H53" s="31">
        <f t="shared" si="4"/>
        <v>13727911.791841213</v>
      </c>
    </row>
    <row r="54" spans="1:20" x14ac:dyDescent="0.25">
      <c r="A54">
        <v>51</v>
      </c>
      <c r="B54" s="69">
        <f>'Объединенные данные'!E53</f>
        <v>34823.123999999996</v>
      </c>
      <c r="C54" s="59">
        <f t="shared" si="0"/>
        <v>37162.655999999995</v>
      </c>
      <c r="D54" s="59">
        <f>'Объединенные данные'!D53</f>
        <v>26960</v>
      </c>
      <c r="E54" s="31">
        <f t="shared" si="1"/>
        <v>35181.655533986195</v>
      </c>
      <c r="F54" s="31">
        <f t="shared" si="2"/>
        <v>1.0295788912740829E-2</v>
      </c>
      <c r="G54" s="31">
        <f t="shared" si="3"/>
        <v>358.53153398619907</v>
      </c>
      <c r="H54" s="31">
        <f t="shared" si="4"/>
        <v>128544.86086249702</v>
      </c>
    </row>
    <row r="55" spans="1:20" x14ac:dyDescent="0.25">
      <c r="A55">
        <v>52</v>
      </c>
      <c r="B55" s="69">
        <f>'Объединенные данные'!E54</f>
        <v>38175.372000000003</v>
      </c>
      <c r="C55" s="59">
        <f t="shared" si="0"/>
        <v>34823.123999999996</v>
      </c>
      <c r="D55" s="59">
        <f>'Объединенные данные'!D54</f>
        <v>25160</v>
      </c>
      <c r="E55" s="31">
        <f t="shared" si="1"/>
        <v>33971.829718449109</v>
      </c>
      <c r="F55" s="31">
        <f t="shared" si="2"/>
        <v>0.11011136398489826</v>
      </c>
      <c r="G55" s="31">
        <f t="shared" si="3"/>
        <v>4203.5422815508937</v>
      </c>
      <c r="H55" s="31">
        <f t="shared" si="4"/>
        <v>17669767.712786093</v>
      </c>
    </row>
    <row r="56" spans="1:20" x14ac:dyDescent="0.25">
      <c r="A56">
        <v>53</v>
      </c>
      <c r="B56" s="69">
        <f>'Объединенные данные'!E55</f>
        <v>38459.807999999997</v>
      </c>
      <c r="C56" s="59">
        <f t="shared" si="0"/>
        <v>38175.372000000003</v>
      </c>
      <c r="D56" s="59">
        <f>'Объединенные данные'!D55</f>
        <v>30960</v>
      </c>
      <c r="E56" s="31">
        <f t="shared" si="1"/>
        <v>36764.555809287849</v>
      </c>
      <c r="F56" s="31">
        <f t="shared" si="2"/>
        <v>4.4078540140193842E-2</v>
      </c>
      <c r="G56" s="31">
        <f t="shared" si="3"/>
        <v>1695.2521907121481</v>
      </c>
      <c r="H56" s="31">
        <f t="shared" si="4"/>
        <v>2873879.9901143373</v>
      </c>
    </row>
    <row r="57" spans="1:20" x14ac:dyDescent="0.25">
      <c r="A57">
        <v>54</v>
      </c>
      <c r="B57" s="69">
        <f>'Объединенные данные'!E56</f>
        <v>36940.175999999999</v>
      </c>
      <c r="C57" s="59">
        <f t="shared" si="0"/>
        <v>38459.807999999997</v>
      </c>
      <c r="D57" s="59">
        <f>'Объединенные данные'!D56</f>
        <v>30560</v>
      </c>
      <c r="E57" s="31">
        <f t="shared" si="1"/>
        <v>36708.132494589932</v>
      </c>
      <c r="F57" s="31">
        <f t="shared" si="2"/>
        <v>6.281602594694383E-3</v>
      </c>
      <c r="G57" s="31">
        <f t="shared" si="3"/>
        <v>232.04350541006716</v>
      </c>
      <c r="H57" s="31">
        <f t="shared" si="4"/>
        <v>53844.188402991866</v>
      </c>
    </row>
    <row r="58" spans="1:20" x14ac:dyDescent="0.25">
      <c r="A58">
        <v>55</v>
      </c>
      <c r="B58" s="69">
        <f>'Объединенные данные'!E57</f>
        <v>34103.58</v>
      </c>
      <c r="C58" s="59">
        <f t="shared" si="0"/>
        <v>36940.175999999999</v>
      </c>
      <c r="D58" s="59">
        <f>'Объединенные данные'!D57</f>
        <v>32000</v>
      </c>
      <c r="E58" s="31">
        <f t="shared" si="1"/>
        <v>36780.350271226162</v>
      </c>
      <c r="F58" s="31">
        <f t="shared" si="2"/>
        <v>7.8489421674386078E-2</v>
      </c>
      <c r="G58" s="31">
        <f t="shared" si="3"/>
        <v>2676.7702712261598</v>
      </c>
      <c r="H58" s="31">
        <f t="shared" si="4"/>
        <v>7165099.0849201689</v>
      </c>
    </row>
    <row r="59" spans="1:20" x14ac:dyDescent="0.25">
      <c r="A59">
        <v>56</v>
      </c>
      <c r="B59" s="69">
        <f>'Объединенные данные'!E58</f>
        <v>38487.372000000003</v>
      </c>
      <c r="C59" s="59">
        <f t="shared" si="0"/>
        <v>34103.58</v>
      </c>
      <c r="D59" s="59">
        <f>'Объединенные данные'!D58</f>
        <v>32000</v>
      </c>
      <c r="E59" s="31">
        <f t="shared" si="1"/>
        <v>36031.19544473815</v>
      </c>
      <c r="F59" s="31">
        <f t="shared" si="2"/>
        <v>6.3817725857246169E-2</v>
      </c>
      <c r="G59" s="31">
        <f t="shared" si="3"/>
        <v>2456.1765552618526</v>
      </c>
      <c r="H59" s="31">
        <f t="shared" si="4"/>
        <v>6032803.2706179805</v>
      </c>
    </row>
    <row r="60" spans="1:20" x14ac:dyDescent="0.25">
      <c r="A60">
        <v>57</v>
      </c>
      <c r="B60" s="69">
        <f>'Объединенные данные'!E59</f>
        <v>36460.296000000002</v>
      </c>
      <c r="C60" s="59">
        <f t="shared" si="0"/>
        <v>38487.372000000003</v>
      </c>
      <c r="D60" s="59">
        <f>'Объединенные данные'!D59</f>
        <v>26400</v>
      </c>
      <c r="E60" s="31">
        <f t="shared" si="1"/>
        <v>35347.356230778336</v>
      </c>
      <c r="F60" s="31">
        <f t="shared" si="2"/>
        <v>3.0524704715004677E-2</v>
      </c>
      <c r="G60" s="31">
        <f t="shared" si="3"/>
        <v>1112.9397692216662</v>
      </c>
      <c r="H60" s="31">
        <f t="shared" si="4"/>
        <v>1238634.9299151755</v>
      </c>
    </row>
    <row r="61" spans="1:20" x14ac:dyDescent="0.25">
      <c r="A61">
        <v>58</v>
      </c>
      <c r="B61" s="69">
        <f>'Объединенные данные'!E60</f>
        <v>35674.127999999997</v>
      </c>
      <c r="C61" s="59">
        <f t="shared" si="0"/>
        <v>36460.296000000002</v>
      </c>
      <c r="D61" s="59">
        <f>'Объединенные данные'!D60</f>
        <v>26480</v>
      </c>
      <c r="E61" s="31">
        <f t="shared" si="1"/>
        <v>34838.307209043523</v>
      </c>
      <c r="F61" s="31">
        <f t="shared" si="2"/>
        <v>2.3429326456317966E-2</v>
      </c>
      <c r="G61" s="31">
        <f t="shared" si="3"/>
        <v>835.8207909564735</v>
      </c>
      <c r="H61" s="31">
        <f t="shared" si="4"/>
        <v>698596.39459510497</v>
      </c>
    </row>
    <row r="62" spans="1:20" x14ac:dyDescent="0.25">
      <c r="A62">
        <v>59</v>
      </c>
      <c r="B62" s="69">
        <f>'Объединенные данные'!E61</f>
        <v>26501.028000000002</v>
      </c>
      <c r="C62" s="59">
        <f t="shared" si="0"/>
        <v>35674.127999999997</v>
      </c>
      <c r="D62" s="59">
        <f>'Объединенные данные'!D61</f>
        <v>19120</v>
      </c>
      <c r="E62" s="31">
        <f t="shared" si="1"/>
        <v>32210.270727945397</v>
      </c>
      <c r="F62" s="31">
        <f t="shared" si="2"/>
        <v>0.21543476456631774</v>
      </c>
      <c r="G62" s="31">
        <f t="shared" si="3"/>
        <v>5709.242727945395</v>
      </c>
      <c r="H62" s="31">
        <f t="shared" si="4"/>
        <v>32595452.526597377</v>
      </c>
    </row>
    <row r="63" spans="1:20" x14ac:dyDescent="0.25">
      <c r="A63">
        <v>60</v>
      </c>
      <c r="B63" s="69">
        <f>'Объединенные данные'!E62</f>
        <v>23296.127999999997</v>
      </c>
      <c r="C63" s="59">
        <f t="shared" si="0"/>
        <v>26501.028000000002</v>
      </c>
      <c r="D63" s="59">
        <f>'Объединенные данные'!D62</f>
        <v>18160</v>
      </c>
      <c r="E63" s="31">
        <f t="shared" si="1"/>
        <v>29471.918018828157</v>
      </c>
      <c r="F63" s="31">
        <f t="shared" si="2"/>
        <v>0.26509941990480823</v>
      </c>
      <c r="G63" s="31">
        <f t="shared" si="3"/>
        <v>6175.7900188281601</v>
      </c>
      <c r="H63" s="31">
        <f t="shared" si="4"/>
        <v>38140382.356657527</v>
      </c>
    </row>
    <row r="64" spans="1:20" x14ac:dyDescent="0.25">
      <c r="A64">
        <v>61</v>
      </c>
      <c r="B64" s="69">
        <f>'Объединенные данные'!E63</f>
        <v>38167.236000000004</v>
      </c>
      <c r="C64" s="59">
        <f t="shared" si="0"/>
        <v>23296.127999999997</v>
      </c>
      <c r="D64" s="59">
        <f>'Объединенные данные'!D63</f>
        <v>28320</v>
      </c>
      <c r="E64" s="31">
        <f t="shared" si="1"/>
        <v>31966.706551328272</v>
      </c>
      <c r="F64" s="31">
        <f t="shared" si="2"/>
        <v>0.16245686349076291</v>
      </c>
      <c r="G64" s="31">
        <f t="shared" si="3"/>
        <v>6200.5294486717321</v>
      </c>
      <c r="H64" s="31">
        <f t="shared" si="4"/>
        <v>38446565.443845376</v>
      </c>
    </row>
    <row r="65" spans="1:8" x14ac:dyDescent="0.25">
      <c r="A65">
        <v>62</v>
      </c>
      <c r="B65" s="69">
        <f>'Объединенные данные'!E64</f>
        <v>38160.612000000001</v>
      </c>
      <c r="C65" s="59">
        <f t="shared" si="0"/>
        <v>38167.236000000004</v>
      </c>
      <c r="D65" s="59">
        <f>'Объединенные данные'!D64</f>
        <v>28240</v>
      </c>
      <c r="E65" s="31">
        <f t="shared" si="1"/>
        <v>35867.908902041381</v>
      </c>
      <c r="F65" s="31">
        <f t="shared" si="2"/>
        <v>6.0080354527820984E-2</v>
      </c>
      <c r="G65" s="31">
        <f t="shared" si="3"/>
        <v>2292.7030979586198</v>
      </c>
      <c r="H65" s="31">
        <f t="shared" si="4"/>
        <v>5256487.4953890527</v>
      </c>
    </row>
    <row r="66" spans="1:8" x14ac:dyDescent="0.25">
      <c r="A66">
        <v>63</v>
      </c>
      <c r="B66" s="69">
        <f>'Объединенные данные'!E65</f>
        <v>22060.991999999998</v>
      </c>
      <c r="C66" s="59">
        <f t="shared" si="0"/>
        <v>38160.612000000001</v>
      </c>
      <c r="D66" s="59">
        <f>'Объединенные данные'!D65</f>
        <v>18160</v>
      </c>
      <c r="E66" s="31">
        <f t="shared" si="1"/>
        <v>32551.254529364891</v>
      </c>
      <c r="F66" s="31">
        <f t="shared" si="2"/>
        <v>0.47551182328359909</v>
      </c>
      <c r="G66" s="31">
        <f t="shared" si="3"/>
        <v>10490.262529364893</v>
      </c>
      <c r="H66" s="31">
        <f t="shared" si="4"/>
        <v>110045607.93499711</v>
      </c>
    </row>
    <row r="67" spans="1:8" x14ac:dyDescent="0.25">
      <c r="A67">
        <v>64</v>
      </c>
      <c r="B67" s="69">
        <f>'Объединенные данные'!E66</f>
        <v>28610.832000000002</v>
      </c>
      <c r="C67" s="59">
        <f t="shared" si="0"/>
        <v>22060.991999999998</v>
      </c>
      <c r="D67" s="59">
        <f>'Объединенные данные'!D66</f>
        <v>15120</v>
      </c>
      <c r="E67" s="31">
        <f t="shared" si="1"/>
        <v>27299.555896472844</v>
      </c>
      <c r="F67" s="31">
        <f t="shared" si="2"/>
        <v>4.5831456545100041E-2</v>
      </c>
      <c r="G67" s="31">
        <f t="shared" si="3"/>
        <v>1311.2761035271578</v>
      </c>
      <c r="H67" s="31">
        <f t="shared" si="4"/>
        <v>1719445.0196813655</v>
      </c>
    </row>
    <row r="68" spans="1:8" x14ac:dyDescent="0.25">
      <c r="A68">
        <v>65</v>
      </c>
      <c r="B68" s="69">
        <f>'Объединенные данные'!E67</f>
        <v>39918.156000000003</v>
      </c>
      <c r="C68" s="59">
        <f t="shared" si="0"/>
        <v>28610.832000000002</v>
      </c>
      <c r="D68" s="59">
        <f>'Объединенные данные'!D67</f>
        <v>29552</v>
      </c>
      <c r="E68" s="31">
        <f t="shared" si="1"/>
        <v>33775.493331699188</v>
      </c>
      <c r="F68" s="31">
        <f t="shared" si="2"/>
        <v>0.1538814234881194</v>
      </c>
      <c r="G68" s="31">
        <f t="shared" si="3"/>
        <v>6142.6626683008144</v>
      </c>
      <c r="H68" s="31">
        <f t="shared" si="4"/>
        <v>37732304.656536482</v>
      </c>
    </row>
    <row r="69" spans="1:8" x14ac:dyDescent="0.25">
      <c r="A69">
        <v>66</v>
      </c>
      <c r="B69" s="69">
        <f>'Объединенные данные'!E68</f>
        <v>40946.484000000004</v>
      </c>
      <c r="C69" s="59">
        <f t="shared" si="0"/>
        <v>39918.156000000003</v>
      </c>
      <c r="D69" s="59">
        <f>'Объединенные данные'!D68</f>
        <v>30480</v>
      </c>
      <c r="E69" s="31">
        <f t="shared" si="1"/>
        <v>37066.978482068589</v>
      </c>
      <c r="F69" s="31">
        <f t="shared" si="2"/>
        <v>9.4745754432332074E-2</v>
      </c>
      <c r="G69" s="31">
        <f t="shared" si="3"/>
        <v>3879.5055179314149</v>
      </c>
      <c r="H69" s="31">
        <f t="shared" si="4"/>
        <v>15050563.063660296</v>
      </c>
    </row>
    <row r="70" spans="1:8" x14ac:dyDescent="0.25">
      <c r="A70">
        <v>67</v>
      </c>
      <c r="B70" s="69">
        <f>'Объединенные данные'!E69</f>
        <v>33793.656000000003</v>
      </c>
      <c r="C70" s="59">
        <f t="shared" ref="C70:C133" si="5">B69</f>
        <v>40946.484000000004</v>
      </c>
      <c r="D70" s="59">
        <f>'Объединенные данные'!D69</f>
        <v>24080</v>
      </c>
      <c r="E70" s="31">
        <f t="shared" ref="E70:E133" si="6">$M$19+$M$20*C70+$M$21*D70</f>
        <v>35233.861911474844</v>
      </c>
      <c r="F70" s="31">
        <f t="shared" ref="F70:F133" si="7">ABS((E70-B70)/B70)</f>
        <v>4.2617641354780932E-2</v>
      </c>
      <c r="G70" s="31">
        <f t="shared" ref="G70:G133" si="8">ABS(E70-B70)</f>
        <v>1440.2059114748408</v>
      </c>
      <c r="H70" s="31">
        <f t="shared" ref="H70:H133" si="9">(E70-B70)^2</f>
        <v>2074193.067447077</v>
      </c>
    </row>
    <row r="71" spans="1:8" x14ac:dyDescent="0.25">
      <c r="A71">
        <v>68</v>
      </c>
      <c r="B71" s="69">
        <f>'Объединенные данные'!E70</f>
        <v>25254.563999999998</v>
      </c>
      <c r="C71" s="59">
        <f t="shared" si="5"/>
        <v>33793.656000000003</v>
      </c>
      <c r="D71" s="59">
        <f>'Объединенные данные'!D70</f>
        <v>16240</v>
      </c>
      <c r="E71" s="31">
        <f t="shared" si="6"/>
        <v>30766.515860450247</v>
      </c>
      <c r="F71" s="31">
        <f t="shared" si="7"/>
        <v>0.218255672933029</v>
      </c>
      <c r="G71" s="31">
        <f t="shared" si="8"/>
        <v>5511.9518604502482</v>
      </c>
      <c r="H71" s="31">
        <f t="shared" si="9"/>
        <v>30381613.311920952</v>
      </c>
    </row>
    <row r="72" spans="1:8" x14ac:dyDescent="0.25">
      <c r="A72">
        <v>69</v>
      </c>
      <c r="B72" s="69">
        <f>'Объединенные данные'!E71</f>
        <v>28029.312000000002</v>
      </c>
      <c r="C72" s="59">
        <f t="shared" si="5"/>
        <v>25254.563999999998</v>
      </c>
      <c r="D72" s="59">
        <f>'Объединенные данные'!D71</f>
        <v>17040</v>
      </c>
      <c r="E72" s="31">
        <f t="shared" si="6"/>
        <v>28774.399787659604</v>
      </c>
      <c r="F72" s="31">
        <f t="shared" si="7"/>
        <v>2.6582450102935182E-2</v>
      </c>
      <c r="G72" s="31">
        <f t="shared" si="8"/>
        <v>745.08778765960233</v>
      </c>
      <c r="H72" s="31">
        <f t="shared" si="9"/>
        <v>555155.81131948065</v>
      </c>
    </row>
    <row r="73" spans="1:8" x14ac:dyDescent="0.25">
      <c r="A73">
        <v>70</v>
      </c>
      <c r="B73" s="69">
        <f>'Объединенные данные'!E72</f>
        <v>31521.432000000001</v>
      </c>
      <c r="C73" s="59">
        <f t="shared" si="5"/>
        <v>28029.312000000002</v>
      </c>
      <c r="D73" s="59">
        <f>'Объединенные данные'!D72</f>
        <v>21840</v>
      </c>
      <c r="E73" s="31">
        <f t="shared" si="6"/>
        <v>31085.746510477198</v>
      </c>
      <c r="F73" s="31">
        <f t="shared" si="7"/>
        <v>1.3821881236956574E-2</v>
      </c>
      <c r="G73" s="31">
        <f t="shared" si="8"/>
        <v>435.68548952280253</v>
      </c>
      <c r="H73" s="31">
        <f t="shared" si="9"/>
        <v>189821.84578072408</v>
      </c>
    </row>
    <row r="74" spans="1:8" x14ac:dyDescent="0.25">
      <c r="A74">
        <v>71</v>
      </c>
      <c r="B74" s="69">
        <f>'Объединенные данные'!E73</f>
        <v>29866.835999999999</v>
      </c>
      <c r="C74" s="59">
        <f t="shared" si="5"/>
        <v>31521.432000000001</v>
      </c>
      <c r="D74" s="59">
        <f>'Объединенные данные'!D73</f>
        <v>20960</v>
      </c>
      <c r="E74" s="31">
        <f t="shared" si="6"/>
        <v>31718.631031382749</v>
      </c>
      <c r="F74" s="31">
        <f t="shared" si="7"/>
        <v>6.2001714255328202E-2</v>
      </c>
      <c r="G74" s="31">
        <f t="shared" si="8"/>
        <v>1851.7950313827496</v>
      </c>
      <c r="H74" s="31">
        <f t="shared" si="9"/>
        <v>3429144.8382538385</v>
      </c>
    </row>
    <row r="75" spans="1:8" x14ac:dyDescent="0.25">
      <c r="A75">
        <v>72</v>
      </c>
      <c r="B75" s="69">
        <f>'Объединенные данные'!E74</f>
        <v>20099.64</v>
      </c>
      <c r="C75" s="59">
        <f t="shared" si="5"/>
        <v>29866.835999999999</v>
      </c>
      <c r="D75" s="59">
        <f>'Объединенные данные'!D74</f>
        <v>12720</v>
      </c>
      <c r="E75" s="31">
        <f t="shared" si="6"/>
        <v>28571.843244187417</v>
      </c>
      <c r="F75" s="31">
        <f t="shared" si="7"/>
        <v>0.42151019840093745</v>
      </c>
      <c r="G75" s="31">
        <f t="shared" si="8"/>
        <v>8472.203244187418</v>
      </c>
      <c r="H75" s="31">
        <f t="shared" si="9"/>
        <v>71778227.810819805</v>
      </c>
    </row>
    <row r="76" spans="1:8" x14ac:dyDescent="0.25">
      <c r="A76">
        <v>73</v>
      </c>
      <c r="B76" s="69">
        <f>'Объединенные данные'!E75</f>
        <v>36565.824000000001</v>
      </c>
      <c r="C76" s="59">
        <f t="shared" si="5"/>
        <v>20099.64</v>
      </c>
      <c r="D76" s="59">
        <f>'Объединенные данные'!D75</f>
        <v>25600</v>
      </c>
      <c r="E76" s="31">
        <f t="shared" si="6"/>
        <v>30228.004839893008</v>
      </c>
      <c r="F76" s="31">
        <f t="shared" si="7"/>
        <v>0.17332630491540385</v>
      </c>
      <c r="G76" s="31">
        <f t="shared" si="8"/>
        <v>6337.8191601069921</v>
      </c>
      <c r="H76" s="31">
        <f t="shared" si="9"/>
        <v>40167951.706219301</v>
      </c>
    </row>
    <row r="77" spans="1:8" x14ac:dyDescent="0.25">
      <c r="A77">
        <v>74</v>
      </c>
      <c r="B77" s="69">
        <f>'Объединенные данные'!E76</f>
        <v>38614.896000000001</v>
      </c>
      <c r="C77" s="59">
        <f t="shared" si="5"/>
        <v>36565.824000000001</v>
      </c>
      <c r="D77" s="59">
        <f>'Объединенные данные'!D76</f>
        <v>28800</v>
      </c>
      <c r="E77" s="31">
        <f t="shared" si="6"/>
        <v>35629.131833474792</v>
      </c>
      <c r="F77" s="31">
        <f t="shared" si="7"/>
        <v>7.7321564365347734E-2</v>
      </c>
      <c r="G77" s="31">
        <f t="shared" si="8"/>
        <v>2985.7641665252086</v>
      </c>
      <c r="H77" s="31">
        <f t="shared" si="9"/>
        <v>8914787.6581059732</v>
      </c>
    </row>
    <row r="78" spans="1:8" x14ac:dyDescent="0.25">
      <c r="A78">
        <v>75</v>
      </c>
      <c r="B78" s="69">
        <f>'Объединенные данные'!E77</f>
        <v>36490.080000000002</v>
      </c>
      <c r="C78" s="59">
        <f t="shared" si="5"/>
        <v>38614.896000000001</v>
      </c>
      <c r="D78" s="59">
        <f>'Объединенные данные'!D77</f>
        <v>26560</v>
      </c>
      <c r="E78" s="31">
        <f t="shared" si="6"/>
        <v>35433.653299693106</v>
      </c>
      <c r="F78" s="31">
        <f t="shared" si="7"/>
        <v>2.895106561308981E-2</v>
      </c>
      <c r="G78" s="31">
        <f t="shared" si="8"/>
        <v>1056.4267003068962</v>
      </c>
      <c r="H78" s="31">
        <f t="shared" si="9"/>
        <v>1116037.3731213168</v>
      </c>
    </row>
    <row r="79" spans="1:8" x14ac:dyDescent="0.25">
      <c r="A79">
        <v>76</v>
      </c>
      <c r="B79" s="69">
        <f>'Объединенные данные'!E78</f>
        <v>37307.22</v>
      </c>
      <c r="C79" s="59">
        <f t="shared" si="5"/>
        <v>36490.080000000002</v>
      </c>
      <c r="D79" s="59">
        <f>'Объединенные данные'!D78</f>
        <v>28400</v>
      </c>
      <c r="E79" s="31">
        <f t="shared" si="6"/>
        <v>35477.583733504507</v>
      </c>
      <c r="F79" s="31">
        <f t="shared" si="7"/>
        <v>4.9042417700796093E-2</v>
      </c>
      <c r="G79" s="31">
        <f t="shared" si="8"/>
        <v>1829.6362664954941</v>
      </c>
      <c r="H79" s="31">
        <f t="shared" si="9"/>
        <v>3347568.8676755708</v>
      </c>
    </row>
    <row r="80" spans="1:8" x14ac:dyDescent="0.25">
      <c r="A80">
        <v>77</v>
      </c>
      <c r="B80" s="69">
        <f>'Объединенные данные'!E79</f>
        <v>38652.54</v>
      </c>
      <c r="C80" s="59">
        <f t="shared" si="5"/>
        <v>37307.22</v>
      </c>
      <c r="D80" s="59">
        <f>'Объединенные данные'!D79</f>
        <v>26640</v>
      </c>
      <c r="E80" s="31">
        <f t="shared" si="6"/>
        <v>35114.600309178641</v>
      </c>
      <c r="F80" s="31">
        <f t="shared" si="7"/>
        <v>9.1531880979137725E-2</v>
      </c>
      <c r="G80" s="31">
        <f t="shared" si="8"/>
        <v>3537.9396908213603</v>
      </c>
      <c r="H80" s="31">
        <f t="shared" si="9"/>
        <v>12517017.255889142</v>
      </c>
    </row>
    <row r="81" spans="1:8" x14ac:dyDescent="0.25">
      <c r="A81">
        <v>78</v>
      </c>
      <c r="B81" s="69">
        <f>'Объединенные данные'!E80</f>
        <v>32973.407999999996</v>
      </c>
      <c r="C81" s="59">
        <f t="shared" si="5"/>
        <v>38652.54</v>
      </c>
      <c r="D81" s="59">
        <f>'Объединенные данные'!D80</f>
        <v>22880</v>
      </c>
      <c r="E81" s="31">
        <f t="shared" si="6"/>
        <v>34233.391815518065</v>
      </c>
      <c r="F81" s="31">
        <f t="shared" si="7"/>
        <v>3.8212119763843332E-2</v>
      </c>
      <c r="G81" s="31">
        <f t="shared" si="8"/>
        <v>1259.9838155180696</v>
      </c>
      <c r="H81" s="31">
        <f t="shared" si="9"/>
        <v>1587559.215367473</v>
      </c>
    </row>
    <row r="82" spans="1:8" x14ac:dyDescent="0.25">
      <c r="A82">
        <v>79</v>
      </c>
      <c r="B82" s="69">
        <f>'Объединенные данные'!E81</f>
        <v>37207.428</v>
      </c>
      <c r="C82" s="59">
        <f t="shared" si="5"/>
        <v>32973.407999999996</v>
      </c>
      <c r="D82" s="59">
        <f>'Объединенные данные'!D81</f>
        <v>27120</v>
      </c>
      <c r="E82" s="31">
        <f t="shared" si="6"/>
        <v>34127.878169090749</v>
      </c>
      <c r="F82" s="31">
        <f t="shared" si="7"/>
        <v>8.2767070889964517E-2</v>
      </c>
      <c r="G82" s="31">
        <f t="shared" si="8"/>
        <v>3079.5498309092509</v>
      </c>
      <c r="H82" s="31">
        <f t="shared" si="9"/>
        <v>9483627.1610531956</v>
      </c>
    </row>
    <row r="83" spans="1:8" x14ac:dyDescent="0.25">
      <c r="A83">
        <v>80</v>
      </c>
      <c r="B83" s="69">
        <f>'Объединенные данные'!E82</f>
        <v>35567.64</v>
      </c>
      <c r="C83" s="59">
        <f t="shared" si="5"/>
        <v>37207.428</v>
      </c>
      <c r="D83" s="59">
        <f>'Объединенные данные'!D82</f>
        <v>24720</v>
      </c>
      <c r="E83" s="31">
        <f t="shared" si="6"/>
        <v>34456.834429485971</v>
      </c>
      <c r="F83" s="31">
        <f t="shared" si="7"/>
        <v>3.1230792105240289E-2</v>
      </c>
      <c r="G83" s="31">
        <f t="shared" si="8"/>
        <v>1110.8055705140287</v>
      </c>
      <c r="H83" s="31">
        <f t="shared" si="9"/>
        <v>1233889.0154849966</v>
      </c>
    </row>
    <row r="84" spans="1:8" x14ac:dyDescent="0.25">
      <c r="A84">
        <v>81</v>
      </c>
      <c r="B84" s="69">
        <f>'Объединенные данные'!E83</f>
        <v>37419.312000000005</v>
      </c>
      <c r="C84" s="59">
        <f t="shared" si="5"/>
        <v>35567.64</v>
      </c>
      <c r="D84" s="59">
        <f>'Объединенные данные'!D83</f>
        <v>26080</v>
      </c>
      <c r="E84" s="31">
        <f t="shared" si="6"/>
        <v>34471.00982097724</v>
      </c>
      <c r="F84" s="31">
        <f t="shared" si="7"/>
        <v>7.879092429659755E-2</v>
      </c>
      <c r="G84" s="31">
        <f t="shared" si="8"/>
        <v>2948.3021790227649</v>
      </c>
      <c r="H84" s="31">
        <f t="shared" si="9"/>
        <v>8692485.7388303839</v>
      </c>
    </row>
    <row r="85" spans="1:8" x14ac:dyDescent="0.25">
      <c r="A85">
        <v>82</v>
      </c>
      <c r="B85" s="69">
        <f>'Объединенные данные'!E84</f>
        <v>43133.495999999999</v>
      </c>
      <c r="C85" s="59">
        <f t="shared" si="5"/>
        <v>37419.312000000005</v>
      </c>
      <c r="D85" s="59">
        <f>'Объединенные данные'!D84</f>
        <v>32400</v>
      </c>
      <c r="E85" s="31">
        <f t="shared" si="6"/>
        <v>37038.435595308256</v>
      </c>
      <c r="F85" s="31">
        <f t="shared" si="7"/>
        <v>0.14130689533470098</v>
      </c>
      <c r="G85" s="31">
        <f t="shared" si="8"/>
        <v>6095.0604046917433</v>
      </c>
      <c r="H85" s="31">
        <f t="shared" si="9"/>
        <v>37149761.336841077</v>
      </c>
    </row>
    <row r="86" spans="1:8" x14ac:dyDescent="0.25">
      <c r="A86">
        <v>83</v>
      </c>
      <c r="B86" s="69">
        <f>'Объединенные данные'!E85</f>
        <v>40942.403999999995</v>
      </c>
      <c r="C86" s="59">
        <f t="shared" si="5"/>
        <v>43133.495999999999</v>
      </c>
      <c r="D86" s="59">
        <f>'Объединенные данные'!D85</f>
        <v>32000</v>
      </c>
      <c r="E86" s="31">
        <f t="shared" si="6"/>
        <v>38416.027530160733</v>
      </c>
      <c r="F86" s="31">
        <f t="shared" si="7"/>
        <v>6.1705621141329728E-2</v>
      </c>
      <c r="G86" s="31">
        <f t="shared" si="8"/>
        <v>2526.3764698392624</v>
      </c>
      <c r="H86" s="31">
        <f t="shared" si="9"/>
        <v>6382578.0673574936</v>
      </c>
    </row>
    <row r="87" spans="1:8" x14ac:dyDescent="0.25">
      <c r="A87">
        <v>84</v>
      </c>
      <c r="B87" s="69">
        <f>'Объединенные данные'!E86</f>
        <v>29820.144</v>
      </c>
      <c r="C87" s="59">
        <f t="shared" si="5"/>
        <v>40942.403999999995</v>
      </c>
      <c r="D87" s="59">
        <f>'Объединенные данные'!D86</f>
        <v>20880</v>
      </c>
      <c r="E87" s="31">
        <f t="shared" si="6"/>
        <v>34180.43359114357</v>
      </c>
      <c r="F87" s="31">
        <f t="shared" si="7"/>
        <v>0.14621960213014296</v>
      </c>
      <c r="G87" s="31">
        <f t="shared" si="8"/>
        <v>4360.2895911435699</v>
      </c>
      <c r="H87" s="31">
        <f t="shared" si="9"/>
        <v>19012125.318634961</v>
      </c>
    </row>
    <row r="88" spans="1:8" x14ac:dyDescent="0.25">
      <c r="A88">
        <v>85</v>
      </c>
      <c r="B88" s="69">
        <f>'Объединенные данные'!E87</f>
        <v>39027.455999999998</v>
      </c>
      <c r="C88" s="59">
        <f t="shared" si="5"/>
        <v>29820.144</v>
      </c>
      <c r="D88" s="59">
        <f>'Объединенные данные'!D87</f>
        <v>28480</v>
      </c>
      <c r="E88" s="31">
        <f t="shared" si="6"/>
        <v>33742.339307944785</v>
      </c>
      <c r="F88" s="31">
        <f t="shared" si="7"/>
        <v>0.13542047660127304</v>
      </c>
      <c r="G88" s="31">
        <f t="shared" si="8"/>
        <v>5285.1166920552132</v>
      </c>
      <c r="H88" s="31">
        <f t="shared" si="9"/>
        <v>27932458.448640641</v>
      </c>
    </row>
    <row r="89" spans="1:8" x14ac:dyDescent="0.25">
      <c r="A89">
        <v>86</v>
      </c>
      <c r="B89" s="69">
        <f>'Объединенные данные'!E88</f>
        <v>31405.608</v>
      </c>
      <c r="C89" s="59">
        <f t="shared" si="5"/>
        <v>39027.455999999998</v>
      </c>
      <c r="D89" s="59">
        <f>'Объединенные данные'!D88</f>
        <v>23680</v>
      </c>
      <c r="E89" s="31">
        <f t="shared" si="6"/>
        <v>34595.496123970581</v>
      </c>
      <c r="F89" s="31">
        <f t="shared" si="7"/>
        <v>0.10157065336772275</v>
      </c>
      <c r="G89" s="31">
        <f t="shared" si="8"/>
        <v>3189.8881239705806</v>
      </c>
      <c r="H89" s="31">
        <f t="shared" si="9"/>
        <v>10175386.24344855</v>
      </c>
    </row>
    <row r="90" spans="1:8" x14ac:dyDescent="0.25">
      <c r="A90">
        <v>87</v>
      </c>
      <c r="B90" s="69">
        <f>'Объединенные данные'!E89</f>
        <v>29916.432000000001</v>
      </c>
      <c r="C90" s="59">
        <f t="shared" si="5"/>
        <v>31405.608</v>
      </c>
      <c r="D90" s="59">
        <f>'Объединенные данные'!D89</f>
        <v>22720</v>
      </c>
      <c r="E90" s="31">
        <f t="shared" si="6"/>
        <v>32266.834439905619</v>
      </c>
      <c r="F90" s="31">
        <f t="shared" si="7"/>
        <v>7.856560033314193E-2</v>
      </c>
      <c r="G90" s="31">
        <f t="shared" si="8"/>
        <v>2350.4024399056179</v>
      </c>
      <c r="H90" s="31">
        <f t="shared" si="9"/>
        <v>5524391.6295142816</v>
      </c>
    </row>
    <row r="91" spans="1:8" x14ac:dyDescent="0.25">
      <c r="A91">
        <v>88</v>
      </c>
      <c r="B91" s="69">
        <f>'Объединенные данные'!E90</f>
        <v>38368.572</v>
      </c>
      <c r="C91" s="59">
        <f t="shared" si="5"/>
        <v>29916.432000000001</v>
      </c>
      <c r="D91" s="59">
        <f>'Объединенные данные'!D90</f>
        <v>29920</v>
      </c>
      <c r="E91" s="31">
        <f t="shared" si="6"/>
        <v>34241.327152373007</v>
      </c>
      <c r="F91" s="31">
        <f t="shared" si="7"/>
        <v>0.10756837256353957</v>
      </c>
      <c r="G91" s="31">
        <f t="shared" si="8"/>
        <v>4127.2448476269929</v>
      </c>
      <c r="H91" s="31">
        <f t="shared" si="9"/>
        <v>17034150.032263558</v>
      </c>
    </row>
    <row r="92" spans="1:8" x14ac:dyDescent="0.25">
      <c r="A92">
        <v>89</v>
      </c>
      <c r="B92" s="69">
        <f>'Объединенные данные'!E91</f>
        <v>40734.912000000004</v>
      </c>
      <c r="C92" s="59">
        <f t="shared" si="5"/>
        <v>38368.572</v>
      </c>
      <c r="D92" s="59">
        <f>'Объединенные данные'!D91</f>
        <v>31440</v>
      </c>
      <c r="E92" s="31">
        <f t="shared" si="6"/>
        <v>36973.433215053221</v>
      </c>
      <c r="F92" s="31">
        <f t="shared" si="7"/>
        <v>9.2340417599202931E-2</v>
      </c>
      <c r="G92" s="31">
        <f t="shared" si="8"/>
        <v>3761.478784946783</v>
      </c>
      <c r="H92" s="31">
        <f t="shared" si="9"/>
        <v>14148722.649604727</v>
      </c>
    </row>
    <row r="93" spans="1:8" x14ac:dyDescent="0.25">
      <c r="A93">
        <v>90</v>
      </c>
      <c r="B93" s="69">
        <f>'Объединенные данные'!E92</f>
        <v>43091.892</v>
      </c>
      <c r="C93" s="59">
        <f t="shared" si="5"/>
        <v>40734.912000000004</v>
      </c>
      <c r="D93" s="59">
        <f>'Объединенные данные'!D92</f>
        <v>33520</v>
      </c>
      <c r="E93" s="31">
        <f t="shared" si="6"/>
        <v>38282.419809316838</v>
      </c>
      <c r="F93" s="31">
        <f t="shared" si="7"/>
        <v>0.1116096780035363</v>
      </c>
      <c r="G93" s="31">
        <f t="shared" si="8"/>
        <v>4809.4721906831619</v>
      </c>
      <c r="H93" s="31">
        <f t="shared" si="9"/>
        <v>23131022.752954692</v>
      </c>
    </row>
    <row r="94" spans="1:8" x14ac:dyDescent="0.25">
      <c r="A94">
        <v>91</v>
      </c>
      <c r="B94" s="69">
        <f>'Объединенные данные'!E93</f>
        <v>33422.436000000002</v>
      </c>
      <c r="C94" s="59">
        <f t="shared" si="5"/>
        <v>43091.892</v>
      </c>
      <c r="D94" s="59">
        <f>'Объединенные данные'!D93</f>
        <v>26800</v>
      </c>
      <c r="E94" s="31">
        <f t="shared" si="6"/>
        <v>36694.969755110455</v>
      </c>
      <c r="F94" s="31">
        <f t="shared" si="7"/>
        <v>9.7914279949865207E-2</v>
      </c>
      <c r="G94" s="31">
        <f t="shared" si="8"/>
        <v>3272.5337551104531</v>
      </c>
      <c r="H94" s="31">
        <f t="shared" si="9"/>
        <v>10709477.178337323</v>
      </c>
    </row>
    <row r="95" spans="1:8" x14ac:dyDescent="0.25">
      <c r="A95">
        <v>92</v>
      </c>
      <c r="B95" s="69">
        <f>'Объединенные данные'!E94</f>
        <v>36796.307999999997</v>
      </c>
      <c r="C95" s="59">
        <f t="shared" si="5"/>
        <v>33422.436000000002</v>
      </c>
      <c r="D95" s="59">
        <f>'Объединенные данные'!D94</f>
        <v>29360</v>
      </c>
      <c r="E95" s="31">
        <f t="shared" si="6"/>
        <v>34983.113563577914</v>
      </c>
      <c r="F95" s="31">
        <f t="shared" si="7"/>
        <v>4.9276531667853299E-2</v>
      </c>
      <c r="G95" s="31">
        <f t="shared" si="8"/>
        <v>1813.1944364220835</v>
      </c>
      <c r="H95" s="31">
        <f t="shared" si="9"/>
        <v>3287674.0642719972</v>
      </c>
    </row>
    <row r="96" spans="1:8" x14ac:dyDescent="0.25">
      <c r="A96">
        <v>93</v>
      </c>
      <c r="B96" s="69">
        <f>'Объединенные данные'!E95</f>
        <v>36747.119999999995</v>
      </c>
      <c r="C96" s="59">
        <f t="shared" si="5"/>
        <v>36796.307999999997</v>
      </c>
      <c r="D96" s="59">
        <f>'Объединенные данные'!D95</f>
        <v>28560</v>
      </c>
      <c r="E96" s="31">
        <f t="shared" si="6"/>
        <v>35611.077147655873</v>
      </c>
      <c r="F96" s="31">
        <f t="shared" si="7"/>
        <v>3.0915153414583851E-2</v>
      </c>
      <c r="G96" s="31">
        <f t="shared" si="8"/>
        <v>1136.0428523441224</v>
      </c>
      <c r="H96" s="31">
        <f t="shared" si="9"/>
        <v>1290593.3623621694</v>
      </c>
    </row>
    <row r="97" spans="1:8" x14ac:dyDescent="0.25">
      <c r="A97">
        <v>94</v>
      </c>
      <c r="B97" s="69">
        <f>'Объединенные данные'!E96</f>
        <v>31827.671999999999</v>
      </c>
      <c r="C97" s="59">
        <f t="shared" si="5"/>
        <v>36747.119999999995</v>
      </c>
      <c r="D97" s="59">
        <f>'Объединенные данные'!D96</f>
        <v>26320</v>
      </c>
      <c r="E97" s="31">
        <f t="shared" si="6"/>
        <v>34861.440881780247</v>
      </c>
      <c r="F97" s="31">
        <f t="shared" si="7"/>
        <v>9.5318592003218086E-2</v>
      </c>
      <c r="G97" s="31">
        <f t="shared" si="8"/>
        <v>3033.7688817802482</v>
      </c>
      <c r="H97" s="31">
        <f t="shared" si="9"/>
        <v>9203753.6280581784</v>
      </c>
    </row>
    <row r="98" spans="1:8" x14ac:dyDescent="0.25">
      <c r="A98">
        <v>95</v>
      </c>
      <c r="B98" s="69">
        <f>'Объединенные данные'!E97</f>
        <v>30901.98</v>
      </c>
      <c r="C98" s="59">
        <f t="shared" si="5"/>
        <v>31827.671999999999</v>
      </c>
      <c r="D98" s="59">
        <f>'Объединенные данные'!D97</f>
        <v>28880</v>
      </c>
      <c r="E98" s="31">
        <f t="shared" si="6"/>
        <v>34404.07825191693</v>
      </c>
      <c r="F98" s="31">
        <f t="shared" si="7"/>
        <v>0.11332925113267597</v>
      </c>
      <c r="G98" s="31">
        <f t="shared" si="8"/>
        <v>3502.0982519169302</v>
      </c>
      <c r="H98" s="31">
        <f t="shared" si="9"/>
        <v>12264692.166079618</v>
      </c>
    </row>
    <row r="99" spans="1:8" x14ac:dyDescent="0.25">
      <c r="A99">
        <v>96</v>
      </c>
      <c r="B99" s="69">
        <f>'Объединенные данные'!E98</f>
        <v>38655.372000000003</v>
      </c>
      <c r="C99" s="59">
        <f t="shared" si="5"/>
        <v>30901.98</v>
      </c>
      <c r="D99" s="59">
        <f>'Объединенные данные'!D98</f>
        <v>33520</v>
      </c>
      <c r="E99" s="31">
        <f t="shared" si="6"/>
        <v>35685.508417518897</v>
      </c>
      <c r="F99" s="31">
        <f t="shared" si="7"/>
        <v>7.6829258879751727E-2</v>
      </c>
      <c r="G99" s="31">
        <f t="shared" si="8"/>
        <v>2969.8635824811063</v>
      </c>
      <c r="H99" s="31">
        <f t="shared" si="9"/>
        <v>8820089.6985475104</v>
      </c>
    </row>
    <row r="100" spans="1:8" x14ac:dyDescent="0.25">
      <c r="A100">
        <v>97</v>
      </c>
      <c r="B100" s="69">
        <f>'Объединенные данные'!E99</f>
        <v>35070.288</v>
      </c>
      <c r="C100" s="59">
        <f t="shared" si="5"/>
        <v>38655.372000000003</v>
      </c>
      <c r="D100" s="59">
        <f>'Объединенные данные'!D99</f>
        <v>29520</v>
      </c>
      <c r="E100" s="31">
        <f t="shared" si="6"/>
        <v>36417.76762129541</v>
      </c>
      <c r="F100" s="31">
        <f t="shared" si="7"/>
        <v>3.8422257076856904E-2</v>
      </c>
      <c r="G100" s="31">
        <f t="shared" si="8"/>
        <v>1347.4796212954097</v>
      </c>
      <c r="H100" s="31">
        <f t="shared" si="9"/>
        <v>1815701.329806421</v>
      </c>
    </row>
    <row r="101" spans="1:8" x14ac:dyDescent="0.25">
      <c r="A101">
        <v>98</v>
      </c>
      <c r="B101" s="69">
        <f>'Объединенные данные'!E100</f>
        <v>24490.656000000003</v>
      </c>
      <c r="C101" s="59">
        <f t="shared" si="5"/>
        <v>35070.288</v>
      </c>
      <c r="D101" s="59">
        <f>'Объединенные данные'!D100</f>
        <v>20160</v>
      </c>
      <c r="E101" s="31">
        <f t="shared" si="6"/>
        <v>32392.808495815247</v>
      </c>
      <c r="F101" s="31">
        <f t="shared" si="7"/>
        <v>0.32265989509693999</v>
      </c>
      <c r="G101" s="31">
        <f t="shared" si="8"/>
        <v>7902.152495815244</v>
      </c>
      <c r="H101" s="31">
        <f t="shared" si="9"/>
        <v>62444014.067119092</v>
      </c>
    </row>
    <row r="102" spans="1:8" x14ac:dyDescent="0.25">
      <c r="A102">
        <v>99</v>
      </c>
      <c r="B102" s="69">
        <f>'Объединенные данные'!E101</f>
        <v>33855.455999999998</v>
      </c>
      <c r="C102" s="59">
        <f t="shared" si="5"/>
        <v>24490.656000000003</v>
      </c>
      <c r="D102" s="59">
        <f>'Объединенные данные'!D101</f>
        <v>13360</v>
      </c>
      <c r="E102" s="31">
        <f t="shared" si="6"/>
        <v>27362.445644578918</v>
      </c>
      <c r="F102" s="31">
        <f t="shared" si="7"/>
        <v>0.19178623248852653</v>
      </c>
      <c r="G102" s="31">
        <f t="shared" si="8"/>
        <v>6493.01035542108</v>
      </c>
      <c r="H102" s="31">
        <f t="shared" si="9"/>
        <v>42159183.475605384</v>
      </c>
    </row>
    <row r="103" spans="1:8" x14ac:dyDescent="0.25">
      <c r="A103">
        <v>100</v>
      </c>
      <c r="B103" s="69">
        <f>'Объединенные данные'!E102</f>
        <v>29903.627999999997</v>
      </c>
      <c r="C103" s="59">
        <f t="shared" si="5"/>
        <v>33855.455999999998</v>
      </c>
      <c r="D103" s="59">
        <f>'Объединенные данные'!D102</f>
        <v>23520</v>
      </c>
      <c r="E103" s="31">
        <f t="shared" si="6"/>
        <v>33176.935474869213</v>
      </c>
      <c r="F103" s="31">
        <f t="shared" si="7"/>
        <v>0.1094618845201397</v>
      </c>
      <c r="G103" s="31">
        <f t="shared" si="8"/>
        <v>3273.3074748692161</v>
      </c>
      <c r="H103" s="31">
        <f t="shared" si="9"/>
        <v>10714541.825034684</v>
      </c>
    </row>
    <row r="104" spans="1:8" x14ac:dyDescent="0.25">
      <c r="A104">
        <v>101</v>
      </c>
      <c r="B104" s="69">
        <f>'Объединенные данные'!E103</f>
        <v>38230.847999999998</v>
      </c>
      <c r="C104" s="59">
        <f t="shared" si="5"/>
        <v>29903.627999999997</v>
      </c>
      <c r="D104" s="59">
        <f>'Объединенные данные'!D103</f>
        <v>29600</v>
      </c>
      <c r="E104" s="31">
        <f t="shared" si="6"/>
        <v>34132.710493813604</v>
      </c>
      <c r="F104" s="31">
        <f t="shared" si="7"/>
        <v>0.10719452276304189</v>
      </c>
      <c r="G104" s="31">
        <f t="shared" si="8"/>
        <v>4098.1375061863946</v>
      </c>
      <c r="H104" s="31">
        <f t="shared" si="9"/>
        <v>16794731.019611642</v>
      </c>
    </row>
    <row r="105" spans="1:8" x14ac:dyDescent="0.25">
      <c r="A105">
        <v>102</v>
      </c>
      <c r="B105" s="69">
        <f>'Объединенные данные'!E104</f>
        <v>34286.111999999994</v>
      </c>
      <c r="C105" s="59">
        <f t="shared" si="5"/>
        <v>38230.847999999998</v>
      </c>
      <c r="D105" s="59">
        <f>'Объединенные данные'!D104</f>
        <v>27520</v>
      </c>
      <c r="E105" s="31">
        <f t="shared" si="6"/>
        <v>35647.930126428684</v>
      </c>
      <c r="F105" s="31">
        <f t="shared" si="7"/>
        <v>3.9719234611048655E-2</v>
      </c>
      <c r="G105" s="31">
        <f t="shared" si="8"/>
        <v>1361.8181264286904</v>
      </c>
      <c r="H105" s="31">
        <f t="shared" si="9"/>
        <v>1854548.6094697488</v>
      </c>
    </row>
    <row r="106" spans="1:8" x14ac:dyDescent="0.25">
      <c r="A106">
        <v>103</v>
      </c>
      <c r="B106" s="69">
        <f>'Объединенные данные'!E105</f>
        <v>36965.292000000001</v>
      </c>
      <c r="C106" s="59">
        <f t="shared" si="5"/>
        <v>34286.111999999994</v>
      </c>
      <c r="D106" s="59">
        <f>'Объединенные данные'!D105</f>
        <v>31712</v>
      </c>
      <c r="E106" s="31">
        <f t="shared" si="6"/>
        <v>35984.691207992531</v>
      </c>
      <c r="F106" s="31">
        <f t="shared" si="7"/>
        <v>2.6527608438950512E-2</v>
      </c>
      <c r="G106" s="31">
        <f t="shared" si="8"/>
        <v>980.60079200746986</v>
      </c>
      <c r="H106" s="31">
        <f t="shared" si="9"/>
        <v>961577.9132856772</v>
      </c>
    </row>
    <row r="107" spans="1:8" x14ac:dyDescent="0.25">
      <c r="A107">
        <v>104</v>
      </c>
      <c r="B107" s="69">
        <f>'Объединенные данные'!E106</f>
        <v>41465.520000000004</v>
      </c>
      <c r="C107" s="59">
        <f t="shared" si="5"/>
        <v>36965.292000000001</v>
      </c>
      <c r="D107" s="59">
        <f>'Объединенные данные'!D106</f>
        <v>32160</v>
      </c>
      <c r="E107" s="31">
        <f t="shared" si="6"/>
        <v>36839.601032710838</v>
      </c>
      <c r="F107" s="31">
        <f t="shared" si="7"/>
        <v>0.11156061632144408</v>
      </c>
      <c r="G107" s="31">
        <f t="shared" si="8"/>
        <v>4625.9189672891662</v>
      </c>
      <c r="H107" s="31">
        <f t="shared" si="9"/>
        <v>21399126.291925665</v>
      </c>
    </row>
    <row r="108" spans="1:8" x14ac:dyDescent="0.25">
      <c r="A108">
        <v>105</v>
      </c>
      <c r="B108" s="69">
        <f>'Объединенные данные'!E107</f>
        <v>36002.387999999999</v>
      </c>
      <c r="C108" s="59">
        <f t="shared" si="5"/>
        <v>41465.520000000004</v>
      </c>
      <c r="D108" s="59">
        <f>'Объединенные данные'!D107</f>
        <v>28240</v>
      </c>
      <c r="E108" s="31">
        <f t="shared" si="6"/>
        <v>36738.997128115247</v>
      </c>
      <c r="F108" s="31">
        <f t="shared" si="7"/>
        <v>2.0460007489371195E-2</v>
      </c>
      <c r="G108" s="31">
        <f t="shared" si="8"/>
        <v>736.60912811524759</v>
      </c>
      <c r="H108" s="31">
        <f t="shared" si="9"/>
        <v>542593.00762270519</v>
      </c>
    </row>
    <row r="109" spans="1:8" x14ac:dyDescent="0.25">
      <c r="A109">
        <v>106</v>
      </c>
      <c r="B109" s="69">
        <f>'Объединенные данные'!E108</f>
        <v>32684.136000000002</v>
      </c>
      <c r="C109" s="59">
        <f t="shared" si="5"/>
        <v>36002.387999999999</v>
      </c>
      <c r="D109" s="59">
        <f>'Объединенные данные'!D108</f>
        <v>28000</v>
      </c>
      <c r="E109" s="31">
        <f t="shared" si="6"/>
        <v>35217.23874019373</v>
      </c>
      <c r="F109" s="31">
        <f t="shared" si="7"/>
        <v>7.7502514987507334E-2</v>
      </c>
      <c r="G109" s="31">
        <f t="shared" si="8"/>
        <v>2533.1027401937281</v>
      </c>
      <c r="H109" s="31">
        <f t="shared" si="9"/>
        <v>6416609.4923769739</v>
      </c>
    </row>
    <row r="110" spans="1:8" x14ac:dyDescent="0.25">
      <c r="A110">
        <v>107</v>
      </c>
      <c r="B110" s="69">
        <f>'Объединенные данные'!E109</f>
        <v>33692.268000000004</v>
      </c>
      <c r="C110" s="59">
        <f t="shared" si="5"/>
        <v>32684.136000000002</v>
      </c>
      <c r="D110" s="59">
        <f>'Объединенные данные'!D109</f>
        <v>31200</v>
      </c>
      <c r="E110" s="31">
        <f t="shared" si="6"/>
        <v>35393.22767437499</v>
      </c>
      <c r="F110" s="31">
        <f t="shared" si="7"/>
        <v>5.0485163966254396E-2</v>
      </c>
      <c r="G110" s="31">
        <f t="shared" si="8"/>
        <v>1700.9596743749862</v>
      </c>
      <c r="H110" s="31">
        <f t="shared" si="9"/>
        <v>2893263.8138498589</v>
      </c>
    </row>
    <row r="111" spans="1:8" x14ac:dyDescent="0.25">
      <c r="A111">
        <v>108</v>
      </c>
      <c r="B111" s="69">
        <f>'Объединенные данные'!E110</f>
        <v>35465.712</v>
      </c>
      <c r="C111" s="59">
        <f t="shared" si="5"/>
        <v>33692.268000000004</v>
      </c>
      <c r="D111" s="59">
        <f>'Объединенные данные'!D110</f>
        <v>35680</v>
      </c>
      <c r="E111" s="31">
        <f t="shared" si="6"/>
        <v>37132.769916133031</v>
      </c>
      <c r="F111" s="31">
        <f t="shared" si="7"/>
        <v>4.7004777914314295E-2</v>
      </c>
      <c r="G111" s="31">
        <f t="shared" si="8"/>
        <v>1667.0579161330315</v>
      </c>
      <c r="H111" s="31">
        <f t="shared" si="9"/>
        <v>2779082.0957418056</v>
      </c>
    </row>
    <row r="112" spans="1:8" x14ac:dyDescent="0.25">
      <c r="A112">
        <v>109</v>
      </c>
      <c r="B112" s="69">
        <f>'Объединенные данные'!E111</f>
        <v>38380.259999999995</v>
      </c>
      <c r="C112" s="59">
        <f t="shared" si="5"/>
        <v>35465.712</v>
      </c>
      <c r="D112" s="59">
        <f>'Объединенные данные'!D111</f>
        <v>30640</v>
      </c>
      <c r="E112" s="31">
        <f t="shared" si="6"/>
        <v>35943.690142148029</v>
      </c>
      <c r="F112" s="31">
        <f t="shared" si="7"/>
        <v>6.3484975293340018E-2</v>
      </c>
      <c r="G112" s="31">
        <f t="shared" si="8"/>
        <v>2436.5698578519659</v>
      </c>
      <c r="H112" s="31">
        <f t="shared" si="9"/>
        <v>5936872.6721927496</v>
      </c>
    </row>
    <row r="113" spans="1:8" x14ac:dyDescent="0.25">
      <c r="A113">
        <v>110</v>
      </c>
      <c r="B113" s="69">
        <f>'Объединенные данные'!E112</f>
        <v>38176.536</v>
      </c>
      <c r="C113" s="59">
        <f t="shared" si="5"/>
        <v>38380.259999999995</v>
      </c>
      <c r="D113" s="59">
        <f>'Объединенные данные'!D112</f>
        <v>31120</v>
      </c>
      <c r="E113" s="31">
        <f t="shared" si="6"/>
        <v>36871.284978507509</v>
      </c>
      <c r="F113" s="31">
        <f t="shared" si="7"/>
        <v>3.4189875726087129E-2</v>
      </c>
      <c r="G113" s="31">
        <f t="shared" si="8"/>
        <v>1305.2510214924914</v>
      </c>
      <c r="H113" s="31">
        <f t="shared" si="9"/>
        <v>1703680.2291071923</v>
      </c>
    </row>
    <row r="114" spans="1:8" x14ac:dyDescent="0.25">
      <c r="A114">
        <v>111</v>
      </c>
      <c r="B114" s="69">
        <f>'Объединенные данные'!E113</f>
        <v>38066.520000000004</v>
      </c>
      <c r="C114" s="59">
        <f t="shared" si="5"/>
        <v>38176.536</v>
      </c>
      <c r="D114" s="59">
        <f>'Объединенные данные'!D113</f>
        <v>31280</v>
      </c>
      <c r="E114" s="31">
        <f t="shared" si="6"/>
        <v>36870.098303538944</v>
      </c>
      <c r="F114" s="31">
        <f t="shared" si="7"/>
        <v>3.1429762858833969E-2</v>
      </c>
      <c r="G114" s="31">
        <f t="shared" si="8"/>
        <v>1196.4216964610605</v>
      </c>
      <c r="H114" s="31">
        <f t="shared" si="9"/>
        <v>1431424.875762762</v>
      </c>
    </row>
    <row r="115" spans="1:8" x14ac:dyDescent="0.25">
      <c r="A115">
        <v>112</v>
      </c>
      <c r="B115" s="69">
        <f>'Объединенные данные'!E114</f>
        <v>36993.024000000005</v>
      </c>
      <c r="C115" s="59">
        <f t="shared" si="5"/>
        <v>38066.520000000004</v>
      </c>
      <c r="D115" s="59">
        <f>'Объединенные данные'!D114</f>
        <v>30320</v>
      </c>
      <c r="E115" s="31">
        <f t="shared" si="6"/>
        <v>36525.337463502219</v>
      </c>
      <c r="F115" s="31">
        <f t="shared" si="7"/>
        <v>1.2642560297254576E-2</v>
      </c>
      <c r="G115" s="31">
        <f t="shared" si="8"/>
        <v>467.68653649778571</v>
      </c>
      <c r="H115" s="31">
        <f t="shared" si="9"/>
        <v>218730.69642129465</v>
      </c>
    </row>
    <row r="116" spans="1:8" x14ac:dyDescent="0.25">
      <c r="A116">
        <v>113</v>
      </c>
      <c r="B116" s="69">
        <f>'Объединенные данные'!E115</f>
        <v>29930.160000000003</v>
      </c>
      <c r="C116" s="59">
        <f t="shared" si="5"/>
        <v>36993.024000000005</v>
      </c>
      <c r="D116" s="59">
        <f>'Объединенные данные'!D115</f>
        <v>21920</v>
      </c>
      <c r="E116" s="31">
        <f t="shared" si="6"/>
        <v>33479.40265969609</v>
      </c>
      <c r="F116" s="31">
        <f t="shared" si="7"/>
        <v>0.11858415256370451</v>
      </c>
      <c r="G116" s="31">
        <f t="shared" si="8"/>
        <v>3549.2426596960868</v>
      </c>
      <c r="H116" s="31">
        <f t="shared" si="9"/>
        <v>12597123.457406553</v>
      </c>
    </row>
    <row r="117" spans="1:8" x14ac:dyDescent="0.25">
      <c r="A117">
        <v>114</v>
      </c>
      <c r="B117" s="69">
        <f>'Объединенные данные'!E116</f>
        <v>31366.32</v>
      </c>
      <c r="C117" s="59">
        <f t="shared" si="5"/>
        <v>29930.160000000003</v>
      </c>
      <c r="D117" s="59">
        <f>'Объединенные данные'!D116</f>
        <v>27680</v>
      </c>
      <c r="E117" s="31">
        <f t="shared" si="6"/>
        <v>33508.307219970084</v>
      </c>
      <c r="F117" s="31">
        <f t="shared" si="7"/>
        <v>6.82894014972137E-2</v>
      </c>
      <c r="G117" s="31">
        <f t="shared" si="8"/>
        <v>2141.987219970084</v>
      </c>
      <c r="H117" s="31">
        <f t="shared" si="9"/>
        <v>4588109.2505151685</v>
      </c>
    </row>
    <row r="118" spans="1:8" x14ac:dyDescent="0.25">
      <c r="A118">
        <v>115</v>
      </c>
      <c r="B118" s="69">
        <f>'Объединенные данные'!E117</f>
        <v>24888.983999999997</v>
      </c>
      <c r="C118" s="59">
        <f t="shared" si="5"/>
        <v>31366.32</v>
      </c>
      <c r="D118" s="59">
        <f>'Объединенные данные'!D117</f>
        <v>18720</v>
      </c>
      <c r="E118" s="31">
        <f t="shared" si="6"/>
        <v>30941.019870301418</v>
      </c>
      <c r="F118" s="31">
        <f t="shared" si="7"/>
        <v>0.24316122627992454</v>
      </c>
      <c r="G118" s="31">
        <f t="shared" si="8"/>
        <v>6052.0358703014208</v>
      </c>
      <c r="H118" s="31">
        <f t="shared" si="9"/>
        <v>36627138.175415076</v>
      </c>
    </row>
    <row r="119" spans="1:8" x14ac:dyDescent="0.25">
      <c r="A119">
        <v>116</v>
      </c>
      <c r="B119" s="69">
        <f>'Объединенные данные'!E118</f>
        <v>26179.5</v>
      </c>
      <c r="C119" s="59">
        <f t="shared" si="5"/>
        <v>24888.983999999997</v>
      </c>
      <c r="D119" s="59">
        <f>'Объединенные данные'!D118</f>
        <v>21200</v>
      </c>
      <c r="E119" s="31">
        <f t="shared" si="6"/>
        <v>30045.904855350866</v>
      </c>
      <c r="F119" s="31">
        <f t="shared" si="7"/>
        <v>0.14768826201229457</v>
      </c>
      <c r="G119" s="31">
        <f t="shared" si="8"/>
        <v>3866.4048553508655</v>
      </c>
      <c r="H119" s="31">
        <f t="shared" si="9"/>
        <v>14949086.505480748</v>
      </c>
    </row>
    <row r="120" spans="1:8" x14ac:dyDescent="0.25">
      <c r="A120">
        <v>117</v>
      </c>
      <c r="B120" s="69">
        <f>'Объединенные данные'!E119</f>
        <v>38908.379999999997</v>
      </c>
      <c r="C120" s="59">
        <f t="shared" si="5"/>
        <v>26179.5</v>
      </c>
      <c r="D120" s="59">
        <f>'Объединенные данные'!D119</f>
        <v>30400</v>
      </c>
      <c r="E120" s="31">
        <f t="shared" si="6"/>
        <v>33412.243087229232</v>
      </c>
      <c r="F120" s="31">
        <f t="shared" si="7"/>
        <v>0.14125843617161049</v>
      </c>
      <c r="G120" s="31">
        <f t="shared" si="8"/>
        <v>5496.1369127707658</v>
      </c>
      <c r="H120" s="31">
        <f t="shared" si="9"/>
        <v>30207520.963921364</v>
      </c>
    </row>
    <row r="121" spans="1:8" x14ac:dyDescent="0.25">
      <c r="A121">
        <v>118</v>
      </c>
      <c r="B121" s="69">
        <f>'Объединенные данные'!E120</f>
        <v>35887.800000000003</v>
      </c>
      <c r="C121" s="59">
        <f t="shared" si="5"/>
        <v>38908.379999999997</v>
      </c>
      <c r="D121" s="59">
        <f>'Объединенные данные'!D120</f>
        <v>29680</v>
      </c>
      <c r="E121" s="31">
        <f t="shared" si="6"/>
        <v>36537.20544915049</v>
      </c>
      <c r="F121" s="31">
        <f t="shared" si="7"/>
        <v>1.8095437701683766E-2</v>
      </c>
      <c r="G121" s="31">
        <f t="shared" si="8"/>
        <v>649.40544915048667</v>
      </c>
      <c r="H121" s="31">
        <f t="shared" si="9"/>
        <v>421727.43738634535</v>
      </c>
    </row>
    <row r="122" spans="1:8" x14ac:dyDescent="0.25">
      <c r="A122">
        <v>119</v>
      </c>
      <c r="B122" s="69">
        <f>'Объединенные данные'!E121</f>
        <v>35975.051999999996</v>
      </c>
      <c r="C122" s="59">
        <f t="shared" si="5"/>
        <v>35887.800000000003</v>
      </c>
      <c r="D122" s="59">
        <f>'Объединенные данные'!D121</f>
        <v>30400</v>
      </c>
      <c r="E122" s="31">
        <f t="shared" si="6"/>
        <v>35976.238736237283</v>
      </c>
      <c r="F122" s="31">
        <f t="shared" si="7"/>
        <v>3.298775599509413E-5</v>
      </c>
      <c r="G122" s="31">
        <f t="shared" si="8"/>
        <v>1.1867362372868229</v>
      </c>
      <c r="H122" s="31">
        <f t="shared" si="9"/>
        <v>1.4083428968896863</v>
      </c>
    </row>
    <row r="123" spans="1:8" x14ac:dyDescent="0.25">
      <c r="A123">
        <v>120</v>
      </c>
      <c r="B123" s="69">
        <f>'Объединенные данные'!E122</f>
        <v>33464.892</v>
      </c>
      <c r="C123" s="59">
        <f t="shared" si="5"/>
        <v>35975.051999999996</v>
      </c>
      <c r="D123" s="59">
        <f>'Объединенные данные'!D122</f>
        <v>26800</v>
      </c>
      <c r="E123" s="31">
        <f t="shared" si="6"/>
        <v>34815.38766610554</v>
      </c>
      <c r="F123" s="31">
        <f t="shared" si="7"/>
        <v>4.0355596130581872E-2</v>
      </c>
      <c r="G123" s="31">
        <f t="shared" si="8"/>
        <v>1350.4956661055403</v>
      </c>
      <c r="H123" s="31">
        <f t="shared" si="9"/>
        <v>1823838.5441698469</v>
      </c>
    </row>
    <row r="124" spans="1:8" x14ac:dyDescent="0.25">
      <c r="A124">
        <v>121</v>
      </c>
      <c r="B124" s="69">
        <f>'Объединенные данные'!E123</f>
        <v>32498.627999999997</v>
      </c>
      <c r="C124" s="59">
        <f t="shared" si="5"/>
        <v>33464.892</v>
      </c>
      <c r="D124" s="59">
        <f>'Объединенные данные'!D123</f>
        <v>27680</v>
      </c>
      <c r="E124" s="31">
        <f t="shared" si="6"/>
        <v>34441.842181643035</v>
      </c>
      <c r="F124" s="31">
        <f t="shared" si="7"/>
        <v>5.9793729804317824E-2</v>
      </c>
      <c r="G124" s="31">
        <f t="shared" si="8"/>
        <v>1943.2141816430376</v>
      </c>
      <c r="H124" s="31">
        <f t="shared" si="9"/>
        <v>3776081.3557386203</v>
      </c>
    </row>
    <row r="125" spans="1:8" x14ac:dyDescent="0.25">
      <c r="A125">
        <v>122</v>
      </c>
      <c r="B125" s="69">
        <f>'Объединенные данные'!E124</f>
        <v>25145.484</v>
      </c>
      <c r="C125" s="59">
        <f t="shared" si="5"/>
        <v>32498.627999999997</v>
      </c>
      <c r="D125" s="59">
        <f>'Объединенные данные'!D124</f>
        <v>16640</v>
      </c>
      <c r="E125" s="31">
        <f t="shared" si="6"/>
        <v>30556.038328354967</v>
      </c>
      <c r="F125" s="31">
        <f t="shared" si="7"/>
        <v>0.21517002131893612</v>
      </c>
      <c r="G125" s="31">
        <f t="shared" si="8"/>
        <v>5410.5543283549669</v>
      </c>
      <c r="H125" s="31">
        <f t="shared" si="9"/>
        <v>29274098.140080668</v>
      </c>
    </row>
    <row r="126" spans="1:8" x14ac:dyDescent="0.25">
      <c r="A126">
        <v>123</v>
      </c>
      <c r="B126" s="69">
        <f>'Объединенные данные'!E125</f>
        <v>12630.432000000001</v>
      </c>
      <c r="C126" s="59">
        <f t="shared" si="5"/>
        <v>25145.484</v>
      </c>
      <c r="D126" s="59">
        <f>'Объединенные данные'!D125</f>
        <v>7680</v>
      </c>
      <c r="E126" s="31">
        <f t="shared" si="6"/>
        <v>25667.465355682376</v>
      </c>
      <c r="F126" s="31">
        <f t="shared" si="7"/>
        <v>1.0321921970430128</v>
      </c>
      <c r="G126" s="31">
        <f t="shared" si="8"/>
        <v>13037.033355682375</v>
      </c>
      <c r="H126" s="31">
        <f t="shared" si="9"/>
        <v>169964238.71717486</v>
      </c>
    </row>
    <row r="127" spans="1:8" x14ac:dyDescent="0.25">
      <c r="A127">
        <v>124</v>
      </c>
      <c r="B127" s="69">
        <f>'Объединенные данные'!E126</f>
        <v>24779.183999999997</v>
      </c>
      <c r="C127" s="59">
        <f t="shared" si="5"/>
        <v>12630.432000000001</v>
      </c>
      <c r="D127" s="59">
        <f>'Объединенные данные'!D126</f>
        <v>18240</v>
      </c>
      <c r="E127" s="31">
        <f t="shared" si="6"/>
        <v>25834.95435200206</v>
      </c>
      <c r="F127" s="31">
        <f t="shared" si="7"/>
        <v>4.2607147676939738E-2</v>
      </c>
      <c r="G127" s="31">
        <f t="shared" si="8"/>
        <v>1055.7703520020623</v>
      </c>
      <c r="H127" s="31">
        <f t="shared" si="9"/>
        <v>1114651.0361665585</v>
      </c>
    </row>
    <row r="128" spans="1:8" x14ac:dyDescent="0.25">
      <c r="A128">
        <v>125</v>
      </c>
      <c r="B128" s="69">
        <f>'Объединенные данные'!E127</f>
        <v>35654.567999999999</v>
      </c>
      <c r="C128" s="59">
        <f t="shared" si="5"/>
        <v>24779.183999999997</v>
      </c>
      <c r="D128" s="59">
        <f>'Объединенные данные'!D127</f>
        <v>26320</v>
      </c>
      <c r="E128" s="31">
        <f t="shared" si="6"/>
        <v>31700.66754024705</v>
      </c>
      <c r="F128" s="31">
        <f t="shared" si="7"/>
        <v>0.11089463935597114</v>
      </c>
      <c r="G128" s="31">
        <f t="shared" si="8"/>
        <v>3953.9004597529492</v>
      </c>
      <c r="H128" s="31">
        <f t="shared" si="9"/>
        <v>15633328.845634583</v>
      </c>
    </row>
    <row r="129" spans="1:8" x14ac:dyDescent="0.25">
      <c r="A129">
        <v>126</v>
      </c>
      <c r="B129" s="69">
        <f>'Объединенные данные'!E128</f>
        <v>35606.448000000004</v>
      </c>
      <c r="C129" s="59">
        <f t="shared" si="5"/>
        <v>35654.567999999999</v>
      </c>
      <c r="D129" s="59">
        <f>'Объединенные данные'!D128</f>
        <v>28000</v>
      </c>
      <c r="E129" s="31">
        <f t="shared" si="6"/>
        <v>35125.378273722978</v>
      </c>
      <c r="F129" s="31">
        <f t="shared" si="7"/>
        <v>1.3510747443188557E-2</v>
      </c>
      <c r="G129" s="31">
        <f t="shared" si="8"/>
        <v>481.06972627702635</v>
      </c>
      <c r="H129" s="31">
        <f t="shared" si="9"/>
        <v>231428.08154025304</v>
      </c>
    </row>
    <row r="130" spans="1:8" x14ac:dyDescent="0.25">
      <c r="A130">
        <v>127</v>
      </c>
      <c r="B130" s="69">
        <f>'Объединенные данные'!E129</f>
        <v>31026.396000000004</v>
      </c>
      <c r="C130" s="59">
        <f t="shared" si="5"/>
        <v>35606.448000000004</v>
      </c>
      <c r="D130" s="59">
        <f>'Объединенные данные'!D129</f>
        <v>24480</v>
      </c>
      <c r="E130" s="31">
        <f t="shared" si="6"/>
        <v>33955.083759064713</v>
      </c>
      <c r="F130" s="31">
        <f t="shared" si="7"/>
        <v>9.4393424201273932E-2</v>
      </c>
      <c r="G130" s="31">
        <f t="shared" si="8"/>
        <v>2928.6877590647091</v>
      </c>
      <c r="H130" s="31">
        <f t="shared" si="9"/>
        <v>8577211.9900954682</v>
      </c>
    </row>
    <row r="131" spans="1:8" x14ac:dyDescent="0.25">
      <c r="A131">
        <v>128</v>
      </c>
      <c r="B131" s="69">
        <f>'Объединенные данные'!E130</f>
        <v>32041.08</v>
      </c>
      <c r="C131" s="59">
        <f t="shared" si="5"/>
        <v>31026.396000000004</v>
      </c>
      <c r="D131" s="59">
        <f>'Объединенные данные'!D130</f>
        <v>24720</v>
      </c>
      <c r="E131" s="31">
        <f t="shared" si="6"/>
        <v>32824.40247390369</v>
      </c>
      <c r="F131" s="31">
        <f t="shared" si="7"/>
        <v>2.4447442904661412E-2</v>
      </c>
      <c r="G131" s="31">
        <f t="shared" si="8"/>
        <v>783.32247390368866</v>
      </c>
      <c r="H131" s="31">
        <f t="shared" si="9"/>
        <v>613594.09812259499</v>
      </c>
    </row>
    <row r="132" spans="1:8" x14ac:dyDescent="0.25">
      <c r="A132">
        <v>129</v>
      </c>
      <c r="B132" s="69">
        <f>'Объединенные данные'!E131</f>
        <v>32623.716</v>
      </c>
      <c r="C132" s="59">
        <f t="shared" si="5"/>
        <v>32041.08</v>
      </c>
      <c r="D132" s="59">
        <f>'Объединенные данные'!D131</f>
        <v>24160</v>
      </c>
      <c r="E132" s="31">
        <f t="shared" si="6"/>
        <v>32908.222645881673</v>
      </c>
      <c r="F132" s="31">
        <f t="shared" si="7"/>
        <v>8.7208534393100022E-3</v>
      </c>
      <c r="G132" s="31">
        <f t="shared" si="8"/>
        <v>284.50664588167274</v>
      </c>
      <c r="H132" s="31">
        <f t="shared" si="9"/>
        <v>80944.031550839529</v>
      </c>
    </row>
    <row r="133" spans="1:8" x14ac:dyDescent="0.25">
      <c r="A133">
        <v>130</v>
      </c>
      <c r="B133" s="69">
        <f>'Объединенные данные'!E132</f>
        <v>34596.275999999998</v>
      </c>
      <c r="C133" s="59">
        <f t="shared" si="5"/>
        <v>32623.716</v>
      </c>
      <c r="D133" s="59">
        <f>'Объединенные данные'!D132</f>
        <v>28400</v>
      </c>
      <c r="E133" s="31">
        <f t="shared" si="6"/>
        <v>34456.46361221846</v>
      </c>
      <c r="F133" s="31">
        <f t="shared" si="7"/>
        <v>4.0412554166679047E-3</v>
      </c>
      <c r="G133" s="31">
        <f t="shared" si="8"/>
        <v>139.81238778153784</v>
      </c>
      <c r="H133" s="31">
        <f t="shared" si="9"/>
        <v>19547.503777175112</v>
      </c>
    </row>
    <row r="134" spans="1:8" x14ac:dyDescent="0.25">
      <c r="A134">
        <v>131</v>
      </c>
      <c r="B134" s="69">
        <f>'Объединенные данные'!E133</f>
        <v>39941.292000000001</v>
      </c>
      <c r="C134" s="59">
        <f t="shared" ref="C134:C197" si="10">B133</f>
        <v>34596.275999999998</v>
      </c>
      <c r="D134" s="59">
        <f>'Объединенные данные'!D133</f>
        <v>31040</v>
      </c>
      <c r="E134" s="31">
        <f t="shared" ref="E134:E197" si="11">$M$19+$M$20*C134+$M$21*D134</f>
        <v>35845.612931041251</v>
      </c>
      <c r="F134" s="31">
        <f t="shared" ref="F134:F197" si="12">ABS((E134-B134)/B134)</f>
        <v>0.10254247831939814</v>
      </c>
      <c r="G134" s="31">
        <f t="shared" ref="G134:G197" si="13">ABS(E134-B134)</f>
        <v>4095.6790689587506</v>
      </c>
      <c r="H134" s="31">
        <f t="shared" ref="H134:H197" si="14">(E134-B134)^2</f>
        <v>16774587.035906818</v>
      </c>
    </row>
    <row r="135" spans="1:8" x14ac:dyDescent="0.25">
      <c r="A135">
        <v>132</v>
      </c>
      <c r="B135" s="69">
        <f>'Объединенные данные'!E134</f>
        <v>40669.884000000005</v>
      </c>
      <c r="C135" s="59">
        <f t="shared" si="10"/>
        <v>39941.292000000001</v>
      </c>
      <c r="D135" s="59">
        <f>'Объединенные данные'!D134</f>
        <v>31360</v>
      </c>
      <c r="E135" s="31">
        <f t="shared" si="11"/>
        <v>37362.485243792275</v>
      </c>
      <c r="F135" s="31">
        <f t="shared" si="12"/>
        <v>8.1323043759055968E-2</v>
      </c>
      <c r="G135" s="31">
        <f t="shared" si="13"/>
        <v>3307.3987562077309</v>
      </c>
      <c r="H135" s="31">
        <f t="shared" si="14"/>
        <v>10938886.532564446</v>
      </c>
    </row>
    <row r="136" spans="1:8" x14ac:dyDescent="0.25">
      <c r="A136">
        <v>133</v>
      </c>
      <c r="B136" s="69">
        <f>'Объединенные данные'!E135</f>
        <v>37340.016000000003</v>
      </c>
      <c r="C136" s="59">
        <f t="shared" si="10"/>
        <v>40669.884000000005</v>
      </c>
      <c r="D136" s="59">
        <f>'Объединенные данные'!D135</f>
        <v>27280</v>
      </c>
      <c r="E136" s="31">
        <f t="shared" si="11"/>
        <v>36213.16167183542</v>
      </c>
      <c r="F136" s="31">
        <f t="shared" si="12"/>
        <v>3.0178196178721063E-2</v>
      </c>
      <c r="G136" s="31">
        <f t="shared" si="13"/>
        <v>1126.8543281645834</v>
      </c>
      <c r="H136" s="31">
        <f t="shared" si="14"/>
        <v>1269800.6769032546</v>
      </c>
    </row>
    <row r="137" spans="1:8" x14ac:dyDescent="0.25">
      <c r="A137">
        <v>134</v>
      </c>
      <c r="B137" s="69">
        <f>'Объединенные данные'!E136</f>
        <v>31411.692000000003</v>
      </c>
      <c r="C137" s="59">
        <f t="shared" si="10"/>
        <v>37340.016000000003</v>
      </c>
      <c r="D137" s="59">
        <f>'Объединенные данные'!D136</f>
        <v>25120</v>
      </c>
      <c r="E137" s="31">
        <f t="shared" si="11"/>
        <v>34623.395226702138</v>
      </c>
      <c r="F137" s="31">
        <f t="shared" si="12"/>
        <v>0.1022454704669247</v>
      </c>
      <c r="G137" s="31">
        <f t="shared" si="13"/>
        <v>3211.703226702135</v>
      </c>
      <c r="H137" s="31">
        <f t="shared" si="14"/>
        <v>10315037.616408905</v>
      </c>
    </row>
    <row r="138" spans="1:8" x14ac:dyDescent="0.25">
      <c r="A138">
        <v>135</v>
      </c>
      <c r="B138" s="69">
        <f>'Объединенные данные'!E137</f>
        <v>29355.851999999995</v>
      </c>
      <c r="C138" s="59">
        <f t="shared" si="10"/>
        <v>31411.692000000003</v>
      </c>
      <c r="D138" s="59">
        <f>'Объединенные данные'!D137</f>
        <v>23360</v>
      </c>
      <c r="E138" s="31">
        <f t="shared" si="11"/>
        <v>32478.911401014502</v>
      </c>
      <c r="F138" s="31">
        <f t="shared" si="12"/>
        <v>0.10638626332543533</v>
      </c>
      <c r="G138" s="31">
        <f t="shared" si="13"/>
        <v>3123.0594010145069</v>
      </c>
      <c r="H138" s="31">
        <f t="shared" si="14"/>
        <v>9753500.0222650897</v>
      </c>
    </row>
    <row r="139" spans="1:8" x14ac:dyDescent="0.25">
      <c r="A139">
        <v>136</v>
      </c>
      <c r="B139" s="69">
        <f>'Объединенные данные'!E138</f>
        <v>28555.200000000001</v>
      </c>
      <c r="C139" s="59">
        <f t="shared" si="10"/>
        <v>29355.851999999995</v>
      </c>
      <c r="D139" s="59">
        <f>'Объединенные данные'!D138</f>
        <v>26160</v>
      </c>
      <c r="E139" s="31">
        <f t="shared" si="11"/>
        <v>32856.763868744631</v>
      </c>
      <c r="F139" s="31">
        <f t="shared" si="12"/>
        <v>0.15064029909594853</v>
      </c>
      <c r="G139" s="31">
        <f t="shared" si="13"/>
        <v>4301.5638687446299</v>
      </c>
      <c r="H139" s="31">
        <f t="shared" si="14"/>
        <v>18503451.716889266</v>
      </c>
    </row>
    <row r="140" spans="1:8" x14ac:dyDescent="0.25">
      <c r="A140">
        <v>137</v>
      </c>
      <c r="B140" s="69">
        <f>'Объединенные данные'!E139</f>
        <v>33423.288</v>
      </c>
      <c r="C140" s="59">
        <f t="shared" si="10"/>
        <v>28555.200000000001</v>
      </c>
      <c r="D140" s="59">
        <f>'Объединенные данные'!D139</f>
        <v>26320</v>
      </c>
      <c r="E140" s="31">
        <f t="shared" si="11"/>
        <v>32697.92644186574</v>
      </c>
      <c r="F140" s="31">
        <f t="shared" si="12"/>
        <v>2.1702280102851045E-2</v>
      </c>
      <c r="G140" s="31">
        <f t="shared" si="13"/>
        <v>725.36155813426012</v>
      </c>
      <c r="H140" s="31">
        <f t="shared" si="14"/>
        <v>526149.39001896163</v>
      </c>
    </row>
    <row r="141" spans="1:8" x14ac:dyDescent="0.25">
      <c r="A141">
        <v>138</v>
      </c>
      <c r="B141" s="69">
        <f>'Объединенные данные'!E140</f>
        <v>37107.983999999997</v>
      </c>
      <c r="C141" s="59">
        <f t="shared" si="10"/>
        <v>33423.288</v>
      </c>
      <c r="D141" s="59">
        <f>'Объединенные данные'!D140</f>
        <v>32320</v>
      </c>
      <c r="E141" s="31">
        <f t="shared" si="11"/>
        <v>35956.763049565707</v>
      </c>
      <c r="F141" s="31">
        <f t="shared" si="12"/>
        <v>3.1023537965153E-2</v>
      </c>
      <c r="G141" s="31">
        <f t="shared" si="13"/>
        <v>1151.22095043429</v>
      </c>
      <c r="H141" s="31">
        <f t="shared" si="14"/>
        <v>1325309.6767188299</v>
      </c>
    </row>
    <row r="142" spans="1:8" x14ac:dyDescent="0.25">
      <c r="A142">
        <v>139</v>
      </c>
      <c r="B142" s="69">
        <f>'Объединенные данные'!E141</f>
        <v>35762.639999999999</v>
      </c>
      <c r="C142" s="59">
        <f t="shared" si="10"/>
        <v>37107.983999999997</v>
      </c>
      <c r="D142" s="59">
        <f>'Объединенные данные'!D141</f>
        <v>27360</v>
      </c>
      <c r="E142" s="31">
        <f t="shared" si="11"/>
        <v>35298.760316737083</v>
      </c>
      <c r="F142" s="31">
        <f t="shared" si="12"/>
        <v>1.2971069341159264E-2</v>
      </c>
      <c r="G142" s="31">
        <f t="shared" si="13"/>
        <v>463.87968326291593</v>
      </c>
      <c r="H142" s="31">
        <f t="shared" si="14"/>
        <v>215184.3605441032</v>
      </c>
    </row>
    <row r="143" spans="1:8" x14ac:dyDescent="0.25">
      <c r="A143">
        <v>140</v>
      </c>
      <c r="B143" s="69">
        <f>'Объединенные данные'!E142</f>
        <v>36206.832000000002</v>
      </c>
      <c r="C143" s="59">
        <f t="shared" si="10"/>
        <v>35762.639999999999</v>
      </c>
      <c r="D143" s="59">
        <f>'Объединенные данные'!D142</f>
        <v>30960</v>
      </c>
      <c r="E143" s="31">
        <f t="shared" si="11"/>
        <v>36127.344933004417</v>
      </c>
      <c r="F143" s="31">
        <f t="shared" si="12"/>
        <v>2.195361002464544E-3</v>
      </c>
      <c r="G143" s="31">
        <f t="shared" si="13"/>
        <v>79.487066995585337</v>
      </c>
      <c r="H143" s="31">
        <f t="shared" si="14"/>
        <v>6318.1938195606717</v>
      </c>
    </row>
    <row r="144" spans="1:8" x14ac:dyDescent="0.25">
      <c r="A144">
        <v>141</v>
      </c>
      <c r="B144" s="69">
        <f>'Объединенные данные'!E143</f>
        <v>31991.627999999997</v>
      </c>
      <c r="C144" s="59">
        <f t="shared" si="10"/>
        <v>36206.832000000002</v>
      </c>
      <c r="D144" s="59">
        <f>'Объединенные данные'!D143</f>
        <v>23120</v>
      </c>
      <c r="E144" s="31">
        <f t="shared" si="11"/>
        <v>33666.398171806781</v>
      </c>
      <c r="F144" s="31">
        <f t="shared" si="12"/>
        <v>5.2350264006782769E-2</v>
      </c>
      <c r="G144" s="31">
        <f t="shared" si="13"/>
        <v>1674.7701718067838</v>
      </c>
      <c r="H144" s="31">
        <f t="shared" si="14"/>
        <v>2804855.1283737239</v>
      </c>
    </row>
    <row r="145" spans="1:8" x14ac:dyDescent="0.25">
      <c r="A145">
        <v>142</v>
      </c>
      <c r="B145" s="69">
        <f>'Объединенные данные'!E144</f>
        <v>24903.275999999998</v>
      </c>
      <c r="C145" s="59">
        <f t="shared" si="10"/>
        <v>31991.627999999997</v>
      </c>
      <c r="D145" s="59">
        <f>'Объединенные данные'!D144</f>
        <v>15000</v>
      </c>
      <c r="E145" s="31">
        <f t="shared" si="11"/>
        <v>29882.80809882874</v>
      </c>
      <c r="F145" s="31">
        <f t="shared" si="12"/>
        <v>0.19995490146873618</v>
      </c>
      <c r="G145" s="31">
        <f t="shared" si="13"/>
        <v>4979.5320988287422</v>
      </c>
      <c r="H145" s="31">
        <f t="shared" si="14"/>
        <v>24795739.923265778</v>
      </c>
    </row>
    <row r="146" spans="1:8" x14ac:dyDescent="0.25">
      <c r="A146">
        <v>143</v>
      </c>
      <c r="B146" s="69">
        <f>'Объединенные данные'!E145</f>
        <v>35221.284</v>
      </c>
      <c r="C146" s="59">
        <f t="shared" si="10"/>
        <v>24903.275999999998</v>
      </c>
      <c r="D146" s="59">
        <f>'Объединенные данные'!D145</f>
        <v>18000</v>
      </c>
      <c r="E146" s="31">
        <f t="shared" si="11"/>
        <v>28997.328643840247</v>
      </c>
      <c r="F146" s="31">
        <f t="shared" si="12"/>
        <v>0.17671006418050383</v>
      </c>
      <c r="G146" s="31">
        <f t="shared" si="13"/>
        <v>6223.9553561597531</v>
      </c>
      <c r="H146" s="31">
        <f t="shared" si="14"/>
        <v>38737620.275469683</v>
      </c>
    </row>
    <row r="147" spans="1:8" x14ac:dyDescent="0.25">
      <c r="A147">
        <v>144</v>
      </c>
      <c r="B147" s="69">
        <f>'Объединенные данные'!E146</f>
        <v>34803.348000000005</v>
      </c>
      <c r="C147" s="59">
        <f t="shared" si="10"/>
        <v>35221.284</v>
      </c>
      <c r="D147" s="59">
        <f>'Объединенные данные'!D146</f>
        <v>16720</v>
      </c>
      <c r="E147" s="31">
        <f t="shared" si="11"/>
        <v>31301.40997573363</v>
      </c>
      <c r="F147" s="31">
        <f t="shared" si="12"/>
        <v>0.10062072258871115</v>
      </c>
      <c r="G147" s="31">
        <f t="shared" si="13"/>
        <v>3501.9380242663756</v>
      </c>
      <c r="H147" s="31">
        <f t="shared" si="14"/>
        <v>12263569.925802685</v>
      </c>
    </row>
    <row r="148" spans="1:8" x14ac:dyDescent="0.25">
      <c r="A148">
        <v>145</v>
      </c>
      <c r="B148" s="69">
        <f>'Объединенные данные'!E147</f>
        <v>34743.912000000004</v>
      </c>
      <c r="C148" s="59">
        <f t="shared" si="10"/>
        <v>34803.348000000005</v>
      </c>
      <c r="D148" s="59">
        <f>'Объединенные данные'!D147</f>
        <v>26400</v>
      </c>
      <c r="E148" s="31">
        <f t="shared" si="11"/>
        <v>34374.392734920024</v>
      </c>
      <c r="F148" s="31">
        <f t="shared" si="12"/>
        <v>1.0635511196320665E-2</v>
      </c>
      <c r="G148" s="31">
        <f t="shared" si="13"/>
        <v>369.51926507997996</v>
      </c>
      <c r="H148" s="31">
        <f t="shared" si="14"/>
        <v>136544.48726524849</v>
      </c>
    </row>
    <row r="149" spans="1:8" x14ac:dyDescent="0.25">
      <c r="A149">
        <v>146</v>
      </c>
      <c r="B149" s="69">
        <f>'Объединенные данные'!E148</f>
        <v>38730.563999999998</v>
      </c>
      <c r="C149" s="59">
        <f t="shared" si="10"/>
        <v>34743.912000000004</v>
      </c>
      <c r="D149" s="59">
        <f>'Объединенные данные'!D148</f>
        <v>30480</v>
      </c>
      <c r="E149" s="31">
        <f t="shared" si="11"/>
        <v>35700.442723706568</v>
      </c>
      <c r="F149" s="31">
        <f t="shared" si="12"/>
        <v>7.8235919215982247E-2</v>
      </c>
      <c r="G149" s="31">
        <f t="shared" si="13"/>
        <v>3030.1212762934301</v>
      </c>
      <c r="H149" s="31">
        <f t="shared" si="14"/>
        <v>9181634.9490461256</v>
      </c>
    </row>
    <row r="150" spans="1:8" x14ac:dyDescent="0.25">
      <c r="A150">
        <v>147</v>
      </c>
      <c r="B150" s="69">
        <f>'Объединенные данные'!E149</f>
        <v>31664.507999999998</v>
      </c>
      <c r="C150" s="59">
        <f t="shared" si="10"/>
        <v>38730.563999999998</v>
      </c>
      <c r="D150" s="59">
        <f>'Объединенные данные'!D149</f>
        <v>31600</v>
      </c>
      <c r="E150" s="31">
        <f t="shared" si="11"/>
        <v>37121.654094710524</v>
      </c>
      <c r="F150" s="31">
        <f t="shared" si="12"/>
        <v>0.17234267763486255</v>
      </c>
      <c r="G150" s="31">
        <f t="shared" si="13"/>
        <v>5457.1460947105261</v>
      </c>
      <c r="H150" s="31">
        <f t="shared" si="14"/>
        <v>29780443.499014348</v>
      </c>
    </row>
    <row r="151" spans="1:8" x14ac:dyDescent="0.25">
      <c r="A151">
        <v>148</v>
      </c>
      <c r="B151" s="69">
        <f>'Объединенные данные'!E150</f>
        <v>17044.223999999998</v>
      </c>
      <c r="C151" s="59">
        <f t="shared" si="10"/>
        <v>31664.507999999998</v>
      </c>
      <c r="D151" s="59">
        <f>'Объединенные данные'!D150</f>
        <v>9920</v>
      </c>
      <c r="E151" s="31">
        <f t="shared" si="11"/>
        <v>28125.807713643706</v>
      </c>
      <c r="F151" s="31">
        <f t="shared" si="12"/>
        <v>0.65016651468812592</v>
      </c>
      <c r="G151" s="31">
        <f t="shared" si="13"/>
        <v>11081.583713643708</v>
      </c>
      <c r="H151" s="31">
        <f t="shared" si="14"/>
        <v>122801497.60249346</v>
      </c>
    </row>
    <row r="152" spans="1:8" x14ac:dyDescent="0.25">
      <c r="A152">
        <v>149</v>
      </c>
      <c r="B152" s="69">
        <f>'Объединенные данные'!E151</f>
        <v>14930.315999999999</v>
      </c>
      <c r="C152" s="59">
        <f t="shared" si="10"/>
        <v>17044.223999999998</v>
      </c>
      <c r="D152" s="59">
        <f>'Объединенные данные'!D151</f>
        <v>13200</v>
      </c>
      <c r="E152" s="31">
        <f t="shared" si="11"/>
        <v>25343.199628115122</v>
      </c>
      <c r="F152" s="31">
        <f t="shared" si="12"/>
        <v>0.69743223305622759</v>
      </c>
      <c r="G152" s="31">
        <f t="shared" si="13"/>
        <v>10412.883628115123</v>
      </c>
      <c r="H152" s="31">
        <f t="shared" si="14"/>
        <v>108428145.45266798</v>
      </c>
    </row>
    <row r="153" spans="1:8" x14ac:dyDescent="0.25">
      <c r="A153">
        <v>150</v>
      </c>
      <c r="B153" s="69">
        <f>'Объединенные данные'!E152</f>
        <v>29661.9</v>
      </c>
      <c r="C153" s="59">
        <f t="shared" si="10"/>
        <v>14930.315999999999</v>
      </c>
      <c r="D153" s="59">
        <f>'Объединенные данные'!D152</f>
        <v>32600</v>
      </c>
      <c r="E153" s="31">
        <f t="shared" si="11"/>
        <v>31164.785797886689</v>
      </c>
      <c r="F153" s="31">
        <f t="shared" si="12"/>
        <v>5.0667212750588705E-2</v>
      </c>
      <c r="G153" s="31">
        <f t="shared" si="13"/>
        <v>1502.8857978866872</v>
      </c>
      <c r="H153" s="31">
        <f t="shared" si="14"/>
        <v>2258665.7214895044</v>
      </c>
    </row>
    <row r="154" spans="1:8" x14ac:dyDescent="0.25">
      <c r="A154">
        <v>151</v>
      </c>
      <c r="B154" s="69">
        <f>'Объединенные данные'!E153</f>
        <v>33462.144</v>
      </c>
      <c r="C154" s="59">
        <f t="shared" si="10"/>
        <v>29661.9</v>
      </c>
      <c r="D154" s="59">
        <f>'Объединенные данные'!D153</f>
        <v>40900</v>
      </c>
      <c r="E154" s="31">
        <f t="shared" si="11"/>
        <v>37784.98297745821</v>
      </c>
      <c r="F154" s="31">
        <f t="shared" si="12"/>
        <v>0.12918595346007147</v>
      </c>
      <c r="G154" s="31">
        <f t="shared" si="13"/>
        <v>4322.8389774582101</v>
      </c>
      <c r="H154" s="31">
        <f t="shared" si="14"/>
        <v>18686936.825031944</v>
      </c>
    </row>
    <row r="155" spans="1:8" x14ac:dyDescent="0.25">
      <c r="A155">
        <v>152</v>
      </c>
      <c r="B155" s="69">
        <f>'Объединенные данные'!E154</f>
        <v>37028.303999999996</v>
      </c>
      <c r="C155" s="59">
        <f t="shared" si="10"/>
        <v>33462.144</v>
      </c>
      <c r="D155" s="59">
        <f>'Объединенные данные'!D154</f>
        <v>50300</v>
      </c>
      <c r="E155" s="31">
        <f t="shared" si="11"/>
        <v>41879.920988746482</v>
      </c>
      <c r="F155" s="31">
        <f t="shared" si="12"/>
        <v>0.13102455323761214</v>
      </c>
      <c r="G155" s="31">
        <f t="shared" si="13"/>
        <v>4851.6169887464857</v>
      </c>
      <c r="H155" s="31">
        <f t="shared" si="14"/>
        <v>23538187.405493516</v>
      </c>
    </row>
    <row r="156" spans="1:8" x14ac:dyDescent="0.25">
      <c r="A156">
        <v>153</v>
      </c>
      <c r="B156" s="69">
        <f>'Объединенные данные'!E155</f>
        <v>37228.74</v>
      </c>
      <c r="C156" s="59">
        <f t="shared" si="10"/>
        <v>37028.303999999996</v>
      </c>
      <c r="D156" s="59">
        <f>'Объединенные данные'!D155</f>
        <v>41300</v>
      </c>
      <c r="E156" s="31">
        <f t="shared" si="11"/>
        <v>39862.019630357114</v>
      </c>
      <c r="F156" s="31">
        <f t="shared" si="12"/>
        <v>7.0732440323178172E-2</v>
      </c>
      <c r="G156" s="31">
        <f t="shared" si="13"/>
        <v>2633.2796303571158</v>
      </c>
      <c r="H156" s="31">
        <f t="shared" si="14"/>
        <v>6934161.6116537089</v>
      </c>
    </row>
    <row r="157" spans="1:8" x14ac:dyDescent="0.25">
      <c r="A157">
        <v>154</v>
      </c>
      <c r="B157" s="69">
        <f>'Объединенные данные'!E156</f>
        <v>38451.432000000001</v>
      </c>
      <c r="C157" s="59">
        <f t="shared" si="10"/>
        <v>37228.74</v>
      </c>
      <c r="D157" s="59">
        <f>'Объединенные данные'!D156</f>
        <v>44000</v>
      </c>
      <c r="E157" s="31">
        <f t="shared" si="11"/>
        <v>40802.87644115818</v>
      </c>
      <c r="F157" s="31">
        <f t="shared" si="12"/>
        <v>6.1153624685764081E-2</v>
      </c>
      <c r="G157" s="31">
        <f t="shared" si="13"/>
        <v>2351.444441158179</v>
      </c>
      <c r="H157" s="31">
        <f t="shared" si="14"/>
        <v>5529290.9598537004</v>
      </c>
    </row>
    <row r="158" spans="1:8" x14ac:dyDescent="0.25">
      <c r="A158">
        <v>155</v>
      </c>
      <c r="B158" s="69">
        <f>'Объединенные данные'!E157</f>
        <v>34471.764000000003</v>
      </c>
      <c r="C158" s="59">
        <f t="shared" si="10"/>
        <v>38451.432000000001</v>
      </c>
      <c r="D158" s="59">
        <f>'Объединенные данные'!D157</f>
        <v>39500</v>
      </c>
      <c r="E158" s="31">
        <f t="shared" si="11"/>
        <v>39645.925350588041</v>
      </c>
      <c r="F158" s="31">
        <f t="shared" si="12"/>
        <v>0.15009853718504332</v>
      </c>
      <c r="G158" s="31">
        <f t="shared" si="13"/>
        <v>5174.1613505880377</v>
      </c>
      <c r="H158" s="31">
        <f t="shared" si="14"/>
        <v>26771945.681919027</v>
      </c>
    </row>
    <row r="159" spans="1:8" x14ac:dyDescent="0.25">
      <c r="A159">
        <v>156</v>
      </c>
      <c r="B159" s="69">
        <f>'Объединенные данные'!E158</f>
        <v>33492.588000000003</v>
      </c>
      <c r="C159" s="59">
        <f t="shared" si="10"/>
        <v>34471.764000000003</v>
      </c>
      <c r="D159" s="59">
        <f>'Объединенные данные'!D158</f>
        <v>21400</v>
      </c>
      <c r="E159" s="31">
        <f t="shared" si="11"/>
        <v>32642.522161331606</v>
      </c>
      <c r="F159" s="31">
        <f t="shared" si="12"/>
        <v>2.5380715239694141E-2</v>
      </c>
      <c r="G159" s="31">
        <f t="shared" si="13"/>
        <v>850.06583866839719</v>
      </c>
      <c r="H159" s="31">
        <f t="shared" si="14"/>
        <v>722611.93007100548</v>
      </c>
    </row>
    <row r="160" spans="1:8" x14ac:dyDescent="0.25">
      <c r="A160">
        <v>157</v>
      </c>
      <c r="B160" s="69">
        <f>'Объединенные данные'!E159</f>
        <v>30120.407999999999</v>
      </c>
      <c r="C160" s="59">
        <f t="shared" si="10"/>
        <v>33492.588000000003</v>
      </c>
      <c r="D160" s="59">
        <f>'Объединенные данные'!D159</f>
        <v>30600</v>
      </c>
      <c r="E160" s="31">
        <f t="shared" si="11"/>
        <v>35409.426876261758</v>
      </c>
      <c r="F160" s="31">
        <f t="shared" si="12"/>
        <v>0.17559585767436345</v>
      </c>
      <c r="G160" s="31">
        <f t="shared" si="13"/>
        <v>5289.0188762617581</v>
      </c>
      <c r="H160" s="31">
        <f t="shared" si="14"/>
        <v>27973720.673453189</v>
      </c>
    </row>
    <row r="161" spans="1:8" x14ac:dyDescent="0.25">
      <c r="A161">
        <v>158</v>
      </c>
      <c r="B161" s="69">
        <f>'Объединенные данные'!E160</f>
        <v>32675.183999999997</v>
      </c>
      <c r="C161" s="59">
        <f t="shared" si="10"/>
        <v>30120.407999999999</v>
      </c>
      <c r="D161" s="59">
        <f>'Объединенные данные'!D160</f>
        <v>34900</v>
      </c>
      <c r="E161" s="31">
        <f t="shared" si="11"/>
        <v>35932.91881890213</v>
      </c>
      <c r="F161" s="31">
        <f t="shared" si="12"/>
        <v>9.9700580688455567E-2</v>
      </c>
      <c r="G161" s="31">
        <f t="shared" si="13"/>
        <v>3257.7348189021322</v>
      </c>
      <c r="H161" s="31">
        <f t="shared" si="14"/>
        <v>10612836.150287308</v>
      </c>
    </row>
    <row r="162" spans="1:8" x14ac:dyDescent="0.25">
      <c r="A162">
        <v>159</v>
      </c>
      <c r="B162" s="69">
        <f>'Объединенные данные'!E161</f>
        <v>34143.108</v>
      </c>
      <c r="C162" s="59">
        <f t="shared" si="10"/>
        <v>32675.183999999997</v>
      </c>
      <c r="D162" s="59">
        <f>'Объединенные данные'!D161</f>
        <v>36100</v>
      </c>
      <c r="E162" s="31">
        <f t="shared" si="11"/>
        <v>37002.275549297701</v>
      </c>
      <c r="F162" s="31">
        <f t="shared" si="12"/>
        <v>8.3740693708894365E-2</v>
      </c>
      <c r="G162" s="31">
        <f t="shared" si="13"/>
        <v>2859.167549297701</v>
      </c>
      <c r="H162" s="31">
        <f t="shared" si="14"/>
        <v>8174839.0749570215</v>
      </c>
    </row>
    <row r="163" spans="1:8" x14ac:dyDescent="0.25">
      <c r="A163">
        <v>160</v>
      </c>
      <c r="B163" s="69">
        <f>'Объединенные данные'!E162</f>
        <v>36365.579999999994</v>
      </c>
      <c r="C163" s="59">
        <f t="shared" si="10"/>
        <v>34143.108</v>
      </c>
      <c r="D163" s="59">
        <f>'Объединенные данные'!D162</f>
        <v>35200</v>
      </c>
      <c r="E163" s="31">
        <f t="shared" si="11"/>
        <v>37093.985704622799</v>
      </c>
      <c r="F163" s="31">
        <f t="shared" si="12"/>
        <v>2.0030086269016048E-2</v>
      </c>
      <c r="G163" s="31">
        <f t="shared" si="13"/>
        <v>728.40570462280448</v>
      </c>
      <c r="H163" s="31">
        <f t="shared" si="14"/>
        <v>530574.87052704429</v>
      </c>
    </row>
    <row r="164" spans="1:8" x14ac:dyDescent="0.25">
      <c r="A164">
        <v>161</v>
      </c>
      <c r="B164" s="69">
        <f>'Объединенные данные'!E163</f>
        <v>26723.508000000002</v>
      </c>
      <c r="C164" s="59">
        <f t="shared" si="10"/>
        <v>36365.579999999994</v>
      </c>
      <c r="D164" s="59">
        <f>'Объединенные данные'!D163</f>
        <v>26800</v>
      </c>
      <c r="E164" s="31">
        <f t="shared" si="11"/>
        <v>34918.527463270424</v>
      </c>
      <c r="F164" s="31">
        <f t="shared" si="12"/>
        <v>0.30665956966691732</v>
      </c>
      <c r="G164" s="31">
        <f t="shared" si="13"/>
        <v>8195.0194632704224</v>
      </c>
      <c r="H164" s="31">
        <f t="shared" si="14"/>
        <v>67158344.003381044</v>
      </c>
    </row>
    <row r="165" spans="1:8" x14ac:dyDescent="0.25">
      <c r="A165">
        <v>162</v>
      </c>
      <c r="B165" s="69">
        <f>'Объединенные данные'!E164</f>
        <v>31331.424000000003</v>
      </c>
      <c r="C165" s="59">
        <f t="shared" si="10"/>
        <v>26723.508000000002</v>
      </c>
      <c r="D165" s="59">
        <f>'Объединенные данные'!D164</f>
        <v>35800</v>
      </c>
      <c r="E165" s="31">
        <f t="shared" si="11"/>
        <v>35331.759422099029</v>
      </c>
      <c r="F165" s="31">
        <f t="shared" si="12"/>
        <v>0.127678059640667</v>
      </c>
      <c r="G165" s="31">
        <f t="shared" si="13"/>
        <v>4000.3354220990259</v>
      </c>
      <c r="H165" s="31">
        <f t="shared" si="14"/>
        <v>16002683.489300191</v>
      </c>
    </row>
    <row r="166" spans="1:8" x14ac:dyDescent="0.25">
      <c r="A166">
        <v>163</v>
      </c>
      <c r="B166" s="69">
        <f>'Объединенные данные'!E165</f>
        <v>36289.440000000002</v>
      </c>
      <c r="C166" s="59">
        <f t="shared" si="10"/>
        <v>31331.424000000003</v>
      </c>
      <c r="D166" s="59">
        <f>'Объединенные данные'!D165</f>
        <v>37600</v>
      </c>
      <c r="E166" s="31">
        <f t="shared" si="11"/>
        <v>37140.673307254838</v>
      </c>
      <c r="F166" s="31">
        <f t="shared" si="12"/>
        <v>2.345677715762038E-2</v>
      </c>
      <c r="G166" s="31">
        <f t="shared" si="13"/>
        <v>851.23330725483538</v>
      </c>
      <c r="H166" s="31">
        <f t="shared" si="14"/>
        <v>724598.14338000503</v>
      </c>
    </row>
    <row r="167" spans="1:8" x14ac:dyDescent="0.25">
      <c r="A167">
        <v>164</v>
      </c>
      <c r="B167" s="69">
        <f>'Объединенные данные'!E166</f>
        <v>41186.063999999998</v>
      </c>
      <c r="C167" s="59">
        <f t="shared" si="10"/>
        <v>36289.440000000002</v>
      </c>
      <c r="D167" s="59">
        <f>'Объединенные данные'!D166</f>
        <v>39200</v>
      </c>
      <c r="E167" s="31">
        <f t="shared" si="11"/>
        <v>38976.27789113918</v>
      </c>
      <c r="F167" s="31">
        <f t="shared" si="12"/>
        <v>5.3653733672166852E-2</v>
      </c>
      <c r="G167" s="31">
        <f t="shared" si="13"/>
        <v>2209.7861088608188</v>
      </c>
      <c r="H167" s="31">
        <f t="shared" si="14"/>
        <v>4883154.6469142381</v>
      </c>
    </row>
    <row r="168" spans="1:8" x14ac:dyDescent="0.25">
      <c r="A168">
        <v>165</v>
      </c>
      <c r="B168" s="69">
        <f>'Объединенные данные'!E167</f>
        <v>37021.428</v>
      </c>
      <c r="C168" s="59">
        <f t="shared" si="10"/>
        <v>41186.063999999998</v>
      </c>
      <c r="D168" s="59">
        <f>'Объединенные данные'!D167</f>
        <v>35500</v>
      </c>
      <c r="E168" s="31">
        <f t="shared" si="11"/>
        <v>39052.712658830264</v>
      </c>
      <c r="F168" s="31">
        <f t="shared" si="12"/>
        <v>5.4867809497522992E-2</v>
      </c>
      <c r="G168" s="31">
        <f t="shared" si="13"/>
        <v>2031.2846588302637</v>
      </c>
      <c r="H168" s="31">
        <f t="shared" si="14"/>
        <v>4126117.3651991808</v>
      </c>
    </row>
    <row r="169" spans="1:8" x14ac:dyDescent="0.25">
      <c r="A169">
        <v>166</v>
      </c>
      <c r="B169" s="69">
        <f>'Объединенные данные'!E168</f>
        <v>38435.387999999999</v>
      </c>
      <c r="C169" s="59">
        <f t="shared" si="10"/>
        <v>37021.428</v>
      </c>
      <c r="D169" s="59">
        <f>'Объединенные данные'!D168</f>
        <v>39700</v>
      </c>
      <c r="E169" s="31">
        <f t="shared" si="11"/>
        <v>39334.028265844827</v>
      </c>
      <c r="F169" s="31">
        <f t="shared" si="12"/>
        <v>2.3380543624142103E-2</v>
      </c>
      <c r="G169" s="31">
        <f t="shared" si="13"/>
        <v>898.64026584482781</v>
      </c>
      <c r="H169" s="31">
        <f t="shared" si="14"/>
        <v>807554.3273976628</v>
      </c>
    </row>
    <row r="170" spans="1:8" x14ac:dyDescent="0.25">
      <c r="A170">
        <v>167</v>
      </c>
      <c r="B170" s="69">
        <f>'Объединенные данные'!E169</f>
        <v>37623.06</v>
      </c>
      <c r="C170" s="59">
        <f t="shared" si="10"/>
        <v>38435.387999999999</v>
      </c>
      <c r="D170" s="59">
        <f>'Объединенные данные'!D169</f>
        <v>37200</v>
      </c>
      <c r="E170" s="31">
        <f t="shared" si="11"/>
        <v>38885.310952795939</v>
      </c>
      <c r="F170" s="31">
        <f t="shared" si="12"/>
        <v>3.3549927964284167E-2</v>
      </c>
      <c r="G170" s="31">
        <f t="shared" si="13"/>
        <v>1262.250952795941</v>
      </c>
      <c r="H170" s="31">
        <f t="shared" si="14"/>
        <v>1593277.4678342608</v>
      </c>
    </row>
    <row r="171" spans="1:8" x14ac:dyDescent="0.25">
      <c r="A171">
        <v>168</v>
      </c>
      <c r="B171" s="69">
        <f>'Объединенные данные'!E170</f>
        <v>25314.096000000001</v>
      </c>
      <c r="C171" s="59">
        <f t="shared" si="10"/>
        <v>37623.06</v>
      </c>
      <c r="D171" s="59">
        <f>'Объединенные данные'!D170</f>
        <v>7680</v>
      </c>
      <c r="E171" s="31">
        <f t="shared" si="11"/>
        <v>28962.836386055067</v>
      </c>
      <c r="F171" s="31">
        <f t="shared" si="12"/>
        <v>0.14413868012727241</v>
      </c>
      <c r="G171" s="31">
        <f t="shared" si="13"/>
        <v>3648.7403860550658</v>
      </c>
      <c r="H171" s="31">
        <f t="shared" si="14"/>
        <v>13313306.404829271</v>
      </c>
    </row>
    <row r="172" spans="1:8" x14ac:dyDescent="0.25">
      <c r="A172">
        <v>169</v>
      </c>
      <c r="B172" s="69">
        <f>'Объединенные данные'!E171</f>
        <v>27721.583999999999</v>
      </c>
      <c r="C172" s="59">
        <f t="shared" si="10"/>
        <v>25314.096000000001</v>
      </c>
      <c r="D172" s="59">
        <f>'Объединенные данные'!D171</f>
        <v>16320</v>
      </c>
      <c r="E172" s="31">
        <f t="shared" si="11"/>
        <v>28553.343469918218</v>
      </c>
      <c r="F172" s="31">
        <f t="shared" si="12"/>
        <v>3.0004038366574549E-2</v>
      </c>
      <c r="G172" s="31">
        <f t="shared" si="13"/>
        <v>831.75946991821911</v>
      </c>
      <c r="H172" s="31">
        <f t="shared" si="14"/>
        <v>691823.81579863688</v>
      </c>
    </row>
    <row r="173" spans="1:8" x14ac:dyDescent="0.25">
      <c r="A173">
        <v>170</v>
      </c>
      <c r="B173" s="69">
        <f>'Объединенные данные'!E172</f>
        <v>33865.236000000004</v>
      </c>
      <c r="C173" s="59">
        <f t="shared" si="10"/>
        <v>27721.583999999999</v>
      </c>
      <c r="D173" s="59">
        <f>'Объединенные данные'!D172</f>
        <v>41800</v>
      </c>
      <c r="E173" s="31">
        <f t="shared" si="11"/>
        <v>37568.51245908023</v>
      </c>
      <c r="F173" s="31">
        <f t="shared" si="12"/>
        <v>0.10935333387548886</v>
      </c>
      <c r="G173" s="31">
        <f t="shared" si="13"/>
        <v>3703.2764590802253</v>
      </c>
      <c r="H173" s="31">
        <f t="shared" si="14"/>
        <v>13714256.532377772</v>
      </c>
    </row>
    <row r="174" spans="1:8" x14ac:dyDescent="0.25">
      <c r="A174">
        <v>171</v>
      </c>
      <c r="B174" s="69">
        <f>'Объединенные данные'!E173</f>
        <v>32528.135999999999</v>
      </c>
      <c r="C174" s="59">
        <f t="shared" si="10"/>
        <v>33865.236000000004</v>
      </c>
      <c r="D174" s="59">
        <f>'Объединенные данные'!D173</f>
        <v>41800</v>
      </c>
      <c r="E174" s="31">
        <f t="shared" si="11"/>
        <v>39191.0722272188</v>
      </c>
      <c r="F174" s="31">
        <f t="shared" si="12"/>
        <v>0.20483609104495878</v>
      </c>
      <c r="G174" s="31">
        <f t="shared" si="13"/>
        <v>6662.9362272188009</v>
      </c>
      <c r="H174" s="31">
        <f t="shared" si="14"/>
        <v>44394719.167984709</v>
      </c>
    </row>
    <row r="175" spans="1:8" x14ac:dyDescent="0.25">
      <c r="A175">
        <v>172</v>
      </c>
      <c r="B175" s="69">
        <f>'Объединенные данные'!E174</f>
        <v>36535.5</v>
      </c>
      <c r="C175" s="59">
        <f t="shared" si="10"/>
        <v>32528.135999999999</v>
      </c>
      <c r="D175" s="59">
        <f>'Объединенные данные'!D174</f>
        <v>21200</v>
      </c>
      <c r="E175" s="31">
        <f t="shared" si="11"/>
        <v>32063.431352277319</v>
      </c>
      <c r="F175" s="31">
        <f t="shared" si="12"/>
        <v>0.12240337884311644</v>
      </c>
      <c r="G175" s="31">
        <f t="shared" si="13"/>
        <v>4472.0686477226809</v>
      </c>
      <c r="H175" s="31">
        <f t="shared" si="14"/>
        <v>19999397.989944167</v>
      </c>
    </row>
    <row r="176" spans="1:8" x14ac:dyDescent="0.25">
      <c r="A176">
        <v>173</v>
      </c>
      <c r="B176" s="69">
        <f>'Объединенные данные'!E175</f>
        <v>39585.983999999997</v>
      </c>
      <c r="C176" s="59">
        <f t="shared" si="10"/>
        <v>36535.5</v>
      </c>
      <c r="D176" s="59">
        <f>'Объединенные данные'!D175</f>
        <v>39500</v>
      </c>
      <c r="E176" s="31">
        <f t="shared" si="11"/>
        <v>39139.921074680286</v>
      </c>
      <c r="F176" s="31">
        <f t="shared" si="12"/>
        <v>1.12682035469855E-2</v>
      </c>
      <c r="G176" s="31">
        <f t="shared" si="13"/>
        <v>446.06292531971121</v>
      </c>
      <c r="H176" s="31">
        <f t="shared" si="14"/>
        <v>198972.13334477827</v>
      </c>
    </row>
    <row r="177" spans="1:8" x14ac:dyDescent="0.25">
      <c r="A177">
        <v>174</v>
      </c>
      <c r="B177" s="69">
        <f>'Объединенные данные'!E176</f>
        <v>39408.084000000003</v>
      </c>
      <c r="C177" s="59">
        <f t="shared" si="10"/>
        <v>39585.983999999997</v>
      </c>
      <c r="D177" s="59">
        <f>'Объединенные данные'!D176</f>
        <v>23600</v>
      </c>
      <c r="E177" s="31">
        <f t="shared" si="11"/>
        <v>34716.696533449955</v>
      </c>
      <c r="F177" s="31">
        <f t="shared" si="12"/>
        <v>0.1190463222355608</v>
      </c>
      <c r="G177" s="31">
        <f t="shared" si="13"/>
        <v>4691.387466550048</v>
      </c>
      <c r="H177" s="31">
        <f t="shared" si="14"/>
        <v>22009116.361302879</v>
      </c>
    </row>
    <row r="178" spans="1:8" x14ac:dyDescent="0.25">
      <c r="A178">
        <v>175</v>
      </c>
      <c r="B178" s="69">
        <f>'Объединенные данные'!E177</f>
        <v>36060.887999999999</v>
      </c>
      <c r="C178" s="59">
        <f t="shared" si="10"/>
        <v>39408.084000000003</v>
      </c>
      <c r="D178" s="59">
        <f>'Объединенные данные'!D177</f>
        <v>23200</v>
      </c>
      <c r="E178" s="31">
        <f t="shared" si="11"/>
        <v>34538.168680122231</v>
      </c>
      <c r="F178" s="31">
        <f t="shared" si="12"/>
        <v>4.2226340068990197E-2</v>
      </c>
      <c r="G178" s="31">
        <f t="shared" si="13"/>
        <v>1522.7193198777677</v>
      </c>
      <c r="H178" s="31">
        <f t="shared" si="14"/>
        <v>2318674.1271290113</v>
      </c>
    </row>
    <row r="179" spans="1:8" x14ac:dyDescent="0.25">
      <c r="A179">
        <v>176</v>
      </c>
      <c r="B179" s="69">
        <f>'Объединенные данные'!E178</f>
        <v>34326.240000000005</v>
      </c>
      <c r="C179" s="59">
        <f t="shared" si="10"/>
        <v>36060.887999999999</v>
      </c>
      <c r="D179" s="59">
        <f>'Объединенные данные'!D178</f>
        <v>18080</v>
      </c>
      <c r="E179" s="31">
        <f t="shared" si="11"/>
        <v>31970.401380346182</v>
      </c>
      <c r="F179" s="31">
        <f t="shared" si="12"/>
        <v>6.8630838089281637E-2</v>
      </c>
      <c r="G179" s="31">
        <f t="shared" si="13"/>
        <v>2355.8386196538231</v>
      </c>
      <c r="H179" s="31">
        <f t="shared" si="14"/>
        <v>5549975.601852431</v>
      </c>
    </row>
    <row r="180" spans="1:8" x14ac:dyDescent="0.25">
      <c r="A180">
        <v>177</v>
      </c>
      <c r="B180" s="69">
        <f>'Объединенные данные'!E179</f>
        <v>41231.652000000002</v>
      </c>
      <c r="C180" s="59">
        <f t="shared" si="10"/>
        <v>34326.240000000005</v>
      </c>
      <c r="D180" s="59">
        <f>'Объединенные данные'!D179</f>
        <v>24960</v>
      </c>
      <c r="E180" s="31">
        <f t="shared" si="11"/>
        <v>33774.829009744884</v>
      </c>
      <c r="F180" s="31">
        <f t="shared" si="12"/>
        <v>0.18085190935971029</v>
      </c>
      <c r="G180" s="31">
        <f t="shared" si="13"/>
        <v>7456.8229902551175</v>
      </c>
      <c r="H180" s="31">
        <f t="shared" si="14"/>
        <v>55604209.107997268</v>
      </c>
    </row>
    <row r="181" spans="1:8" x14ac:dyDescent="0.25">
      <c r="A181">
        <v>178</v>
      </c>
      <c r="B181" s="69">
        <f>'Объединенные данные'!E180</f>
        <v>42411.695999999996</v>
      </c>
      <c r="C181" s="59">
        <f t="shared" si="10"/>
        <v>41231.652000000002</v>
      </c>
      <c r="D181" s="59">
        <f>'Объединенные данные'!D180</f>
        <v>24160</v>
      </c>
      <c r="E181" s="31">
        <f t="shared" si="11"/>
        <v>35335.48453724217</v>
      </c>
      <c r="F181" s="31">
        <f t="shared" si="12"/>
        <v>0.16684575553776079</v>
      </c>
      <c r="G181" s="31">
        <f t="shared" si="13"/>
        <v>7076.2114627578267</v>
      </c>
      <c r="H181" s="31">
        <f t="shared" si="14"/>
        <v>50072768.665665261</v>
      </c>
    </row>
    <row r="182" spans="1:8" x14ac:dyDescent="0.25">
      <c r="A182">
        <v>179</v>
      </c>
      <c r="B182" s="69">
        <f>'Объединенные данные'!E181</f>
        <v>34701.803999999996</v>
      </c>
      <c r="C182" s="59">
        <f t="shared" si="10"/>
        <v>42411.695999999996</v>
      </c>
      <c r="D182" s="59">
        <f>'Объединенные данные'!D181</f>
        <v>18880</v>
      </c>
      <c r="E182" s="31">
        <f t="shared" si="11"/>
        <v>33910.759459998793</v>
      </c>
      <c r="F182" s="31">
        <f t="shared" si="12"/>
        <v>2.2795487519934213E-2</v>
      </c>
      <c r="G182" s="31">
        <f t="shared" si="13"/>
        <v>791.04454000120313</v>
      </c>
      <c r="H182" s="31">
        <f t="shared" si="14"/>
        <v>625751.4642657151</v>
      </c>
    </row>
    <row r="183" spans="1:8" x14ac:dyDescent="0.25">
      <c r="A183">
        <v>180</v>
      </c>
      <c r="B183" s="69">
        <f>'Объединенные данные'!E182</f>
        <v>39181.812000000005</v>
      </c>
      <c r="C183" s="59">
        <f t="shared" si="10"/>
        <v>34701.803999999996</v>
      </c>
      <c r="D183" s="59">
        <f>'Объединенные данные'!D182</f>
        <v>39400</v>
      </c>
      <c r="E183" s="31">
        <f t="shared" si="11"/>
        <v>38622.749649329897</v>
      </c>
      <c r="F183" s="31">
        <f t="shared" si="12"/>
        <v>1.4268414913279367E-2</v>
      </c>
      <c r="G183" s="31">
        <f t="shared" si="13"/>
        <v>559.06235067010857</v>
      </c>
      <c r="H183" s="31">
        <f t="shared" si="14"/>
        <v>312550.71193678747</v>
      </c>
    </row>
    <row r="184" spans="1:8" x14ac:dyDescent="0.25">
      <c r="A184">
        <v>181</v>
      </c>
      <c r="B184" s="69">
        <f>'Объединенные данные'!E183</f>
        <v>39578.436000000002</v>
      </c>
      <c r="C184" s="59">
        <f t="shared" si="10"/>
        <v>39181.812000000005</v>
      </c>
      <c r="D184" s="59">
        <f>'Объединенные данные'!D183</f>
        <v>22160</v>
      </c>
      <c r="E184" s="31">
        <f t="shared" si="11"/>
        <v>34136.395458445913</v>
      </c>
      <c r="F184" s="31">
        <f t="shared" si="12"/>
        <v>0.13750014127779298</v>
      </c>
      <c r="G184" s="31">
        <f t="shared" si="13"/>
        <v>5442.0405415540881</v>
      </c>
      <c r="H184" s="31">
        <f t="shared" si="14"/>
        <v>29615805.255918313</v>
      </c>
    </row>
    <row r="185" spans="1:8" x14ac:dyDescent="0.25">
      <c r="A185">
        <v>182</v>
      </c>
      <c r="B185" s="69">
        <f>'Объединенные данные'!E184</f>
        <v>33250.199999999997</v>
      </c>
      <c r="C185" s="59">
        <f t="shared" si="10"/>
        <v>39578.436000000002</v>
      </c>
      <c r="D185" s="59">
        <f>'Объединенные данные'!D184</f>
        <v>18960</v>
      </c>
      <c r="E185" s="31">
        <f t="shared" si="11"/>
        <v>33188.794452118127</v>
      </c>
      <c r="F185" s="31">
        <f t="shared" si="12"/>
        <v>1.8467722865387279E-3</v>
      </c>
      <c r="G185" s="31">
        <f t="shared" si="13"/>
        <v>61.405547881870007</v>
      </c>
      <c r="H185" s="31">
        <f t="shared" si="14"/>
        <v>3770.64131067263</v>
      </c>
    </row>
    <row r="186" spans="1:8" x14ac:dyDescent="0.25">
      <c r="A186">
        <v>183</v>
      </c>
      <c r="B186" s="69">
        <f>'Объединенные данные'!E185</f>
        <v>30221.531999999999</v>
      </c>
      <c r="C186" s="59">
        <f t="shared" si="10"/>
        <v>33250.199999999997</v>
      </c>
      <c r="D186" s="59">
        <f>'Объединенные данные'!D185</f>
        <v>16640</v>
      </c>
      <c r="E186" s="31">
        <f t="shared" si="11"/>
        <v>30754.531096184171</v>
      </c>
      <c r="F186" s="31">
        <f t="shared" si="12"/>
        <v>1.7636402290399183E-2</v>
      </c>
      <c r="G186" s="31">
        <f t="shared" si="13"/>
        <v>532.99909618417223</v>
      </c>
      <c r="H186" s="31">
        <f t="shared" si="14"/>
        <v>284088.03653314448</v>
      </c>
    </row>
    <row r="187" spans="1:8" x14ac:dyDescent="0.25">
      <c r="A187">
        <v>184</v>
      </c>
      <c r="B187" s="69">
        <f>'Объединенные данные'!E186</f>
        <v>40409.267999999996</v>
      </c>
      <c r="C187" s="59">
        <f t="shared" si="10"/>
        <v>30221.531999999999</v>
      </c>
      <c r="D187" s="59">
        <f>'Объединенные данные'!D186</f>
        <v>43400</v>
      </c>
      <c r="E187" s="31">
        <f t="shared" si="11"/>
        <v>38754.932772086468</v>
      </c>
      <c r="F187" s="31">
        <f t="shared" si="12"/>
        <v>4.0939500015529331E-2</v>
      </c>
      <c r="G187" s="31">
        <f t="shared" si="13"/>
        <v>1654.3352279135288</v>
      </c>
      <c r="H187" s="31">
        <f t="shared" si="14"/>
        <v>2736825.0463157073</v>
      </c>
    </row>
    <row r="188" spans="1:8" x14ac:dyDescent="0.25">
      <c r="A188">
        <v>185</v>
      </c>
      <c r="B188" s="69">
        <f>'Объединенные данные'!E187</f>
        <v>39360.084000000003</v>
      </c>
      <c r="C188" s="59">
        <f t="shared" si="10"/>
        <v>40409.267999999996</v>
      </c>
      <c r="D188" s="59">
        <f>'Объединенные данные'!D187</f>
        <v>17120</v>
      </c>
      <c r="E188" s="31">
        <f t="shared" si="11"/>
        <v>32803.118362951405</v>
      </c>
      <c r="F188" s="31">
        <f t="shared" si="12"/>
        <v>0.16658921858623565</v>
      </c>
      <c r="G188" s="31">
        <f t="shared" si="13"/>
        <v>6556.9656370485973</v>
      </c>
      <c r="H188" s="31">
        <f t="shared" si="14"/>
        <v>42993798.365436114</v>
      </c>
    </row>
    <row r="189" spans="1:8" x14ac:dyDescent="0.25">
      <c r="A189">
        <v>186</v>
      </c>
      <c r="B189" s="69">
        <f>'Объединенные данные'!E188</f>
        <v>27728.628000000004</v>
      </c>
      <c r="C189" s="59">
        <f t="shared" si="10"/>
        <v>39360.084000000003</v>
      </c>
      <c r="D189" s="59">
        <f>'Объединенные данные'!D188</f>
        <v>20400</v>
      </c>
      <c r="E189" s="31">
        <f t="shared" si="11"/>
        <v>33604.684782975091</v>
      </c>
      <c r="F189" s="31">
        <f t="shared" si="12"/>
        <v>0.21191300135639909</v>
      </c>
      <c r="G189" s="31">
        <f t="shared" si="13"/>
        <v>5876.0567829750871</v>
      </c>
      <c r="H189" s="31">
        <f t="shared" si="14"/>
        <v>34528043.316747531</v>
      </c>
    </row>
    <row r="190" spans="1:8" x14ac:dyDescent="0.25">
      <c r="A190">
        <v>187</v>
      </c>
      <c r="B190" s="69">
        <f>'Объединенные данные'!E189</f>
        <v>28022.579999999998</v>
      </c>
      <c r="C190" s="59">
        <f t="shared" si="10"/>
        <v>27728.628000000004</v>
      </c>
      <c r="D190" s="59">
        <f>'Объединенные данные'!D189</f>
        <v>15840</v>
      </c>
      <c r="E190" s="31">
        <f t="shared" si="11"/>
        <v>29033.177115704515</v>
      </c>
      <c r="F190" s="31">
        <f t="shared" si="12"/>
        <v>3.6063671357331017E-2</v>
      </c>
      <c r="G190" s="31">
        <f t="shared" si="13"/>
        <v>1010.5971157045169</v>
      </c>
      <c r="H190" s="31">
        <f t="shared" si="14"/>
        <v>1021306.5302702887</v>
      </c>
    </row>
    <row r="191" spans="1:8" x14ac:dyDescent="0.25">
      <c r="A191">
        <v>188</v>
      </c>
      <c r="B191" s="69">
        <f>'Объединенные данные'!E190</f>
        <v>25744.248</v>
      </c>
      <c r="C191" s="59">
        <f t="shared" si="10"/>
        <v>28022.579999999998</v>
      </c>
      <c r="D191" s="59">
        <f>'Объединенные данные'!D190</f>
        <v>26800</v>
      </c>
      <c r="E191" s="31">
        <f t="shared" si="11"/>
        <v>32715.112272178871</v>
      </c>
      <c r="F191" s="31">
        <f t="shared" si="12"/>
        <v>0.27077366067087572</v>
      </c>
      <c r="G191" s="31">
        <f t="shared" si="13"/>
        <v>6970.864272178871</v>
      </c>
      <c r="H191" s="31">
        <f t="shared" si="14"/>
        <v>48592948.70113986</v>
      </c>
    </row>
    <row r="192" spans="1:8" x14ac:dyDescent="0.25">
      <c r="A192">
        <v>189</v>
      </c>
      <c r="B192" s="69">
        <f>'Объединенные данные'!E191</f>
        <v>29684.004000000001</v>
      </c>
      <c r="C192" s="59">
        <f t="shared" si="10"/>
        <v>25744.248</v>
      </c>
      <c r="D192" s="59">
        <f>'Объединенные данные'!D191</f>
        <v>29300</v>
      </c>
      <c r="E192" s="31">
        <f t="shared" si="11"/>
        <v>32935.545946781851</v>
      </c>
      <c r="F192" s="31">
        <f t="shared" si="12"/>
        <v>0.10953852272698286</v>
      </c>
      <c r="G192" s="31">
        <f t="shared" si="13"/>
        <v>3251.5419467818501</v>
      </c>
      <c r="H192" s="31">
        <f t="shared" si="14"/>
        <v>10572525.031681905</v>
      </c>
    </row>
    <row r="193" spans="1:8" x14ac:dyDescent="0.25">
      <c r="A193">
        <v>190</v>
      </c>
      <c r="B193" s="69">
        <f>'Объединенные данные'!E192</f>
        <v>22283.495999999999</v>
      </c>
      <c r="C193" s="59">
        <f t="shared" si="10"/>
        <v>29684.004000000001</v>
      </c>
      <c r="D193" s="59">
        <f>'Объединенные данные'!D192</f>
        <v>10400</v>
      </c>
      <c r="E193" s="31">
        <f t="shared" si="11"/>
        <v>27760.602365659051</v>
      </c>
      <c r="F193" s="31">
        <f t="shared" si="12"/>
        <v>0.24579205909427554</v>
      </c>
      <c r="G193" s="31">
        <f t="shared" si="13"/>
        <v>5477.1063656590522</v>
      </c>
      <c r="H193" s="31">
        <f t="shared" si="14"/>
        <v>29998694.140742913</v>
      </c>
    </row>
    <row r="194" spans="1:8" x14ac:dyDescent="0.25">
      <c r="A194">
        <v>191</v>
      </c>
      <c r="B194" s="69">
        <f>'Объединенные данные'!E193</f>
        <v>36058.415999999997</v>
      </c>
      <c r="C194" s="59">
        <f t="shared" si="10"/>
        <v>22283.495999999999</v>
      </c>
      <c r="D194" s="59">
        <f>'Объединенные данные'!D193</f>
        <v>15200</v>
      </c>
      <c r="E194" s="31">
        <f t="shared" si="11"/>
        <v>27384.628742840127</v>
      </c>
      <c r="F194" s="31">
        <f t="shared" si="12"/>
        <v>0.24054820536653279</v>
      </c>
      <c r="G194" s="31">
        <f t="shared" si="13"/>
        <v>8673.7872571598709</v>
      </c>
      <c r="H194" s="31">
        <f t="shared" si="14"/>
        <v>75234585.382468954</v>
      </c>
    </row>
    <row r="195" spans="1:8" x14ac:dyDescent="0.25">
      <c r="A195">
        <v>192</v>
      </c>
      <c r="B195" s="69">
        <f>'Объединенные данные'!E194</f>
        <v>40550.184000000001</v>
      </c>
      <c r="C195" s="59">
        <f t="shared" si="10"/>
        <v>36058.415999999997</v>
      </c>
      <c r="D195" s="59">
        <f>'Объединенные данные'!D194</f>
        <v>24480</v>
      </c>
      <c r="E195" s="31">
        <f t="shared" si="11"/>
        <v>34074.450072991029</v>
      </c>
      <c r="F195" s="31">
        <f t="shared" si="12"/>
        <v>0.15969678280643493</v>
      </c>
      <c r="G195" s="31">
        <f t="shared" si="13"/>
        <v>6475.7339270089724</v>
      </c>
      <c r="H195" s="31">
        <f t="shared" si="14"/>
        <v>41935129.893415049</v>
      </c>
    </row>
    <row r="196" spans="1:8" x14ac:dyDescent="0.25">
      <c r="A196">
        <v>193</v>
      </c>
      <c r="B196" s="69">
        <f>'Объединенные данные'!E195</f>
        <v>34660.103999999999</v>
      </c>
      <c r="C196" s="59">
        <f t="shared" si="10"/>
        <v>40550.184000000001</v>
      </c>
      <c r="D196" s="59">
        <f>'Объединенные данные'!D195</f>
        <v>23520</v>
      </c>
      <c r="E196" s="31">
        <f t="shared" si="11"/>
        <v>34945.036322936576</v>
      </c>
      <c r="F196" s="31">
        <f t="shared" si="12"/>
        <v>8.2207578758729753E-3</v>
      </c>
      <c r="G196" s="31">
        <f t="shared" si="13"/>
        <v>284.93232293657638</v>
      </c>
      <c r="H196" s="31">
        <f t="shared" si="14"/>
        <v>81186.428654033458</v>
      </c>
    </row>
    <row r="197" spans="1:8" x14ac:dyDescent="0.25">
      <c r="A197">
        <v>194</v>
      </c>
      <c r="B197" s="69">
        <f>'Объединенные данные'!E196</f>
        <v>36186.491999999998</v>
      </c>
      <c r="C197" s="59">
        <f t="shared" si="10"/>
        <v>34660.103999999999</v>
      </c>
      <c r="D197" s="59">
        <f>'Объединенные данные'!D196</f>
        <v>39300</v>
      </c>
      <c r="E197" s="31">
        <f t="shared" si="11"/>
        <v>38578.850573107549</v>
      </c>
      <c r="F197" s="31">
        <f t="shared" si="12"/>
        <v>6.6111923010043386E-2</v>
      </c>
      <c r="G197" s="31">
        <f t="shared" si="13"/>
        <v>2392.3585731075509</v>
      </c>
      <c r="H197" s="31">
        <f t="shared" si="14"/>
        <v>5723379.5423211968</v>
      </c>
    </row>
    <row r="198" spans="1:8" x14ac:dyDescent="0.25">
      <c r="A198">
        <v>195</v>
      </c>
      <c r="B198" s="69">
        <f>'Объединенные данные'!E197</f>
        <v>34772.748</v>
      </c>
      <c r="C198" s="59">
        <f t="shared" ref="C198:C261" si="15">B197</f>
        <v>36186.491999999998</v>
      </c>
      <c r="D198" s="59">
        <f>'Объединенные данные'!D197</f>
        <v>21920</v>
      </c>
      <c r="E198" s="31">
        <f t="shared" ref="E198:E261" si="16">$M$19+$M$20*C198+$M$21*D198</f>
        <v>33266.394765545134</v>
      </c>
      <c r="F198" s="31">
        <f t="shared" ref="F198:F261" si="17">ABS((E198-B198)/B198)</f>
        <v>4.3319936475968643E-2</v>
      </c>
      <c r="G198" s="31">
        <f t="shared" ref="G198:G261" si="18">ABS(E198-B198)</f>
        <v>1506.3532344548657</v>
      </c>
      <c r="H198" s="31">
        <f t="shared" ref="H198:H261" si="19">(E198-B198)^2</f>
        <v>2269100.0669526355</v>
      </c>
    </row>
    <row r="199" spans="1:8" x14ac:dyDescent="0.25">
      <c r="A199">
        <v>196</v>
      </c>
      <c r="B199" s="69">
        <f>'Объединенные данные'!E198</f>
        <v>32812.536</v>
      </c>
      <c r="C199" s="59">
        <f t="shared" si="15"/>
        <v>34772.748</v>
      </c>
      <c r="D199" s="59">
        <f>'Объединенные данные'!D198</f>
        <v>20400</v>
      </c>
      <c r="E199" s="31">
        <f t="shared" si="16"/>
        <v>32393.153459825007</v>
      </c>
      <c r="F199" s="31">
        <f t="shared" si="17"/>
        <v>1.2781168153994337E-2</v>
      </c>
      <c r="G199" s="31">
        <f t="shared" si="18"/>
        <v>419.38254017499276</v>
      </c>
      <c r="H199" s="31">
        <f t="shared" si="19"/>
        <v>175881.71500362942</v>
      </c>
    </row>
    <row r="200" spans="1:8" x14ac:dyDescent="0.25">
      <c r="A200">
        <v>197</v>
      </c>
      <c r="B200" s="69">
        <f>'Объединенные данные'!E199</f>
        <v>34241.124000000003</v>
      </c>
      <c r="C200" s="59">
        <f t="shared" si="15"/>
        <v>32812.536</v>
      </c>
      <c r="D200" s="59">
        <f>'Объединенные данные'!D199</f>
        <v>16080</v>
      </c>
      <c r="E200" s="31">
        <f t="shared" si="16"/>
        <v>30454.781132005926</v>
      </c>
      <c r="F200" s="31">
        <f t="shared" si="17"/>
        <v>0.11057881359251165</v>
      </c>
      <c r="G200" s="31">
        <f t="shared" si="18"/>
        <v>3786.3428679940771</v>
      </c>
      <c r="H200" s="31">
        <f t="shared" si="19"/>
        <v>14336392.314009612</v>
      </c>
    </row>
    <row r="201" spans="1:8" x14ac:dyDescent="0.25">
      <c r="A201">
        <v>198</v>
      </c>
      <c r="B201" s="69">
        <f>'Объединенные данные'!E200</f>
        <v>25310.976000000002</v>
      </c>
      <c r="C201" s="59">
        <f t="shared" si="15"/>
        <v>34241.124000000003</v>
      </c>
      <c r="D201" s="59">
        <f>'Объединенные данные'!D200</f>
        <v>20160</v>
      </c>
      <c r="E201" s="31">
        <f t="shared" si="16"/>
        <v>32173.823412091617</v>
      </c>
      <c r="F201" s="31">
        <f t="shared" si="17"/>
        <v>0.2711411607395785</v>
      </c>
      <c r="G201" s="31">
        <f t="shared" si="18"/>
        <v>6862.8474120916144</v>
      </c>
      <c r="H201" s="31">
        <f t="shared" si="19"/>
        <v>47098674.60165257</v>
      </c>
    </row>
    <row r="202" spans="1:8" x14ac:dyDescent="0.25">
      <c r="A202">
        <v>199</v>
      </c>
      <c r="B202" s="69">
        <f>'Объединенные данные'!E201</f>
        <v>30274.487999999998</v>
      </c>
      <c r="C202" s="59">
        <f t="shared" si="15"/>
        <v>25310.976000000002</v>
      </c>
      <c r="D202" s="59">
        <f>'Объединенные данные'!D201</f>
        <v>18720</v>
      </c>
      <c r="E202" s="31">
        <f t="shared" si="16"/>
        <v>29341.782550765871</v>
      </c>
      <c r="F202" s="31">
        <f t="shared" si="17"/>
        <v>3.0808298037414434E-2</v>
      </c>
      <c r="G202" s="31">
        <f t="shared" si="18"/>
        <v>932.70544923412672</v>
      </c>
      <c r="H202" s="31">
        <f t="shared" si="19"/>
        <v>869939.45503103419</v>
      </c>
    </row>
    <row r="203" spans="1:8" x14ac:dyDescent="0.25">
      <c r="A203">
        <v>200</v>
      </c>
      <c r="B203" s="69">
        <f>'Объединенные данные'!E202</f>
        <v>26096.052</v>
      </c>
      <c r="C203" s="59">
        <f t="shared" si="15"/>
        <v>30274.487999999998</v>
      </c>
      <c r="D203" s="59">
        <f>'Объединенные данные'!D202</f>
        <v>17800</v>
      </c>
      <c r="E203" s="31">
        <f t="shared" si="16"/>
        <v>30350.112409447847</v>
      </c>
      <c r="F203" s="31">
        <f t="shared" si="17"/>
        <v>0.16301547871869077</v>
      </c>
      <c r="G203" s="31">
        <f t="shared" si="18"/>
        <v>4254.0604094478476</v>
      </c>
      <c r="H203" s="31">
        <f t="shared" si="19"/>
        <v>18097029.96723159</v>
      </c>
    </row>
    <row r="204" spans="1:8" x14ac:dyDescent="0.25">
      <c r="A204">
        <v>201</v>
      </c>
      <c r="B204" s="69">
        <f>'Объединенные данные'!E203</f>
        <v>33048.732000000004</v>
      </c>
      <c r="C204" s="59">
        <f t="shared" si="15"/>
        <v>26096.052</v>
      </c>
      <c r="D204" s="59">
        <f>'Объединенные данные'!D203</f>
        <v>19840</v>
      </c>
      <c r="E204" s="31">
        <f t="shared" si="16"/>
        <v>29917.446613387452</v>
      </c>
      <c r="F204" s="31">
        <f t="shared" si="17"/>
        <v>9.4747519711574746E-2</v>
      </c>
      <c r="G204" s="31">
        <f t="shared" si="18"/>
        <v>3131.2853866125515</v>
      </c>
      <c r="H204" s="31">
        <f t="shared" si="19"/>
        <v>9804948.1724133156</v>
      </c>
    </row>
    <row r="205" spans="1:8" x14ac:dyDescent="0.25">
      <c r="A205">
        <v>202</v>
      </c>
      <c r="B205" s="69">
        <f>'Объединенные данные'!E204</f>
        <v>35722.235999999997</v>
      </c>
      <c r="C205" s="59">
        <f t="shared" si="15"/>
        <v>33048.732000000004</v>
      </c>
      <c r="D205" s="59">
        <f>'Объединенные данные'!D204</f>
        <v>20320</v>
      </c>
      <c r="E205" s="31">
        <f t="shared" si="16"/>
        <v>31911.526094650791</v>
      </c>
      <c r="F205" s="31">
        <f t="shared" si="17"/>
        <v>0.10667613038974397</v>
      </c>
      <c r="G205" s="31">
        <f t="shared" si="18"/>
        <v>3810.7099053492057</v>
      </c>
      <c r="H205" s="31">
        <f t="shared" si="19"/>
        <v>14521509.982726552</v>
      </c>
    </row>
    <row r="206" spans="1:8" x14ac:dyDescent="0.25">
      <c r="A206">
        <v>203</v>
      </c>
      <c r="B206" s="69">
        <f>'Объединенные данные'!E205</f>
        <v>26685.612000000001</v>
      </c>
      <c r="C206" s="59">
        <f t="shared" si="15"/>
        <v>35722.235999999997</v>
      </c>
      <c r="D206" s="59">
        <f>'Объединенные данные'!D205</f>
        <v>10320</v>
      </c>
      <c r="E206" s="31">
        <f t="shared" si="16"/>
        <v>29329.011577282152</v>
      </c>
      <c r="F206" s="31">
        <f t="shared" si="17"/>
        <v>9.9057109024973861E-2</v>
      </c>
      <c r="G206" s="31">
        <f t="shared" si="18"/>
        <v>2643.3995772821509</v>
      </c>
      <c r="H206" s="31">
        <f t="shared" si="19"/>
        <v>6987561.3251754539</v>
      </c>
    </row>
    <row r="207" spans="1:8" x14ac:dyDescent="0.25">
      <c r="A207">
        <v>204</v>
      </c>
      <c r="B207" s="69">
        <f>'Объединенные данные'!E206</f>
        <v>36837.372000000003</v>
      </c>
      <c r="C207" s="59">
        <f t="shared" si="15"/>
        <v>26685.612000000001</v>
      </c>
      <c r="D207" s="59">
        <f>'Объединенные данные'!D206</f>
        <v>22400</v>
      </c>
      <c r="E207" s="31">
        <f t="shared" si="16"/>
        <v>30915.032073545102</v>
      </c>
      <c r="F207" s="31">
        <f t="shared" si="17"/>
        <v>0.16076988137087792</v>
      </c>
      <c r="G207" s="31">
        <f t="shared" si="18"/>
        <v>5922.3399264549007</v>
      </c>
      <c r="H207" s="31">
        <f t="shared" si="19"/>
        <v>35074110.20448184</v>
      </c>
    </row>
    <row r="208" spans="1:8" x14ac:dyDescent="0.25">
      <c r="A208">
        <v>205</v>
      </c>
      <c r="B208" s="69">
        <f>'Объединенные данные'!E207</f>
        <v>41920.332000000002</v>
      </c>
      <c r="C208" s="59">
        <f t="shared" si="15"/>
        <v>36837.372000000003</v>
      </c>
      <c r="D208" s="59">
        <f>'Объединенные данные'!D207</f>
        <v>25120</v>
      </c>
      <c r="E208" s="31">
        <f t="shared" si="16"/>
        <v>34490.645205689194</v>
      </c>
      <c r="F208" s="31">
        <f t="shared" si="17"/>
        <v>0.17723349124026039</v>
      </c>
      <c r="G208" s="31">
        <f t="shared" si="18"/>
        <v>7429.6867943108082</v>
      </c>
      <c r="H208" s="31">
        <f t="shared" si="19"/>
        <v>55200245.861556411</v>
      </c>
    </row>
    <row r="209" spans="1:8" x14ac:dyDescent="0.25">
      <c r="A209">
        <v>206</v>
      </c>
      <c r="B209" s="69">
        <f>'Объединенные данные'!E208</f>
        <v>37979.520000000004</v>
      </c>
      <c r="C209" s="59">
        <f t="shared" si="15"/>
        <v>41920.332000000002</v>
      </c>
      <c r="D209" s="59">
        <f>'Объединенные данные'!D208</f>
        <v>15600</v>
      </c>
      <c r="E209" s="31">
        <f t="shared" si="16"/>
        <v>32702.328978389869</v>
      </c>
      <c r="F209" s="31">
        <f t="shared" si="17"/>
        <v>0.13894833377594384</v>
      </c>
      <c r="G209" s="31">
        <f t="shared" si="18"/>
        <v>5277.1910216101351</v>
      </c>
      <c r="H209" s="31">
        <f t="shared" si="19"/>
        <v>27848745.078562621</v>
      </c>
    </row>
    <row r="210" spans="1:8" x14ac:dyDescent="0.25">
      <c r="A210">
        <v>207</v>
      </c>
      <c r="B210" s="69">
        <f>'Объединенные данные'!E209</f>
        <v>39403.067999999999</v>
      </c>
      <c r="C210" s="59">
        <f t="shared" si="15"/>
        <v>37979.520000000004</v>
      </c>
      <c r="D210" s="59">
        <f>'Объединенные данные'!D209</f>
        <v>40900</v>
      </c>
      <c r="E210" s="31">
        <f t="shared" si="16"/>
        <v>39981.695222661001</v>
      </c>
      <c r="F210" s="31">
        <f t="shared" si="17"/>
        <v>1.4684826639920569E-2</v>
      </c>
      <c r="G210" s="31">
        <f t="shared" si="18"/>
        <v>578.62722266100172</v>
      </c>
      <c r="H210" s="31">
        <f t="shared" si="19"/>
        <v>334809.46280438447</v>
      </c>
    </row>
    <row r="211" spans="1:8" x14ac:dyDescent="0.25">
      <c r="A211">
        <v>208</v>
      </c>
      <c r="B211" s="69">
        <f>'Объединенные данные'!E210</f>
        <v>35551.188000000002</v>
      </c>
      <c r="C211" s="59">
        <f t="shared" si="15"/>
        <v>39403.067999999999</v>
      </c>
      <c r="D211" s="59">
        <f>'Объединенные данные'!D210</f>
        <v>14400</v>
      </c>
      <c r="E211" s="31">
        <f t="shared" si="16"/>
        <v>31642.879297095136</v>
      </c>
      <c r="F211" s="31">
        <f t="shared" si="17"/>
        <v>0.10993468637123646</v>
      </c>
      <c r="G211" s="31">
        <f t="shared" si="18"/>
        <v>3908.3087029048656</v>
      </c>
      <c r="H211" s="31">
        <f t="shared" si="19"/>
        <v>15274876.917201914</v>
      </c>
    </row>
    <row r="212" spans="1:8" x14ac:dyDescent="0.25">
      <c r="A212">
        <v>209</v>
      </c>
      <c r="B212" s="69">
        <f>'Объединенные данные'!E211</f>
        <v>37280.615999999995</v>
      </c>
      <c r="C212" s="59">
        <f t="shared" si="15"/>
        <v>35551.188000000002</v>
      </c>
      <c r="D212" s="59">
        <f>'Объединенные данные'!D211</f>
        <v>38700</v>
      </c>
      <c r="E212" s="31">
        <f t="shared" si="16"/>
        <v>38616.873172341831</v>
      </c>
      <c r="F212" s="31">
        <f t="shared" si="17"/>
        <v>3.5843216011823331E-2</v>
      </c>
      <c r="G212" s="31">
        <f t="shared" si="18"/>
        <v>1336.2571723418368</v>
      </c>
      <c r="H212" s="31">
        <f t="shared" si="19"/>
        <v>1785583.2306350016</v>
      </c>
    </row>
    <row r="213" spans="1:8" x14ac:dyDescent="0.25">
      <c r="A213">
        <v>210</v>
      </c>
      <c r="B213" s="69">
        <f>'Объединенные данные'!E212</f>
        <v>35051.004000000001</v>
      </c>
      <c r="C213" s="59">
        <f t="shared" si="15"/>
        <v>37280.615999999995</v>
      </c>
      <c r="D213" s="59">
        <f>'Объединенные данные'!D212</f>
        <v>24240</v>
      </c>
      <c r="E213" s="31">
        <f t="shared" si="16"/>
        <v>34318.311016999331</v>
      </c>
      <c r="F213" s="31">
        <f t="shared" si="17"/>
        <v>2.0903623274262564E-2</v>
      </c>
      <c r="G213" s="31">
        <f t="shared" si="18"/>
        <v>732.69298300067021</v>
      </c>
      <c r="H213" s="31">
        <f t="shared" si="19"/>
        <v>536839.00733842037</v>
      </c>
    </row>
    <row r="214" spans="1:8" x14ac:dyDescent="0.25">
      <c r="A214">
        <v>211</v>
      </c>
      <c r="B214" s="69">
        <f>'Объединенные данные'!E213</f>
        <v>32319.984</v>
      </c>
      <c r="C214" s="59">
        <f t="shared" si="15"/>
        <v>35051.004000000001</v>
      </c>
      <c r="D214" s="59">
        <f>'Объединенные данные'!D213</f>
        <v>19840</v>
      </c>
      <c r="E214" s="31">
        <f t="shared" si="16"/>
        <v>32282.480446816153</v>
      </c>
      <c r="F214" s="31">
        <f t="shared" si="17"/>
        <v>1.1603827892936935E-3</v>
      </c>
      <c r="G214" s="31">
        <f t="shared" si="18"/>
        <v>37.503553183847544</v>
      </c>
      <c r="H214" s="31">
        <f t="shared" si="19"/>
        <v>1406.5165014136812</v>
      </c>
    </row>
    <row r="215" spans="1:8" x14ac:dyDescent="0.25">
      <c r="A215">
        <v>212</v>
      </c>
      <c r="B215" s="69">
        <f>'Объединенные данные'!E214</f>
        <v>37282.356</v>
      </c>
      <c r="C215" s="59">
        <f t="shared" si="15"/>
        <v>32319.984</v>
      </c>
      <c r="D215" s="59">
        <f>'Объединенные данные'!D214</f>
        <v>14400</v>
      </c>
      <c r="E215" s="31">
        <f t="shared" si="16"/>
        <v>29772.212284584344</v>
      </c>
      <c r="F215" s="31">
        <f t="shared" si="17"/>
        <v>0.20143962241591318</v>
      </c>
      <c r="G215" s="31">
        <f t="shared" si="18"/>
        <v>7510.1437154156556</v>
      </c>
      <c r="H215" s="31">
        <f t="shared" si="19"/>
        <v>56402258.626197271</v>
      </c>
    </row>
    <row r="216" spans="1:8" x14ac:dyDescent="0.25">
      <c r="A216">
        <v>213</v>
      </c>
      <c r="B216" s="69">
        <f>'Объединенные данные'!E215</f>
        <v>44075.724000000002</v>
      </c>
      <c r="C216" s="59">
        <f t="shared" si="15"/>
        <v>37282.356</v>
      </c>
      <c r="D216" s="59">
        <f>'Объединенные данные'!D215</f>
        <v>44400</v>
      </c>
      <c r="E216" s="31">
        <f t="shared" si="16"/>
        <v>40948.580459701101</v>
      </c>
      <c r="F216" s="31">
        <f t="shared" si="17"/>
        <v>7.0949340283075119E-2</v>
      </c>
      <c r="G216" s="31">
        <f t="shared" si="18"/>
        <v>3127.1435402989009</v>
      </c>
      <c r="H216" s="31">
        <f t="shared" si="19"/>
        <v>9779026.7216331437</v>
      </c>
    </row>
    <row r="217" spans="1:8" x14ac:dyDescent="0.25">
      <c r="A217">
        <v>214</v>
      </c>
      <c r="B217" s="69">
        <f>'Объединенные данные'!E216</f>
        <v>28815.396000000001</v>
      </c>
      <c r="C217" s="59">
        <f t="shared" si="15"/>
        <v>44075.724000000002</v>
      </c>
      <c r="D217" s="59">
        <f>'Объединенные данные'!D216</f>
        <v>15040</v>
      </c>
      <c r="E217" s="31">
        <f t="shared" si="16"/>
        <v>33087.414083341559</v>
      </c>
      <c r="F217" s="31">
        <f t="shared" si="17"/>
        <v>0.14825470673183036</v>
      </c>
      <c r="G217" s="31">
        <f t="shared" si="18"/>
        <v>4272.0180833415579</v>
      </c>
      <c r="H217" s="31">
        <f t="shared" si="19"/>
        <v>18250138.504397277</v>
      </c>
    </row>
    <row r="218" spans="1:8" x14ac:dyDescent="0.25">
      <c r="A218">
        <v>215</v>
      </c>
      <c r="B218" s="69">
        <f>'Объединенные данные'!E217</f>
        <v>37074.06</v>
      </c>
      <c r="C218" s="59">
        <f t="shared" si="15"/>
        <v>28815.396000000001</v>
      </c>
      <c r="D218" s="59">
        <f>'Объединенные данные'!D217</f>
        <v>21120</v>
      </c>
      <c r="E218" s="31">
        <f t="shared" si="16"/>
        <v>31056.57509192291</v>
      </c>
      <c r="F218" s="31">
        <f t="shared" si="17"/>
        <v>0.16230984435147075</v>
      </c>
      <c r="G218" s="31">
        <f t="shared" si="18"/>
        <v>6017.4849080770873</v>
      </c>
      <c r="H218" s="31">
        <f t="shared" si="19"/>
        <v>36210124.618935511</v>
      </c>
    </row>
    <row r="219" spans="1:8" x14ac:dyDescent="0.25">
      <c r="A219">
        <v>216</v>
      </c>
      <c r="B219" s="69">
        <f>'Объединенные данные'!E218</f>
        <v>37696.271999999997</v>
      </c>
      <c r="C219" s="59">
        <f t="shared" si="15"/>
        <v>37074.06</v>
      </c>
      <c r="D219" s="59">
        <f>'Объединенные данные'!D218</f>
        <v>20640</v>
      </c>
      <c r="E219" s="31">
        <f t="shared" si="16"/>
        <v>33079.864236635753</v>
      </c>
      <c r="F219" s="31">
        <f t="shared" si="17"/>
        <v>0.12246324419996346</v>
      </c>
      <c r="G219" s="31">
        <f t="shared" si="18"/>
        <v>4616.4077633642446</v>
      </c>
      <c r="H219" s="31">
        <f t="shared" si="19"/>
        <v>21311220.637649667</v>
      </c>
    </row>
    <row r="220" spans="1:8" x14ac:dyDescent="0.25">
      <c r="A220">
        <v>217</v>
      </c>
      <c r="B220" s="69">
        <f>'Объединенные данные'!E219</f>
        <v>30653.232</v>
      </c>
      <c r="C220" s="59">
        <f t="shared" si="15"/>
        <v>37696.271999999997</v>
      </c>
      <c r="D220" s="59">
        <f>'Объединенные данные'!D219</f>
        <v>14400</v>
      </c>
      <c r="E220" s="31">
        <f t="shared" si="16"/>
        <v>31192.108563007361</v>
      </c>
      <c r="F220" s="31">
        <f t="shared" si="17"/>
        <v>1.7579763302197994E-2</v>
      </c>
      <c r="G220" s="31">
        <f t="shared" si="18"/>
        <v>538.87656300736126</v>
      </c>
      <c r="H220" s="31">
        <f t="shared" si="19"/>
        <v>290387.9501586266</v>
      </c>
    </row>
    <row r="221" spans="1:8" x14ac:dyDescent="0.25">
      <c r="A221">
        <v>218</v>
      </c>
      <c r="B221" s="69">
        <f>'Объединенные данные'!E220</f>
        <v>40940.027999999998</v>
      </c>
      <c r="C221" s="59">
        <f t="shared" si="15"/>
        <v>30653.232</v>
      </c>
      <c r="D221" s="59">
        <f>'Объединенные данные'!D220</f>
        <v>17440</v>
      </c>
      <c r="E221" s="31">
        <f t="shared" si="16"/>
        <v>30331.750548857959</v>
      </c>
      <c r="F221" s="31">
        <f t="shared" si="17"/>
        <v>0.2591174937921889</v>
      </c>
      <c r="G221" s="31">
        <f t="shared" si="18"/>
        <v>10608.277451142039</v>
      </c>
      <c r="H221" s="31">
        <f t="shared" si="19"/>
        <v>112535550.48040864</v>
      </c>
    </row>
    <row r="222" spans="1:8" x14ac:dyDescent="0.25">
      <c r="A222">
        <v>219</v>
      </c>
      <c r="B222" s="69">
        <f>'Объединенные данные'!E221</f>
        <v>35164.127999999997</v>
      </c>
      <c r="C222" s="59">
        <f t="shared" si="15"/>
        <v>40940.027999999998</v>
      </c>
      <c r="D222" s="59">
        <f>'Объединенные данные'!D221</f>
        <v>21600</v>
      </c>
      <c r="E222" s="31">
        <f t="shared" si="16"/>
        <v>34416.58500641126</v>
      </c>
      <c r="F222" s="31">
        <f t="shared" si="17"/>
        <v>2.1258681392262505E-2</v>
      </c>
      <c r="G222" s="31">
        <f t="shared" si="18"/>
        <v>747.54299358873686</v>
      </c>
      <c r="H222" s="31">
        <f t="shared" si="19"/>
        <v>558820.52726361027</v>
      </c>
    </row>
    <row r="223" spans="1:8" x14ac:dyDescent="0.25">
      <c r="A223">
        <v>220</v>
      </c>
      <c r="B223" s="69">
        <f>'Объединенные данные'!E222</f>
        <v>32817.671999999999</v>
      </c>
      <c r="C223" s="59">
        <f t="shared" si="15"/>
        <v>35164.127999999997</v>
      </c>
      <c r="D223" s="59">
        <f>'Объединенные данные'!D222</f>
        <v>35700</v>
      </c>
      <c r="E223" s="31">
        <f t="shared" si="16"/>
        <v>37528.070431421409</v>
      </c>
      <c r="F223" s="31">
        <f t="shared" si="17"/>
        <v>0.14353237583157669</v>
      </c>
      <c r="G223" s="31">
        <f t="shared" si="18"/>
        <v>4710.3984314214104</v>
      </c>
      <c r="H223" s="31">
        <f t="shared" si="19"/>
        <v>22187853.382737283</v>
      </c>
    </row>
    <row r="224" spans="1:8" x14ac:dyDescent="0.25">
      <c r="A224">
        <v>221</v>
      </c>
      <c r="B224" s="69">
        <f>'Объединенные данные'!E223</f>
        <v>32690.28</v>
      </c>
      <c r="C224" s="59">
        <f t="shared" si="15"/>
        <v>32817.671999999999</v>
      </c>
      <c r="D224" s="59">
        <f>'Объединенные данные'!D223</f>
        <v>34600</v>
      </c>
      <c r="E224" s="31">
        <f t="shared" si="16"/>
        <v>36546.617696238929</v>
      </c>
      <c r="F224" s="31">
        <f t="shared" si="17"/>
        <v>0.11796588148645194</v>
      </c>
      <c r="G224" s="31">
        <f t="shared" si="18"/>
        <v>3856.3376962389302</v>
      </c>
      <c r="H224" s="31">
        <f t="shared" si="19"/>
        <v>14871340.427433379</v>
      </c>
    </row>
    <row r="225" spans="1:8" x14ac:dyDescent="0.25">
      <c r="A225">
        <v>222</v>
      </c>
      <c r="B225" s="69">
        <f>'Объединенные данные'!E224</f>
        <v>17542.763999999999</v>
      </c>
      <c r="C225" s="59">
        <f t="shared" si="15"/>
        <v>32690.28</v>
      </c>
      <c r="D225" s="59">
        <f>'Объединенные данные'!D224</f>
        <v>16000</v>
      </c>
      <c r="E225" s="31">
        <f t="shared" si="16"/>
        <v>30396.184129588844</v>
      </c>
      <c r="F225" s="31">
        <f t="shared" si="17"/>
        <v>0.73269070538649705</v>
      </c>
      <c r="G225" s="31">
        <f t="shared" si="18"/>
        <v>12853.420129588845</v>
      </c>
      <c r="H225" s="31">
        <f t="shared" si="19"/>
        <v>165210409.02771974</v>
      </c>
    </row>
    <row r="226" spans="1:8" x14ac:dyDescent="0.25">
      <c r="A226">
        <v>223</v>
      </c>
      <c r="B226" s="69">
        <f>'Объединенные данные'!E225</f>
        <v>24464.135999999999</v>
      </c>
      <c r="C226" s="59">
        <f t="shared" si="15"/>
        <v>17542.763999999999</v>
      </c>
      <c r="D226" s="59">
        <f>'Объединенные данные'!D225</f>
        <v>21520</v>
      </c>
      <c r="E226" s="31">
        <f t="shared" si="16"/>
        <v>28210.977791842997</v>
      </c>
      <c r="F226" s="31">
        <f t="shared" si="17"/>
        <v>0.15315651416600198</v>
      </c>
      <c r="G226" s="31">
        <f t="shared" si="18"/>
        <v>3746.8417918429986</v>
      </c>
      <c r="H226" s="31">
        <f t="shared" si="19"/>
        <v>14038823.413101252</v>
      </c>
    </row>
    <row r="227" spans="1:8" x14ac:dyDescent="0.25">
      <c r="A227">
        <v>224</v>
      </c>
      <c r="B227" s="69">
        <f>'Объединенные данные'!E226</f>
        <v>35478.648000000001</v>
      </c>
      <c r="C227" s="59">
        <f t="shared" si="15"/>
        <v>24464.135999999999</v>
      </c>
      <c r="D227" s="59">
        <f>'Объединенные данные'!D226</f>
        <v>35700</v>
      </c>
      <c r="E227" s="31">
        <f t="shared" si="16"/>
        <v>34702.165491069245</v>
      </c>
      <c r="F227" s="31">
        <f t="shared" si="17"/>
        <v>2.1885910334879615E-2</v>
      </c>
      <c r="G227" s="31">
        <f t="shared" si="18"/>
        <v>776.48250893075601</v>
      </c>
      <c r="H227" s="31">
        <f t="shared" si="19"/>
        <v>602925.08667540154</v>
      </c>
    </row>
    <row r="228" spans="1:8" x14ac:dyDescent="0.25">
      <c r="A228">
        <v>225</v>
      </c>
      <c r="B228" s="69">
        <f>'Объединенные данные'!E227</f>
        <v>36266.555999999997</v>
      </c>
      <c r="C228" s="59">
        <f t="shared" si="15"/>
        <v>35478.648000000001</v>
      </c>
      <c r="D228" s="59">
        <f>'Объединенные данные'!D227</f>
        <v>24400</v>
      </c>
      <c r="E228" s="31">
        <f t="shared" si="16"/>
        <v>33895.022567049236</v>
      </c>
      <c r="F228" s="31">
        <f t="shared" si="17"/>
        <v>6.5391746405441986E-2</v>
      </c>
      <c r="G228" s="31">
        <f t="shared" si="18"/>
        <v>2371.5334329507605</v>
      </c>
      <c r="H228" s="31">
        <f t="shared" si="19"/>
        <v>5624170.8236032194</v>
      </c>
    </row>
    <row r="229" spans="1:8" x14ac:dyDescent="0.25">
      <c r="A229">
        <v>226</v>
      </c>
      <c r="B229" s="69">
        <f>'Объединенные данные'!E228</f>
        <v>26625.864000000001</v>
      </c>
      <c r="C229" s="59">
        <f t="shared" si="15"/>
        <v>36266.555999999997</v>
      </c>
      <c r="D229" s="59">
        <f>'Объединенные данные'!D228</f>
        <v>7200</v>
      </c>
      <c r="E229" s="31">
        <f t="shared" si="16"/>
        <v>28446.726365467977</v>
      </c>
      <c r="F229" s="31">
        <f t="shared" si="17"/>
        <v>6.8386977619504699E-2</v>
      </c>
      <c r="G229" s="31">
        <f t="shared" si="18"/>
        <v>1820.8623654679759</v>
      </c>
      <c r="H229" s="31">
        <f t="shared" si="19"/>
        <v>3315539.7539776326</v>
      </c>
    </row>
    <row r="230" spans="1:8" x14ac:dyDescent="0.25">
      <c r="A230">
        <v>227</v>
      </c>
      <c r="B230" s="69">
        <f>'Объединенные данные'!E229</f>
        <v>29795.987999999998</v>
      </c>
      <c r="C230" s="59">
        <f t="shared" si="15"/>
        <v>26625.864000000001</v>
      </c>
      <c r="D230" s="59">
        <f>'Объединенные данные'!D229</f>
        <v>17600</v>
      </c>
      <c r="E230" s="31">
        <f t="shared" si="16"/>
        <v>29320.726252539036</v>
      </c>
      <c r="F230" s="31">
        <f t="shared" si="17"/>
        <v>1.5950528220811524E-2</v>
      </c>
      <c r="G230" s="31">
        <f t="shared" si="18"/>
        <v>475.26174746096149</v>
      </c>
      <c r="H230" s="31">
        <f t="shared" si="19"/>
        <v>225873.72859964674</v>
      </c>
    </row>
    <row r="231" spans="1:8" x14ac:dyDescent="0.25">
      <c r="A231">
        <v>228</v>
      </c>
      <c r="B231" s="69">
        <f>'Объединенные данные'!E230</f>
        <v>31169.724000000002</v>
      </c>
      <c r="C231" s="59">
        <f t="shared" si="15"/>
        <v>29795.987999999998</v>
      </c>
      <c r="D231" s="59">
        <f>'Объединенные данные'!D230</f>
        <v>17840</v>
      </c>
      <c r="E231" s="31">
        <f t="shared" si="16"/>
        <v>30236.893287171028</v>
      </c>
      <c r="F231" s="31">
        <f t="shared" si="17"/>
        <v>2.9927461431130231E-2</v>
      </c>
      <c r="G231" s="31">
        <f t="shared" si="18"/>
        <v>932.83071282897436</v>
      </c>
      <c r="H231" s="31">
        <f t="shared" si="19"/>
        <v>870173.13879701239</v>
      </c>
    </row>
    <row r="232" spans="1:8" x14ac:dyDescent="0.25">
      <c r="A232">
        <v>229</v>
      </c>
      <c r="B232" s="69">
        <f>'Объединенные данные'!E231</f>
        <v>23708.868000000002</v>
      </c>
      <c r="C232" s="59">
        <f t="shared" si="15"/>
        <v>31169.724000000002</v>
      </c>
      <c r="D232" s="59">
        <f>'Объединенные данные'!D231</f>
        <v>18480</v>
      </c>
      <c r="E232" s="31">
        <f t="shared" si="16"/>
        <v>30810.171877541183</v>
      </c>
      <c r="F232" s="31">
        <f t="shared" si="17"/>
        <v>0.29952100106766716</v>
      </c>
      <c r="G232" s="31">
        <f t="shared" si="18"/>
        <v>7101.3038775411806</v>
      </c>
      <c r="H232" s="31">
        <f t="shared" si="19"/>
        <v>50428516.761181407</v>
      </c>
    </row>
    <row r="233" spans="1:8" x14ac:dyDescent="0.25">
      <c r="A233">
        <v>230</v>
      </c>
      <c r="B233" s="69">
        <f>'Объединенные данные'!E232</f>
        <v>40541.148000000001</v>
      </c>
      <c r="C233" s="59">
        <f t="shared" si="15"/>
        <v>23708.868000000002</v>
      </c>
      <c r="D233" s="59">
        <f>'Объединенные данные'!D232</f>
        <v>23440</v>
      </c>
      <c r="E233" s="31">
        <f t="shared" si="16"/>
        <v>30470.877677852455</v>
      </c>
      <c r="F233" s="31">
        <f t="shared" si="17"/>
        <v>0.24839627930979027</v>
      </c>
      <c r="G233" s="31">
        <f t="shared" si="18"/>
        <v>10070.270322147546</v>
      </c>
      <c r="H233" s="31">
        <f t="shared" si="19"/>
        <v>101410344.36112563</v>
      </c>
    </row>
    <row r="234" spans="1:8" x14ac:dyDescent="0.25">
      <c r="A234">
        <v>231</v>
      </c>
      <c r="B234" s="69">
        <f>'Объединенные данные'!E233</f>
        <v>38441.94</v>
      </c>
      <c r="C234" s="59">
        <f t="shared" si="15"/>
        <v>40541.148000000001</v>
      </c>
      <c r="D234" s="59">
        <f>'Объединенные данные'!D233</f>
        <v>24240</v>
      </c>
      <c r="E234" s="31">
        <f t="shared" si="16"/>
        <v>35179.42880914126</v>
      </c>
      <c r="F234" s="31">
        <f t="shared" si="17"/>
        <v>8.4868536573823858E-2</v>
      </c>
      <c r="G234" s="31">
        <f t="shared" si="18"/>
        <v>3262.5111908587423</v>
      </c>
      <c r="H234" s="31">
        <f t="shared" si="19"/>
        <v>10643979.27047853</v>
      </c>
    </row>
    <row r="235" spans="1:8" x14ac:dyDescent="0.25">
      <c r="A235">
        <v>232</v>
      </c>
      <c r="B235" s="69">
        <f>'Объединенные данные'!E234</f>
        <v>31523.531999999999</v>
      </c>
      <c r="C235" s="59">
        <f t="shared" si="15"/>
        <v>38441.94</v>
      </c>
      <c r="D235" s="59">
        <f>'Объединенные данные'!D234</f>
        <v>19280</v>
      </c>
      <c r="E235" s="31">
        <f t="shared" si="16"/>
        <v>32993.877000750465</v>
      </c>
      <c r="F235" s="31">
        <f t="shared" si="17"/>
        <v>4.6642774697659685E-2</v>
      </c>
      <c r="G235" s="31">
        <f t="shared" si="18"/>
        <v>1470.3450007504653</v>
      </c>
      <c r="H235" s="31">
        <f t="shared" si="19"/>
        <v>2161914.4212318859</v>
      </c>
    </row>
    <row r="236" spans="1:8" x14ac:dyDescent="0.25">
      <c r="A236">
        <v>233</v>
      </c>
      <c r="B236" s="69">
        <f>'Объединенные данные'!E235</f>
        <v>21982.968000000001</v>
      </c>
      <c r="C236" s="59">
        <f t="shared" si="15"/>
        <v>31523.531999999999</v>
      </c>
      <c r="D236" s="59">
        <f>'Объединенные данные'!D235</f>
        <v>16080</v>
      </c>
      <c r="E236" s="31">
        <f t="shared" si="16"/>
        <v>30114.350711895917</v>
      </c>
      <c r="F236" s="31">
        <f t="shared" si="17"/>
        <v>0.3698946708149653</v>
      </c>
      <c r="G236" s="31">
        <f t="shared" si="18"/>
        <v>8131.3827118959161</v>
      </c>
      <c r="H236" s="31">
        <f t="shared" si="19"/>
        <v>66119384.807319783</v>
      </c>
    </row>
    <row r="237" spans="1:8" x14ac:dyDescent="0.25">
      <c r="A237">
        <v>234</v>
      </c>
      <c r="B237" s="69">
        <f>'Объединенные данные'!E236</f>
        <v>30343.968000000001</v>
      </c>
      <c r="C237" s="59">
        <f t="shared" si="15"/>
        <v>21982.968000000001</v>
      </c>
      <c r="D237" s="59">
        <f>'Объединенные данные'!D236</f>
        <v>30000</v>
      </c>
      <c r="E237" s="31">
        <f t="shared" si="16"/>
        <v>32172.380606524475</v>
      </c>
      <c r="F237" s="31">
        <f t="shared" si="17"/>
        <v>6.0256213245560845E-2</v>
      </c>
      <c r="G237" s="31">
        <f t="shared" si="18"/>
        <v>1828.4126065244745</v>
      </c>
      <c r="H237" s="31">
        <f t="shared" si="19"/>
        <v>3343092.659697623</v>
      </c>
    </row>
    <row r="238" spans="1:8" x14ac:dyDescent="0.25">
      <c r="A238">
        <v>235</v>
      </c>
      <c r="B238" s="69">
        <f>'Объединенные данные'!E237</f>
        <v>36574.667999999998</v>
      </c>
      <c r="C238" s="59">
        <f t="shared" si="15"/>
        <v>30343.968000000001</v>
      </c>
      <c r="D238" s="59">
        <f>'Объединенные данные'!D237</f>
        <v>35500</v>
      </c>
      <c r="E238" s="31">
        <f t="shared" si="16"/>
        <v>36189.277559984177</v>
      </c>
      <c r="F238" s="31">
        <f t="shared" si="17"/>
        <v>1.0537086488818457E-2</v>
      </c>
      <c r="G238" s="31">
        <f t="shared" si="18"/>
        <v>385.39044001582079</v>
      </c>
      <c r="H238" s="31">
        <f t="shared" si="19"/>
        <v>148525.79125558797</v>
      </c>
    </row>
    <row r="239" spans="1:8" x14ac:dyDescent="0.25">
      <c r="A239">
        <v>236</v>
      </c>
      <c r="B239" s="69">
        <f>'Объединенные данные'!E238</f>
        <v>30547.644</v>
      </c>
      <c r="C239" s="59">
        <f t="shared" si="15"/>
        <v>36574.667999999998</v>
      </c>
      <c r="D239" s="59">
        <f>'Объединенные данные'!D238</f>
        <v>14880</v>
      </c>
      <c r="E239" s="31">
        <f t="shared" si="16"/>
        <v>31053.741679319552</v>
      </c>
      <c r="F239" s="31">
        <f t="shared" si="17"/>
        <v>1.6567486491578579E-2</v>
      </c>
      <c r="G239" s="31">
        <f t="shared" si="18"/>
        <v>506.09767931955139</v>
      </c>
      <c r="H239" s="31">
        <f t="shared" si="19"/>
        <v>256134.86101263546</v>
      </c>
    </row>
    <row r="240" spans="1:8" x14ac:dyDescent="0.25">
      <c r="A240">
        <v>237</v>
      </c>
      <c r="B240" s="69">
        <f>'Объединенные данные'!E239</f>
        <v>30129.66</v>
      </c>
      <c r="C240" s="59">
        <f t="shared" si="15"/>
        <v>30547.644</v>
      </c>
      <c r="D240" s="59">
        <f>'Объединенные данные'!D239</f>
        <v>27200</v>
      </c>
      <c r="E240" s="31">
        <f t="shared" si="16"/>
        <v>33513.534265933689</v>
      </c>
      <c r="F240" s="31">
        <f t="shared" si="17"/>
        <v>0.11231040330138772</v>
      </c>
      <c r="G240" s="31">
        <f t="shared" si="18"/>
        <v>3383.8742659336895</v>
      </c>
      <c r="H240" s="31">
        <f t="shared" si="19"/>
        <v>11450605.047648266</v>
      </c>
    </row>
    <row r="241" spans="1:8" x14ac:dyDescent="0.25">
      <c r="A241">
        <v>238</v>
      </c>
      <c r="B241" s="69">
        <f>'Объединенные данные'!E240</f>
        <v>33878.976000000002</v>
      </c>
      <c r="C241" s="59">
        <f t="shared" si="15"/>
        <v>30129.66</v>
      </c>
      <c r="D241" s="59">
        <f>'Объединенные данные'!D240</f>
        <v>30000</v>
      </c>
      <c r="E241" s="31">
        <f t="shared" si="16"/>
        <v>34323.950175018297</v>
      </c>
      <c r="F241" s="31">
        <f t="shared" si="17"/>
        <v>1.3134227404579606E-2</v>
      </c>
      <c r="G241" s="31">
        <f t="shared" si="18"/>
        <v>444.97417501829477</v>
      </c>
      <c r="H241" s="31">
        <f t="shared" si="19"/>
        <v>198002.01643321203</v>
      </c>
    </row>
    <row r="242" spans="1:8" x14ac:dyDescent="0.25">
      <c r="A242">
        <v>239</v>
      </c>
      <c r="B242" s="69">
        <f>'Объединенные данные'!E241</f>
        <v>29769.3</v>
      </c>
      <c r="C242" s="59">
        <f t="shared" si="15"/>
        <v>33878.976000000002</v>
      </c>
      <c r="D242" s="59">
        <f>'Объединенные данные'!D241</f>
        <v>26700</v>
      </c>
      <c r="E242" s="31">
        <f t="shared" si="16"/>
        <v>34228.920774155777</v>
      </c>
      <c r="F242" s="31">
        <f t="shared" si="17"/>
        <v>0.14980603420825406</v>
      </c>
      <c r="G242" s="31">
        <f t="shared" si="18"/>
        <v>4459.6207741557773</v>
      </c>
      <c r="H242" s="31">
        <f t="shared" si="19"/>
        <v>19888217.449281774</v>
      </c>
    </row>
    <row r="243" spans="1:8" x14ac:dyDescent="0.25">
      <c r="A243">
        <v>240</v>
      </c>
      <c r="B243" s="69">
        <f>'Объединенные данные'!E242</f>
        <v>29965.703999999998</v>
      </c>
      <c r="C243" s="59">
        <f t="shared" si="15"/>
        <v>29769.3</v>
      </c>
      <c r="D243" s="59">
        <f>'Объединенные данные'!D242</f>
        <v>29000</v>
      </c>
      <c r="E243" s="31">
        <f t="shared" si="16"/>
        <v>33899.918232934302</v>
      </c>
      <c r="F243" s="31">
        <f t="shared" si="17"/>
        <v>0.13129056580597287</v>
      </c>
      <c r="G243" s="31">
        <f t="shared" si="18"/>
        <v>3934.2142329343042</v>
      </c>
      <c r="H243" s="31">
        <f t="shared" si="19"/>
        <v>15478041.630622854</v>
      </c>
    </row>
    <row r="244" spans="1:8" x14ac:dyDescent="0.25">
      <c r="A244">
        <v>241</v>
      </c>
      <c r="B244" s="69">
        <f>'Объединенные данные'!E243</f>
        <v>30159.648000000001</v>
      </c>
      <c r="C244" s="59">
        <f t="shared" si="15"/>
        <v>29965.703999999998</v>
      </c>
      <c r="D244" s="59">
        <f>'Объединенные данные'!D243</f>
        <v>31100</v>
      </c>
      <c r="E244" s="31">
        <f t="shared" si="16"/>
        <v>34642.394407659915</v>
      </c>
      <c r="F244" s="31">
        <f t="shared" si="17"/>
        <v>0.14863391003966336</v>
      </c>
      <c r="G244" s="31">
        <f t="shared" si="18"/>
        <v>4482.7464076599135</v>
      </c>
      <c r="H244" s="31">
        <f t="shared" si="19"/>
        <v>20095015.355387859</v>
      </c>
    </row>
    <row r="245" spans="1:8" x14ac:dyDescent="0.25">
      <c r="A245">
        <v>242</v>
      </c>
      <c r="B245" s="69">
        <f>'Объединенные данные'!E244</f>
        <v>26258.076000000001</v>
      </c>
      <c r="C245" s="59">
        <f t="shared" si="15"/>
        <v>30159.648000000001</v>
      </c>
      <c r="D245" s="59">
        <f>'Объединенные данные'!D244</f>
        <v>24800</v>
      </c>
      <c r="E245" s="31">
        <f t="shared" si="16"/>
        <v>32621.800095084964</v>
      </c>
      <c r="F245" s="31">
        <f t="shared" si="17"/>
        <v>0.24235302293606595</v>
      </c>
      <c r="G245" s="31">
        <f t="shared" si="18"/>
        <v>6363.7240950849628</v>
      </c>
      <c r="H245" s="31">
        <f t="shared" si="19"/>
        <v>40496984.358364925</v>
      </c>
    </row>
    <row r="246" spans="1:8" x14ac:dyDescent="0.25">
      <c r="A246">
        <v>243</v>
      </c>
      <c r="B246" s="69">
        <f>'Объединенные данные'!E245</f>
        <v>33464.472000000002</v>
      </c>
      <c r="C246" s="59">
        <f t="shared" si="15"/>
        <v>26258.076000000001</v>
      </c>
      <c r="D246" s="59">
        <f>'Объединенные данные'!D245</f>
        <v>34000</v>
      </c>
      <c r="E246" s="31">
        <f t="shared" si="16"/>
        <v>34616.88990640908</v>
      </c>
      <c r="F246" s="31">
        <f t="shared" si="17"/>
        <v>3.4437056302847942E-2</v>
      </c>
      <c r="G246" s="31">
        <f t="shared" si="18"/>
        <v>1152.4179064090786</v>
      </c>
      <c r="H246" s="31">
        <f t="shared" si="19"/>
        <v>1328067.0310122839</v>
      </c>
    </row>
    <row r="247" spans="1:8" x14ac:dyDescent="0.25">
      <c r="A247">
        <v>244</v>
      </c>
      <c r="B247" s="69">
        <f>'Объединенные данные'!E246</f>
        <v>33288.695999999996</v>
      </c>
      <c r="C247" s="59">
        <f t="shared" si="15"/>
        <v>33464.472000000002</v>
      </c>
      <c r="D247" s="59">
        <f>'Объединенные данные'!D246</f>
        <v>32200</v>
      </c>
      <c r="E247" s="31">
        <f t="shared" si="16"/>
        <v>35928.176732399763</v>
      </c>
      <c r="F247" s="31">
        <f t="shared" si="17"/>
        <v>7.9290601602410832E-2</v>
      </c>
      <c r="G247" s="31">
        <f t="shared" si="18"/>
        <v>2639.4807323997666</v>
      </c>
      <c r="H247" s="31">
        <f t="shared" si="19"/>
        <v>6966858.5367096085</v>
      </c>
    </row>
    <row r="248" spans="1:8" x14ac:dyDescent="0.25">
      <c r="A248">
        <v>245</v>
      </c>
      <c r="B248" s="69">
        <f>'Объединенные данные'!E247</f>
        <v>35885.148000000001</v>
      </c>
      <c r="C248" s="59">
        <f t="shared" si="15"/>
        <v>33288.695999999996</v>
      </c>
      <c r="D248" s="59">
        <f>'Объединенные данные'!D247</f>
        <v>34200</v>
      </c>
      <c r="E248" s="31">
        <f t="shared" si="16"/>
        <v>36539.472918479209</v>
      </c>
      <c r="F248" s="31">
        <f t="shared" si="17"/>
        <v>1.8233864285001906E-2</v>
      </c>
      <c r="G248" s="31">
        <f t="shared" si="18"/>
        <v>654.32491847920755</v>
      </c>
      <c r="H248" s="31">
        <f t="shared" si="19"/>
        <v>428141.09894282161</v>
      </c>
    </row>
    <row r="249" spans="1:8" x14ac:dyDescent="0.25">
      <c r="A249">
        <v>246</v>
      </c>
      <c r="B249" s="69">
        <f>'Объединенные данные'!E248</f>
        <v>31483.884000000005</v>
      </c>
      <c r="C249" s="59">
        <f t="shared" si="15"/>
        <v>35885.148000000001</v>
      </c>
      <c r="D249" s="59">
        <f>'Объединенные данные'!D248</f>
        <v>24640</v>
      </c>
      <c r="E249" s="31">
        <f t="shared" si="16"/>
        <v>34081.30693308897</v>
      </c>
      <c r="F249" s="31">
        <f t="shared" si="17"/>
        <v>8.2500079503817395E-2</v>
      </c>
      <c r="G249" s="31">
        <f t="shared" si="18"/>
        <v>2597.4229330889648</v>
      </c>
      <c r="H249" s="31">
        <f t="shared" si="19"/>
        <v>6746605.8933364805</v>
      </c>
    </row>
    <row r="250" spans="1:8" x14ac:dyDescent="0.25">
      <c r="A250">
        <v>247</v>
      </c>
      <c r="B250" s="69">
        <f>'Объединенные данные'!E249</f>
        <v>34785.275999999998</v>
      </c>
      <c r="C250" s="59">
        <f t="shared" si="15"/>
        <v>31483.884000000005</v>
      </c>
      <c r="D250" s="59">
        <f>'Объединенные данные'!D249</f>
        <v>32800</v>
      </c>
      <c r="E250" s="31">
        <f t="shared" si="16"/>
        <v>35602.412353906824</v>
      </c>
      <c r="F250" s="31">
        <f t="shared" si="17"/>
        <v>2.3490868777549048E-2</v>
      </c>
      <c r="G250" s="31">
        <f t="shared" si="18"/>
        <v>817.13635390682612</v>
      </c>
      <c r="H250" s="31">
        <f t="shared" si="19"/>
        <v>667711.82087614178</v>
      </c>
    </row>
    <row r="251" spans="1:8" x14ac:dyDescent="0.25">
      <c r="A251">
        <v>248</v>
      </c>
      <c r="B251" s="69">
        <f>'Объединенные данные'!E250</f>
        <v>29544.239999999998</v>
      </c>
      <c r="C251" s="59">
        <f t="shared" si="15"/>
        <v>34785.275999999998</v>
      </c>
      <c r="D251" s="59">
        <f>'Объединенные данные'!D250</f>
        <v>26500</v>
      </c>
      <c r="E251" s="31">
        <f t="shared" si="16"/>
        <v>34402.50581895707</v>
      </c>
      <c r="F251" s="31">
        <f t="shared" si="17"/>
        <v>0.16444037209815085</v>
      </c>
      <c r="G251" s="31">
        <f t="shared" si="18"/>
        <v>4858.265818957072</v>
      </c>
      <c r="H251" s="31">
        <f t="shared" si="19"/>
        <v>23602746.767646629</v>
      </c>
    </row>
    <row r="252" spans="1:8" x14ac:dyDescent="0.25">
      <c r="A252">
        <v>249</v>
      </c>
      <c r="B252" s="69">
        <f>'Объединенные данные'!E251</f>
        <v>29467.775999999998</v>
      </c>
      <c r="C252" s="59">
        <f t="shared" si="15"/>
        <v>29544.239999999998</v>
      </c>
      <c r="D252" s="59">
        <f>'Объединенные данные'!D251</f>
        <v>8080</v>
      </c>
      <c r="E252" s="31">
        <f t="shared" si="16"/>
        <v>26960.735895071462</v>
      </c>
      <c r="F252" s="31">
        <f t="shared" si="17"/>
        <v>8.5077343635588096E-2</v>
      </c>
      <c r="G252" s="31">
        <f t="shared" si="18"/>
        <v>2507.0401049285356</v>
      </c>
      <c r="H252" s="31">
        <f t="shared" si="19"/>
        <v>6285250.0877200831</v>
      </c>
    </row>
    <row r="253" spans="1:8" x14ac:dyDescent="0.25">
      <c r="A253">
        <v>250</v>
      </c>
      <c r="B253" s="69">
        <f>'Объединенные данные'!E252</f>
        <v>32843.759999999995</v>
      </c>
      <c r="C253" s="59">
        <f t="shared" si="15"/>
        <v>29467.775999999998</v>
      </c>
      <c r="D253" s="59">
        <f>'Объединенные данные'!D252</f>
        <v>26500</v>
      </c>
      <c r="E253" s="31">
        <f t="shared" si="16"/>
        <v>32998.13565491185</v>
      </c>
      <c r="F253" s="31">
        <f t="shared" si="17"/>
        <v>4.7003039515529053E-3</v>
      </c>
      <c r="G253" s="31">
        <f t="shared" si="18"/>
        <v>154.37565491185524</v>
      </c>
      <c r="H253" s="31">
        <f t="shared" si="19"/>
        <v>23831.842829464214</v>
      </c>
    </row>
    <row r="254" spans="1:8" x14ac:dyDescent="0.25">
      <c r="A254">
        <v>251</v>
      </c>
      <c r="B254" s="69">
        <f>'Объединенные данные'!E253</f>
        <v>36983.315999999999</v>
      </c>
      <c r="C254" s="59">
        <f t="shared" si="15"/>
        <v>32843.759999999995</v>
      </c>
      <c r="D254" s="59">
        <f>'Объединенные данные'!D253</f>
        <v>37000</v>
      </c>
      <c r="E254" s="31">
        <f t="shared" si="16"/>
        <v>37342.770711031364</v>
      </c>
      <c r="F254" s="31">
        <f t="shared" si="17"/>
        <v>9.7193748400323313E-3</v>
      </c>
      <c r="G254" s="31">
        <f t="shared" si="18"/>
        <v>359.45471103136515</v>
      </c>
      <c r="H254" s="31">
        <f t="shared" si="19"/>
        <v>129207.68928264223</v>
      </c>
    </row>
    <row r="255" spans="1:8" x14ac:dyDescent="0.25">
      <c r="A255">
        <v>252</v>
      </c>
      <c r="B255" s="69">
        <f>'Объединенные данные'!E254</f>
        <v>34105.547999999995</v>
      </c>
      <c r="C255" s="59">
        <f t="shared" si="15"/>
        <v>36983.315999999999</v>
      </c>
      <c r="D255" s="59">
        <f>'Объединенные данные'!D254</f>
        <v>34100</v>
      </c>
      <c r="E255" s="31">
        <f t="shared" si="16"/>
        <v>37482.348892811722</v>
      </c>
      <c r="F255" s="31">
        <f t="shared" si="17"/>
        <v>9.9010310369788732E-2</v>
      </c>
      <c r="G255" s="31">
        <f t="shared" si="18"/>
        <v>3376.800892811727</v>
      </c>
      <c r="H255" s="31">
        <f t="shared" si="19"/>
        <v>11402784.269694077</v>
      </c>
    </row>
    <row r="256" spans="1:8" x14ac:dyDescent="0.25">
      <c r="A256">
        <v>253</v>
      </c>
      <c r="B256" s="69">
        <f>'Объединенные данные'!E255</f>
        <v>28652.579999999998</v>
      </c>
      <c r="C256" s="59">
        <f t="shared" si="15"/>
        <v>34105.547999999995</v>
      </c>
      <c r="D256" s="59">
        <f>'Объединенные данные'!D255</f>
        <v>6160</v>
      </c>
      <c r="E256" s="31">
        <f t="shared" si="16"/>
        <v>27533.982666367265</v>
      </c>
      <c r="F256" s="31">
        <f t="shared" si="17"/>
        <v>3.9040021304634118E-2</v>
      </c>
      <c r="G256" s="31">
        <f t="shared" si="18"/>
        <v>1118.5973336327334</v>
      </c>
      <c r="H256" s="31">
        <f t="shared" si="19"/>
        <v>1251259.9948102606</v>
      </c>
    </row>
    <row r="257" spans="1:8" x14ac:dyDescent="0.25">
      <c r="A257">
        <v>254</v>
      </c>
      <c r="B257" s="69">
        <f>'Объединенные данные'!E256</f>
        <v>35897.364000000001</v>
      </c>
      <c r="C257" s="59">
        <f t="shared" si="15"/>
        <v>28652.579999999998</v>
      </c>
      <c r="D257" s="59">
        <f>'Объединенные данные'!D256</f>
        <v>37600</v>
      </c>
      <c r="E257" s="31">
        <f t="shared" si="16"/>
        <v>36433.181330248422</v>
      </c>
      <c r="F257" s="31">
        <f t="shared" si="17"/>
        <v>1.4926369809449547E-2</v>
      </c>
      <c r="G257" s="31">
        <f t="shared" si="18"/>
        <v>535.81733024842106</v>
      </c>
      <c r="H257" s="31">
        <f t="shared" si="19"/>
        <v>287100.21139454551</v>
      </c>
    </row>
    <row r="258" spans="1:8" x14ac:dyDescent="0.25">
      <c r="A258">
        <v>255</v>
      </c>
      <c r="B258" s="69">
        <f>'Объединенные данные'!E257</f>
        <v>30536.603999999999</v>
      </c>
      <c r="C258" s="59">
        <f t="shared" si="15"/>
        <v>35897.364000000001</v>
      </c>
      <c r="D258" s="59">
        <f>'Объединенные данные'!D257</f>
        <v>28700</v>
      </c>
      <c r="E258" s="31">
        <f t="shared" si="16"/>
        <v>35419.703270836464</v>
      </c>
      <c r="F258" s="31">
        <f t="shared" si="17"/>
        <v>0.15990970282211031</v>
      </c>
      <c r="G258" s="31">
        <f t="shared" si="18"/>
        <v>4883.0992708364647</v>
      </c>
      <c r="H258" s="31">
        <f t="shared" si="19"/>
        <v>23844658.488843612</v>
      </c>
    </row>
    <row r="259" spans="1:8" x14ac:dyDescent="0.25">
      <c r="A259">
        <v>256</v>
      </c>
      <c r="B259" s="69">
        <f>'Объединенные данные'!E258</f>
        <v>25920.792000000001</v>
      </c>
      <c r="C259" s="59">
        <f t="shared" si="15"/>
        <v>30536.603999999999</v>
      </c>
      <c r="D259" s="59">
        <f>'Объединенные данные'!D258</f>
        <v>17360</v>
      </c>
      <c r="E259" s="31">
        <f t="shared" si="16"/>
        <v>30274.639920730162</v>
      </c>
      <c r="F259" s="31">
        <f t="shared" si="17"/>
        <v>0.16796739546886377</v>
      </c>
      <c r="G259" s="31">
        <f t="shared" si="18"/>
        <v>4353.8479207301607</v>
      </c>
      <c r="H259" s="31">
        <f t="shared" si="19"/>
        <v>18955991.716846343</v>
      </c>
    </row>
    <row r="260" spans="1:8" x14ac:dyDescent="0.25">
      <c r="A260">
        <v>257</v>
      </c>
      <c r="B260" s="69">
        <f>'Объединенные данные'!E259</f>
        <v>35071.979999999996</v>
      </c>
      <c r="C260" s="59">
        <f t="shared" si="15"/>
        <v>25920.792000000001</v>
      </c>
      <c r="D260" s="59">
        <f>'Объединенные данные'!D259</f>
        <v>10000</v>
      </c>
      <c r="E260" s="31">
        <f t="shared" si="16"/>
        <v>26635.181197504186</v>
      </c>
      <c r="F260" s="31">
        <f t="shared" si="17"/>
        <v>0.24055667237765907</v>
      </c>
      <c r="G260" s="31">
        <f t="shared" si="18"/>
        <v>8436.7988024958104</v>
      </c>
      <c r="H260" s="31">
        <f t="shared" si="19"/>
        <v>71179574.033794746</v>
      </c>
    </row>
    <row r="261" spans="1:8" x14ac:dyDescent="0.25">
      <c r="A261">
        <v>258</v>
      </c>
      <c r="B261" s="69">
        <f>'Объединенные данные'!E260</f>
        <v>38183.027999999998</v>
      </c>
      <c r="C261" s="59">
        <f t="shared" si="15"/>
        <v>35071.979999999996</v>
      </c>
      <c r="D261" s="59">
        <f>'Объединенные данные'!D260</f>
        <v>38900</v>
      </c>
      <c r="E261" s="31">
        <f t="shared" si="16"/>
        <v>38556.084603723401</v>
      </c>
      <c r="F261" s="31">
        <f t="shared" si="17"/>
        <v>9.7702205211017343E-3</v>
      </c>
      <c r="G261" s="31">
        <f t="shared" si="18"/>
        <v>373.05660372340208</v>
      </c>
      <c r="H261" s="31">
        <f t="shared" si="19"/>
        <v>139171.22958163946</v>
      </c>
    </row>
    <row r="262" spans="1:8" x14ac:dyDescent="0.25">
      <c r="A262">
        <v>259</v>
      </c>
      <c r="B262" s="69">
        <f>'Объединенные данные'!E261</f>
        <v>39175.896000000001</v>
      </c>
      <c r="C262" s="59">
        <f t="shared" ref="C262:C295" si="20">B261</f>
        <v>38183.027999999998</v>
      </c>
      <c r="D262" s="59">
        <f>'Объединенные данные'!D261</f>
        <v>38300</v>
      </c>
      <c r="E262" s="31">
        <f t="shared" ref="E262:E295" si="21">$M$19+$M$20*C262+$M$21*D262</f>
        <v>39180.4073829021</v>
      </c>
      <c r="F262" s="31">
        <f t="shared" ref="F262:F295" si="22">ABS((E262-B262)/B262)</f>
        <v>1.1515710839387784E-4</v>
      </c>
      <c r="G262" s="31">
        <f t="shared" ref="G262:G295" si="23">ABS(E262-B262)</f>
        <v>4.5113829020992853</v>
      </c>
      <c r="H262" s="31">
        <f t="shared" ref="H262:H295" si="24">(E262-B262)^2</f>
        <v>20.35257568935377</v>
      </c>
    </row>
    <row r="263" spans="1:8" x14ac:dyDescent="0.25">
      <c r="A263">
        <v>260</v>
      </c>
      <c r="B263" s="69">
        <f>'Объединенные данные'!E262</f>
        <v>34084.259999999995</v>
      </c>
      <c r="C263" s="59">
        <f t="shared" si="20"/>
        <v>39175.896000000001</v>
      </c>
      <c r="D263" s="59">
        <f>'Объединенные данные'!D262</f>
        <v>35000</v>
      </c>
      <c r="E263" s="31">
        <f t="shared" si="21"/>
        <v>38357.390519897192</v>
      </c>
      <c r="F263" s="31">
        <f t="shared" si="22"/>
        <v>0.12536961400650029</v>
      </c>
      <c r="G263" s="31">
        <f t="shared" si="23"/>
        <v>4273.1305198971968</v>
      </c>
      <c r="H263" s="31">
        <f t="shared" si="24"/>
        <v>18259644.440076888</v>
      </c>
    </row>
    <row r="264" spans="1:8" x14ac:dyDescent="0.25">
      <c r="A264">
        <v>261</v>
      </c>
      <c r="B264" s="69">
        <f>'Объединенные данные'!E263</f>
        <v>37839.335999999996</v>
      </c>
      <c r="C264" s="59">
        <f t="shared" si="20"/>
        <v>34084.259999999995</v>
      </c>
      <c r="D264" s="59">
        <f>'Объединенные данные'!D263</f>
        <v>13440</v>
      </c>
      <c r="E264" s="31">
        <f t="shared" si="21"/>
        <v>29922.458452259638</v>
      </c>
      <c r="F264" s="31">
        <f t="shared" si="22"/>
        <v>0.20922347970747582</v>
      </c>
      <c r="G264" s="31">
        <f t="shared" si="23"/>
        <v>7916.8775477403578</v>
      </c>
      <c r="H264" s="31">
        <f t="shared" si="24"/>
        <v>62676950.105915383</v>
      </c>
    </row>
    <row r="265" spans="1:8" x14ac:dyDescent="0.25">
      <c r="A265">
        <v>262</v>
      </c>
      <c r="B265" s="69">
        <f>'Объединенные данные'!E264</f>
        <v>37124.94</v>
      </c>
      <c r="C265" s="59">
        <f t="shared" si="20"/>
        <v>37839.335999999996</v>
      </c>
      <c r="D265" s="59">
        <f>'Объединенные данные'!D264</f>
        <v>34200</v>
      </c>
      <c r="E265" s="31">
        <f t="shared" si="21"/>
        <v>37741.312700954193</v>
      </c>
      <c r="F265" s="31">
        <f t="shared" si="22"/>
        <v>1.6602658508113165E-2</v>
      </c>
      <c r="G265" s="31">
        <f t="shared" si="23"/>
        <v>616.3727009541908</v>
      </c>
      <c r="H265" s="31">
        <f t="shared" si="24"/>
        <v>379915.3064815643</v>
      </c>
    </row>
    <row r="266" spans="1:8" x14ac:dyDescent="0.25">
      <c r="A266">
        <v>263</v>
      </c>
      <c r="B266" s="69">
        <f>'Объединенные данные'!E265</f>
        <v>39091.872000000003</v>
      </c>
      <c r="C266" s="59">
        <f t="shared" si="20"/>
        <v>37124.94</v>
      </c>
      <c r="D266" s="59">
        <f>'Объединенные данные'!D265</f>
        <v>37000</v>
      </c>
      <c r="E266" s="31">
        <f t="shared" si="21"/>
        <v>38473.445174389548</v>
      </c>
      <c r="F266" s="31">
        <f t="shared" si="22"/>
        <v>1.5819831437349819E-2</v>
      </c>
      <c r="G266" s="31">
        <f t="shared" si="23"/>
        <v>618.42682561045513</v>
      </c>
      <c r="H266" s="31">
        <f t="shared" si="24"/>
        <v>382451.73863462429</v>
      </c>
    </row>
    <row r="267" spans="1:8" x14ac:dyDescent="0.25">
      <c r="A267">
        <v>264</v>
      </c>
      <c r="B267" s="69">
        <f>'Объединенные данные'!E266</f>
        <v>32404.428</v>
      </c>
      <c r="C267" s="59">
        <f t="shared" si="20"/>
        <v>39091.872000000003</v>
      </c>
      <c r="D267" s="59">
        <f>'Объединенные данные'!D266</f>
        <v>16880</v>
      </c>
      <c r="E267" s="31">
        <f t="shared" si="21"/>
        <v>32376.263208957153</v>
      </c>
      <c r="F267" s="31">
        <f t="shared" si="22"/>
        <v>8.691648882938886E-4</v>
      </c>
      <c r="G267" s="31">
        <f t="shared" si="23"/>
        <v>28.164791042847355</v>
      </c>
      <c r="H267" s="31">
        <f t="shared" si="24"/>
        <v>793.25545448725461</v>
      </c>
    </row>
    <row r="268" spans="1:8" x14ac:dyDescent="0.25">
      <c r="A268">
        <v>265</v>
      </c>
      <c r="B268" s="69">
        <f>'Объединенные данные'!E267</f>
        <v>38782.488000000005</v>
      </c>
      <c r="C268" s="59">
        <f t="shared" si="20"/>
        <v>32404.428</v>
      </c>
      <c r="D268" s="59">
        <f>'Объединенные данные'!D267</f>
        <v>13120</v>
      </c>
      <c r="E268" s="31">
        <f t="shared" si="21"/>
        <v>29373.573926125624</v>
      </c>
      <c r="F268" s="31">
        <f t="shared" si="22"/>
        <v>0.24260728383063973</v>
      </c>
      <c r="G268" s="31">
        <f t="shared" si="23"/>
        <v>9408.9140738743808</v>
      </c>
      <c r="H268" s="31">
        <f t="shared" si="24"/>
        <v>88527664.049551398</v>
      </c>
    </row>
    <row r="269" spans="1:8" x14ac:dyDescent="0.25">
      <c r="A269">
        <v>266</v>
      </c>
      <c r="B269" s="69">
        <f>'Объединенные данные'!E268</f>
        <v>37657.020000000004</v>
      </c>
      <c r="C269" s="59">
        <f t="shared" si="20"/>
        <v>38782.488000000005</v>
      </c>
      <c r="D269" s="59">
        <f>'Объединенные данные'!D268</f>
        <v>34000</v>
      </c>
      <c r="E269" s="31">
        <f t="shared" si="21"/>
        <v>37924.630486570808</v>
      </c>
      <c r="F269" s="31">
        <f t="shared" si="22"/>
        <v>7.1065232079119351E-3</v>
      </c>
      <c r="G269" s="31">
        <f t="shared" si="23"/>
        <v>267.61048657080391</v>
      </c>
      <c r="H269" s="31">
        <f t="shared" si="24"/>
        <v>71615.372522662423</v>
      </c>
    </row>
    <row r="270" spans="1:8" x14ac:dyDescent="0.25">
      <c r="A270">
        <v>267</v>
      </c>
      <c r="B270" s="69">
        <f>'Объединенные данные'!E269</f>
        <v>41685.551999999996</v>
      </c>
      <c r="C270" s="59">
        <f t="shared" si="20"/>
        <v>37657.020000000004</v>
      </c>
      <c r="D270" s="59">
        <f>'Объединенные данные'!D269</f>
        <v>39900</v>
      </c>
      <c r="E270" s="31">
        <f t="shared" si="21"/>
        <v>39567.662237682933</v>
      </c>
      <c r="F270" s="31">
        <f t="shared" si="22"/>
        <v>5.0806326429767887E-2</v>
      </c>
      <c r="G270" s="31">
        <f t="shared" si="23"/>
        <v>2117.8897623170633</v>
      </c>
      <c r="H270" s="31">
        <f t="shared" si="24"/>
        <v>4485457.0453274269</v>
      </c>
    </row>
    <row r="271" spans="1:8" x14ac:dyDescent="0.25">
      <c r="A271">
        <v>268</v>
      </c>
      <c r="B271" s="69">
        <f>'Объединенные данные'!E270</f>
        <v>32343.095999999998</v>
      </c>
      <c r="C271" s="59">
        <f t="shared" si="20"/>
        <v>41685.551999999996</v>
      </c>
      <c r="D271" s="59">
        <f>'Объединенные данные'!D270</f>
        <v>15520</v>
      </c>
      <c r="E271" s="31">
        <f t="shared" si="21"/>
        <v>32614.01399791185</v>
      </c>
      <c r="F271" s="31">
        <f t="shared" si="22"/>
        <v>8.3763780038822698E-3</v>
      </c>
      <c r="G271" s="31">
        <f t="shared" si="23"/>
        <v>270.91799791185258</v>
      </c>
      <c r="H271" s="31">
        <f t="shared" si="24"/>
        <v>73396.561592566562</v>
      </c>
    </row>
    <row r="272" spans="1:8" x14ac:dyDescent="0.25">
      <c r="A272">
        <v>269</v>
      </c>
      <c r="B272" s="69">
        <f>'Объединенные данные'!E271</f>
        <v>38631.78</v>
      </c>
      <c r="C272" s="59">
        <f t="shared" si="20"/>
        <v>32343.095999999998</v>
      </c>
      <c r="D272" s="59">
        <f>'Объединенные данные'!D271</f>
        <v>12160</v>
      </c>
      <c r="E272" s="31">
        <f t="shared" si="21"/>
        <v>29041.670699077404</v>
      </c>
      <c r="F272" s="31">
        <f t="shared" si="22"/>
        <v>0.24824404417613155</v>
      </c>
      <c r="G272" s="31">
        <f t="shared" si="23"/>
        <v>9590.1093009225951</v>
      </c>
      <c r="H272" s="31">
        <f t="shared" si="24"/>
        <v>91970196.403642073</v>
      </c>
    </row>
    <row r="273" spans="1:8" x14ac:dyDescent="0.25">
      <c r="A273">
        <v>270</v>
      </c>
      <c r="B273" s="69">
        <f>'Объединенные данные'!E272</f>
        <v>36122.592000000004</v>
      </c>
      <c r="C273" s="59">
        <f t="shared" si="20"/>
        <v>38631.78</v>
      </c>
      <c r="D273" s="59">
        <f>'Объединенные данные'!D272</f>
        <v>29800</v>
      </c>
      <c r="E273" s="31">
        <f t="shared" si="21"/>
        <v>36503.617585491069</v>
      </c>
      <c r="F273" s="31">
        <f t="shared" si="22"/>
        <v>1.0548124162603411E-2</v>
      </c>
      <c r="G273" s="31">
        <f t="shared" si="23"/>
        <v>381.0255854910647</v>
      </c>
      <c r="H273" s="31">
        <f t="shared" si="24"/>
        <v>145180.49679880866</v>
      </c>
    </row>
    <row r="274" spans="1:8" x14ac:dyDescent="0.25">
      <c r="A274">
        <v>271</v>
      </c>
      <c r="B274" s="69">
        <f>'Объединенные данные'!E273</f>
        <v>34810.835999999996</v>
      </c>
      <c r="C274" s="59">
        <f t="shared" si="20"/>
        <v>36122.592000000004</v>
      </c>
      <c r="D274" s="59">
        <f>'Объединенные данные'!D273</f>
        <v>30500</v>
      </c>
      <c r="E274" s="31">
        <f t="shared" si="21"/>
        <v>36071.134078320618</v>
      </c>
      <c r="F274" s="31">
        <f t="shared" si="22"/>
        <v>3.6204188785371953E-2</v>
      </c>
      <c r="G274" s="31">
        <f t="shared" si="23"/>
        <v>1260.2980783206222</v>
      </c>
      <c r="H274" s="31">
        <f t="shared" si="24"/>
        <v>1588351.2462186532</v>
      </c>
    </row>
    <row r="275" spans="1:8" x14ac:dyDescent="0.25">
      <c r="A275">
        <v>272</v>
      </c>
      <c r="B275" s="69">
        <f>'Объединенные данные'!E274</f>
        <v>38291.784</v>
      </c>
      <c r="C275" s="59">
        <f t="shared" si="20"/>
        <v>34810.835999999996</v>
      </c>
      <c r="D275" s="59">
        <f>'Объединенные данные'!D274</f>
        <v>20800</v>
      </c>
      <c r="E275" s="31">
        <f t="shared" si="21"/>
        <v>32534.7564797958</v>
      </c>
      <c r="F275" s="31">
        <f t="shared" si="22"/>
        <v>0.15034628630006372</v>
      </c>
      <c r="G275" s="31">
        <f t="shared" si="23"/>
        <v>5757.0275202041994</v>
      </c>
      <c r="H275" s="31">
        <f t="shared" si="24"/>
        <v>33143365.868388515</v>
      </c>
    </row>
    <row r="276" spans="1:8" x14ac:dyDescent="0.25">
      <c r="A276">
        <v>273</v>
      </c>
      <c r="B276" s="69">
        <f>'Объединенные данные'!E275</f>
        <v>37142.879999999997</v>
      </c>
      <c r="C276" s="59">
        <f t="shared" si="20"/>
        <v>38291.784</v>
      </c>
      <c r="D276" s="59">
        <f>'Объединенные данные'!D275</f>
        <v>34600</v>
      </c>
      <c r="E276" s="31">
        <f t="shared" si="21"/>
        <v>37992.349631818041</v>
      </c>
      <c r="F276" s="31">
        <f t="shared" si="22"/>
        <v>2.2870322167210598E-2</v>
      </c>
      <c r="G276" s="31">
        <f t="shared" si="23"/>
        <v>849.46963181804313</v>
      </c>
      <c r="H276" s="31">
        <f t="shared" si="24"/>
        <v>721598.65538108174</v>
      </c>
    </row>
    <row r="277" spans="1:8" x14ac:dyDescent="0.25">
      <c r="A277">
        <v>274</v>
      </c>
      <c r="B277" s="69">
        <f>'Объединенные данные'!E276</f>
        <v>41710.32</v>
      </c>
      <c r="C277" s="59">
        <f t="shared" si="20"/>
        <v>37142.879999999997</v>
      </c>
      <c r="D277" s="59">
        <f>'Объединенные данные'!D276</f>
        <v>39900</v>
      </c>
      <c r="E277" s="31">
        <f t="shared" si="21"/>
        <v>39431.876083260315</v>
      </c>
      <c r="F277" s="31">
        <f t="shared" si="22"/>
        <v>5.4625424037496831E-2</v>
      </c>
      <c r="G277" s="31">
        <f t="shared" si="23"/>
        <v>2278.4439167396849</v>
      </c>
      <c r="H277" s="31">
        <f t="shared" si="24"/>
        <v>5191306.6817280762</v>
      </c>
    </row>
    <row r="278" spans="1:8" x14ac:dyDescent="0.25">
      <c r="A278">
        <v>275</v>
      </c>
      <c r="B278" s="69">
        <f>'Объединенные данные'!E277</f>
        <v>38518.008000000002</v>
      </c>
      <c r="C278" s="59">
        <f t="shared" si="20"/>
        <v>41710.32</v>
      </c>
      <c r="D278" s="59">
        <f>'Объединенные данные'!D277</f>
        <v>35000</v>
      </c>
      <c r="E278" s="31">
        <f t="shared" si="21"/>
        <v>39026.740674789558</v>
      </c>
      <c r="F278" s="31">
        <f t="shared" si="22"/>
        <v>1.320765795545701E-2</v>
      </c>
      <c r="G278" s="31">
        <f t="shared" si="23"/>
        <v>508.73267478955677</v>
      </c>
      <c r="H278" s="31">
        <f t="shared" si="24"/>
        <v>258808.93439853692</v>
      </c>
    </row>
    <row r="279" spans="1:8" x14ac:dyDescent="0.25">
      <c r="A279">
        <v>276</v>
      </c>
      <c r="B279" s="69">
        <f>'Объединенные данные'!E278</f>
        <v>35557.728000000003</v>
      </c>
      <c r="C279" s="59">
        <f t="shared" si="20"/>
        <v>38518.008000000002</v>
      </c>
      <c r="D279" s="59">
        <f>'Объединенные данные'!D278</f>
        <v>21120</v>
      </c>
      <c r="E279" s="31">
        <f t="shared" si="21"/>
        <v>33619.068520433895</v>
      </c>
      <c r="F279" s="31">
        <f t="shared" si="22"/>
        <v>5.4521466601187438E-2</v>
      </c>
      <c r="G279" s="31">
        <f t="shared" si="23"/>
        <v>1938.6594795661076</v>
      </c>
      <c r="H279" s="31">
        <f t="shared" si="24"/>
        <v>3758400.5777115314</v>
      </c>
    </row>
    <row r="280" spans="1:8" x14ac:dyDescent="0.25">
      <c r="A280">
        <v>277</v>
      </c>
      <c r="B280" s="69">
        <f>'Объединенные данные'!E279</f>
        <v>37102.212</v>
      </c>
      <c r="C280" s="59">
        <f t="shared" si="20"/>
        <v>35557.728000000003</v>
      </c>
      <c r="D280" s="59">
        <f>'Объединенные данные'!D279</f>
        <v>33600</v>
      </c>
      <c r="E280" s="31">
        <f t="shared" si="21"/>
        <v>36941.416356228918</v>
      </c>
      <c r="F280" s="31">
        <f t="shared" si="22"/>
        <v>4.3338559914185663E-3</v>
      </c>
      <c r="G280" s="31">
        <f t="shared" si="23"/>
        <v>160.79564377108181</v>
      </c>
      <c r="H280" s="31">
        <f t="shared" si="24"/>
        <v>25855.239055756643</v>
      </c>
    </row>
    <row r="281" spans="1:8" x14ac:dyDescent="0.25">
      <c r="A281">
        <v>278</v>
      </c>
      <c r="B281" s="69">
        <f>'Объединенные данные'!E280</f>
        <v>37102.644</v>
      </c>
      <c r="C281" s="59">
        <f t="shared" si="20"/>
        <v>37102.212</v>
      </c>
      <c r="D281" s="59">
        <f>'Объединенные данные'!D280</f>
        <v>36900</v>
      </c>
      <c r="E281" s="31">
        <f t="shared" si="21"/>
        <v>38434.556669065612</v>
      </c>
      <c r="F281" s="31">
        <f t="shared" si="22"/>
        <v>3.5898052685021914E-2</v>
      </c>
      <c r="G281" s="31">
        <f t="shared" si="23"/>
        <v>1331.9126690656121</v>
      </c>
      <c r="H281" s="31">
        <f t="shared" si="24"/>
        <v>1773991.3580174828</v>
      </c>
    </row>
    <row r="282" spans="1:8" x14ac:dyDescent="0.25">
      <c r="A282">
        <v>279</v>
      </c>
      <c r="B282" s="69">
        <f>'Объединенные данные'!E281</f>
        <v>46524.732000000004</v>
      </c>
      <c r="C282" s="59">
        <f t="shared" si="20"/>
        <v>37102.644</v>
      </c>
      <c r="D282" s="59">
        <f>'Объединенные данные'!D281</f>
        <v>44500</v>
      </c>
      <c r="E282" s="31">
        <f t="shared" si="21"/>
        <v>40934.003859992736</v>
      </c>
      <c r="F282" s="31">
        <f t="shared" si="22"/>
        <v>0.120166799456411</v>
      </c>
      <c r="G282" s="31">
        <f t="shared" si="23"/>
        <v>5590.7281400072679</v>
      </c>
      <c r="H282" s="31">
        <f t="shared" si="24"/>
        <v>31256241.135469127</v>
      </c>
    </row>
    <row r="283" spans="1:8" x14ac:dyDescent="0.25">
      <c r="A283">
        <v>280</v>
      </c>
      <c r="B283" s="69">
        <f>'Объединенные данные'!E282</f>
        <v>40240.115999999995</v>
      </c>
      <c r="C283" s="59">
        <f t="shared" si="20"/>
        <v>46524.732000000004</v>
      </c>
      <c r="D283" s="59">
        <f>'Объединенные данные'!D282</f>
        <v>41000</v>
      </c>
      <c r="E283" s="31">
        <f t="shared" si="21"/>
        <v>42271.401265014152</v>
      </c>
      <c r="F283" s="31">
        <f t="shared" si="22"/>
        <v>5.0479110572498299E-2</v>
      </c>
      <c r="G283" s="31">
        <f t="shared" si="23"/>
        <v>2031.2852650141576</v>
      </c>
      <c r="H283" s="31">
        <f t="shared" si="24"/>
        <v>4126119.8278636364</v>
      </c>
    </row>
    <row r="284" spans="1:8" x14ac:dyDescent="0.25">
      <c r="A284">
        <v>281</v>
      </c>
      <c r="B284" s="69">
        <f>'Объединенные данные'!E283</f>
        <v>40767.168000000005</v>
      </c>
      <c r="C284" s="59">
        <f t="shared" si="20"/>
        <v>40240.115999999995</v>
      </c>
      <c r="D284" s="59">
        <f>'Объединенные данные'!D283</f>
        <v>37300</v>
      </c>
      <c r="E284" s="31">
        <f t="shared" si="21"/>
        <v>39394.831829032642</v>
      </c>
      <c r="F284" s="31">
        <f t="shared" si="22"/>
        <v>3.3662779101245453E-2</v>
      </c>
      <c r="G284" s="31">
        <f t="shared" si="23"/>
        <v>1372.3361709673627</v>
      </c>
      <c r="H284" s="31">
        <f t="shared" si="24"/>
        <v>1883306.5661453626</v>
      </c>
    </row>
    <row r="285" spans="1:8" x14ac:dyDescent="0.25">
      <c r="A285">
        <v>282</v>
      </c>
      <c r="B285" s="69">
        <f>'Объединенные данные'!E284</f>
        <v>40196.664000000004</v>
      </c>
      <c r="C285" s="59">
        <f t="shared" si="20"/>
        <v>40767.168000000005</v>
      </c>
      <c r="D285" s="59">
        <f>'Объединенные данные'!D284</f>
        <v>34000</v>
      </c>
      <c r="E285" s="31">
        <f t="shared" si="21"/>
        <v>38448.791347346982</v>
      </c>
      <c r="F285" s="31">
        <f t="shared" si="22"/>
        <v>4.3483027662520018E-2</v>
      </c>
      <c r="G285" s="31">
        <f t="shared" si="23"/>
        <v>1747.8726526530227</v>
      </c>
      <c r="H285" s="31">
        <f t="shared" si="24"/>
        <v>3055058.809892314</v>
      </c>
    </row>
    <row r="286" spans="1:8" x14ac:dyDescent="0.25">
      <c r="A286">
        <v>283</v>
      </c>
      <c r="B286" s="69">
        <f>'Объединенные данные'!E285</f>
        <v>39488.315999999999</v>
      </c>
      <c r="C286" s="59">
        <f t="shared" si="20"/>
        <v>40196.664000000004</v>
      </c>
      <c r="D286" s="59">
        <f>'Объединенные данные'!D285</f>
        <v>34400</v>
      </c>
      <c r="E286" s="31">
        <f t="shared" si="21"/>
        <v>38429.663112616006</v>
      </c>
      <c r="F286" s="31">
        <f t="shared" si="22"/>
        <v>2.6809269035022728E-2</v>
      </c>
      <c r="G286" s="31">
        <f t="shared" si="23"/>
        <v>1058.6528873839925</v>
      </c>
      <c r="H286" s="31">
        <f t="shared" si="24"/>
        <v>1120745.9359664642</v>
      </c>
    </row>
    <row r="287" spans="1:8" x14ac:dyDescent="0.25">
      <c r="A287">
        <v>284</v>
      </c>
      <c r="B287" s="69">
        <f>'Объединенные данные'!E286</f>
        <v>36880.764000000003</v>
      </c>
      <c r="C287" s="59">
        <f t="shared" si="20"/>
        <v>39488.315999999999</v>
      </c>
      <c r="D287" s="59">
        <f>'Объединенные данные'!D286</f>
        <v>35400</v>
      </c>
      <c r="E287" s="31">
        <f t="shared" si="21"/>
        <v>38571.445571056109</v>
      </c>
      <c r="F287" s="31">
        <f t="shared" si="22"/>
        <v>4.5841826136142565E-2</v>
      </c>
      <c r="G287" s="31">
        <f t="shared" si="23"/>
        <v>1690.6815710561059</v>
      </c>
      <c r="H287" s="31">
        <f t="shared" si="24"/>
        <v>2858404.1747087426</v>
      </c>
    </row>
    <row r="288" spans="1:8" x14ac:dyDescent="0.25">
      <c r="A288">
        <v>285</v>
      </c>
      <c r="B288" s="69">
        <f>'Объединенные данные'!E287</f>
        <v>33377.892</v>
      </c>
      <c r="C288" s="59">
        <f t="shared" si="20"/>
        <v>36880.764000000003</v>
      </c>
      <c r="D288" s="59">
        <f>'Объединенные данные'!D287</f>
        <v>34100</v>
      </c>
      <c r="E288" s="31">
        <f t="shared" si="21"/>
        <v>37455.264554482965</v>
      </c>
      <c r="F288" s="31">
        <f t="shared" si="22"/>
        <v>0.12215788086566297</v>
      </c>
      <c r="G288" s="31">
        <f t="shared" si="23"/>
        <v>4077.3725544829649</v>
      </c>
      <c r="H288" s="31">
        <f t="shared" si="24"/>
        <v>16624966.948050939</v>
      </c>
    </row>
    <row r="289" spans="1:8" x14ac:dyDescent="0.25">
      <c r="A289">
        <v>286</v>
      </c>
      <c r="B289" s="69">
        <f>'Объединенные данные'!E288</f>
        <v>41174.207999999999</v>
      </c>
      <c r="C289" s="59">
        <f t="shared" si="20"/>
        <v>33377.892</v>
      </c>
      <c r="D289" s="59">
        <f>'Объединенные данные'!D288</f>
        <v>41900</v>
      </c>
      <c r="E289" s="31">
        <f t="shared" si="21"/>
        <v>39095.248951007263</v>
      </c>
      <c r="F289" s="31">
        <f t="shared" si="22"/>
        <v>5.0491779926713734E-2</v>
      </c>
      <c r="G289" s="31">
        <f t="shared" si="23"/>
        <v>2078.9590489927359</v>
      </c>
      <c r="H289" s="31">
        <f t="shared" si="24"/>
        <v>4322070.7273887806</v>
      </c>
    </row>
    <row r="290" spans="1:8" x14ac:dyDescent="0.25">
      <c r="A290">
        <v>287</v>
      </c>
      <c r="B290" s="69">
        <f>'Объединенные данные'!E289</f>
        <v>39162.648000000001</v>
      </c>
      <c r="C290" s="59">
        <f t="shared" si="20"/>
        <v>41174.207999999999</v>
      </c>
      <c r="D290" s="59">
        <f>'Объединенные данные'!D289</f>
        <v>40200</v>
      </c>
      <c r="E290" s="31">
        <f t="shared" si="21"/>
        <v>40595.221653659006</v>
      </c>
      <c r="F290" s="31">
        <f t="shared" si="22"/>
        <v>3.6580101878172407E-2</v>
      </c>
      <c r="G290" s="31">
        <f t="shared" si="23"/>
        <v>1432.5736536590048</v>
      </c>
      <c r="H290" s="31">
        <f t="shared" si="24"/>
        <v>2052267.2731579102</v>
      </c>
    </row>
    <row r="291" spans="1:8" x14ac:dyDescent="0.25">
      <c r="A291">
        <v>288</v>
      </c>
      <c r="B291" s="69">
        <f>'Объединенные данные'!E290</f>
        <v>33897.324000000001</v>
      </c>
      <c r="C291" s="59">
        <f t="shared" si="20"/>
        <v>39162.648000000001</v>
      </c>
      <c r="D291" s="59">
        <f>'Объединенные данные'!D290</f>
        <v>34300</v>
      </c>
      <c r="E291" s="31">
        <f t="shared" si="21"/>
        <v>38123.689944488688</v>
      </c>
      <c r="F291" s="31">
        <f t="shared" si="22"/>
        <v>0.1246814038916077</v>
      </c>
      <c r="G291" s="31">
        <f t="shared" si="23"/>
        <v>4226.3659444886871</v>
      </c>
      <c r="H291" s="31">
        <f t="shared" si="24"/>
        <v>17862169.096733753</v>
      </c>
    </row>
    <row r="292" spans="1:8" x14ac:dyDescent="0.25">
      <c r="A292">
        <v>289</v>
      </c>
      <c r="B292" s="69">
        <f>'Объединенные данные'!E291</f>
        <v>25680.227999999999</v>
      </c>
      <c r="C292" s="59">
        <f t="shared" si="20"/>
        <v>33897.324000000001</v>
      </c>
      <c r="D292" s="59">
        <f>'Объединенные данные'!D291</f>
        <v>22480</v>
      </c>
      <c r="E292" s="31">
        <f t="shared" si="21"/>
        <v>32845.978955738661</v>
      </c>
      <c r="F292" s="31">
        <f t="shared" si="22"/>
        <v>0.27903766881425907</v>
      </c>
      <c r="G292" s="31">
        <f t="shared" si="23"/>
        <v>7165.750955738662</v>
      </c>
      <c r="H292" s="31">
        <f t="shared" si="24"/>
        <v>51347986.75966955</v>
      </c>
    </row>
    <row r="293" spans="1:8" x14ac:dyDescent="0.25">
      <c r="A293">
        <v>290</v>
      </c>
      <c r="B293" s="69">
        <f>'Объединенные данные'!E292</f>
        <v>36538.872000000003</v>
      </c>
      <c r="C293" s="59">
        <f t="shared" si="20"/>
        <v>25680.227999999999</v>
      </c>
      <c r="D293" s="59">
        <f>'Объединенные данные'!D292</f>
        <v>39400</v>
      </c>
      <c r="E293" s="31">
        <f t="shared" si="21"/>
        <v>36240.120186788008</v>
      </c>
      <c r="F293" s="31">
        <f t="shared" si="22"/>
        <v>8.1762735645477744E-3</v>
      </c>
      <c r="G293" s="31">
        <f t="shared" si="23"/>
        <v>298.75181321199489</v>
      </c>
      <c r="H293" s="31">
        <f t="shared" si="24"/>
        <v>89252.645897454684</v>
      </c>
    </row>
    <row r="294" spans="1:8" x14ac:dyDescent="0.25">
      <c r="A294">
        <v>291</v>
      </c>
      <c r="B294" s="69">
        <f>'Объединенные данные'!E293</f>
        <v>43258.020000000004</v>
      </c>
      <c r="C294" s="59">
        <f t="shared" si="20"/>
        <v>36538.872000000003</v>
      </c>
      <c r="D294" s="59">
        <f>'Объединенные данные'!D293</f>
        <v>44300</v>
      </c>
      <c r="E294" s="31">
        <f t="shared" si="21"/>
        <v>40719.337798861117</v>
      </c>
      <c r="F294" s="31">
        <f t="shared" si="22"/>
        <v>5.8686971829475472E-2</v>
      </c>
      <c r="G294" s="31">
        <f t="shared" si="23"/>
        <v>2538.6822011388867</v>
      </c>
      <c r="H294" s="31">
        <f t="shared" si="24"/>
        <v>6444907.3183793826</v>
      </c>
    </row>
    <row r="295" spans="1:8" x14ac:dyDescent="0.25">
      <c r="A295">
        <v>292</v>
      </c>
      <c r="B295" s="69">
        <f>'Объединенные данные'!E294</f>
        <v>24268.056</v>
      </c>
      <c r="C295" s="59">
        <f t="shared" si="20"/>
        <v>43258.020000000004</v>
      </c>
      <c r="D295" s="59">
        <f>'Объединенные данные'!D294</f>
        <v>18480</v>
      </c>
      <c r="E295" s="31">
        <f t="shared" si="21"/>
        <v>34002.732711870703</v>
      </c>
      <c r="F295" s="31">
        <f t="shared" si="22"/>
        <v>0.40113129423595789</v>
      </c>
      <c r="G295" s="31">
        <f t="shared" si="23"/>
        <v>9734.676711870703</v>
      </c>
      <c r="H295" s="31">
        <f t="shared" si="24"/>
        <v>94763930.6846378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96"/>
  <sheetViews>
    <sheetView workbookViewId="0">
      <selection activeCell="G2" sqref="G2"/>
    </sheetView>
  </sheetViews>
  <sheetFormatPr defaultRowHeight="15" x14ac:dyDescent="0.25"/>
  <cols>
    <col min="3" max="3" width="9.28515625" bestFit="1" customWidth="1"/>
  </cols>
  <sheetData>
    <row r="1" spans="1:14" x14ac:dyDescent="0.25">
      <c r="A1" t="s">
        <v>481</v>
      </c>
      <c r="C1" t="s">
        <v>471</v>
      </c>
      <c r="D1">
        <v>0.36757387640191508</v>
      </c>
      <c r="F1" t="s">
        <v>473</v>
      </c>
      <c r="G1">
        <v>0.41264306272878598</v>
      </c>
    </row>
    <row r="2" spans="1:14" x14ac:dyDescent="0.25">
      <c r="C2" t="s">
        <v>472</v>
      </c>
      <c r="D2">
        <v>2.9064216533152918E-2</v>
      </c>
      <c r="F2" t="s">
        <v>474</v>
      </c>
      <c r="G2">
        <v>-0.12261259360442575</v>
      </c>
    </row>
    <row r="3" spans="1:14" ht="15.75" thickBot="1" x14ac:dyDescent="0.3">
      <c r="D3" t="s">
        <v>477</v>
      </c>
    </row>
    <row r="4" spans="1:14" ht="30" x14ac:dyDescent="0.25">
      <c r="B4" s="47" t="s">
        <v>34</v>
      </c>
      <c r="C4" s="16" t="s">
        <v>36</v>
      </c>
      <c r="D4" s="16" t="s">
        <v>475</v>
      </c>
      <c r="E4" s="47" t="s">
        <v>35</v>
      </c>
      <c r="F4" s="16" t="s">
        <v>469</v>
      </c>
      <c r="G4" s="47" t="s">
        <v>440</v>
      </c>
      <c r="H4" s="47" t="s">
        <v>442</v>
      </c>
      <c r="I4" s="47" t="s">
        <v>444</v>
      </c>
      <c r="J4" s="48" t="s">
        <v>480</v>
      </c>
      <c r="K4" s="48"/>
      <c r="L4" s="97">
        <v>6</v>
      </c>
    </row>
    <row r="5" spans="1:14" x14ac:dyDescent="0.25">
      <c r="B5" t="e">
        <f>'Объединенные данные'!#REF!</f>
        <v>#REF!</v>
      </c>
      <c r="C5" s="69">
        <f>'Объединенные данные'!E3</f>
        <v>22447.692000000003</v>
      </c>
      <c r="E5" s="59">
        <f>'Объединенные данные'!D3</f>
        <v>14400</v>
      </c>
      <c r="G5" s="31"/>
      <c r="H5" s="31"/>
      <c r="I5" s="31"/>
      <c r="J5" s="56" t="s">
        <v>441</v>
      </c>
      <c r="K5" s="57">
        <f>AVERAGE(G6:G146)*100</f>
        <v>10.15340898116718</v>
      </c>
    </row>
    <row r="6" spans="1:14" x14ac:dyDescent="0.25">
      <c r="B6" t="e">
        <f>'Объединенные данные'!#REF!</f>
        <v>#REF!</v>
      </c>
      <c r="C6" s="69">
        <f>'Объединенные данные'!E4</f>
        <v>29298.671999999999</v>
      </c>
      <c r="E6" s="59">
        <f>'Объединенные данные'!D4</f>
        <v>15200</v>
      </c>
      <c r="G6" s="31"/>
      <c r="H6" s="31"/>
      <c r="I6" s="31"/>
      <c r="J6" s="56" t="s">
        <v>443</v>
      </c>
      <c r="K6" s="57">
        <f>AVERAGE(H6:H146)</f>
        <v>3105.4375148398249</v>
      </c>
    </row>
    <row r="7" spans="1:14" x14ac:dyDescent="0.25">
      <c r="B7" t="e">
        <f>'Объединенные данные'!#REF!</f>
        <v>#REF!</v>
      </c>
      <c r="C7" s="69">
        <f>'Объединенные данные'!E5</f>
        <v>35853.768000000004</v>
      </c>
      <c r="D7" s="66">
        <f>$G$1*C6+$G$2*C5</f>
        <v>9337.5240114128064</v>
      </c>
      <c r="E7" s="59">
        <f>'Объединенные данные'!D5</f>
        <v>30000</v>
      </c>
      <c r="F7">
        <f>$N$23+$N$24*D7+$N$25*E7</f>
        <v>34938.755740302695</v>
      </c>
      <c r="G7" s="31">
        <f>ABS((F7-C7)/C7)</f>
        <v>2.5520672184226458E-2</v>
      </c>
      <c r="H7" s="31">
        <f>ABS(F7-C7)</f>
        <v>915.01225969730876</v>
      </c>
      <c r="I7" s="31">
        <f>(F7-C7)^2</f>
        <v>837247.43539637525</v>
      </c>
      <c r="J7" s="56" t="s">
        <v>445</v>
      </c>
      <c r="K7" s="57">
        <f>AVERAGE(I6:I146)^0.5</f>
        <v>3831.9507363757161</v>
      </c>
      <c r="M7" t="s">
        <v>407</v>
      </c>
    </row>
    <row r="8" spans="1:14" ht="15.75" thickBot="1" x14ac:dyDescent="0.3">
      <c r="B8" t="e">
        <f>'Объединенные данные'!#REF!</f>
        <v>#REF!</v>
      </c>
      <c r="C8" s="69">
        <f>'Объединенные данные'!E6</f>
        <v>28742.844000000001</v>
      </c>
      <c r="D8" s="66">
        <f t="shared" ref="D8:D71" si="0">$G$1*C7+$G$2*C6</f>
        <v>11202.422474801973</v>
      </c>
      <c r="E8" s="59">
        <f>'Объединенные данные'!D6</f>
        <v>19600</v>
      </c>
      <c r="F8">
        <f t="shared" ref="F8:F71" si="1">$N$23+$N$24*D8+$N$25*E8</f>
        <v>32896.901716476546</v>
      </c>
      <c r="G8" s="31">
        <f t="shared" ref="G8:G71" si="2">ABS((F8-C8)/C8)</f>
        <v>0.1445249369365309</v>
      </c>
      <c r="H8" s="31">
        <f t="shared" ref="H8:H71" si="3">ABS(F8-C8)</f>
        <v>4154.0577164765455</v>
      </c>
      <c r="I8" s="31">
        <f t="shared" ref="I8:I71" si="4">(F8-C8)^2</f>
        <v>17256195.511818331</v>
      </c>
    </row>
    <row r="9" spans="1:14" x14ac:dyDescent="0.25">
      <c r="B9" t="e">
        <f>'Объединенные данные'!#REF!</f>
        <v>#REF!</v>
      </c>
      <c r="C9" s="69">
        <f>'Объединенные данные'!E7</f>
        <v>33443.460000000006</v>
      </c>
      <c r="D9" s="66">
        <f t="shared" si="0"/>
        <v>7464.4116947243438</v>
      </c>
      <c r="E9" s="59">
        <f>'Объединенные данные'!D7</f>
        <v>26080</v>
      </c>
      <c r="F9">
        <f t="shared" si="1"/>
        <v>32341.744346160172</v>
      </c>
      <c r="G9" s="31">
        <f t="shared" si="2"/>
        <v>3.2942633741838728E-2</v>
      </c>
      <c r="H9" s="31">
        <f t="shared" si="3"/>
        <v>1101.715653839834</v>
      </c>
      <c r="I9" s="31">
        <f t="shared" si="4"/>
        <v>1213777.381915733</v>
      </c>
      <c r="M9" s="30" t="s">
        <v>408</v>
      </c>
      <c r="N9" s="30"/>
    </row>
    <row r="10" spans="1:14" x14ac:dyDescent="0.25">
      <c r="B10" t="e">
        <f>'Объединенные данные'!#REF!</f>
        <v>#REF!</v>
      </c>
      <c r="C10" s="69">
        <f>'Объединенные данные'!E8</f>
        <v>32791.956000000006</v>
      </c>
      <c r="D10" s="66">
        <f t="shared" si="0"/>
        <v>10275.97711224024</v>
      </c>
      <c r="E10" s="59">
        <f>'Объединенные данные'!D8</f>
        <v>28560</v>
      </c>
      <c r="F10">
        <f t="shared" si="1"/>
        <v>35138.58394345492</v>
      </c>
      <c r="G10" s="31">
        <f t="shared" si="2"/>
        <v>7.1561084781124787E-2</v>
      </c>
      <c r="H10" s="31">
        <f t="shared" si="3"/>
        <v>2346.6279434549142</v>
      </c>
      <c r="I10" s="31">
        <f t="shared" si="4"/>
        <v>5506662.7050034404</v>
      </c>
      <c r="M10" s="27" t="s">
        <v>409</v>
      </c>
      <c r="N10" s="27">
        <v>0.62558317067126024</v>
      </c>
    </row>
    <row r="11" spans="1:14" x14ac:dyDescent="0.25">
      <c r="B11" t="e">
        <f>'Объединенные данные'!#REF!</f>
        <v>#REF!</v>
      </c>
      <c r="C11" s="69">
        <f>'Объединенные данные'!E9</f>
        <v>35807.46</v>
      </c>
      <c r="D11" s="66">
        <f t="shared" si="0"/>
        <v>9430.7837870017229</v>
      </c>
      <c r="E11" s="59">
        <f>'Объединенные данные'!D9</f>
        <v>12800</v>
      </c>
      <c r="F11">
        <f t="shared" si="1"/>
        <v>29440.089425592407</v>
      </c>
      <c r="G11" s="31">
        <f t="shared" si="2"/>
        <v>0.17782245862754836</v>
      </c>
      <c r="H11" s="31">
        <f t="shared" si="3"/>
        <v>6367.3705744075924</v>
      </c>
      <c r="I11" s="31">
        <f t="shared" si="4"/>
        <v>40543408.031831674</v>
      </c>
      <c r="M11" s="27" t="s">
        <v>410</v>
      </c>
      <c r="N11" s="27">
        <v>0.39135430342710714</v>
      </c>
    </row>
    <row r="12" spans="1:14" x14ac:dyDescent="0.25">
      <c r="B12" t="e">
        <f>'Объединенные данные'!#REF!</f>
        <v>#REF!</v>
      </c>
      <c r="C12" s="69">
        <f>'Объединенные данные'!E10</f>
        <v>23808.576000000001</v>
      </c>
      <c r="D12" s="66">
        <f t="shared" si="0"/>
        <v>10754.993188416283</v>
      </c>
      <c r="E12" s="59">
        <f>'Объединенные данные'!D10</f>
        <v>19200</v>
      </c>
      <c r="F12">
        <f t="shared" si="1"/>
        <v>32450.089603257642</v>
      </c>
      <c r="G12" s="31">
        <f t="shared" si="2"/>
        <v>0.36295801996967986</v>
      </c>
      <c r="H12" s="31">
        <f t="shared" si="3"/>
        <v>8641.5136032576411</v>
      </c>
      <c r="I12" s="31">
        <f t="shared" si="4"/>
        <v>74675757.355286866</v>
      </c>
      <c r="M12" s="27" t="s">
        <v>411</v>
      </c>
      <c r="N12" s="27">
        <v>0.38711287000151207</v>
      </c>
    </row>
    <row r="13" spans="1:14" x14ac:dyDescent="0.25">
      <c r="B13" t="e">
        <f>'Объединенные данные'!#REF!</f>
        <v>#REF!</v>
      </c>
      <c r="C13" s="69">
        <f>'Объединенные данные'!E11</f>
        <v>28037.592000000001</v>
      </c>
      <c r="D13" s="66">
        <f t="shared" si="0"/>
        <v>5433.998178864339</v>
      </c>
      <c r="E13" s="59">
        <f>'Объединенные данные'!D11</f>
        <v>23200</v>
      </c>
      <c r="F13">
        <f t="shared" si="1"/>
        <v>29969.624212456991</v>
      </c>
      <c r="G13" s="31">
        <f t="shared" si="2"/>
        <v>6.8908635679447439E-2</v>
      </c>
      <c r="H13" s="31">
        <f t="shared" si="3"/>
        <v>1932.0322124569902</v>
      </c>
      <c r="I13" s="31">
        <f t="shared" si="4"/>
        <v>3732748.4699714528</v>
      </c>
      <c r="M13" s="27" t="s">
        <v>412</v>
      </c>
      <c r="N13" s="27">
        <v>4169.8118423245769</v>
      </c>
    </row>
    <row r="14" spans="1:14" ht="15.75" thickBot="1" x14ac:dyDescent="0.3">
      <c r="B14" t="e">
        <f>'Объединенные данные'!#REF!</f>
        <v>#REF!</v>
      </c>
      <c r="C14" s="69">
        <f>'Объединенные данные'!E12</f>
        <v>28791.815999999999</v>
      </c>
      <c r="D14" s="66">
        <f t="shared" si="0"/>
        <v>8650.2865810320236</v>
      </c>
      <c r="E14" s="59">
        <f>'Объединенные данные'!D12</f>
        <v>8800</v>
      </c>
      <c r="F14">
        <f t="shared" si="1"/>
        <v>27592.275022391867</v>
      </c>
      <c r="G14" s="31">
        <f t="shared" si="2"/>
        <v>4.1662567502103114E-2</v>
      </c>
      <c r="H14" s="31">
        <f t="shared" si="3"/>
        <v>1199.5409776081324</v>
      </c>
      <c r="I14" s="31">
        <f t="shared" si="4"/>
        <v>1438898.556961074</v>
      </c>
      <c r="M14" s="28" t="s">
        <v>413</v>
      </c>
      <c r="N14" s="28">
        <v>290</v>
      </c>
    </row>
    <row r="15" spans="1:14" x14ac:dyDescent="0.25">
      <c r="B15" t="e">
        <f>'Объединенные данные'!#REF!</f>
        <v>#REF!</v>
      </c>
      <c r="C15" s="69">
        <f>'Объединенные данные'!E13</f>
        <v>27401.903999999999</v>
      </c>
      <c r="D15" s="66">
        <f t="shared" si="0"/>
        <v>8442.9812622209647</v>
      </c>
      <c r="E15" s="59">
        <f>'Объединенные данные'!D13</f>
        <v>21200</v>
      </c>
      <c r="F15">
        <f t="shared" si="1"/>
        <v>31457.065792994363</v>
      </c>
      <c r="G15" s="31">
        <f t="shared" si="2"/>
        <v>0.14798832201566592</v>
      </c>
      <c r="H15" s="31">
        <f t="shared" si="3"/>
        <v>4055.1617929943641</v>
      </c>
      <c r="I15" s="31">
        <f t="shared" si="4"/>
        <v>16444337.167361265</v>
      </c>
    </row>
    <row r="16" spans="1:14" ht="15.75" thickBot="1" x14ac:dyDescent="0.3">
      <c r="B16" t="e">
        <f>'Объединенные данные'!#REF!</f>
        <v>#REF!</v>
      </c>
      <c r="C16" s="69">
        <f>'Объединенные данные'!E14</f>
        <v>25005.840000000004</v>
      </c>
      <c r="D16" s="66">
        <f t="shared" si="0"/>
        <v>7776.966356818768</v>
      </c>
      <c r="E16" s="59">
        <f>'Объединенные данные'!D14</f>
        <v>19200</v>
      </c>
      <c r="F16">
        <f t="shared" si="1"/>
        <v>30337.535345070341</v>
      </c>
      <c r="G16" s="31">
        <f t="shared" si="2"/>
        <v>0.21321800607659394</v>
      </c>
      <c r="H16" s="31">
        <f t="shared" si="3"/>
        <v>5331.6953450703368</v>
      </c>
      <c r="I16" s="31">
        <f t="shared" si="4"/>
        <v>28426975.252644699</v>
      </c>
      <c r="M16" t="s">
        <v>414</v>
      </c>
    </row>
    <row r="17" spans="2:21" x14ac:dyDescent="0.25">
      <c r="B17" t="e">
        <f>'Объединенные данные'!#REF!</f>
        <v>#REF!</v>
      </c>
      <c r="C17" s="69">
        <f>'Объединенные данные'!E15</f>
        <v>24036.552</v>
      </c>
      <c r="D17" s="66">
        <f t="shared" si="0"/>
        <v>6958.6678845664992</v>
      </c>
      <c r="E17" s="59">
        <f>'Объединенные данные'!D15</f>
        <v>16800</v>
      </c>
      <c r="F17">
        <f t="shared" si="1"/>
        <v>28980.563411476884</v>
      </c>
      <c r="G17" s="31">
        <f t="shared" si="2"/>
        <v>0.20568721385150765</v>
      </c>
      <c r="H17" s="31">
        <f t="shared" si="3"/>
        <v>4944.0114114768839</v>
      </c>
      <c r="I17" s="31">
        <f t="shared" si="4"/>
        <v>24443248.836813651</v>
      </c>
      <c r="M17" s="29"/>
      <c r="N17" s="29" t="s">
        <v>419</v>
      </c>
      <c r="O17" s="29" t="s">
        <v>420</v>
      </c>
      <c r="P17" s="29" t="s">
        <v>421</v>
      </c>
      <c r="Q17" s="29" t="s">
        <v>422</v>
      </c>
      <c r="R17" s="29" t="s">
        <v>423</v>
      </c>
    </row>
    <row r="18" spans="2:21" x14ac:dyDescent="0.25">
      <c r="B18" t="e">
        <f>'Объединенные данные'!#REF!</f>
        <v>#REF!</v>
      </c>
      <c r="C18" s="69">
        <f>'Объединенные данные'!E16</f>
        <v>39349.596000000005</v>
      </c>
      <c r="D18" s="66">
        <f t="shared" si="0"/>
        <v>6852.4855370624318</v>
      </c>
      <c r="E18" s="59">
        <f>'Объединенные данные'!D16</f>
        <v>30400</v>
      </c>
      <c r="F18">
        <f t="shared" si="1"/>
        <v>33305.332313260617</v>
      </c>
      <c r="G18" s="31">
        <f t="shared" si="2"/>
        <v>0.15360421201629079</v>
      </c>
      <c r="H18" s="31">
        <f t="shared" si="3"/>
        <v>6044.2636867393885</v>
      </c>
      <c r="I18" s="31">
        <f t="shared" si="4"/>
        <v>36533123.514836423</v>
      </c>
      <c r="M18" s="27" t="s">
        <v>415</v>
      </c>
      <c r="N18" s="27">
        <v>2</v>
      </c>
      <c r="O18" s="27">
        <v>3208635407.4454155</v>
      </c>
      <c r="P18" s="27">
        <v>1604317703.7227077</v>
      </c>
      <c r="Q18" s="27">
        <v>92.269349570705614</v>
      </c>
      <c r="R18" s="27">
        <v>1.1384494221377245E-31</v>
      </c>
    </row>
    <row r="19" spans="2:21" x14ac:dyDescent="0.25">
      <c r="B19" t="e">
        <f>'Объединенные данные'!#REF!</f>
        <v>#REF!</v>
      </c>
      <c r="C19" s="69">
        <f>'Объединенные данные'!E17</f>
        <v>36734.292000000001</v>
      </c>
      <c r="D19" s="66">
        <f t="shared" si="0"/>
        <v>13290.15382855274</v>
      </c>
      <c r="E19" s="59">
        <f>'Объединенные данные'!D17</f>
        <v>28000</v>
      </c>
      <c r="F19">
        <f t="shared" si="1"/>
        <v>37095.601942896166</v>
      </c>
      <c r="G19" s="31">
        <f t="shared" si="2"/>
        <v>9.835767159910554E-3</v>
      </c>
      <c r="H19" s="31">
        <f t="shared" si="3"/>
        <v>361.30994289616501</v>
      </c>
      <c r="I19" s="31">
        <f t="shared" si="4"/>
        <v>130544.87483563002</v>
      </c>
      <c r="M19" s="27" t="s">
        <v>416</v>
      </c>
      <c r="N19" s="27">
        <v>287</v>
      </c>
      <c r="O19" s="27">
        <v>4990163939.7120113</v>
      </c>
      <c r="P19" s="27">
        <v>17387330.800390285</v>
      </c>
      <c r="Q19" s="27"/>
      <c r="R19" s="27"/>
    </row>
    <row r="20" spans="2:21" ht="15.75" thickBot="1" x14ac:dyDescent="0.3">
      <c r="B20" t="e">
        <f>'Объединенные данные'!#REF!</f>
        <v>#REF!</v>
      </c>
      <c r="C20" s="69">
        <f>'Объединенные данные'!E18</f>
        <v>30660.756000000001</v>
      </c>
      <c r="D20" s="66">
        <f t="shared" si="0"/>
        <v>10333.394735207203</v>
      </c>
      <c r="E20" s="59">
        <f>'Объединенные данные'!D18</f>
        <v>25200</v>
      </c>
      <c r="F20">
        <f t="shared" si="1"/>
        <v>34092.233188195758</v>
      </c>
      <c r="G20" s="31">
        <f t="shared" si="2"/>
        <v>0.1119175661616353</v>
      </c>
      <c r="H20" s="31">
        <f t="shared" si="3"/>
        <v>3431.4771881957568</v>
      </c>
      <c r="I20" s="31">
        <f t="shared" si="4"/>
        <v>11775035.693107856</v>
      </c>
      <c r="M20" s="28" t="s">
        <v>417</v>
      </c>
      <c r="N20" s="28">
        <v>289</v>
      </c>
      <c r="O20" s="28">
        <v>8198799347.1574268</v>
      </c>
      <c r="P20" s="28"/>
      <c r="Q20" s="28"/>
      <c r="R20" s="28"/>
    </row>
    <row r="21" spans="2:21" ht="15.75" thickBot="1" x14ac:dyDescent="0.3">
      <c r="B21" t="e">
        <f>'Объединенные данные'!#REF!</f>
        <v>#REF!</v>
      </c>
      <c r="C21" s="69">
        <f>'Объединенные данные'!E19</f>
        <v>21978.588</v>
      </c>
      <c r="D21" s="66">
        <f t="shared" si="0"/>
        <v>8147.861445077694</v>
      </c>
      <c r="E21" s="59">
        <f>'Объединенные данные'!D19</f>
        <v>17200</v>
      </c>
      <c r="F21">
        <f t="shared" si="1"/>
        <v>29953.568660113058</v>
      </c>
      <c r="G21" s="31">
        <f t="shared" si="2"/>
        <v>0.36285227513765028</v>
      </c>
      <c r="H21" s="31">
        <f t="shared" si="3"/>
        <v>7974.9806601130585</v>
      </c>
      <c r="I21" s="31">
        <f t="shared" si="4"/>
        <v>63600316.529177316</v>
      </c>
    </row>
    <row r="22" spans="2:21" x14ac:dyDescent="0.25">
      <c r="B22" t="e">
        <f>'Объединенные данные'!#REF!</f>
        <v>#REF!</v>
      </c>
      <c r="C22" s="69">
        <f>'Объединенные данные'!E20</f>
        <v>27552.396000000001</v>
      </c>
      <c r="D22" s="66">
        <f t="shared" si="0"/>
        <v>5309.9170517416833</v>
      </c>
      <c r="E22" s="59">
        <f>'Объединенные данные'!D20</f>
        <v>16000</v>
      </c>
      <c r="F22">
        <f t="shared" si="1"/>
        <v>27552.142692511836</v>
      </c>
      <c r="G22" s="31">
        <f t="shared" si="2"/>
        <v>9.1936646150434416E-6</v>
      </c>
      <c r="H22" s="31">
        <f t="shared" si="3"/>
        <v>0.25330748816486448</v>
      </c>
      <c r="I22" s="31">
        <f t="shared" si="4"/>
        <v>6.4164683560392954E-2</v>
      </c>
      <c r="M22" s="29"/>
      <c r="N22" s="29" t="s">
        <v>424</v>
      </c>
      <c r="O22" s="29" t="s">
        <v>412</v>
      </c>
      <c r="P22" s="29" t="s">
        <v>425</v>
      </c>
      <c r="Q22" s="29" t="s">
        <v>426</v>
      </c>
      <c r="R22" s="29" t="s">
        <v>427</v>
      </c>
      <c r="S22" s="29" t="s">
        <v>428</v>
      </c>
      <c r="T22" s="29" t="s">
        <v>429</v>
      </c>
      <c r="U22" s="29" t="s">
        <v>430</v>
      </c>
    </row>
    <row r="23" spans="2:21" x14ac:dyDescent="0.25">
      <c r="B23" t="e">
        <f>'Объединенные данные'!#REF!</f>
        <v>#REF!</v>
      </c>
      <c r="C23" s="69">
        <f>'Объединенные данные'!E21</f>
        <v>34531.824000000001</v>
      </c>
      <c r="D23" s="66">
        <f t="shared" si="0"/>
        <v>8674.4533925132437</v>
      </c>
      <c r="E23" s="59">
        <f>'Объединенные данные'!D21</f>
        <v>18400</v>
      </c>
      <c r="F23">
        <f t="shared" si="1"/>
        <v>30715.366199941072</v>
      </c>
      <c r="G23" s="31">
        <f t="shared" si="2"/>
        <v>0.11052001771058859</v>
      </c>
      <c r="H23" s="31">
        <f t="shared" si="3"/>
        <v>3816.4578000589281</v>
      </c>
      <c r="I23" s="31">
        <f t="shared" si="4"/>
        <v>14565350.139630632</v>
      </c>
      <c r="M23" s="27" t="s">
        <v>418</v>
      </c>
      <c r="N23" s="27">
        <v>18608.811389392897</v>
      </c>
      <c r="O23" s="27">
        <v>1317.7201410518144</v>
      </c>
      <c r="P23" s="27">
        <v>14.121975379794376</v>
      </c>
      <c r="Q23" s="27">
        <v>9.6096292934622926E-35</v>
      </c>
      <c r="R23" s="27">
        <v>16015.190125018109</v>
      </c>
      <c r="S23" s="27">
        <v>21202.432653767682</v>
      </c>
      <c r="T23" s="27">
        <v>16015.190125018109</v>
      </c>
      <c r="U23" s="27">
        <v>21202.432653767682</v>
      </c>
    </row>
    <row r="24" spans="2:21" x14ac:dyDescent="0.25">
      <c r="B24" t="e">
        <f>'Объединенные данные'!#REF!</f>
        <v>#REF!</v>
      </c>
      <c r="C24" s="69">
        <f>'Объединенные данные'!E22</f>
        <v>31405.583999999999</v>
      </c>
      <c r="D24" s="66">
        <f t="shared" si="0"/>
        <v>10871.046883395191</v>
      </c>
      <c r="E24" s="59">
        <f>'Объединенные данные'!D22</f>
        <v>11520</v>
      </c>
      <c r="F24">
        <f t="shared" si="1"/>
        <v>30047.657665574774</v>
      </c>
      <c r="G24" s="31">
        <f t="shared" si="2"/>
        <v>4.3238372336117839E-2</v>
      </c>
      <c r="H24" s="31">
        <f t="shared" si="3"/>
        <v>1357.9263344252249</v>
      </c>
      <c r="I24" s="31">
        <f t="shared" si="4"/>
        <v>1843963.9297255278</v>
      </c>
      <c r="M24" s="27" t="str">
        <f>D4</f>
        <v>Yt(1)</v>
      </c>
      <c r="N24" s="27">
        <v>0.70938053202631968</v>
      </c>
      <c r="O24" s="27">
        <v>0.12395611931897928</v>
      </c>
      <c r="P24" s="27">
        <v>5.7228359190630487</v>
      </c>
      <c r="Q24" s="27">
        <v>2.6344335845958395E-8</v>
      </c>
      <c r="R24" s="27">
        <v>0.4654021508061138</v>
      </c>
      <c r="S24" s="27">
        <v>0.95335891324652555</v>
      </c>
      <c r="T24" s="27">
        <v>0.4654021508061138</v>
      </c>
      <c r="U24" s="27">
        <v>0.95335891324652555</v>
      </c>
    </row>
    <row r="25" spans="2:21" ht="15.75" thickBot="1" x14ac:dyDescent="0.3">
      <c r="B25" t="e">
        <f>'Объединенные данные'!#REF!</f>
        <v>#REF!</v>
      </c>
      <c r="C25" s="69">
        <f>'Объединенные данные'!E23</f>
        <v>38347.847999999998</v>
      </c>
      <c r="D25" s="66">
        <f t="shared" si="0"/>
        <v>8725.2598660145995</v>
      </c>
      <c r="E25" s="59">
        <f>'Объединенные данные'!D23</f>
        <v>22720</v>
      </c>
      <c r="F25">
        <f t="shared" si="1"/>
        <v>32149.083793527323</v>
      </c>
      <c r="G25" s="31">
        <f t="shared" si="2"/>
        <v>0.1616456862578749</v>
      </c>
      <c r="H25" s="31">
        <f t="shared" si="3"/>
        <v>6198.7642064726751</v>
      </c>
      <c r="I25" s="31">
        <f t="shared" si="4"/>
        <v>38424677.68744681</v>
      </c>
      <c r="M25" s="28" t="str">
        <f>E4</f>
        <v>Xt</v>
      </c>
      <c r="N25" s="28">
        <v>0.32353621999617488</v>
      </c>
      <c r="O25" s="28">
        <v>3.0147067573904E-2</v>
      </c>
      <c r="P25" s="28">
        <v>10.731930036082028</v>
      </c>
      <c r="Q25" s="28">
        <v>8.1860982738281761E-23</v>
      </c>
      <c r="R25" s="28">
        <v>0.26419882878364537</v>
      </c>
      <c r="S25" s="28">
        <v>0.38287361120870439</v>
      </c>
      <c r="T25" s="28">
        <v>0.26419882878364537</v>
      </c>
      <c r="U25" s="28">
        <v>0.38287361120870439</v>
      </c>
    </row>
    <row r="26" spans="2:21" x14ac:dyDescent="0.25">
      <c r="B26" t="e">
        <f>'Объединенные данные'!#REF!</f>
        <v>#REF!</v>
      </c>
      <c r="C26" s="69">
        <f>'Объединенные данные'!E24</f>
        <v>41536.944000000003</v>
      </c>
      <c r="D26" s="66">
        <f t="shared" si="0"/>
        <v>11973.253339876293</v>
      </c>
      <c r="E26" s="59">
        <f>'Объединенные данные'!D24</f>
        <v>25440</v>
      </c>
      <c r="F26">
        <f t="shared" si="1"/>
        <v>35333.16565042294</v>
      </c>
      <c r="G26" s="31">
        <f t="shared" si="2"/>
        <v>0.14935567598755131</v>
      </c>
      <c r="H26" s="31">
        <f t="shared" si="3"/>
        <v>6203.7783495770636</v>
      </c>
      <c r="I26" s="31">
        <f t="shared" si="4"/>
        <v>38486865.810681112</v>
      </c>
    </row>
    <row r="27" spans="2:21" x14ac:dyDescent="0.25">
      <c r="B27" t="e">
        <f>'Объединенные данные'!#REF!</f>
        <v>#REF!</v>
      </c>
      <c r="C27" s="69">
        <f>'Объединенные данные'!E25</f>
        <v>28674.083999999999</v>
      </c>
      <c r="D27" s="66">
        <f t="shared" si="0"/>
        <v>12438.002686125783</v>
      </c>
      <c r="E27" s="59">
        <f>'Объединенные данные'!D25</f>
        <v>14880</v>
      </c>
      <c r="F27">
        <f t="shared" si="1"/>
        <v>32246.307305764676</v>
      </c>
      <c r="G27" s="31">
        <f t="shared" si="2"/>
        <v>0.12458020649464085</v>
      </c>
      <c r="H27" s="31">
        <f t="shared" si="3"/>
        <v>3572.2233057646772</v>
      </c>
      <c r="I27" s="31">
        <f t="shared" si="4"/>
        <v>12760779.346248319</v>
      </c>
    </row>
    <row r="28" spans="2:21" x14ac:dyDescent="0.25">
      <c r="B28" t="e">
        <f>'Объединенные данные'!#REF!</f>
        <v>#REF!</v>
      </c>
      <c r="C28" s="69">
        <f>'Объединенные данные'!E26</f>
        <v>33791.976000000002</v>
      </c>
      <c r="D28" s="66">
        <f t="shared" si="0"/>
        <v>6739.2094084606879</v>
      </c>
      <c r="E28" s="59">
        <f>'Объединенные данные'!D26</f>
        <v>19360</v>
      </c>
      <c r="F28">
        <f t="shared" si="1"/>
        <v>29653.136564129465</v>
      </c>
      <c r="G28" s="31">
        <f t="shared" si="2"/>
        <v>0.12247994718836616</v>
      </c>
      <c r="H28" s="31">
        <f t="shared" si="3"/>
        <v>4138.8394358705373</v>
      </c>
      <c r="I28" s="31">
        <f t="shared" si="4"/>
        <v>17129991.875917148</v>
      </c>
    </row>
    <row r="29" spans="2:21" x14ac:dyDescent="0.25">
      <c r="B29" t="e">
        <f>'Объединенные данные'!#REF!</f>
        <v>#REF!</v>
      </c>
      <c r="C29" s="69">
        <f>'Объединенные данные'!E27</f>
        <v>39558.948000000004</v>
      </c>
      <c r="D29" s="66">
        <f t="shared" si="0"/>
        <v>10428.220663826465</v>
      </c>
      <c r="E29" s="59">
        <f>'Объединенные данные'!D27</f>
        <v>25280</v>
      </c>
      <c r="F29">
        <f t="shared" si="1"/>
        <v>34185.383753489281</v>
      </c>
      <c r="G29" s="31">
        <f t="shared" si="2"/>
        <v>0.13583688440124148</v>
      </c>
      <c r="H29" s="31">
        <f t="shared" si="3"/>
        <v>5373.564246510723</v>
      </c>
      <c r="I29" s="31">
        <f t="shared" si="4"/>
        <v>28875192.711378355</v>
      </c>
    </row>
    <row r="30" spans="2:21" x14ac:dyDescent="0.25">
      <c r="B30" t="e">
        <f>'Объединенные данные'!#REF!</f>
        <v>#REF!</v>
      </c>
      <c r="C30" s="69">
        <f>'Объединенные данные'!E28</f>
        <v>29480.256000000001</v>
      </c>
      <c r="D30" s="66">
        <f t="shared" si="0"/>
        <v>12180.403640670274</v>
      </c>
      <c r="E30" s="59">
        <f>'Объединенные данные'!D28</f>
        <v>17040</v>
      </c>
      <c r="F30">
        <f t="shared" si="1"/>
        <v>32762.409793041719</v>
      </c>
      <c r="G30" s="31">
        <f t="shared" si="2"/>
        <v>0.11133396511352268</v>
      </c>
      <c r="H30" s="31">
        <f t="shared" si="3"/>
        <v>3282.153793041718</v>
      </c>
      <c r="I30" s="31">
        <f t="shared" si="4"/>
        <v>10772533.521178138</v>
      </c>
    </row>
    <row r="31" spans="2:21" x14ac:dyDescent="0.25">
      <c r="B31" t="e">
        <f>'Объединенные данные'!#REF!</f>
        <v>#REF!</v>
      </c>
      <c r="C31" s="69">
        <f>'Объединенные данные'!E29</f>
        <v>32527.775999999998</v>
      </c>
      <c r="D31" s="66">
        <f t="shared" si="0"/>
        <v>7314.3979113260584</v>
      </c>
      <c r="E31" s="59">
        <f>'Объединенные данные'!D29</f>
        <v>16720</v>
      </c>
      <c r="F31">
        <f t="shared" si="1"/>
        <v>29207.02846951762</v>
      </c>
      <c r="G31" s="31">
        <f t="shared" si="2"/>
        <v>0.10208959661067447</v>
      </c>
      <c r="H31" s="31">
        <f t="shared" si="3"/>
        <v>3320.7475304823784</v>
      </c>
      <c r="I31" s="31">
        <f t="shared" si="4"/>
        <v>11027364.161204815</v>
      </c>
    </row>
    <row r="32" spans="2:21" x14ac:dyDescent="0.25">
      <c r="B32" t="e">
        <f>'Объединенные данные'!#REF!</f>
        <v>#REF!</v>
      </c>
      <c r="C32" s="69">
        <f>'Объединенные данные'!E30</f>
        <v>33939</v>
      </c>
      <c r="D32" s="66">
        <f t="shared" si="0"/>
        <v>9807.7104641134647</v>
      </c>
      <c r="E32" s="59">
        <f>'Объединенные данные'!D30</f>
        <v>15208</v>
      </c>
      <c r="F32">
        <f t="shared" si="1"/>
        <v>30486.549090087639</v>
      </c>
      <c r="G32" s="31">
        <f t="shared" si="2"/>
        <v>0.10172518076290876</v>
      </c>
      <c r="H32" s="31">
        <f t="shared" si="3"/>
        <v>3452.4509099123607</v>
      </c>
      <c r="I32" s="31">
        <f t="shared" si="4"/>
        <v>11919417.285354687</v>
      </c>
    </row>
    <row r="33" spans="2:9" x14ac:dyDescent="0.25">
      <c r="B33" t="e">
        <f>'Объединенные данные'!#REF!</f>
        <v>#REF!</v>
      </c>
      <c r="C33" s="69">
        <f>'Объединенные данные'!E31</f>
        <v>38119.512000000002</v>
      </c>
      <c r="D33" s="66">
        <f t="shared" si="0"/>
        <v>10016.377926408475</v>
      </c>
      <c r="E33" s="59">
        <f>'Объединенные данные'!D31</f>
        <v>22080</v>
      </c>
      <c r="F33">
        <f t="shared" si="1"/>
        <v>32857.914629320767</v>
      </c>
      <c r="G33" s="31">
        <f t="shared" si="2"/>
        <v>0.13802898029437616</v>
      </c>
      <c r="H33" s="31">
        <f t="shared" si="3"/>
        <v>5261.5973706792356</v>
      </c>
      <c r="I33" s="31">
        <f t="shared" si="4"/>
        <v>27684406.891138647</v>
      </c>
    </row>
    <row r="34" spans="2:9" x14ac:dyDescent="0.25">
      <c r="B34" t="e">
        <f>'Объединенные данные'!#REF!</f>
        <v>#REF!</v>
      </c>
      <c r="C34" s="69">
        <f>'Объединенные данные'!E32</f>
        <v>33725.207999999999</v>
      </c>
      <c r="D34" s="66">
        <f t="shared" si="0"/>
        <v>11568.403367066105</v>
      </c>
      <c r="E34" s="59">
        <f>'Объединенные данные'!D32</f>
        <v>20880</v>
      </c>
      <c r="F34">
        <f t="shared" si="1"/>
        <v>33570.647798137448</v>
      </c>
      <c r="G34" s="31">
        <f t="shared" si="2"/>
        <v>4.5829280537736184E-3</v>
      </c>
      <c r="H34" s="31">
        <f t="shared" si="3"/>
        <v>154.56020186255046</v>
      </c>
      <c r="I34" s="31">
        <f t="shared" si="4"/>
        <v>23888.855999792348</v>
      </c>
    </row>
    <row r="35" spans="2:9" x14ac:dyDescent="0.25">
      <c r="B35" t="e">
        <f>'Объединенные данные'!#REF!</f>
        <v>#REF!</v>
      </c>
      <c r="C35" s="69">
        <f>'Объединенные данные'!E33</f>
        <v>32647.871999999999</v>
      </c>
      <c r="D35" s="66">
        <f t="shared" si="0"/>
        <v>9242.5408870303236</v>
      </c>
      <c r="E35" s="59">
        <f>'Объединенные данные'!D33</f>
        <v>17120</v>
      </c>
      <c r="F35">
        <f t="shared" si="1"/>
        <v>30704.230047443994</v>
      </c>
      <c r="G35" s="31">
        <f t="shared" si="2"/>
        <v>5.9533495860189752E-2</v>
      </c>
      <c r="H35" s="31">
        <f t="shared" si="3"/>
        <v>1943.641952556005</v>
      </c>
      <c r="I35" s="31">
        <f t="shared" si="4"/>
        <v>3777744.0397357196</v>
      </c>
    </row>
    <row r="36" spans="2:9" x14ac:dyDescent="0.25">
      <c r="B36" t="e">
        <f>'Объединенные данные'!#REF!</f>
        <v>#REF!</v>
      </c>
      <c r="C36" s="69">
        <f>'Объединенные данные'!E34</f>
        <v>32553.851999999999</v>
      </c>
      <c r="D36" s="66">
        <f t="shared" si="0"/>
        <v>9336.7826709286473</v>
      </c>
      <c r="E36" s="59">
        <f>'Объединенные данные'!D34</f>
        <v>19760</v>
      </c>
      <c r="F36">
        <f t="shared" si="1"/>
        <v>31625.218955034798</v>
      </c>
      <c r="G36" s="31">
        <f t="shared" si="2"/>
        <v>2.8526057222512453E-2</v>
      </c>
      <c r="H36" s="31">
        <f t="shared" si="3"/>
        <v>928.63304496520141</v>
      </c>
      <c r="I36" s="31">
        <f t="shared" si="4"/>
        <v>862359.33220134175</v>
      </c>
    </row>
    <row r="37" spans="2:9" x14ac:dyDescent="0.25">
      <c r="B37" t="e">
        <f>'Объединенные данные'!#REF!</f>
        <v>#REF!</v>
      </c>
      <c r="C37" s="69">
        <f>'Объединенные данные'!E35</f>
        <v>35723.123999999996</v>
      </c>
      <c r="D37" s="66">
        <f t="shared" si="0"/>
        <v>9430.0809313143036</v>
      </c>
      <c r="E37" s="59">
        <f>'Объединенные данные'!D35</f>
        <v>23520</v>
      </c>
      <c r="F37">
        <f t="shared" si="1"/>
        <v>32907.899111809922</v>
      </c>
      <c r="G37" s="31">
        <f t="shared" si="2"/>
        <v>7.8806794394299731E-2</v>
      </c>
      <c r="H37" s="31">
        <f t="shared" si="3"/>
        <v>2815.2248881900741</v>
      </c>
      <c r="I37" s="31">
        <f t="shared" si="4"/>
        <v>7925491.1710848156</v>
      </c>
    </row>
    <row r="38" spans="2:9" x14ac:dyDescent="0.25">
      <c r="B38" t="e">
        <f>'Объединенные данные'!#REF!</f>
        <v>#REF!</v>
      </c>
      <c r="C38" s="69">
        <f>'Объединенные данные'!E36</f>
        <v>39155.555999999997</v>
      </c>
      <c r="D38" s="66">
        <f t="shared" si="0"/>
        <v>10749.387072065576</v>
      </c>
      <c r="E38" s="59">
        <f>'Объединенные данные'!D36</f>
        <v>23440</v>
      </c>
      <c r="F38">
        <f t="shared" si="1"/>
        <v>33817.906306241959</v>
      </c>
      <c r="G38" s="31">
        <f t="shared" si="2"/>
        <v>0.13631908824786035</v>
      </c>
      <c r="H38" s="31">
        <f t="shared" si="3"/>
        <v>5337.6496937580378</v>
      </c>
      <c r="I38" s="31">
        <f t="shared" si="4"/>
        <v>28490504.253275275</v>
      </c>
    </row>
    <row r="39" spans="2:9" x14ac:dyDescent="0.25">
      <c r="B39" t="e">
        <f>'Объединенные данные'!#REF!</f>
        <v>#REF!</v>
      </c>
      <c r="C39" s="69">
        <f>'Объединенные данные'!E37</f>
        <v>37091.603999999999</v>
      </c>
      <c r="D39" s="66">
        <f t="shared" si="0"/>
        <v>11777.163665395983</v>
      </c>
      <c r="E39" s="59">
        <f>'Объединенные данные'!D37</f>
        <v>22080</v>
      </c>
      <c r="F39">
        <f t="shared" si="1"/>
        <v>34106.981753628083</v>
      </c>
      <c r="G39" s="31">
        <f t="shared" si="2"/>
        <v>8.0466249083536986E-2</v>
      </c>
      <c r="H39" s="31">
        <f t="shared" si="3"/>
        <v>2984.6222463719168</v>
      </c>
      <c r="I39" s="31">
        <f t="shared" si="4"/>
        <v>8907969.9535381477</v>
      </c>
    </row>
    <row r="40" spans="2:9" x14ac:dyDescent="0.25">
      <c r="B40" t="e">
        <f>'Объединенные данные'!#REF!</f>
        <v>#REF!</v>
      </c>
      <c r="C40" s="69">
        <f>'Объединенные данные'!E38</f>
        <v>32413.752</v>
      </c>
      <c r="D40" s="66">
        <f t="shared" si="0"/>
        <v>10504.628800899955</v>
      </c>
      <c r="E40" s="59">
        <f>'Объединенные данные'!D38</f>
        <v>19040</v>
      </c>
      <c r="F40">
        <f t="shared" si="1"/>
        <v>32220.720185641476</v>
      </c>
      <c r="G40" s="31">
        <f t="shared" si="2"/>
        <v>5.9552443777111819E-3</v>
      </c>
      <c r="H40" s="31">
        <f t="shared" si="3"/>
        <v>193.03181435852457</v>
      </c>
      <c r="I40" s="31">
        <f t="shared" si="4"/>
        <v>37261.281354543891</v>
      </c>
    </row>
    <row r="41" spans="2:9" x14ac:dyDescent="0.25">
      <c r="B41" t="e">
        <f>'Объединенные данные'!#REF!</f>
        <v>#REF!</v>
      </c>
      <c r="C41" s="69">
        <f>'Объединенные данные'!E39</f>
        <v>31170.408000000003</v>
      </c>
      <c r="D41" s="66">
        <f t="shared" si="0"/>
        <v>8827.41213242302</v>
      </c>
      <c r="E41" s="59">
        <f>'Объединенные данные'!D39</f>
        <v>19680</v>
      </c>
      <c r="F41">
        <f t="shared" si="1"/>
        <v>31237.998513831448</v>
      </c>
      <c r="G41" s="31">
        <f t="shared" si="2"/>
        <v>2.1684192850938843E-3</v>
      </c>
      <c r="H41" s="31">
        <f t="shared" si="3"/>
        <v>67.590513831444696</v>
      </c>
      <c r="I41" s="31">
        <f t="shared" si="4"/>
        <v>4568.477559998717</v>
      </c>
    </row>
    <row r="42" spans="2:9" x14ac:dyDescent="0.25">
      <c r="B42" t="e">
        <f>'Объединенные данные'!#REF!</f>
        <v>#REF!</v>
      </c>
      <c r="C42" s="69">
        <f>'Объединенные данные'!E40</f>
        <v>36771.227999999996</v>
      </c>
      <c r="D42" s="66">
        <f t="shared" si="0"/>
        <v>8887.9184224552118</v>
      </c>
      <c r="E42" s="59">
        <f>'Объединенные данные'!D40</f>
        <v>24560</v>
      </c>
      <c r="F42">
        <f t="shared" si="1"/>
        <v>32859.777251626758</v>
      </c>
      <c r="G42" s="31">
        <f t="shared" si="2"/>
        <v>0.10637258968814525</v>
      </c>
      <c r="H42" s="31">
        <f t="shared" si="3"/>
        <v>3911.4507483732377</v>
      </c>
      <c r="I42" s="31">
        <f t="shared" si="4"/>
        <v>15299446.956949562</v>
      </c>
    </row>
    <row r="43" spans="2:9" x14ac:dyDescent="0.25">
      <c r="B43" t="e">
        <f>'Объединенные данные'!#REF!</f>
        <v>#REF!</v>
      </c>
      <c r="C43" s="69">
        <f>'Объединенные данные'!E41</f>
        <v>38389.452000000005</v>
      </c>
      <c r="D43" s="66">
        <f t="shared" si="0"/>
        <v>11351.507573630348</v>
      </c>
      <c r="E43" s="59">
        <f>'Объединенные данные'!D41</f>
        <v>22960</v>
      </c>
      <c r="F43">
        <f t="shared" si="1"/>
        <v>34089.741482387763</v>
      </c>
      <c r="G43" s="31">
        <f t="shared" si="2"/>
        <v>0.11200239372034385</v>
      </c>
      <c r="H43" s="31">
        <f t="shared" si="3"/>
        <v>4299.7105176122423</v>
      </c>
      <c r="I43" s="31">
        <f t="shared" si="4"/>
        <v>18487510.535265338</v>
      </c>
    </row>
    <row r="44" spans="2:9" x14ac:dyDescent="0.25">
      <c r="B44" t="e">
        <f>'Объединенные данные'!#REF!</f>
        <v>#REF!</v>
      </c>
      <c r="C44" s="69">
        <f>'Объединенные данные'!E42</f>
        <v>38180.951999999997</v>
      </c>
      <c r="D44" s="66">
        <f t="shared" si="0"/>
        <v>11332.52541466004</v>
      </c>
      <c r="E44" s="59">
        <f>'Объединенные данные'!D42</f>
        <v>22960</v>
      </c>
      <c r="F44">
        <f t="shared" si="1"/>
        <v>34076.275908358402</v>
      </c>
      <c r="G44" s="31">
        <f t="shared" si="2"/>
        <v>0.10750586029498677</v>
      </c>
      <c r="H44" s="31">
        <f t="shared" si="3"/>
        <v>4104.6760916415951</v>
      </c>
      <c r="I44" s="31">
        <f t="shared" si="4"/>
        <v>16848365.817294121</v>
      </c>
    </row>
    <row r="45" spans="2:9" x14ac:dyDescent="0.25">
      <c r="B45" t="e">
        <f>'Объединенные данные'!#REF!</f>
        <v>#REF!</v>
      </c>
      <c r="C45" s="69">
        <f>'Объединенные данные'!E43</f>
        <v>39043.824000000001</v>
      </c>
      <c r="D45" s="66">
        <f t="shared" si="0"/>
        <v>11048.074694408157</v>
      </c>
      <c r="E45" s="59">
        <f>'Объединенные данные'!D43</f>
        <v>25120</v>
      </c>
      <c r="F45">
        <f t="shared" si="1"/>
        <v>34573.330340282584</v>
      </c>
      <c r="G45" s="31">
        <f t="shared" si="2"/>
        <v>0.11449938048377169</v>
      </c>
      <c r="H45" s="31">
        <f t="shared" si="3"/>
        <v>4470.4936597174164</v>
      </c>
      <c r="I45" s="31">
        <f t="shared" si="4"/>
        <v>19985313.561573621</v>
      </c>
    </row>
    <row r="46" spans="2:9" x14ac:dyDescent="0.25">
      <c r="B46" t="e">
        <f>'Объединенные данные'!#REF!</f>
        <v>#REF!</v>
      </c>
      <c r="C46" s="69">
        <f>'Объединенные данные'!E44</f>
        <v>37379.364000000001</v>
      </c>
      <c r="D46" s="66">
        <f t="shared" si="0"/>
        <v>11429.697564997594</v>
      </c>
      <c r="E46" s="59">
        <f>'Объединенные данные'!D44</f>
        <v>25120</v>
      </c>
      <c r="F46">
        <f t="shared" si="1"/>
        <v>34844.046175254734</v>
      </c>
      <c r="G46" s="31">
        <f t="shared" si="2"/>
        <v>6.7826671014126053E-2</v>
      </c>
      <c r="H46" s="31">
        <f t="shared" si="3"/>
        <v>2535.317824745267</v>
      </c>
      <c r="I46" s="31">
        <f t="shared" si="4"/>
        <v>6427836.4724710723</v>
      </c>
    </row>
    <row r="47" spans="2:9" x14ac:dyDescent="0.25">
      <c r="B47" t="e">
        <f>'Объединенные данные'!#REF!</f>
        <v>#REF!</v>
      </c>
      <c r="C47" s="69">
        <f>'Объединенные данные'!E45</f>
        <v>34981.932000000001</v>
      </c>
      <c r="D47" s="66">
        <f t="shared" si="0"/>
        <v>10637.0707189394</v>
      </c>
      <c r="E47" s="59">
        <f>'Объединенные данные'!D45</f>
        <v>24080</v>
      </c>
      <c r="F47">
        <f t="shared" si="1"/>
        <v>33945.294452703609</v>
      </c>
      <c r="G47" s="31">
        <f t="shared" si="2"/>
        <v>2.9633513303278729E-2</v>
      </c>
      <c r="H47" s="31">
        <f t="shared" si="3"/>
        <v>1036.6375472963919</v>
      </c>
      <c r="I47" s="31">
        <f t="shared" si="4"/>
        <v>1074617.4044646791</v>
      </c>
    </row>
    <row r="48" spans="2:9" x14ac:dyDescent="0.25">
      <c r="B48" t="e">
        <f>'Объединенные данные'!#REF!</f>
        <v>#REF!</v>
      </c>
      <c r="C48" s="69">
        <f>'Объединенные данные'!E46</f>
        <v>39032.387999999999</v>
      </c>
      <c r="D48" s="66">
        <f t="shared" si="0"/>
        <v>9851.8707933262231</v>
      </c>
      <c r="E48" s="59">
        <f>'Объединенные данные'!D46</f>
        <v>25120</v>
      </c>
      <c r="F48">
        <f t="shared" si="1"/>
        <v>33724.766580521129</v>
      </c>
      <c r="G48" s="31">
        <f t="shared" si="2"/>
        <v>0.1359799308071766</v>
      </c>
      <c r="H48" s="31">
        <f t="shared" si="3"/>
        <v>5307.6214194788699</v>
      </c>
      <c r="I48" s="31">
        <f t="shared" si="4"/>
        <v>28170845.132510893</v>
      </c>
    </row>
    <row r="49" spans="2:9" x14ac:dyDescent="0.25">
      <c r="B49" t="e">
        <f>'Объединенные данные'!#REF!</f>
        <v>#REF!</v>
      </c>
      <c r="C49" s="69">
        <f>'Объединенные данные'!E47</f>
        <v>37323.407999999996</v>
      </c>
      <c r="D49" s="66">
        <f t="shared" si="0"/>
        <v>11817.218718124655</v>
      </c>
      <c r="E49" s="59">
        <f>'Объединенные данные'!D47</f>
        <v>23840</v>
      </c>
      <c r="F49">
        <f t="shared" si="1"/>
        <v>34704.819775436357</v>
      </c>
      <c r="G49" s="31">
        <f t="shared" si="2"/>
        <v>7.0159408394957892E-2</v>
      </c>
      <c r="H49" s="31">
        <f t="shared" si="3"/>
        <v>2618.5882245636385</v>
      </c>
      <c r="I49" s="31">
        <f t="shared" si="4"/>
        <v>6857004.2898233486</v>
      </c>
    </row>
    <row r="50" spans="2:9" x14ac:dyDescent="0.25">
      <c r="B50" t="e">
        <f>'Объединенные данные'!#REF!</f>
        <v>#REF!</v>
      </c>
      <c r="C50" s="69">
        <f>'Объединенные данные'!E48</f>
        <v>34950.504000000001</v>
      </c>
      <c r="D50" s="66">
        <f t="shared" si="0"/>
        <v>10615.383061341807</v>
      </c>
      <c r="E50" s="59">
        <f>'Объединенные данные'!D48</f>
        <v>22400</v>
      </c>
      <c r="F50">
        <f t="shared" si="1"/>
        <v>33386.368801025048</v>
      </c>
      <c r="G50" s="31">
        <f t="shared" si="2"/>
        <v>4.4752865337076481E-2</v>
      </c>
      <c r="H50" s="31">
        <f t="shared" si="3"/>
        <v>1564.1351989749528</v>
      </c>
      <c r="I50" s="31">
        <f t="shared" si="4"/>
        <v>2446518.9206724153</v>
      </c>
    </row>
    <row r="51" spans="2:9" x14ac:dyDescent="0.25">
      <c r="B51" t="e">
        <f>'Объединенные данные'!#REF!</f>
        <v>#REF!</v>
      </c>
      <c r="C51" s="69">
        <f>'Объединенные данные'!E49</f>
        <v>39775.608</v>
      </c>
      <c r="D51" s="66">
        <f t="shared" si="0"/>
        <v>9845.7631574385123</v>
      </c>
      <c r="E51" s="59">
        <f>'Объединенные данные'!D49</f>
        <v>26800</v>
      </c>
      <c r="F51">
        <f t="shared" si="1"/>
        <v>34263.974792119254</v>
      </c>
      <c r="G51" s="31">
        <f t="shared" si="2"/>
        <v>0.13856816991661688</v>
      </c>
      <c r="H51" s="31">
        <f t="shared" si="3"/>
        <v>5511.6332078807463</v>
      </c>
      <c r="I51" s="31">
        <f t="shared" si="4"/>
        <v>30378100.618213806</v>
      </c>
    </row>
    <row r="52" spans="2:9" x14ac:dyDescent="0.25">
      <c r="B52" t="e">
        <f>'Объединенные данные'!#REF!</f>
        <v>#REF!</v>
      </c>
      <c r="C52" s="69">
        <f>'Объединенные данные'!E50</f>
        <v>28407.167999999998</v>
      </c>
      <c r="D52" s="66">
        <f t="shared" si="0"/>
        <v>12127.756763797744</v>
      </c>
      <c r="E52" s="59">
        <f>'Объединенные данные'!D50</f>
        <v>16040</v>
      </c>
      <c r="F52">
        <f t="shared" si="1"/>
        <v>32401.526903520182</v>
      </c>
      <c r="G52" s="31">
        <f t="shared" si="2"/>
        <v>0.14061095085297431</v>
      </c>
      <c r="H52" s="31">
        <f t="shared" si="3"/>
        <v>3994.358903520184</v>
      </c>
      <c r="I52" s="31">
        <f t="shared" si="4"/>
        <v>15954903.050130967</v>
      </c>
    </row>
    <row r="53" spans="2:9" x14ac:dyDescent="0.25">
      <c r="B53" t="e">
        <f>'Объединенные данные'!#REF!</f>
        <v>#REF!</v>
      </c>
      <c r="C53" s="69">
        <f>'Объединенные данные'!E51</f>
        <v>33224.46</v>
      </c>
      <c r="D53" s="66">
        <f t="shared" si="0"/>
        <v>6845.030347898215</v>
      </c>
      <c r="E53" s="59">
        <f>'Объединенные данные'!D51</f>
        <v>20000</v>
      </c>
      <c r="F53">
        <f t="shared" si="1"/>
        <v>29935.267059244732</v>
      </c>
      <c r="G53" s="31">
        <f t="shared" si="2"/>
        <v>9.8999139211149473E-2</v>
      </c>
      <c r="H53" s="31">
        <f t="shared" si="3"/>
        <v>3289.192940755267</v>
      </c>
      <c r="I53" s="31">
        <f t="shared" si="4"/>
        <v>10818790.201514281</v>
      </c>
    </row>
    <row r="54" spans="2:9" x14ac:dyDescent="0.25">
      <c r="B54" t="e">
        <f>'Объединенные данные'!#REF!</f>
        <v>#REF!</v>
      </c>
      <c r="C54" s="69">
        <f>'Объединенные данные'!E52</f>
        <v>37162.655999999995</v>
      </c>
      <c r="D54" s="66">
        <f t="shared" si="0"/>
        <v>10226.766386473391</v>
      </c>
      <c r="E54" s="59">
        <f>'Объединенные данные'!D52</f>
        <v>24880</v>
      </c>
      <c r="F54">
        <f t="shared" si="1"/>
        <v>33913.061523043099</v>
      </c>
      <c r="G54" s="31">
        <f t="shared" si="2"/>
        <v>8.7442471198961036E-2</v>
      </c>
      <c r="H54" s="31">
        <f t="shared" si="3"/>
        <v>3249.594476956896</v>
      </c>
      <c r="I54" s="31">
        <f t="shared" si="4"/>
        <v>10559864.264668763</v>
      </c>
    </row>
    <row r="55" spans="2:9" x14ac:dyDescent="0.25">
      <c r="B55" t="e">
        <f>'Объединенные данные'!#REF!</f>
        <v>#REF!</v>
      </c>
      <c r="C55" s="69">
        <f>'Объединенные данные'!E53</f>
        <v>34823.123999999996</v>
      </c>
      <c r="D55" s="66">
        <f t="shared" si="0"/>
        <v>11261.174979269794</v>
      </c>
      <c r="E55" s="59">
        <f>'Объединенные данные'!D53</f>
        <v>26960</v>
      </c>
      <c r="F55">
        <f t="shared" si="1"/>
        <v>35319.806178525658</v>
      </c>
      <c r="G55" s="31">
        <f t="shared" si="2"/>
        <v>1.4262998877575189E-2</v>
      </c>
      <c r="H55" s="31">
        <f t="shared" si="3"/>
        <v>496.68217852566158</v>
      </c>
      <c r="I55" s="31">
        <f t="shared" si="4"/>
        <v>246693.18646499715</v>
      </c>
    </row>
    <row r="56" spans="2:9" x14ac:dyDescent="0.25">
      <c r="B56" t="e">
        <f>'Объединенные данные'!#REF!</f>
        <v>#REF!</v>
      </c>
      <c r="C56" s="69">
        <f>'Объединенные данные'!E54</f>
        <v>38175.372000000003</v>
      </c>
      <c r="D56" s="66">
        <f t="shared" si="0"/>
        <v>9812.9109037552171</v>
      </c>
      <c r="E56" s="59">
        <f>'Объединенные данные'!D54</f>
        <v>25160</v>
      </c>
      <c r="F56">
        <f t="shared" si="1"/>
        <v>33710.070642129409</v>
      </c>
      <c r="G56" s="31">
        <f t="shared" si="2"/>
        <v>0.11696811645661485</v>
      </c>
      <c r="H56" s="31">
        <f t="shared" si="3"/>
        <v>4465.3013578705941</v>
      </c>
      <c r="I56" s="31">
        <f t="shared" si="4"/>
        <v>19938916.216600969</v>
      </c>
    </row>
    <row r="57" spans="2:9" x14ac:dyDescent="0.25">
      <c r="B57" t="e">
        <f>'Объединенные данные'!#REF!</f>
        <v>#REF!</v>
      </c>
      <c r="C57" s="69">
        <f>'Объединенные данные'!E55</f>
        <v>38459.807999999997</v>
      </c>
      <c r="D57" s="66">
        <f t="shared" si="0"/>
        <v>11483.048871842217</v>
      </c>
      <c r="E57" s="59">
        <f>'Объединенные данные'!D55</f>
        <v>30960</v>
      </c>
      <c r="F57">
        <f t="shared" si="1"/>
        <v>36771.344078466136</v>
      </c>
      <c r="G57" s="31">
        <f t="shared" si="2"/>
        <v>4.3902037200338112E-2</v>
      </c>
      <c r="H57" s="31">
        <f t="shared" si="3"/>
        <v>1688.4639215338611</v>
      </c>
      <c r="I57" s="31">
        <f t="shared" si="4"/>
        <v>2850910.414321505</v>
      </c>
    </row>
    <row r="58" spans="2:9" x14ac:dyDescent="0.25">
      <c r="B58" t="e">
        <f>'Объединенные данные'!#REF!</f>
        <v>#REF!</v>
      </c>
      <c r="C58" s="69">
        <f>'Объединенные данные'!E56</f>
        <v>36940.175999999999</v>
      </c>
      <c r="D58" s="66">
        <f t="shared" si="0"/>
        <v>11189.391592347289</v>
      </c>
      <c r="E58" s="59">
        <f>'Объединенные данные'!D56</f>
        <v>30560</v>
      </c>
      <c r="F58">
        <f t="shared" si="1"/>
        <v>36433.61483330615</v>
      </c>
      <c r="G58" s="31">
        <f t="shared" si="2"/>
        <v>1.3713014434307226E-2</v>
      </c>
      <c r="H58" s="31">
        <f t="shared" si="3"/>
        <v>506.56116669384937</v>
      </c>
      <c r="I58" s="31">
        <f t="shared" si="4"/>
        <v>256604.21560223386</v>
      </c>
    </row>
    <row r="59" spans="2:9" x14ac:dyDescent="0.25">
      <c r="B59" t="e">
        <f>'Объединенные данные'!#REF!</f>
        <v>#REF!</v>
      </c>
      <c r="C59" s="69">
        <f>'Объединенные данные'!E57</f>
        <v>34103.58</v>
      </c>
      <c r="D59" s="66">
        <f t="shared" si="0"/>
        <v>10527.450553972154</v>
      </c>
      <c r="E59" s="59">
        <f>'Объединенные данные'!D57</f>
        <v>32000</v>
      </c>
      <c r="F59">
        <f t="shared" si="1"/>
        <v>36429.93890412803</v>
      </c>
      <c r="G59" s="31">
        <f t="shared" si="2"/>
        <v>6.8214507219712076E-2</v>
      </c>
      <c r="H59" s="31">
        <f t="shared" si="3"/>
        <v>2326.3589041280284</v>
      </c>
      <c r="I59" s="31">
        <f t="shared" si="4"/>
        <v>5411945.7508157613</v>
      </c>
    </row>
    <row r="60" spans="2:9" x14ac:dyDescent="0.25">
      <c r="B60" t="e">
        <f>'Объединенные данные'!#REF!</f>
        <v>#REF!</v>
      </c>
      <c r="C60" s="69">
        <f>'Объединенные данные'!E58</f>
        <v>38487.372000000003</v>
      </c>
      <c r="D60" s="66">
        <f t="shared" si="0"/>
        <v>9543.2749136522107</v>
      </c>
      <c r="E60" s="59">
        <f>'Объединенные данные'!D58</f>
        <v>32000</v>
      </c>
      <c r="F60">
        <f t="shared" si="1"/>
        <v>35731.78386479053</v>
      </c>
      <c r="G60" s="31">
        <f t="shared" si="2"/>
        <v>7.1597201679799619E-2</v>
      </c>
      <c r="H60" s="31">
        <f t="shared" si="3"/>
        <v>2755.588135209473</v>
      </c>
      <c r="I60" s="31">
        <f t="shared" si="4"/>
        <v>7593265.9709072206</v>
      </c>
    </row>
    <row r="61" spans="2:9" x14ac:dyDescent="0.25">
      <c r="B61" t="e">
        <f>'Объединенные данные'!#REF!</f>
        <v>#REF!</v>
      </c>
      <c r="C61" s="69">
        <f>'Объединенные данные'!E59</f>
        <v>36460.296000000002</v>
      </c>
      <c r="D61" s="66">
        <f t="shared" si="0"/>
        <v>11700.0186634661</v>
      </c>
      <c r="E61" s="59">
        <f>'Объединенные данные'!D59</f>
        <v>26400</v>
      </c>
      <c r="F61">
        <f t="shared" si="1"/>
        <v>35449.933061499367</v>
      </c>
      <c r="G61" s="31">
        <f t="shared" si="2"/>
        <v>2.7711320239984752E-2</v>
      </c>
      <c r="H61" s="31">
        <f t="shared" si="3"/>
        <v>1010.3629385006352</v>
      </c>
      <c r="I61" s="31">
        <f t="shared" si="4"/>
        <v>1020833.2674956383</v>
      </c>
    </row>
    <row r="62" spans="2:9" x14ac:dyDescent="0.25">
      <c r="B62" t="e">
        <f>'Объединенные данные'!#REF!</f>
        <v>#REF!</v>
      </c>
      <c r="C62" s="69">
        <f>'Объединенные данные'!E60</f>
        <v>35674.127999999997</v>
      </c>
      <c r="D62" s="66">
        <f t="shared" si="0"/>
        <v>10326.05170749975</v>
      </c>
      <c r="E62" s="59">
        <f>'Объединенные данные'!D60</f>
        <v>26480</v>
      </c>
      <c r="F62">
        <f t="shared" si="1"/>
        <v>34501.150548889069</v>
      </c>
      <c r="G62" s="31">
        <f t="shared" si="2"/>
        <v>3.2880339811275222E-2</v>
      </c>
      <c r="H62" s="31">
        <f t="shared" si="3"/>
        <v>1172.9774511109281</v>
      </c>
      <c r="I62" s="31">
        <f t="shared" si="4"/>
        <v>1375876.1008146896</v>
      </c>
    </row>
    <row r="63" spans="2:9" x14ac:dyDescent="0.25">
      <c r="B63" t="e">
        <f>'Объединенные данные'!#REF!</f>
        <v>#REF!</v>
      </c>
      <c r="C63" s="69">
        <f>'Объединенные данные'!E61</f>
        <v>26501.028000000002</v>
      </c>
      <c r="D63" s="66">
        <f t="shared" si="0"/>
        <v>10250.18998195367</v>
      </c>
      <c r="E63" s="59">
        <f>'Объединенные данные'!D61</f>
        <v>19120</v>
      </c>
      <c r="F63">
        <f t="shared" si="1"/>
        <v>32066.109138488908</v>
      </c>
      <c r="G63" s="31">
        <f t="shared" si="2"/>
        <v>0.20999491561191155</v>
      </c>
      <c r="H63" s="31">
        <f t="shared" si="3"/>
        <v>5565.0811384889057</v>
      </c>
      <c r="I63" s="31">
        <f t="shared" si="4"/>
        <v>30970128.077964976</v>
      </c>
    </row>
    <row r="64" spans="2:9" x14ac:dyDescent="0.25">
      <c r="B64" t="e">
        <f>'Объединенные данные'!#REF!</f>
        <v>#REF!</v>
      </c>
      <c r="C64" s="69">
        <f>'Объединенные данные'!E62</f>
        <v>23296.127999999997</v>
      </c>
      <c r="D64" s="66">
        <f t="shared" si="0"/>
        <v>6561.3680007250496</v>
      </c>
      <c r="E64" s="59">
        <f>'Объединенные данные'!D62</f>
        <v>18160</v>
      </c>
      <c r="F64">
        <f t="shared" si="1"/>
        <v>29138.735867698237</v>
      </c>
      <c r="G64" s="31">
        <f t="shared" si="2"/>
        <v>0.25079738004951896</v>
      </c>
      <c r="H64" s="31">
        <f t="shared" si="3"/>
        <v>5842.6078676982397</v>
      </c>
      <c r="I64" s="31">
        <f t="shared" si="4"/>
        <v>34136066.695689373</v>
      </c>
    </row>
    <row r="65" spans="2:9" x14ac:dyDescent="0.25">
      <c r="B65" t="e">
        <f>'Объединенные данные'!#REF!</f>
        <v>#REF!</v>
      </c>
      <c r="C65" s="69">
        <f>'Объединенные данные'!E63</f>
        <v>38167.236000000004</v>
      </c>
      <c r="D65" s="66">
        <f t="shared" si="0"/>
        <v>6363.6258313783173</v>
      </c>
      <c r="E65" s="59">
        <f>'Объединенные данные'!D63</f>
        <v>28320</v>
      </c>
      <c r="F65">
        <f t="shared" si="1"/>
        <v>32285.589417564152</v>
      </c>
      <c r="G65" s="31">
        <f t="shared" si="2"/>
        <v>0.15410197852513743</v>
      </c>
      <c r="H65" s="31">
        <f t="shared" si="3"/>
        <v>5881.6465824358529</v>
      </c>
      <c r="I65" s="31">
        <f t="shared" si="4"/>
        <v>34593766.520679347</v>
      </c>
    </row>
    <row r="66" spans="2:9" x14ac:dyDescent="0.25">
      <c r="B66" t="e">
        <f>'Объединенные данные'!#REF!</f>
        <v>#REF!</v>
      </c>
      <c r="C66" s="69">
        <f>'Объединенные данные'!E64</f>
        <v>38160.612000000001</v>
      </c>
      <c r="D66" s="66">
        <f t="shared" si="0"/>
        <v>12893.046483911698</v>
      </c>
      <c r="E66" s="59">
        <f>'Объединенные данные'!D64</f>
        <v>28240</v>
      </c>
      <c r="F66">
        <f t="shared" si="1"/>
        <v>36891.550416282225</v>
      </c>
      <c r="G66" s="31">
        <f t="shared" si="2"/>
        <v>3.3255797462519089E-2</v>
      </c>
      <c r="H66" s="31">
        <f t="shared" si="3"/>
        <v>1269.0615837177756</v>
      </c>
      <c r="I66" s="31">
        <f t="shared" si="4"/>
        <v>1610517.3032682689</v>
      </c>
    </row>
    <row r="67" spans="2:9" x14ac:dyDescent="0.25">
      <c r="B67" t="e">
        <f>'Объединенные данные'!#REF!</f>
        <v>#REF!</v>
      </c>
      <c r="C67" s="69">
        <f>'Объединенные данные'!E65</f>
        <v>22060.991999999998</v>
      </c>
      <c r="D67" s="66">
        <f t="shared" si="0"/>
        <v>11066.928014612655</v>
      </c>
      <c r="E67" s="59">
        <f>'Объединенные данные'!D65</f>
        <v>18160</v>
      </c>
      <c r="F67">
        <f t="shared" si="1"/>
        <v>32334.892427426341</v>
      </c>
      <c r="G67" s="31">
        <f t="shared" si="2"/>
        <v>0.46570437210739857</v>
      </c>
      <c r="H67" s="31">
        <f t="shared" si="3"/>
        <v>10273.900427426343</v>
      </c>
      <c r="I67" s="31">
        <f t="shared" si="4"/>
        <v>105553029.99267118</v>
      </c>
    </row>
    <row r="68" spans="2:9" x14ac:dyDescent="0.25">
      <c r="B68" t="e">
        <f>'Объединенные данные'!#REF!</f>
        <v>#REF!</v>
      </c>
      <c r="C68" s="69">
        <f>'Объединенные данные'!E66</f>
        <v>28610.832000000002</v>
      </c>
      <c r="D68" s="66">
        <f t="shared" si="0"/>
        <v>4424.3436948630724</v>
      </c>
      <c r="E68" s="59">
        <f>'Объединенные данные'!D66</f>
        <v>15120</v>
      </c>
      <c r="F68">
        <f t="shared" si="1"/>
        <v>26639.222319864322</v>
      </c>
      <c r="G68" s="31">
        <f t="shared" si="2"/>
        <v>6.8911301850141216E-2</v>
      </c>
      <c r="H68" s="31">
        <f t="shared" si="3"/>
        <v>1971.6096801356798</v>
      </c>
      <c r="I68" s="31">
        <f t="shared" si="4"/>
        <v>3887244.7308047176</v>
      </c>
    </row>
    <row r="69" spans="2:9" x14ac:dyDescent="0.25">
      <c r="B69" t="e">
        <f>'Объединенные данные'!#REF!</f>
        <v>#REF!</v>
      </c>
      <c r="C69" s="69">
        <f>'Объединенные данные'!E67</f>
        <v>39918.156000000003</v>
      </c>
      <c r="D69" s="66">
        <f t="shared" si="0"/>
        <v>9101.1058970922713</v>
      </c>
      <c r="E69" s="59">
        <f>'Объединенные данные'!D67</f>
        <v>29552</v>
      </c>
      <c r="F69">
        <f t="shared" si="1"/>
        <v>34626.101106027047</v>
      </c>
      <c r="G69" s="31">
        <f t="shared" si="2"/>
        <v>0.13257262920594218</v>
      </c>
      <c r="H69" s="31">
        <f t="shared" si="3"/>
        <v>5292.0548939729561</v>
      </c>
      <c r="I69" s="31">
        <f t="shared" si="4"/>
        <v>28005845.000823114</v>
      </c>
    </row>
    <row r="70" spans="2:9" x14ac:dyDescent="0.25">
      <c r="B70" t="e">
        <f>'Объединенные данные'!#REF!</f>
        <v>#REF!</v>
      </c>
      <c r="C70" s="69">
        <f>'Объединенные данные'!E68</f>
        <v>40946.484000000004</v>
      </c>
      <c r="D70" s="66">
        <f t="shared" si="0"/>
        <v>12963.901833624965</v>
      </c>
      <c r="E70" s="59">
        <f>'Объединенные данные'!D68</f>
        <v>30480</v>
      </c>
      <c r="F70">
        <f t="shared" si="1"/>
        <v>37666.534954750161</v>
      </c>
      <c r="G70" s="31">
        <f t="shared" si="2"/>
        <v>8.0103313516487584E-2</v>
      </c>
      <c r="H70" s="31">
        <f t="shared" si="3"/>
        <v>3279.949045249843</v>
      </c>
      <c r="I70" s="31">
        <f t="shared" si="4"/>
        <v>10758065.739435356</v>
      </c>
    </row>
    <row r="71" spans="2:9" x14ac:dyDescent="0.25">
      <c r="B71" t="e">
        <f>'Объединенные данные'!#REF!</f>
        <v>#REF!</v>
      </c>
      <c r="C71" s="69">
        <f>'Объединенные данные'!E69</f>
        <v>33793.656000000003</v>
      </c>
      <c r="D71" s="66">
        <f t="shared" si="0"/>
        <v>12001.813926669163</v>
      </c>
      <c r="E71" s="59">
        <f>'Объединенные данные'!D69</f>
        <v>24080</v>
      </c>
      <c r="F71">
        <f t="shared" si="1"/>
        <v>34913.41671548225</v>
      </c>
      <c r="G71" s="31">
        <f t="shared" si="2"/>
        <v>3.3135234479579452E-2</v>
      </c>
      <c r="H71" s="31">
        <f t="shared" si="3"/>
        <v>1119.7607154822472</v>
      </c>
      <c r="I71" s="31">
        <f t="shared" si="4"/>
        <v>1253864.0599373141</v>
      </c>
    </row>
    <row r="72" spans="2:9" x14ac:dyDescent="0.25">
      <c r="B72" t="e">
        <f>'Объединенные данные'!#REF!</f>
        <v>#REF!</v>
      </c>
      <c r="C72" s="69">
        <f>'Объединенные данные'!E70</f>
        <v>25254.563999999998</v>
      </c>
      <c r="D72" s="66">
        <f t="shared" ref="D72:D135" si="5">$G$1*C71+$G$2*C70</f>
        <v>8924.1631104208936</v>
      </c>
      <c r="E72" s="59">
        <f>'Объединенные данные'!D70</f>
        <v>16240</v>
      </c>
      <c r="F72">
        <f t="shared" ref="F72:F135" si="6">$N$23+$N$24*D72+$N$25*E72</f>
        <v>30193.667177290808</v>
      </c>
      <c r="G72" s="31">
        <f t="shared" ref="G72:G135" si="7">ABS((F72-C72)/C72)</f>
        <v>0.19557269637641775</v>
      </c>
      <c r="H72" s="31">
        <f t="shared" ref="H72:H135" si="8">ABS(F72-C72)</f>
        <v>4939.10317729081</v>
      </c>
      <c r="I72" s="31">
        <f t="shared" ref="I72:I135" si="9">(F72-C72)^2</f>
        <v>24394740.195924174</v>
      </c>
    </row>
    <row r="73" spans="2:9" x14ac:dyDescent="0.25">
      <c r="B73" t="e">
        <f>'Объединенные данные'!#REF!</f>
        <v>#REF!</v>
      </c>
      <c r="C73" s="69">
        <f>'Объединенные данные'!E71</f>
        <v>28029.312000000002</v>
      </c>
      <c r="D73" s="66">
        <f t="shared" si="5"/>
        <v>6277.5928273043755</v>
      </c>
      <c r="E73" s="59">
        <f>'Объединенные данные'!D71</f>
        <v>17040</v>
      </c>
      <c r="F73">
        <f t="shared" si="6"/>
        <v>28575.070717805502</v>
      </c>
      <c r="G73" s="31">
        <f t="shared" si="7"/>
        <v>1.9470999423942335E-2</v>
      </c>
      <c r="H73" s="31">
        <f t="shared" si="8"/>
        <v>545.75871780550005</v>
      </c>
      <c r="I73" s="31">
        <f t="shared" si="9"/>
        <v>297852.57806070347</v>
      </c>
    </row>
    <row r="74" spans="2:9" x14ac:dyDescent="0.25">
      <c r="B74" t="e">
        <f>'Объединенные данные'!#REF!</f>
        <v>#REF!</v>
      </c>
      <c r="C74" s="69">
        <f>'Объединенные данные'!E72</f>
        <v>31521.432000000001</v>
      </c>
      <c r="D74" s="66">
        <f t="shared" si="5"/>
        <v>8469.5735574717546</v>
      </c>
      <c r="E74" s="59">
        <f>'Объединенные данные'!D72</f>
        <v>21840</v>
      </c>
      <c r="F74">
        <f t="shared" si="6"/>
        <v>31682.993030344718</v>
      </c>
      <c r="G74" s="31">
        <f t="shared" si="7"/>
        <v>5.1254343503403469E-3</v>
      </c>
      <c r="H74" s="31">
        <f t="shared" si="8"/>
        <v>161.56103034471744</v>
      </c>
      <c r="I74" s="31">
        <f t="shared" si="9"/>
        <v>26101.966526046708</v>
      </c>
    </row>
    <row r="75" spans="2:9" x14ac:dyDescent="0.25">
      <c r="B75" t="e">
        <f>'Объединенные данные'!#REF!</f>
        <v>#REF!</v>
      </c>
      <c r="C75" s="69">
        <f>'Объединенные данные'!E73</f>
        <v>29866.835999999999</v>
      </c>
      <c r="D75" s="66">
        <f t="shared" si="5"/>
        <v>9570.353600809507</v>
      </c>
      <c r="E75" s="59">
        <f>'Объединенные данные'!D73</f>
        <v>20960</v>
      </c>
      <c r="F75">
        <f t="shared" si="6"/>
        <v>32179.153089534972</v>
      </c>
      <c r="G75" s="31">
        <f t="shared" si="7"/>
        <v>7.7420892174014419E-2</v>
      </c>
      <c r="H75" s="31">
        <f t="shared" si="8"/>
        <v>2312.3170895349722</v>
      </c>
      <c r="I75" s="31">
        <f t="shared" si="9"/>
        <v>5346810.3225554843</v>
      </c>
    </row>
    <row r="76" spans="2:9" x14ac:dyDescent="0.25">
      <c r="B76" t="e">
        <f>'Объединенные данные'!#REF!</f>
        <v>#REF!</v>
      </c>
      <c r="C76" s="69">
        <f>'Объединенные данные'!E74</f>
        <v>20099.64</v>
      </c>
      <c r="D76" s="66">
        <f t="shared" si="5"/>
        <v>8459.4181494128206</v>
      </c>
      <c r="E76" s="59">
        <f>'Объединенные данные'!D74</f>
        <v>12720</v>
      </c>
      <c r="F76">
        <f t="shared" si="6"/>
        <v>28725.138655207815</v>
      </c>
      <c r="G76" s="31">
        <f t="shared" si="7"/>
        <v>0.42913697236407294</v>
      </c>
      <c r="H76" s="31">
        <f t="shared" si="8"/>
        <v>8625.4986552078153</v>
      </c>
      <c r="I76" s="31">
        <f t="shared" si="9"/>
        <v>74399227.050991833</v>
      </c>
    </row>
    <row r="77" spans="2:9" x14ac:dyDescent="0.25">
      <c r="B77" t="e">
        <f>'Объединенные данные'!#REF!</f>
        <v>#REF!</v>
      </c>
      <c r="C77" s="69">
        <f>'Объединенные данные'!E75</f>
        <v>36565.824000000001</v>
      </c>
      <c r="D77" s="66">
        <f t="shared" si="5"/>
        <v>4631.9267846279836</v>
      </c>
      <c r="E77" s="59">
        <f>'Объединенные данные'!D75</f>
        <v>25600</v>
      </c>
      <c r="F77">
        <f t="shared" si="6"/>
        <v>30177.137308081332</v>
      </c>
      <c r="G77" s="31">
        <f t="shared" si="7"/>
        <v>0.17471742717786609</v>
      </c>
      <c r="H77" s="31">
        <f t="shared" si="8"/>
        <v>6388.6866919186687</v>
      </c>
      <c r="I77" s="31">
        <f t="shared" si="9"/>
        <v>40815317.647498704</v>
      </c>
    </row>
    <row r="78" spans="2:9" x14ac:dyDescent="0.25">
      <c r="B78" t="e">
        <f>'Объединенные данные'!#REF!</f>
        <v>#REF!</v>
      </c>
      <c r="C78" s="69">
        <f>'Объединенные данные'!E76</f>
        <v>38614.896000000001</v>
      </c>
      <c r="D78" s="66">
        <f t="shared" si="5"/>
        <v>12624.164615646489</v>
      </c>
      <c r="E78" s="59">
        <f>'Объединенные данные'!D76</f>
        <v>28800</v>
      </c>
      <c r="F78">
        <f t="shared" si="6"/>
        <v>36881.991136717879</v>
      </c>
      <c r="G78" s="31">
        <f t="shared" si="7"/>
        <v>4.4876590196750013E-2</v>
      </c>
      <c r="H78" s="31">
        <f t="shared" si="8"/>
        <v>1732.9048632821214</v>
      </c>
      <c r="I78" s="31">
        <f t="shared" si="9"/>
        <v>3002959.2651868276</v>
      </c>
    </row>
    <row r="79" spans="2:9" x14ac:dyDescent="0.25">
      <c r="B79" t="e">
        <f>'Объединенные данные'!#REF!</f>
        <v>#REF!</v>
      </c>
      <c r="C79" s="69">
        <f>'Объединенные данные'!E77</f>
        <v>36490.080000000002</v>
      </c>
      <c r="D79" s="66">
        <f t="shared" si="5"/>
        <v>11450.73843447059</v>
      </c>
      <c r="E79" s="59">
        <f>'Объединенные данные'!D77</f>
        <v>26560</v>
      </c>
      <c r="F79">
        <f t="shared" si="6"/>
        <v>35324.864315230276</v>
      </c>
      <c r="G79" s="31">
        <f t="shared" si="7"/>
        <v>3.1932396003783108E-2</v>
      </c>
      <c r="H79" s="31">
        <f t="shared" si="8"/>
        <v>1165.2156847697261</v>
      </c>
      <c r="I79" s="31">
        <f t="shared" si="9"/>
        <v>1357727.5920333816</v>
      </c>
    </row>
    <row r="80" spans="2:9" x14ac:dyDescent="0.25">
      <c r="B80" t="e">
        <f>'Объединенные данные'!#REF!</f>
        <v>#REF!</v>
      </c>
      <c r="C80" s="69">
        <f>'Объединенные данные'!E78</f>
        <v>37307.22</v>
      </c>
      <c r="D80" s="66">
        <f t="shared" si="5"/>
        <v>10322.705820093253</v>
      </c>
      <c r="E80" s="59">
        <f>'Объединенные данные'!D78</f>
        <v>28400</v>
      </c>
      <c r="F80">
        <f t="shared" si="6"/>
        <v>35119.966583893198</v>
      </c>
      <c r="G80" s="31">
        <f t="shared" si="7"/>
        <v>5.8628153373711661E-2</v>
      </c>
      <c r="H80" s="31">
        <f t="shared" si="8"/>
        <v>2187.2534161068033</v>
      </c>
      <c r="I80" s="31">
        <f t="shared" si="9"/>
        <v>4784077.5062708808</v>
      </c>
    </row>
    <row r="81" spans="2:9" x14ac:dyDescent="0.25">
      <c r="B81" t="e">
        <f>'Объединенные данные'!#REF!</f>
        <v>#REF!</v>
      </c>
      <c r="C81" s="69">
        <f>'Объединенные данные'!E79</f>
        <v>38652.54</v>
      </c>
      <c r="D81" s="66">
        <f t="shared" si="5"/>
        <v>10920.422173063635</v>
      </c>
      <c r="E81" s="59">
        <f>'Объединенные данные'!D79</f>
        <v>26640</v>
      </c>
      <c r="F81">
        <f t="shared" si="6"/>
        <v>34974.551181170893</v>
      </c>
      <c r="G81" s="31">
        <f t="shared" si="7"/>
        <v>9.5155164934286537E-2</v>
      </c>
      <c r="H81" s="31">
        <f t="shared" si="8"/>
        <v>3677.9888188291079</v>
      </c>
      <c r="I81" s="31">
        <f t="shared" si="9"/>
        <v>13527601.751431936</v>
      </c>
    </row>
    <row r="82" spans="2:9" x14ac:dyDescent="0.25">
      <c r="B82" t="e">
        <f>'Объединенные данные'!#REF!</f>
        <v>#REF!</v>
      </c>
      <c r="C82" s="69">
        <f>'Объединенные данные'!E80</f>
        <v>32973.407999999996</v>
      </c>
      <c r="D82" s="66">
        <f t="shared" si="5"/>
        <v>11375.367483476006</v>
      </c>
      <c r="E82" s="59">
        <f>'Объединенные данные'!D80</f>
        <v>22880</v>
      </c>
      <c r="F82">
        <f t="shared" si="6"/>
        <v>34080.784340328479</v>
      </c>
      <c r="G82" s="31">
        <f t="shared" si="7"/>
        <v>3.3583921332259105E-2</v>
      </c>
      <c r="H82" s="31">
        <f t="shared" si="8"/>
        <v>1107.3763403284829</v>
      </c>
      <c r="I82" s="31">
        <f t="shared" si="9"/>
        <v>1226282.359119304</v>
      </c>
    </row>
    <row r="83" spans="2:9" x14ac:dyDescent="0.25">
      <c r="B83" t="e">
        <f>'Объединенные данные'!#REF!</f>
        <v>#REF!</v>
      </c>
      <c r="C83" s="69">
        <f>'Объединенные данные'!E81</f>
        <v>37207.428</v>
      </c>
      <c r="D83" s="66">
        <f t="shared" si="5"/>
        <v>8866.9598869270412</v>
      </c>
      <c r="E83" s="59">
        <f>'Объединенные данные'!D81</f>
        <v>27120</v>
      </c>
      <c r="F83">
        <f t="shared" si="6"/>
        <v>33673.162397733497</v>
      </c>
      <c r="G83" s="31">
        <f t="shared" si="7"/>
        <v>9.4988172852649294E-2</v>
      </c>
      <c r="H83" s="31">
        <f t="shared" si="8"/>
        <v>3534.2656022665033</v>
      </c>
      <c r="I83" s="31">
        <f t="shared" si="9"/>
        <v>12491033.34736421</v>
      </c>
    </row>
    <row r="84" spans="2:9" x14ac:dyDescent="0.25">
      <c r="B84" t="e">
        <f>'Объединенные данные'!#REF!</f>
        <v>#REF!</v>
      </c>
      <c r="C84" s="69">
        <f>'Объединенные данные'!E82</f>
        <v>35567.64</v>
      </c>
      <c r="D84" s="66">
        <f t="shared" si="5"/>
        <v>11310.431971323867</v>
      </c>
      <c r="E84" s="59">
        <f>'Объединенные данные'!D82</f>
        <v>24720</v>
      </c>
      <c r="F84">
        <f t="shared" si="6"/>
        <v>34630.026996963563</v>
      </c>
      <c r="G84" s="31">
        <f t="shared" si="7"/>
        <v>2.6361406127492198E-2</v>
      </c>
      <c r="H84" s="31">
        <f t="shared" si="8"/>
        <v>937.61300303643657</v>
      </c>
      <c r="I84" s="31">
        <f t="shared" si="9"/>
        <v>879118.14346300485</v>
      </c>
    </row>
    <row r="85" spans="2:9" x14ac:dyDescent="0.25">
      <c r="B85" t="e">
        <f>'Объединенные данные'!#REF!</f>
        <v>#REF!</v>
      </c>
      <c r="C85" s="69">
        <f>'Объединенные данные'!E83</f>
        <v>37419.312000000005</v>
      </c>
      <c r="D85" s="66">
        <f t="shared" si="5"/>
        <v>10114.640655204947</v>
      </c>
      <c r="E85" s="59">
        <f>'Объединенные данные'!D83</f>
        <v>26080</v>
      </c>
      <c r="F85">
        <f t="shared" si="6"/>
        <v>34221.765176137465</v>
      </c>
      <c r="G85" s="31">
        <f t="shared" si="7"/>
        <v>8.5451780189398974E-2</v>
      </c>
      <c r="H85" s="31">
        <f t="shared" si="8"/>
        <v>3197.5468238625399</v>
      </c>
      <c r="I85" s="31">
        <f t="shared" si="9"/>
        <v>10224305.690793417</v>
      </c>
    </row>
    <row r="86" spans="2:9" x14ac:dyDescent="0.25">
      <c r="B86" t="e">
        <f>'Объединенные данные'!#REF!</f>
        <v>#REF!</v>
      </c>
      <c r="C86" s="69">
        <f>'Объединенные данные'!E84</f>
        <v>43133.495999999999</v>
      </c>
      <c r="D86" s="66">
        <f t="shared" si="5"/>
        <v>11079.778920095499</v>
      </c>
      <c r="E86" s="59">
        <f>'Объединенные данные'!D84</f>
        <v>32400</v>
      </c>
      <c r="F86">
        <f t="shared" si="6"/>
        <v>36951.164382340314</v>
      </c>
      <c r="G86" s="31">
        <f t="shared" si="7"/>
        <v>0.14333017703131889</v>
      </c>
      <c r="H86" s="31">
        <f t="shared" si="8"/>
        <v>6182.3316176596854</v>
      </c>
      <c r="I86" s="31">
        <f t="shared" si="9"/>
        <v>38221224.230714627</v>
      </c>
    </row>
    <row r="87" spans="2:9" x14ac:dyDescent="0.25">
      <c r="B87" t="e">
        <f>'Объединенные данные'!#REF!</f>
        <v>#REF!</v>
      </c>
      <c r="C87" s="69">
        <f>'Объединенные данные'!E85</f>
        <v>40942.403999999995</v>
      </c>
      <c r="D87" s="66">
        <f t="shared" si="5"/>
        <v>13210.659000426625</v>
      </c>
      <c r="E87" s="59">
        <f>'Объединенные данные'!D85</f>
        <v>32000</v>
      </c>
      <c r="F87">
        <f t="shared" si="6"/>
        <v>38333.354739411421</v>
      </c>
      <c r="G87" s="31">
        <f t="shared" si="7"/>
        <v>6.3724867269361468E-2</v>
      </c>
      <c r="H87" s="31">
        <f t="shared" si="8"/>
        <v>2609.0492605885738</v>
      </c>
      <c r="I87" s="31">
        <f t="shared" si="9"/>
        <v>6807138.0441777837</v>
      </c>
    </row>
    <row r="88" spans="2:9" x14ac:dyDescent="0.25">
      <c r="B88" t="e">
        <f>'Объединенные данные'!#REF!</f>
        <v>#REF!</v>
      </c>
      <c r="C88" s="69">
        <f>'Объединенные данные'!E86</f>
        <v>29820.144</v>
      </c>
      <c r="D88" s="66">
        <f t="shared" si="5"/>
        <v>11605.889166253173</v>
      </c>
      <c r="E88" s="59">
        <f>'Объединенные данные'!D86</f>
        <v>20880</v>
      </c>
      <c r="F88">
        <f t="shared" si="6"/>
        <v>33597.239494308204</v>
      </c>
      <c r="G88" s="31">
        <f t="shared" si="7"/>
        <v>0.12666255046616151</v>
      </c>
      <c r="H88" s="31">
        <f t="shared" si="8"/>
        <v>3777.0954943082033</v>
      </c>
      <c r="I88" s="31">
        <f t="shared" si="9"/>
        <v>14266450.373123331</v>
      </c>
    </row>
    <row r="89" spans="2:9" x14ac:dyDescent="0.25">
      <c r="B89" t="e">
        <f>'Объединенные данные'!#REF!</f>
        <v>#REF!</v>
      </c>
      <c r="C89" s="69">
        <f>'Объединенные данные'!E87</f>
        <v>39027.455999999998</v>
      </c>
      <c r="D89" s="66">
        <f t="shared" si="5"/>
        <v>7285.0212083332171</v>
      </c>
      <c r="E89" s="59">
        <f>'Объединенные данные'!D87</f>
        <v>28480</v>
      </c>
      <c r="F89">
        <f t="shared" si="6"/>
        <v>32990.9751554744</v>
      </c>
      <c r="G89" s="31">
        <f t="shared" si="7"/>
        <v>0.15467267055596959</v>
      </c>
      <c r="H89" s="31">
        <f t="shared" si="8"/>
        <v>6036.4808445255985</v>
      </c>
      <c r="I89" s="31">
        <f t="shared" si="9"/>
        <v>36439100.986324482</v>
      </c>
    </row>
    <row r="90" spans="2:9" x14ac:dyDescent="0.25">
      <c r="B90" t="e">
        <f>'Объединенные данные'!#REF!</f>
        <v>#REF!</v>
      </c>
      <c r="C90" s="69">
        <f>'Объединенные данные'!E88</f>
        <v>31405.608</v>
      </c>
      <c r="D90" s="66">
        <f t="shared" si="5"/>
        <v>12448.083776855479</v>
      </c>
      <c r="E90" s="59">
        <f>'Объединенные данные'!D88</f>
        <v>23680</v>
      </c>
      <c r="F90">
        <f t="shared" si="6"/>
        <v>35100.577371236257</v>
      </c>
      <c r="G90" s="31">
        <f t="shared" si="7"/>
        <v>0.11765317109085284</v>
      </c>
      <c r="H90" s="31">
        <f t="shared" si="8"/>
        <v>3694.9693712362568</v>
      </c>
      <c r="I90" s="31">
        <f t="shared" si="9"/>
        <v>13652798.654374059</v>
      </c>
    </row>
    <row r="91" spans="2:9" x14ac:dyDescent="0.25">
      <c r="B91" t="e">
        <f>'Объединенные данные'!#REF!</f>
        <v>#REF!</v>
      </c>
      <c r="C91" s="69">
        <f>'Объединенные данные'!E89</f>
        <v>29916.432000000001</v>
      </c>
      <c r="D91" s="66">
        <f t="shared" si="5"/>
        <v>8174.0486700370566</v>
      </c>
      <c r="E91" s="59">
        <f>'Объединенные данные'!D89</f>
        <v>22720</v>
      </c>
      <c r="F91">
        <f t="shared" si="6"/>
        <v>31758.065302065908</v>
      </c>
      <c r="G91" s="31">
        <f t="shared" si="7"/>
        <v>6.1559256199599857E-2</v>
      </c>
      <c r="H91" s="31">
        <f t="shared" si="8"/>
        <v>1841.6333020659076</v>
      </c>
      <c r="I91" s="31">
        <f t="shared" si="9"/>
        <v>3391613.2192781786</v>
      </c>
    </row>
    <row r="92" spans="2:9" x14ac:dyDescent="0.25">
      <c r="B92" t="e">
        <f>'Объединенные данные'!#REF!</f>
        <v>#REF!</v>
      </c>
      <c r="C92" s="69">
        <f>'Объединенные данные'!E90</f>
        <v>38368.572</v>
      </c>
      <c r="D92" s="66">
        <f t="shared" si="5"/>
        <v>8494.0850757935586</v>
      </c>
      <c r="E92" s="59">
        <f>'Объединенные данные'!D90</f>
        <v>29920</v>
      </c>
      <c r="F92">
        <f t="shared" si="6"/>
        <v>34314.553681821708</v>
      </c>
      <c r="G92" s="31">
        <f t="shared" si="7"/>
        <v>0.10565986970216906</v>
      </c>
      <c r="H92" s="31">
        <f t="shared" si="8"/>
        <v>4054.0183181782922</v>
      </c>
      <c r="I92" s="31">
        <f t="shared" si="9"/>
        <v>16435064.524125149</v>
      </c>
    </row>
    <row r="93" spans="2:9" x14ac:dyDescent="0.25">
      <c r="B93" t="e">
        <f>'Объединенные данные'!#REF!</f>
        <v>#REF!</v>
      </c>
      <c r="C93" s="69">
        <f>'Объединенные данные'!E91</f>
        <v>40734.912000000004</v>
      </c>
      <c r="D93" s="66">
        <f t="shared" si="5"/>
        <v>12164.393743699504</v>
      </c>
      <c r="E93" s="59">
        <f>'Объединенные данные'!D91</f>
        <v>31440</v>
      </c>
      <c r="F93">
        <f t="shared" si="6"/>
        <v>37409.974251755826</v>
      </c>
      <c r="G93" s="31">
        <f t="shared" si="7"/>
        <v>8.1623786206882626E-2</v>
      </c>
      <c r="H93" s="31">
        <f t="shared" si="8"/>
        <v>3324.9377482441778</v>
      </c>
      <c r="I93" s="31">
        <f t="shared" si="9"/>
        <v>11055211.029699063</v>
      </c>
    </row>
    <row r="94" spans="2:9" x14ac:dyDescent="0.25">
      <c r="B94" t="e">
        <f>'Объединенные данные'!#REF!</f>
        <v>#REF!</v>
      </c>
      <c r="C94" s="69">
        <f>'Объединенные данные'!E92</f>
        <v>43091.892</v>
      </c>
      <c r="D94" s="66">
        <f t="shared" si="5"/>
        <v>12104.50872184943</v>
      </c>
      <c r="E94" s="59">
        <f>'Объединенные данные'!D92</f>
        <v>33520</v>
      </c>
      <c r="F94">
        <f t="shared" si="6"/>
        <v>38040.448320687457</v>
      </c>
      <c r="G94" s="31">
        <f t="shared" si="7"/>
        <v>0.1172249220181036</v>
      </c>
      <c r="H94" s="31">
        <f t="shared" si="8"/>
        <v>5051.4436793125424</v>
      </c>
      <c r="I94" s="31">
        <f t="shared" si="9"/>
        <v>25517083.245266635</v>
      </c>
    </row>
    <row r="95" spans="2:9" x14ac:dyDescent="0.25">
      <c r="B95" t="e">
        <f>'Объединенные данные'!#REF!</f>
        <v>#REF!</v>
      </c>
      <c r="C95" s="69">
        <f>'Объединенные данные'!E93</f>
        <v>33422.436000000002</v>
      </c>
      <c r="D95" s="66">
        <f t="shared" si="5"/>
        <v>12786.957083090025</v>
      </c>
      <c r="E95" s="59">
        <f>'Объединенные данные'!D93</f>
        <v>26800</v>
      </c>
      <c r="F95">
        <f t="shared" si="6"/>
        <v>36350.400503890502</v>
      </c>
      <c r="G95" s="31">
        <f t="shared" si="7"/>
        <v>8.7604760583294999E-2</v>
      </c>
      <c r="H95" s="31">
        <f t="shared" si="8"/>
        <v>2927.9645038905001</v>
      </c>
      <c r="I95" s="31">
        <f t="shared" si="9"/>
        <v>8572976.1360427421</v>
      </c>
    </row>
    <row r="96" spans="2:9" x14ac:dyDescent="0.25">
      <c r="B96" t="e">
        <f>'Объединенные данные'!#REF!</f>
        <v>#REF!</v>
      </c>
      <c r="C96" s="69">
        <f>'Объединенные данные'!E94</f>
        <v>36796.307999999997</v>
      </c>
      <c r="D96" s="66">
        <f t="shared" si="5"/>
        <v>8507.9277134550321</v>
      </c>
      <c r="E96" s="59">
        <f>'Объединенные данные'!D94</f>
        <v>29360</v>
      </c>
      <c r="F96">
        <f t="shared" si="6"/>
        <v>34143.193096292787</v>
      </c>
      <c r="G96" s="31">
        <f t="shared" si="7"/>
        <v>7.2102747474208834E-2</v>
      </c>
      <c r="H96" s="31">
        <f t="shared" si="8"/>
        <v>2653.11490370721</v>
      </c>
      <c r="I96" s="31">
        <f t="shared" si="9"/>
        <v>7039018.6922733188</v>
      </c>
    </row>
    <row r="97" spans="2:9" x14ac:dyDescent="0.25">
      <c r="B97" t="e">
        <f>'Объединенные данные'!#REF!</f>
        <v>#REF!</v>
      </c>
      <c r="C97" s="69">
        <f>'Объединенные данные'!E95</f>
        <v>36747.119999999995</v>
      </c>
      <c r="D97" s="66">
        <f t="shared" si="5"/>
        <v>11085.729667693799</v>
      </c>
      <c r="E97" s="59">
        <f>'Объединенные данные'!D95</f>
        <v>28560</v>
      </c>
      <c r="F97">
        <f t="shared" si="6"/>
        <v>35713.006642052234</v>
      </c>
      <c r="G97" s="31">
        <f t="shared" si="7"/>
        <v>2.8141344354272149E-2</v>
      </c>
      <c r="H97" s="31">
        <f t="shared" si="8"/>
        <v>1034.113357947761</v>
      </c>
      <c r="I97" s="31">
        <f t="shared" si="9"/>
        <v>1069390.4370859941</v>
      </c>
    </row>
    <row r="98" spans="2:9" x14ac:dyDescent="0.25">
      <c r="B98" t="e">
        <f>'Объединенные данные'!#REF!</f>
        <v>#REF!</v>
      </c>
      <c r="C98" s="69">
        <f>'Объединенные данные'!E96</f>
        <v>31827.671999999999</v>
      </c>
      <c r="D98" s="66">
        <f t="shared" si="5"/>
        <v>10651.753384314945</v>
      </c>
      <c r="E98" s="59">
        <f>'Объединенные данные'!D96</f>
        <v>26320</v>
      </c>
      <c r="F98">
        <f t="shared" si="6"/>
        <v>34680.431182470711</v>
      </c>
      <c r="G98" s="31">
        <f t="shared" si="7"/>
        <v>8.963141201375685E-2</v>
      </c>
      <c r="H98" s="31">
        <f t="shared" si="8"/>
        <v>2852.7591824707124</v>
      </c>
      <c r="I98" s="31">
        <f t="shared" si="9"/>
        <v>8138234.9531709673</v>
      </c>
    </row>
    <row r="99" spans="2:9" x14ac:dyDescent="0.25">
      <c r="B99" t="e">
        <f>'Объединенные данные'!#REF!</f>
        <v>#REF!</v>
      </c>
      <c r="C99" s="69">
        <f>'Объединенные данные'!E97</f>
        <v>30901.98</v>
      </c>
      <c r="D99" s="66">
        <f t="shared" si="5"/>
        <v>8627.8083629141584</v>
      </c>
      <c r="E99" s="59">
        <f>'Объединенные данные'!D97</f>
        <v>28880</v>
      </c>
      <c r="F99">
        <f t="shared" si="6"/>
        <v>34072.9367095876</v>
      </c>
      <c r="G99" s="31">
        <f t="shared" si="7"/>
        <v>0.10261338301259663</v>
      </c>
      <c r="H99" s="31">
        <f t="shared" si="8"/>
        <v>3170.9567095876009</v>
      </c>
      <c r="I99" s="31">
        <f t="shared" si="9"/>
        <v>10054966.454078624</v>
      </c>
    </row>
    <row r="100" spans="2:9" x14ac:dyDescent="0.25">
      <c r="B100" t="e">
        <f>'Объединенные данные'!#REF!</f>
        <v>#REF!</v>
      </c>
      <c r="C100" s="69">
        <f>'Объединенные данные'!E98</f>
        <v>38655.372000000003</v>
      </c>
      <c r="D100" s="66">
        <f t="shared" si="5"/>
        <v>8849.0142592727279</v>
      </c>
      <c r="E100" s="59">
        <f>'Объединенные данные'!D98</f>
        <v>33520</v>
      </c>
      <c r="F100">
        <f t="shared" si="6"/>
        <v>35731.063926816059</v>
      </c>
      <c r="G100" s="31">
        <f t="shared" si="7"/>
        <v>7.5650754911476298E-2</v>
      </c>
      <c r="H100" s="31">
        <f t="shared" si="8"/>
        <v>2924.3080731839436</v>
      </c>
      <c r="I100" s="31">
        <f t="shared" si="9"/>
        <v>8551577.7068887893</v>
      </c>
    </row>
    <row r="101" spans="2:9" x14ac:dyDescent="0.25">
      <c r="B101" t="e">
        <f>'Объединенные данные'!#REF!</f>
        <v>#REF!</v>
      </c>
      <c r="C101" s="69">
        <f>'Объединенные данные'!E99</f>
        <v>35070.288</v>
      </c>
      <c r="D101" s="66">
        <f t="shared" si="5"/>
        <v>12161.899177688465</v>
      </c>
      <c r="E101" s="59">
        <f>'Объединенные данные'!D99</f>
        <v>29520</v>
      </c>
      <c r="F101">
        <f t="shared" si="6"/>
        <v>36787.015112799083</v>
      </c>
      <c r="G101" s="31">
        <f t="shared" si="7"/>
        <v>4.8951041200433899E-2</v>
      </c>
      <c r="H101" s="31">
        <f t="shared" si="8"/>
        <v>1716.7271127990825</v>
      </c>
      <c r="I101" s="31">
        <f t="shared" si="9"/>
        <v>2947151.9798194738</v>
      </c>
    </row>
    <row r="102" spans="2:9" x14ac:dyDescent="0.25">
      <c r="B102" t="e">
        <f>'Объединенные данные'!#REF!</f>
        <v>#REF!</v>
      </c>
      <c r="C102" s="69">
        <f>'Объединенные данные'!E100</f>
        <v>24490.656000000003</v>
      </c>
      <c r="D102" s="66">
        <f t="shared" si="5"/>
        <v>9731.8756334366917</v>
      </c>
      <c r="E102" s="59">
        <f>'Объединенные данные'!D100</f>
        <v>20160</v>
      </c>
      <c r="F102">
        <f t="shared" si="6"/>
        <v>32034.90469897708</v>
      </c>
      <c r="G102" s="31">
        <f t="shared" si="7"/>
        <v>0.30804600329926141</v>
      </c>
      <c r="H102" s="31">
        <f t="shared" si="8"/>
        <v>7544.2486989770769</v>
      </c>
      <c r="I102" s="31">
        <f t="shared" si="9"/>
        <v>56915688.432017319</v>
      </c>
    </row>
    <row r="103" spans="2:9" x14ac:dyDescent="0.25">
      <c r="B103" t="e">
        <f>'Объединенные данные'!#REF!</f>
        <v>#REF!</v>
      </c>
      <c r="C103" s="69">
        <f>'Объединенные данные'!E101</f>
        <v>33855.455999999998</v>
      </c>
      <c r="D103" s="66">
        <f t="shared" si="5"/>
        <v>5805.840329942951</v>
      </c>
      <c r="E103" s="59">
        <f>'Объединенные данные'!D101</f>
        <v>13360</v>
      </c>
      <c r="F103">
        <f t="shared" si="6"/>
        <v>27049.805390656587</v>
      </c>
      <c r="G103" s="31">
        <f t="shared" si="7"/>
        <v>0.20102079290686298</v>
      </c>
      <c r="H103" s="31">
        <f t="shared" si="8"/>
        <v>6805.6506093434109</v>
      </c>
      <c r="I103" s="31">
        <f t="shared" si="9"/>
        <v>46316880.216456339</v>
      </c>
    </row>
    <row r="104" spans="2:9" x14ac:dyDescent="0.25">
      <c r="B104" t="e">
        <f>'Объединенные данные'!#REF!</f>
        <v>#REF!</v>
      </c>
      <c r="C104" s="69">
        <f>'Объединенные данные'!E102</f>
        <v>29903.627999999997</v>
      </c>
      <c r="D104" s="66">
        <f t="shared" si="5"/>
        <v>10967.356202685862</v>
      </c>
      <c r="E104" s="59">
        <f>'Объединенные данные'!D102</f>
        <v>23520</v>
      </c>
      <c r="F104">
        <f t="shared" si="6"/>
        <v>33998.412261686382</v>
      </c>
      <c r="G104" s="31">
        <f t="shared" si="7"/>
        <v>0.13693269130041297</v>
      </c>
      <c r="H104" s="31">
        <f t="shared" si="8"/>
        <v>4094.7842616863854</v>
      </c>
      <c r="I104" s="31">
        <f t="shared" si="9"/>
        <v>16767258.149754517</v>
      </c>
    </row>
    <row r="105" spans="2:9" x14ac:dyDescent="0.25">
      <c r="B105" t="e">
        <f>'Объединенные данные'!#REF!</f>
        <v>#REF!</v>
      </c>
      <c r="C105" s="69">
        <f>'Объединенные данные'!E103</f>
        <v>38230.847999999998</v>
      </c>
      <c r="D105" s="66">
        <f t="shared" si="5"/>
        <v>8188.4193768017622</v>
      </c>
      <c r="E105" s="59">
        <f>'Объединенные данные'!D103</f>
        <v>29600</v>
      </c>
      <c r="F105">
        <f t="shared" si="6"/>
        <v>33994.188795249931</v>
      </c>
      <c r="G105" s="31">
        <f t="shared" si="7"/>
        <v>0.11081781928431374</v>
      </c>
      <c r="H105" s="31">
        <f t="shared" si="8"/>
        <v>4236.6592047500671</v>
      </c>
      <c r="I105" s="31">
        <f t="shared" si="9"/>
        <v>17949281.217193473</v>
      </c>
    </row>
    <row r="106" spans="2:9" x14ac:dyDescent="0.25">
      <c r="B106" t="e">
        <f>'Объединенные данные'!#REF!</f>
        <v>#REF!</v>
      </c>
      <c r="C106" s="69">
        <f>'Объединенные данные'!E104</f>
        <v>34286.111999999994</v>
      </c>
      <c r="D106" s="66">
        <f t="shared" si="5"/>
        <v>12109.132822176754</v>
      </c>
      <c r="E106" s="59">
        <f>'Объединенные данные'!D104</f>
        <v>27520</v>
      </c>
      <c r="F106">
        <f t="shared" si="6"/>
        <v>36102.511247460745</v>
      </c>
      <c r="G106" s="31">
        <f t="shared" si="7"/>
        <v>5.2977696842988545E-2</v>
      </c>
      <c r="H106" s="31">
        <f t="shared" si="8"/>
        <v>1816.3992474607512</v>
      </c>
      <c r="I106" s="31">
        <f t="shared" si="9"/>
        <v>3299306.2261759834</v>
      </c>
    </row>
    <row r="107" spans="2:9" x14ac:dyDescent="0.25">
      <c r="B107" t="e">
        <f>'Объединенные данные'!#REF!</f>
        <v>#REF!</v>
      </c>
      <c r="C107" s="69">
        <f>'Объединенные данные'!E105</f>
        <v>36965.292000000001</v>
      </c>
      <c r="D107" s="66">
        <f t="shared" si="5"/>
        <v>9460.3428357656048</v>
      </c>
      <c r="E107" s="59">
        <f>'Объединенные данные'!D105</f>
        <v>31712</v>
      </c>
      <c r="F107">
        <f t="shared" si="6"/>
        <v>35579.775031898382</v>
      </c>
      <c r="G107" s="31">
        <f t="shared" si="7"/>
        <v>3.7481564276608974E-2</v>
      </c>
      <c r="H107" s="31">
        <f t="shared" si="8"/>
        <v>1385.5169681016196</v>
      </c>
      <c r="I107" s="31">
        <f t="shared" si="9"/>
        <v>1919657.2688975043</v>
      </c>
    </row>
    <row r="108" spans="2:9" x14ac:dyDescent="0.25">
      <c r="B108" t="e">
        <f>'Объединенные данные'!#REF!</f>
        <v>#REF!</v>
      </c>
      <c r="C108" s="69">
        <f>'Объединенные данные'!E106</f>
        <v>41465.520000000004</v>
      </c>
      <c r="D108" s="66">
        <f t="shared" si="5"/>
        <v>11049.562188612068</v>
      </c>
      <c r="E108" s="59">
        <f>'Объединенные данные'!D106</f>
        <v>32160</v>
      </c>
      <c r="F108">
        <f t="shared" si="6"/>
        <v>36852.080528485414</v>
      </c>
      <c r="G108" s="31">
        <f t="shared" si="7"/>
        <v>0.11125965552860761</v>
      </c>
      <c r="H108" s="31">
        <f t="shared" si="8"/>
        <v>4613.43947151459</v>
      </c>
      <c r="I108" s="31">
        <f t="shared" si="9"/>
        <v>21283823.757328819</v>
      </c>
    </row>
    <row r="109" spans="2:9" x14ac:dyDescent="0.25">
      <c r="B109" t="e">
        <f>'Объединенные данные'!#REF!</f>
        <v>#REF!</v>
      </c>
      <c r="C109" s="69">
        <f>'Объединенные данные'!E107</f>
        <v>36002.387999999999</v>
      </c>
      <c r="D109" s="66">
        <f t="shared" si="5"/>
        <v>12578.048844976802</v>
      </c>
      <c r="E109" s="59">
        <f>'Объединенные данные'!D107</f>
        <v>28240</v>
      </c>
      <c r="F109">
        <f t="shared" si="6"/>
        <v>36668.09722358756</v>
      </c>
      <c r="G109" s="31">
        <f t="shared" si="7"/>
        <v>1.8490696327909159E-2</v>
      </c>
      <c r="H109" s="31">
        <f t="shared" si="8"/>
        <v>665.7092235875607</v>
      </c>
      <c r="I109" s="31">
        <f t="shared" si="9"/>
        <v>443168.77036955289</v>
      </c>
    </row>
    <row r="110" spans="2:9" x14ac:dyDescent="0.25">
      <c r="B110" t="e">
        <f>'Объединенные данные'!#REF!</f>
        <v>#REF!</v>
      </c>
      <c r="C110" s="69">
        <f>'Объединенные данные'!E108</f>
        <v>32684.136000000002</v>
      </c>
      <c r="D110" s="66">
        <f t="shared" si="5"/>
        <v>9771.9406975139027</v>
      </c>
      <c r="E110" s="59">
        <f>'Объединенные данные'!D108</f>
        <v>28000</v>
      </c>
      <c r="F110">
        <f t="shared" si="6"/>
        <v>34599.850040217847</v>
      </c>
      <c r="G110" s="31">
        <f t="shared" si="7"/>
        <v>5.861296257664099E-2</v>
      </c>
      <c r="H110" s="31">
        <f t="shared" si="8"/>
        <v>1915.7140402178447</v>
      </c>
      <c r="I110" s="31">
        <f t="shared" si="9"/>
        <v>3669960.2838877779</v>
      </c>
    </row>
    <row r="111" spans="2:9" x14ac:dyDescent="0.25">
      <c r="B111" t="e">
        <f>'Объединенные данные'!#REF!</f>
        <v>#REF!</v>
      </c>
      <c r="C111" s="69">
        <f>'Объединенные данные'!E109</f>
        <v>33692.268000000004</v>
      </c>
      <c r="D111" s="66">
        <f t="shared" si="5"/>
        <v>9072.5358130513196</v>
      </c>
      <c r="E111" s="59">
        <f>'Объединенные данные'!D109</f>
        <v>31200</v>
      </c>
      <c r="F111">
        <f t="shared" si="6"/>
        <v>35139.021735163733</v>
      </c>
      <c r="G111" s="31">
        <f t="shared" si="7"/>
        <v>4.2940229941294816E-2</v>
      </c>
      <c r="H111" s="31">
        <f t="shared" si="8"/>
        <v>1446.7537351637293</v>
      </c>
      <c r="I111" s="31">
        <f t="shared" si="9"/>
        <v>2093096.3702102022</v>
      </c>
    </row>
    <row r="112" spans="2:9" x14ac:dyDescent="0.25">
      <c r="B112" t="e">
        <f>'Объединенные данные'!#REF!</f>
        <v>#REF!</v>
      </c>
      <c r="C112" s="69">
        <f>'Объединенные данные'!E110</f>
        <v>35465.712</v>
      </c>
      <c r="D112" s="66">
        <f t="shared" si="5"/>
        <v>9895.3939731192895</v>
      </c>
      <c r="E112" s="59">
        <f>'Объединенные данные'!D110</f>
        <v>35680</v>
      </c>
      <c r="F112">
        <f t="shared" si="6"/>
        <v>37172.183560117817</v>
      </c>
      <c r="G112" s="31">
        <f t="shared" si="7"/>
        <v>4.8116094782414569E-2</v>
      </c>
      <c r="H112" s="31">
        <f t="shared" si="8"/>
        <v>1706.4715601178177</v>
      </c>
      <c r="I112" s="31">
        <f t="shared" si="9"/>
        <v>2912045.1854909388</v>
      </c>
    </row>
    <row r="113" spans="2:9" x14ac:dyDescent="0.25">
      <c r="B113" t="e">
        <f>'Объединенные данные'!#REF!</f>
        <v>#REF!</v>
      </c>
      <c r="C113" s="69">
        <f>'Объединенные данные'!E111</f>
        <v>38380.259999999995</v>
      </c>
      <c r="D113" s="66">
        <f t="shared" si="5"/>
        <v>10503.583657641659</v>
      </c>
      <c r="E113" s="59">
        <f>'Объединенные данные'!D111</f>
        <v>30640</v>
      </c>
      <c r="F113">
        <f t="shared" si="6"/>
        <v>35972.998933316492</v>
      </c>
      <c r="G113" s="31">
        <f t="shared" si="7"/>
        <v>6.2721332963442747E-2</v>
      </c>
      <c r="H113" s="31">
        <f t="shared" si="8"/>
        <v>2407.2610666835026</v>
      </c>
      <c r="I113" s="31">
        <f t="shared" si="9"/>
        <v>5794905.8431701949</v>
      </c>
    </row>
    <row r="114" spans="2:9" x14ac:dyDescent="0.25">
      <c r="B114" t="e">
        <f>'Объединенные данные'!#REF!</f>
        <v>#REF!</v>
      </c>
      <c r="C114" s="69">
        <f>'Объединенные данные'!E112</f>
        <v>38176.536</v>
      </c>
      <c r="D114" s="66">
        <f t="shared" si="5"/>
        <v>11488.805102379507</v>
      </c>
      <c r="E114" s="59">
        <f>'Объединенные данные'!D112</f>
        <v>31120</v>
      </c>
      <c r="F114">
        <f t="shared" si="6"/>
        <v>36827.193231546531</v>
      </c>
      <c r="G114" s="31">
        <f t="shared" si="7"/>
        <v>3.5344819353266339E-2</v>
      </c>
      <c r="H114" s="31">
        <f t="shared" si="8"/>
        <v>1349.342768453469</v>
      </c>
      <c r="I114" s="31">
        <f t="shared" si="9"/>
        <v>1820725.9067776722</v>
      </c>
    </row>
    <row r="115" spans="2:9" x14ac:dyDescent="0.25">
      <c r="B115" t="e">
        <f>'Объединенные данные'!#REF!</f>
        <v>#REF!</v>
      </c>
      <c r="C115" s="69">
        <f>'Объединенные данные'!E113</f>
        <v>38066.520000000004</v>
      </c>
      <c r="D115" s="66">
        <f t="shared" si="5"/>
        <v>11047.37951760356</v>
      </c>
      <c r="E115" s="59">
        <f>'Объединенные данные'!D113</f>
        <v>31280</v>
      </c>
      <c r="F115">
        <f t="shared" si="6"/>
        <v>36565.820310567527</v>
      </c>
      <c r="G115" s="31">
        <f t="shared" si="7"/>
        <v>3.942308594093908E-2</v>
      </c>
      <c r="H115" s="31">
        <f t="shared" si="8"/>
        <v>1500.6996894324766</v>
      </c>
      <c r="I115" s="31">
        <f t="shared" si="9"/>
        <v>2252099.5578627316</v>
      </c>
    </row>
    <row r="116" spans="2:9" x14ac:dyDescent="0.25">
      <c r="B116" t="e">
        <f>'Объединенные данные'!#REF!</f>
        <v>#REF!</v>
      </c>
      <c r="C116" s="69">
        <f>'Объединенные данные'!E114</f>
        <v>36993.024000000005</v>
      </c>
      <c r="D116" s="66">
        <f t="shared" si="5"/>
        <v>11026.961306433857</v>
      </c>
      <c r="E116" s="59">
        <f>'Объединенные данные'!D114</f>
        <v>30320</v>
      </c>
      <c r="F116">
        <f t="shared" si="6"/>
        <v>36240.741257868605</v>
      </c>
      <c r="G116" s="31">
        <f t="shared" si="7"/>
        <v>2.0335800126299475E-2</v>
      </c>
      <c r="H116" s="31">
        <f t="shared" si="8"/>
        <v>752.28274213139957</v>
      </c>
      <c r="I116" s="31">
        <f t="shared" si="9"/>
        <v>565929.32410873787</v>
      </c>
    </row>
    <row r="117" spans="2:9" x14ac:dyDescent="0.25">
      <c r="B117" t="e">
        <f>'Объединенные данные'!#REF!</f>
        <v>#REF!</v>
      </c>
      <c r="C117" s="69">
        <f>'Объединенные данные'!E115</f>
        <v>29930.160000000003</v>
      </c>
      <c r="D117" s="66">
        <f t="shared" si="5"/>
        <v>10597.479976264742</v>
      </c>
      <c r="E117" s="59">
        <f>'Объединенные данные'!D115</f>
        <v>21920</v>
      </c>
      <c r="F117">
        <f t="shared" si="6"/>
        <v>33218.371315410004</v>
      </c>
      <c r="G117" s="31">
        <f t="shared" si="7"/>
        <v>0.10986280445577305</v>
      </c>
      <c r="H117" s="31">
        <f t="shared" si="8"/>
        <v>3288.2113154100007</v>
      </c>
      <c r="I117" s="31">
        <f t="shared" si="9"/>
        <v>10812333.654790366</v>
      </c>
    </row>
    <row r="118" spans="2:9" x14ac:dyDescent="0.25">
      <c r="B118" t="e">
        <f>'Объединенные данные'!#REF!</f>
        <v>#REF!</v>
      </c>
      <c r="C118" s="69">
        <f>'Объединенные данные'!E116</f>
        <v>31366.32</v>
      </c>
      <c r="D118" s="66">
        <f t="shared" si="5"/>
        <v>7814.6622724518329</v>
      </c>
      <c r="E118" s="59">
        <f>'Объединенные данные'!D116</f>
        <v>27680</v>
      </c>
      <c r="F118">
        <f t="shared" si="6"/>
        <v>33107.863239324906</v>
      </c>
      <c r="G118" s="31">
        <f t="shared" si="7"/>
        <v>5.5522714788502653E-2</v>
      </c>
      <c r="H118" s="31">
        <f t="shared" si="8"/>
        <v>1741.5432393249066</v>
      </c>
      <c r="I118" s="31">
        <f t="shared" si="9"/>
        <v>3032972.8544382891</v>
      </c>
    </row>
    <row r="119" spans="2:9" x14ac:dyDescent="0.25">
      <c r="B119" t="e">
        <f>'Объединенные данные'!#REF!</f>
        <v>#REF!</v>
      </c>
      <c r="C119" s="69">
        <f>'Объединенные данные'!E117</f>
        <v>24888.983999999997</v>
      </c>
      <c r="D119" s="66">
        <f t="shared" si="5"/>
        <v>9273.2798067357344</v>
      </c>
      <c r="E119" s="59">
        <f>'Объединенные данные'!D117</f>
        <v>18720</v>
      </c>
      <c r="F119">
        <f t="shared" si="6"/>
        <v>31243.693590652412</v>
      </c>
      <c r="G119" s="31">
        <f t="shared" si="7"/>
        <v>0.25532217750039199</v>
      </c>
      <c r="H119" s="31">
        <f t="shared" si="8"/>
        <v>6354.7095906524155</v>
      </c>
      <c r="I119" s="31">
        <f t="shared" si="9"/>
        <v>40382333.981529787</v>
      </c>
    </row>
    <row r="120" spans="2:9" x14ac:dyDescent="0.25">
      <c r="B120" t="e">
        <f>'Объединенные данные'!#REF!</f>
        <v>#REF!</v>
      </c>
      <c r="C120" s="69">
        <f>'Объединенные данные'!E118</f>
        <v>26179.5</v>
      </c>
      <c r="D120" s="66">
        <f t="shared" si="5"/>
        <v>6424.3607389413773</v>
      </c>
      <c r="E120" s="59">
        <f>'Объединенные данные'!D118</f>
        <v>21200</v>
      </c>
      <c r="F120">
        <f t="shared" si="6"/>
        <v>30025.09569223104</v>
      </c>
      <c r="G120" s="31">
        <f t="shared" si="7"/>
        <v>0.14689339720892453</v>
      </c>
      <c r="H120" s="31">
        <f t="shared" si="8"/>
        <v>3845.5956922310397</v>
      </c>
      <c r="I120" s="31">
        <f t="shared" si="9"/>
        <v>14788606.228105929</v>
      </c>
    </row>
    <row r="121" spans="2:9" x14ac:dyDescent="0.25">
      <c r="B121" t="e">
        <f>'Объединенные данные'!#REF!</f>
        <v>#REF!</v>
      </c>
      <c r="C121" s="69">
        <f>'Объединенные данные'!E119</f>
        <v>38908.379999999997</v>
      </c>
      <c r="D121" s="66">
        <f t="shared" si="5"/>
        <v>7751.0861802891977</v>
      </c>
      <c r="E121" s="59">
        <f>'Объединенные данные'!D119</f>
        <v>30400</v>
      </c>
      <c r="F121">
        <f t="shared" si="6"/>
        <v>33942.782115632013</v>
      </c>
      <c r="G121" s="31">
        <f t="shared" si="7"/>
        <v>0.12762283817439801</v>
      </c>
      <c r="H121" s="31">
        <f t="shared" si="8"/>
        <v>4965.5978843679841</v>
      </c>
      <c r="I121" s="31">
        <f t="shared" si="9"/>
        <v>24657162.3492398</v>
      </c>
    </row>
    <row r="122" spans="2:9" x14ac:dyDescent="0.25">
      <c r="B122" t="e">
        <f>'Объединенные данные'!#REF!</f>
        <v>#REF!</v>
      </c>
      <c r="C122" s="69">
        <f>'Объединенные данные'!E120</f>
        <v>35887.800000000003</v>
      </c>
      <c r="D122" s="66">
        <f t="shared" si="5"/>
        <v>12845.336694748377</v>
      </c>
      <c r="E122" s="59">
        <f>'Объединенные данные'!D120</f>
        <v>29680</v>
      </c>
      <c r="F122">
        <f t="shared" si="6"/>
        <v>37323.598177457177</v>
      </c>
      <c r="G122" s="31">
        <f t="shared" si="7"/>
        <v>4.000797422681731E-2</v>
      </c>
      <c r="H122" s="31">
        <f t="shared" si="8"/>
        <v>1435.7981774571745</v>
      </c>
      <c r="I122" s="31">
        <f t="shared" si="9"/>
        <v>2061516.4063893438</v>
      </c>
    </row>
    <row r="123" spans="2:9" x14ac:dyDescent="0.25">
      <c r="B123" t="e">
        <f>'Объединенные данные'!#REF!</f>
        <v>#REF!</v>
      </c>
      <c r="C123" s="69">
        <f>'Объединенные данные'!E121</f>
        <v>35975.051999999996</v>
      </c>
      <c r="D123" s="66">
        <f t="shared" si="5"/>
        <v>10038.194321851561</v>
      </c>
      <c r="E123" s="59">
        <f>'Объединенные данные'!D121</f>
        <v>30400</v>
      </c>
      <c r="F123">
        <f t="shared" si="6"/>
        <v>35565.212105895254</v>
      </c>
      <c r="G123" s="31">
        <f t="shared" si="7"/>
        <v>1.1392336392029169E-2</v>
      </c>
      <c r="H123" s="31">
        <f t="shared" si="8"/>
        <v>409.83989410474169</v>
      </c>
      <c r="I123" s="31">
        <f t="shared" si="9"/>
        <v>167968.73879978588</v>
      </c>
    </row>
    <row r="124" spans="2:9" x14ac:dyDescent="0.25">
      <c r="B124" t="e">
        <f>'Объединенные данные'!#REF!</f>
        <v>#REF!</v>
      </c>
      <c r="C124" s="69">
        <f>'Объединенные данные'!E122</f>
        <v>33464.892</v>
      </c>
      <c r="D124" s="66">
        <f t="shared" si="5"/>
        <v>10444.559402350425</v>
      </c>
      <c r="E124" s="59">
        <f>'Объединенные данные'!D122</f>
        <v>26800</v>
      </c>
      <c r="F124">
        <f t="shared" si="6"/>
        <v>34688.749190910232</v>
      </c>
      <c r="G124" s="31">
        <f t="shared" si="7"/>
        <v>3.657137727831998E-2</v>
      </c>
      <c r="H124" s="31">
        <f t="shared" si="8"/>
        <v>1223.857190910232</v>
      </c>
      <c r="I124" s="31">
        <f t="shared" si="9"/>
        <v>1497826.4237426841</v>
      </c>
    </row>
    <row r="125" spans="2:9" x14ac:dyDescent="0.25">
      <c r="B125" t="e">
        <f>'Объединенные данные'!#REF!</f>
        <v>#REF!</v>
      </c>
      <c r="C125" s="69">
        <f>'Объединенные данные'!E123</f>
        <v>32498.627999999997</v>
      </c>
      <c r="D125" s="66">
        <f t="shared" si="5"/>
        <v>9398.0610979939629</v>
      </c>
      <c r="E125" s="59">
        <f>'Объединенные данные'!D123</f>
        <v>27680</v>
      </c>
      <c r="F125">
        <f t="shared" si="6"/>
        <v>34231.095540597831</v>
      </c>
      <c r="G125" s="31">
        <f t="shared" si="7"/>
        <v>5.3308944014431453E-2</v>
      </c>
      <c r="H125" s="31">
        <f t="shared" si="8"/>
        <v>1732.4675405978342</v>
      </c>
      <c r="I125" s="31">
        <f t="shared" si="9"/>
        <v>3001443.7792251082</v>
      </c>
    </row>
    <row r="126" spans="2:9" x14ac:dyDescent="0.25">
      <c r="B126" t="e">
        <f>'Объединенные данные'!#REF!</f>
        <v>#REF!</v>
      </c>
      <c r="C126" s="69">
        <f>'Объединенные данные'!E124</f>
        <v>25145.484</v>
      </c>
      <c r="D126" s="66">
        <f t="shared" si="5"/>
        <v>9307.1161895914811</v>
      </c>
      <c r="E126" s="59">
        <f>'Объединенные данные'!D124</f>
        <v>16640</v>
      </c>
      <c r="F126">
        <f t="shared" si="6"/>
        <v>30594.741124332424</v>
      </c>
      <c r="G126" s="31">
        <f t="shared" si="7"/>
        <v>0.21670917626132882</v>
      </c>
      <c r="H126" s="31">
        <f t="shared" si="8"/>
        <v>5449.2571243324237</v>
      </c>
      <c r="I126" s="31">
        <f t="shared" si="9"/>
        <v>29694403.207087677</v>
      </c>
    </row>
    <row r="127" spans="2:9" x14ac:dyDescent="0.25">
      <c r="B127" t="e">
        <f>'Объединенные данные'!#REF!</f>
        <v>#REF!</v>
      </c>
      <c r="C127" s="69">
        <f>'Объединенные данные'!E125</f>
        <v>12630.432000000001</v>
      </c>
      <c r="D127" s="66">
        <f t="shared" si="5"/>
        <v>6391.3684638922732</v>
      </c>
      <c r="E127" s="59">
        <f>'Объединенные данные'!D125</f>
        <v>7680</v>
      </c>
      <c r="F127">
        <f t="shared" si="6"/>
        <v>25627.481920255661</v>
      </c>
      <c r="G127" s="31">
        <f t="shared" si="7"/>
        <v>1.0290265542980366</v>
      </c>
      <c r="H127" s="31">
        <f t="shared" si="8"/>
        <v>12997.04992025566</v>
      </c>
      <c r="I127" s="31">
        <f t="shared" si="9"/>
        <v>168923306.62961766</v>
      </c>
    </row>
    <row r="128" spans="2:9" x14ac:dyDescent="0.25">
      <c r="B128" t="e">
        <f>'Объединенные данные'!#REF!</f>
        <v>#REF!</v>
      </c>
      <c r="C128" s="69">
        <f>'Объединенные данные'!E126</f>
        <v>24779.183999999997</v>
      </c>
      <c r="D128" s="66">
        <f t="shared" si="5"/>
        <v>2128.7071333890758</v>
      </c>
      <c r="E128" s="59">
        <f>'Объединенные данные'!D126</f>
        <v>18240</v>
      </c>
      <c r="F128">
        <f t="shared" si="6"/>
        <v>26020.175440934894</v>
      </c>
      <c r="G128" s="31">
        <f t="shared" si="7"/>
        <v>5.0082014037867301E-2</v>
      </c>
      <c r="H128" s="31">
        <f t="shared" si="8"/>
        <v>1240.9914409348967</v>
      </c>
      <c r="I128" s="31">
        <f t="shared" si="9"/>
        <v>1540059.7564736712</v>
      </c>
    </row>
    <row r="129" spans="2:9" x14ac:dyDescent="0.25">
      <c r="B129" t="e">
        <f>'Объединенные данные'!#REF!</f>
        <v>#REF!</v>
      </c>
      <c r="C129" s="69">
        <f>'Объединенные данные'!E127</f>
        <v>35654.567999999999</v>
      </c>
      <c r="D129" s="66">
        <f t="shared" si="5"/>
        <v>8676.3083518157946</v>
      </c>
      <c r="E129" s="59">
        <f>'Объединенные данные'!D127</f>
        <v>26320</v>
      </c>
      <c r="F129">
        <f t="shared" si="6"/>
        <v>33279.088934327709</v>
      </c>
      <c r="G129" s="31">
        <f t="shared" si="7"/>
        <v>6.6624816928711375E-2</v>
      </c>
      <c r="H129" s="31">
        <f t="shared" si="8"/>
        <v>2375.4790656722907</v>
      </c>
      <c r="I129" s="31">
        <f t="shared" si="9"/>
        <v>5642900.7914472995</v>
      </c>
    </row>
    <row r="130" spans="2:9" x14ac:dyDescent="0.25">
      <c r="B130" t="e">
        <f>'Объединенные данные'!#REF!</f>
        <v>#REF!</v>
      </c>
      <c r="C130" s="69">
        <f>'Объединенные данные'!E128</f>
        <v>35606.448000000004</v>
      </c>
      <c r="D130" s="66">
        <f t="shared" si="5"/>
        <v>11674.370122150476</v>
      </c>
      <c r="E130" s="59">
        <f>'Объединенные данные'!D128</f>
        <v>28000</v>
      </c>
      <c r="F130">
        <f t="shared" si="6"/>
        <v>35949.396437609066</v>
      </c>
      <c r="G130" s="31">
        <f t="shared" si="7"/>
        <v>9.6316385618992993E-3</v>
      </c>
      <c r="H130" s="31">
        <f t="shared" si="8"/>
        <v>342.94843760906224</v>
      </c>
      <c r="I130" s="31">
        <f t="shared" si="9"/>
        <v>117613.63085849685</v>
      </c>
    </row>
    <row r="131" spans="2:9" x14ac:dyDescent="0.25">
      <c r="B131" t="e">
        <f>'Объединенные данные'!#REF!</f>
        <v>#REF!</v>
      </c>
      <c r="C131" s="69">
        <f>'Объединенные данные'!E129</f>
        <v>31026.396000000004</v>
      </c>
      <c r="D131" s="66">
        <f t="shared" si="5"/>
        <v>10321.054699287895</v>
      </c>
      <c r="E131" s="59">
        <f>'Объединенные данные'!D129</f>
        <v>24480</v>
      </c>
      <c r="F131">
        <f t="shared" si="6"/>
        <v>33850.533328552854</v>
      </c>
      <c r="G131" s="31">
        <f t="shared" si="7"/>
        <v>9.1023698935346842E-2</v>
      </c>
      <c r="H131" s="31">
        <f t="shared" si="8"/>
        <v>2824.1373285528498</v>
      </c>
      <c r="I131" s="31">
        <f t="shared" si="9"/>
        <v>7975751.6505256267</v>
      </c>
    </row>
    <row r="132" spans="2:9" x14ac:dyDescent="0.25">
      <c r="B132" t="e">
        <f>'Объединенные данные'!#REF!</f>
        <v>#REF!</v>
      </c>
      <c r="C132" s="69">
        <f>'Объединенные данные'!E130</f>
        <v>32041.08</v>
      </c>
      <c r="D132" s="66">
        <f t="shared" si="5"/>
        <v>8437.0281325550368</v>
      </c>
      <c r="E132" s="59">
        <f>'Объединенные данные'!D130</f>
        <v>24720</v>
      </c>
      <c r="F132">
        <f t="shared" si="6"/>
        <v>32591.690253091256</v>
      </c>
      <c r="G132" s="31">
        <f t="shared" si="7"/>
        <v>1.7184509794652799E-2</v>
      </c>
      <c r="H132" s="31">
        <f t="shared" si="8"/>
        <v>550.61025309125398</v>
      </c>
      <c r="I132" s="31">
        <f t="shared" si="9"/>
        <v>303171.65080921474</v>
      </c>
    </row>
    <row r="133" spans="2:9" x14ac:dyDescent="0.25">
      <c r="B133" t="e">
        <f>'Объединенные данные'!#REF!</f>
        <v>#REF!</v>
      </c>
      <c r="C133" s="69">
        <f>'Объединенные данные'!E131</f>
        <v>32623.716</v>
      </c>
      <c r="D133" s="66">
        <f t="shared" si="5"/>
        <v>9417.30250058007</v>
      </c>
      <c r="E133" s="59">
        <f>'Объединенные данные'!D131</f>
        <v>24160</v>
      </c>
      <c r="F133">
        <f t="shared" si="6"/>
        <v>33105.897522614767</v>
      </c>
      <c r="G133" s="31">
        <f t="shared" si="7"/>
        <v>1.4780091961773037E-2</v>
      </c>
      <c r="H133" s="31">
        <f t="shared" si="8"/>
        <v>482.18152261476644</v>
      </c>
      <c r="I133" s="31">
        <f t="shared" si="9"/>
        <v>232499.0207510945</v>
      </c>
    </row>
    <row r="134" spans="2:9" x14ac:dyDescent="0.25">
      <c r="B134" t="e">
        <f>'Объединенные данные'!#REF!</f>
        <v>#REF!</v>
      </c>
      <c r="C134" s="69">
        <f>'Объединенные данные'!E132</f>
        <v>34596.275999999998</v>
      </c>
      <c r="D134" s="66">
        <f t="shared" si="5"/>
        <v>9533.310167147205</v>
      </c>
      <c r="E134" s="59">
        <f>'Объединенные данные'!D132</f>
        <v>28400</v>
      </c>
      <c r="F134">
        <f t="shared" si="6"/>
        <v>34559.984675627071</v>
      </c>
      <c r="G134" s="31">
        <f t="shared" si="7"/>
        <v>1.0489951107144364E-3</v>
      </c>
      <c r="H134" s="31">
        <f t="shared" si="8"/>
        <v>36.291324372927193</v>
      </c>
      <c r="I134" s="31">
        <f t="shared" si="9"/>
        <v>1317.0602247410193</v>
      </c>
    </row>
    <row r="135" spans="2:9" x14ac:dyDescent="0.25">
      <c r="B135" t="e">
        <f>'Объединенные данные'!#REF!</f>
        <v>#REF!</v>
      </c>
      <c r="C135" s="69">
        <f>'Объединенные данные'!E133</f>
        <v>39941.292000000001</v>
      </c>
      <c r="D135" s="66">
        <f t="shared" si="5"/>
        <v>10275.83485587619</v>
      </c>
      <c r="E135" s="59">
        <f>'Объединенные данные'!D133</f>
        <v>31040</v>
      </c>
      <c r="F135">
        <f t="shared" si="6"/>
        <v>35940.852855150217</v>
      </c>
      <c r="G135" s="31">
        <f t="shared" si="7"/>
        <v>0.10015798048920863</v>
      </c>
      <c r="H135" s="31">
        <f t="shared" si="8"/>
        <v>4000.4391448497845</v>
      </c>
      <c r="I135" s="31">
        <f t="shared" si="9"/>
        <v>16003513.351646475</v>
      </c>
    </row>
    <row r="136" spans="2:9" x14ac:dyDescent="0.25">
      <c r="B136" t="e">
        <f>'Объединенные данные'!#REF!</f>
        <v>#REF!</v>
      </c>
      <c r="C136" s="69">
        <f>'Объединенные данные'!E134</f>
        <v>40669.884000000005</v>
      </c>
      <c r="D136" s="66">
        <f t="shared" ref="D136:D199" si="10">$G$1*C135+$G$2*C134</f>
        <v>12239.557930810211</v>
      </c>
      <c r="E136" s="59">
        <f>'Объединенные данные'!D134</f>
        <v>31360</v>
      </c>
      <c r="F136">
        <f t="shared" ref="F136:F199" si="11">$N$23+$N$24*D136+$N$25*E136</f>
        <v>37437.411365198044</v>
      </c>
      <c r="G136" s="31">
        <f t="shared" ref="G136:G199" si="12">ABS((F136-C136)/C136)</f>
        <v>7.9480743903817402E-2</v>
      </c>
      <c r="H136" s="31">
        <f t="shared" ref="H136:H199" si="13">ABS(F136-C136)</f>
        <v>3232.4726348019612</v>
      </c>
      <c r="I136" s="31">
        <f t="shared" ref="I136:I199" si="14">(F136-C136)^2</f>
        <v>10448879.334743533</v>
      </c>
    </row>
    <row r="137" spans="2:9" x14ac:dyDescent="0.25">
      <c r="B137" t="e">
        <f>'Объединенные данные'!#REF!</f>
        <v>#REF!</v>
      </c>
      <c r="C137" s="69">
        <f>'Объединенные данные'!E135</f>
        <v>37340.016000000003</v>
      </c>
      <c r="D137" s="66">
        <f t="shared" si="10"/>
        <v>11884.840090552751</v>
      </c>
      <c r="E137" s="59">
        <f>'Объединенные данные'!D135</f>
        <v>27280</v>
      </c>
      <c r="F137">
        <f t="shared" si="11"/>
        <v>35865.753657372588</v>
      </c>
      <c r="G137" s="31">
        <f t="shared" si="12"/>
        <v>3.9482102595441167E-2</v>
      </c>
      <c r="H137" s="31">
        <f t="shared" si="13"/>
        <v>1474.2623426274149</v>
      </c>
      <c r="I137" s="31">
        <f t="shared" si="14"/>
        <v>2173449.4548892733</v>
      </c>
    </row>
    <row r="138" spans="2:9" x14ac:dyDescent="0.25">
      <c r="B138" t="e">
        <f>'Объединенные данные'!#REF!</f>
        <v>#REF!</v>
      </c>
      <c r="C138" s="69">
        <f>'Объединенные данные'!E136</f>
        <v>31411.692000000003</v>
      </c>
      <c r="D138" s="66">
        <f t="shared" si="10"/>
        <v>10421.458605750735</v>
      </c>
      <c r="E138" s="59">
        <f>'Объединенные данные'!D136</f>
        <v>25120</v>
      </c>
      <c r="F138">
        <f t="shared" si="11"/>
        <v>34128.821085934534</v>
      </c>
      <c r="G138" s="31">
        <f t="shared" si="12"/>
        <v>8.6500564373753933E-2</v>
      </c>
      <c r="H138" s="31">
        <f t="shared" si="13"/>
        <v>2717.1290859345318</v>
      </c>
      <c r="I138" s="31">
        <f t="shared" si="14"/>
        <v>7382790.4696314242</v>
      </c>
    </row>
    <row r="139" spans="2:9" x14ac:dyDescent="0.25">
      <c r="B139" t="e">
        <f>'Объединенные данные'!#REF!</f>
        <v>#REF!</v>
      </c>
      <c r="C139" s="69">
        <f>'Объединенные данные'!E137</f>
        <v>29355.851999999995</v>
      </c>
      <c r="D139" s="66">
        <f t="shared" si="10"/>
        <v>8383.4605853825487</v>
      </c>
      <c r="E139" s="59">
        <f>'Объединенные данные'!D137</f>
        <v>23360</v>
      </c>
      <c r="F139">
        <f t="shared" si="11"/>
        <v>32113.681218783895</v>
      </c>
      <c r="G139" s="31">
        <f t="shared" si="12"/>
        <v>9.3944785482087192E-2</v>
      </c>
      <c r="H139" s="31">
        <f t="shared" si="13"/>
        <v>2757.8292187838997</v>
      </c>
      <c r="I139" s="31">
        <f t="shared" si="14"/>
        <v>7605621.9999782145</v>
      </c>
    </row>
    <row r="140" spans="2:9" x14ac:dyDescent="0.25">
      <c r="B140" t="e">
        <f>'Объединенные данные'!#REF!</f>
        <v>#REF!</v>
      </c>
      <c r="C140" s="69">
        <f>'Объединенные данные'!E138</f>
        <v>28555.200000000001</v>
      </c>
      <c r="D140" s="66">
        <f t="shared" si="10"/>
        <v>8262.0196526695636</v>
      </c>
      <c r="E140" s="59">
        <f>'Объединенные данные'!D138</f>
        <v>26160</v>
      </c>
      <c r="F140">
        <f t="shared" si="11"/>
        <v>32933.434801315474</v>
      </c>
      <c r="G140" s="31">
        <f t="shared" si="12"/>
        <v>0.1533253068203155</v>
      </c>
      <c r="H140" s="31">
        <f t="shared" si="13"/>
        <v>4378.2348013154733</v>
      </c>
      <c r="I140" s="31">
        <f t="shared" si="14"/>
        <v>19168939.975449942</v>
      </c>
    </row>
    <row r="141" spans="2:9" x14ac:dyDescent="0.25">
      <c r="B141" t="e">
        <f>'Объединенные данные'!#REF!</f>
        <v>#REF!</v>
      </c>
      <c r="C141" s="69">
        <f>'Объединенные данные'!E139</f>
        <v>33423.288</v>
      </c>
      <c r="D141" s="66">
        <f t="shared" si="10"/>
        <v>8183.7080336453619</v>
      </c>
      <c r="E141" s="59">
        <f>'Объединенные данные'!D139</f>
        <v>26320</v>
      </c>
      <c r="F141">
        <f t="shared" si="11"/>
        <v>32929.647858547629</v>
      </c>
      <c r="G141" s="31">
        <f t="shared" si="12"/>
        <v>1.4769347092732815E-2</v>
      </c>
      <c r="H141" s="31">
        <f t="shared" si="13"/>
        <v>493.64014145237161</v>
      </c>
      <c r="I141" s="31">
        <f t="shared" si="14"/>
        <v>243680.58925311745</v>
      </c>
    </row>
    <row r="142" spans="2:9" x14ac:dyDescent="0.25">
      <c r="B142" t="e">
        <f>'Объединенные данные'!#REF!</f>
        <v>#REF!</v>
      </c>
      <c r="C142" s="69">
        <f>'Объединенные данные'!E140</f>
        <v>37107.983999999997</v>
      </c>
      <c r="D142" s="66">
        <f t="shared" si="10"/>
        <v>10290.660793893181</v>
      </c>
      <c r="E142" s="59">
        <f>'Объединенные данные'!D140</f>
        <v>32320</v>
      </c>
      <c r="F142">
        <f t="shared" si="11"/>
        <v>36365.496448543607</v>
      </c>
      <c r="G142" s="31">
        <f t="shared" si="12"/>
        <v>2.0008835604122015E-2</v>
      </c>
      <c r="H142" s="31">
        <f t="shared" si="13"/>
        <v>742.48755145639007</v>
      </c>
      <c r="I142" s="31">
        <f t="shared" si="14"/>
        <v>551287.76406770549</v>
      </c>
    </row>
    <row r="143" spans="2:9" x14ac:dyDescent="0.25">
      <c r="B143" t="e">
        <f>'Объединенные данные'!#REF!</f>
        <v>#REF!</v>
      </c>
      <c r="C143" s="69">
        <f>'Объединенные данные'!E141</f>
        <v>35762.639999999999</v>
      </c>
      <c r="D143" s="66">
        <f t="shared" si="10"/>
        <v>11214.236140983106</v>
      </c>
      <c r="E143" s="59">
        <f>'Объединенные данные'!D141</f>
        <v>27360</v>
      </c>
      <c r="F143">
        <f t="shared" si="11"/>
        <v>35415.923168447618</v>
      </c>
      <c r="G143" s="31">
        <f t="shared" si="12"/>
        <v>9.6949451033922929E-3</v>
      </c>
      <c r="H143" s="31">
        <f t="shared" si="13"/>
        <v>346.71683155238134</v>
      </c>
      <c r="I143" s="31">
        <f t="shared" si="14"/>
        <v>120212.56128172237</v>
      </c>
    </row>
    <row r="144" spans="2:9" x14ac:dyDescent="0.25">
      <c r="B144" t="e">
        <f>'Объединенные данные'!#REF!</f>
        <v>#REF!</v>
      </c>
      <c r="C144" s="69">
        <f>'Объединенные данные'!E142</f>
        <v>36206.832000000002</v>
      </c>
      <c r="D144" s="66">
        <f t="shared" si="10"/>
        <v>10207.299139195457</v>
      </c>
      <c r="E144" s="59">
        <f>'Объединенные данные'!D142</f>
        <v>30960</v>
      </c>
      <c r="F144">
        <f t="shared" si="11"/>
        <v>35866.352054388743</v>
      </c>
      <c r="G144" s="31">
        <f t="shared" si="12"/>
        <v>9.4037485967084777E-3</v>
      </c>
      <c r="H144" s="31">
        <f t="shared" si="13"/>
        <v>340.47994561125961</v>
      </c>
      <c r="I144" s="31">
        <f t="shared" si="14"/>
        <v>115926.5933634463</v>
      </c>
    </row>
    <row r="145" spans="2:9" x14ac:dyDescent="0.25">
      <c r="B145" t="e">
        <f>'Объединенные данные'!#REF!</f>
        <v>#REF!</v>
      </c>
      <c r="C145" s="69">
        <f>'Объединенные данные'!E143</f>
        <v>31991.627999999997</v>
      </c>
      <c r="D145" s="66">
        <f t="shared" si="10"/>
        <v>10555.548003645235</v>
      </c>
      <c r="E145" s="59">
        <f>'Объединенные данные'!D143</f>
        <v>23120</v>
      </c>
      <c r="F145">
        <f t="shared" si="11"/>
        <v>33576.869054359675</v>
      </c>
      <c r="G145" s="31">
        <f t="shared" si="12"/>
        <v>4.9551746924529072E-2</v>
      </c>
      <c r="H145" s="31">
        <f t="shared" si="13"/>
        <v>1585.2410543596779</v>
      </c>
      <c r="I145" s="31">
        <f t="shared" si="14"/>
        <v>2512989.2004273832</v>
      </c>
    </row>
    <row r="146" spans="2:9" x14ac:dyDescent="0.25">
      <c r="B146" t="e">
        <f>'Объединенные данные'!#REF!</f>
        <v>#REF!</v>
      </c>
      <c r="C146" s="69">
        <f>'Объединенные данные'!E144</f>
        <v>24903.275999999998</v>
      </c>
      <c r="D146" s="66">
        <f t="shared" si="10"/>
        <v>8761.7097818802686</v>
      </c>
      <c r="E146" s="59">
        <f>'Объединенные данные'!D144</f>
        <v>15000</v>
      </c>
      <c r="F146">
        <f t="shared" si="11"/>
        <v>29677.241035865954</v>
      </c>
      <c r="G146" s="31">
        <f t="shared" si="12"/>
        <v>0.19170028215829743</v>
      </c>
      <c r="H146" s="31">
        <f t="shared" si="13"/>
        <v>4773.9650358659565</v>
      </c>
      <c r="I146" s="31">
        <f t="shared" si="14"/>
        <v>22790742.163670644</v>
      </c>
    </row>
    <row r="147" spans="2:9" x14ac:dyDescent="0.25">
      <c r="B147" t="e">
        <f>'Объединенные данные'!#REF!</f>
        <v>#REF!</v>
      </c>
      <c r="C147" s="69">
        <f>'Объединенные данные'!E145</f>
        <v>35221.284</v>
      </c>
      <c r="D147" s="66">
        <f t="shared" si="10"/>
        <v>6353.587597912303</v>
      </c>
      <c r="E147" s="59">
        <f>'Объединенные данные'!D145</f>
        <v>18000</v>
      </c>
      <c r="F147">
        <f t="shared" si="11"/>
        <v>28939.574699806901</v>
      </c>
      <c r="G147" s="31">
        <f t="shared" si="12"/>
        <v>0.17834980973984649</v>
      </c>
      <c r="H147" s="31">
        <f t="shared" si="13"/>
        <v>6281.7093001930989</v>
      </c>
      <c r="I147" s="31">
        <f t="shared" si="14"/>
        <v>39459871.732132472</v>
      </c>
    </row>
    <row r="148" spans="2:9" x14ac:dyDescent="0.25">
      <c r="B148" t="e">
        <f>'Объединенные данные'!#REF!</f>
        <v>#REF!</v>
      </c>
      <c r="C148" s="69">
        <f>'Объединенные данные'!E146</f>
        <v>34803.348000000005</v>
      </c>
      <c r="D148" s="66">
        <f t="shared" si="10"/>
        <v>11480.363243393536</v>
      </c>
      <c r="E148" s="59">
        <f>'Объединенные данные'!D146</f>
        <v>16720</v>
      </c>
      <c r="F148">
        <f t="shared" si="11"/>
        <v>32162.283173182852</v>
      </c>
      <c r="G148" s="31">
        <f t="shared" si="12"/>
        <v>7.5885366741646615E-2</v>
      </c>
      <c r="H148" s="31">
        <f t="shared" si="13"/>
        <v>2641.0648268171535</v>
      </c>
      <c r="I148" s="31">
        <f t="shared" si="14"/>
        <v>6975223.4194507208</v>
      </c>
    </row>
    <row r="149" spans="2:9" x14ac:dyDescent="0.25">
      <c r="B149" t="e">
        <f>'Объединенные данные'!#REF!</f>
        <v>#REF!</v>
      </c>
      <c r="C149" s="69">
        <f>'Объединенные данные'!E147</f>
        <v>34743.912000000004</v>
      </c>
      <c r="D149" s="66">
        <f t="shared" si="10"/>
        <v>10042.787130617708</v>
      </c>
      <c r="E149" s="59">
        <f>'Объединенные данные'!D147</f>
        <v>26400</v>
      </c>
      <c r="F149">
        <f t="shared" si="11"/>
        <v>34274.325275036579</v>
      </c>
      <c r="G149" s="31">
        <f t="shared" si="12"/>
        <v>1.3515654914260223E-2</v>
      </c>
      <c r="H149" s="31">
        <f t="shared" si="13"/>
        <v>469.58672496342479</v>
      </c>
      <c r="I149" s="31">
        <f t="shared" si="14"/>
        <v>220511.69226187514</v>
      </c>
    </row>
    <row r="150" spans="2:9" x14ac:dyDescent="0.25">
      <c r="B150" t="e">
        <f>'Объединенные данные'!#REF!</f>
        <v>#REF!</v>
      </c>
      <c r="C150" s="69">
        <f>'Объединенные данные'!E148</f>
        <v>38730.563999999998</v>
      </c>
      <c r="D150" s="66">
        <f t="shared" si="10"/>
        <v>10069.505494462017</v>
      </c>
      <c r="E150" s="59">
        <f>'Объединенные данные'!D148</f>
        <v>30480</v>
      </c>
      <c r="F150">
        <f t="shared" si="11"/>
        <v>35613.306539779718</v>
      </c>
      <c r="G150" s="31">
        <f t="shared" si="12"/>
        <v>8.0485723373929702E-2</v>
      </c>
      <c r="H150" s="31">
        <f t="shared" si="13"/>
        <v>3117.2574602202803</v>
      </c>
      <c r="I150" s="31">
        <f t="shared" si="14"/>
        <v>9717294.0732989926</v>
      </c>
    </row>
    <row r="151" spans="2:9" x14ac:dyDescent="0.25">
      <c r="B151" t="e">
        <f>'Объединенные данные'!#REF!</f>
        <v>#REF!</v>
      </c>
      <c r="C151" s="69">
        <f>'Объединенные данные'!E149</f>
        <v>31664.507999999998</v>
      </c>
      <c r="D151" s="66">
        <f t="shared" si="10"/>
        <v>11721.857387889326</v>
      </c>
      <c r="E151" s="59">
        <f>'Объединенные данные'!D149</f>
        <v>31600</v>
      </c>
      <c r="F151">
        <f t="shared" si="11"/>
        <v>37147.813371429598</v>
      </c>
      <c r="G151" s="31">
        <f t="shared" si="12"/>
        <v>0.17316881637414358</v>
      </c>
      <c r="H151" s="31">
        <f t="shared" si="13"/>
        <v>5483.3053714296002</v>
      </c>
      <c r="I151" s="31">
        <f t="shared" si="14"/>
        <v>30066637.796348706</v>
      </c>
    </row>
    <row r="152" spans="2:9" x14ac:dyDescent="0.25">
      <c r="B152" t="e">
        <f>'Объединенные данные'!#REF!</f>
        <v>#REF!</v>
      </c>
      <c r="C152" s="69">
        <f>'Объединенные данные'!E150</f>
        <v>17044.223999999998</v>
      </c>
      <c r="D152" s="66">
        <f t="shared" si="10"/>
        <v>8317.2846571179434</v>
      </c>
      <c r="E152" s="59">
        <f>'Объединенные данные'!D150</f>
        <v>9920</v>
      </c>
      <c r="F152">
        <f t="shared" si="11"/>
        <v>27718.410506835626</v>
      </c>
      <c r="G152" s="31">
        <f t="shared" si="12"/>
        <v>0.62626415299608995</v>
      </c>
      <c r="H152" s="31">
        <f t="shared" si="13"/>
        <v>10674.186506835627</v>
      </c>
      <c r="I152" s="31">
        <f t="shared" si="14"/>
        <v>113938257.58271177</v>
      </c>
    </row>
    <row r="153" spans="2:9" x14ac:dyDescent="0.25">
      <c r="B153" t="e">
        <f>'Объединенные данные'!#REF!</f>
        <v>#REF!</v>
      </c>
      <c r="C153" s="69">
        <f>'Объединенные данные'!E151</f>
        <v>14930.315999999999</v>
      </c>
      <c r="D153" s="66">
        <f t="shared" si="10"/>
        <v>3150.7133421073913</v>
      </c>
      <c r="E153" s="59">
        <f>'Объединенные данные'!D151</f>
        <v>13200</v>
      </c>
      <c r="F153">
        <f t="shared" si="11"/>
        <v>25114.544200228967</v>
      </c>
      <c r="G153" s="31">
        <f t="shared" si="12"/>
        <v>0.68211739123465098</v>
      </c>
      <c r="H153" s="31">
        <f t="shared" si="13"/>
        <v>10184.228200228968</v>
      </c>
      <c r="I153" s="31">
        <f t="shared" si="14"/>
        <v>103718504.03433898</v>
      </c>
    </row>
    <row r="154" spans="2:9" x14ac:dyDescent="0.25">
      <c r="B154" t="e">
        <f>'Объединенные данные'!#REF!</f>
        <v>#REF!</v>
      </c>
      <c r="C154" s="69">
        <f>'Объединенные данные'!E152</f>
        <v>29661.9</v>
      </c>
      <c r="D154" s="66">
        <f t="shared" si="10"/>
        <v>4071.0548111337971</v>
      </c>
      <c r="E154" s="59">
        <f>'Объединенные данные'!D152</f>
        <v>32600</v>
      </c>
      <c r="F154">
        <f t="shared" si="11"/>
        <v>32044.019189098603</v>
      </c>
      <c r="G154" s="31">
        <f t="shared" si="12"/>
        <v>8.0309056031427559E-2</v>
      </c>
      <c r="H154" s="31">
        <f t="shared" si="13"/>
        <v>2382.1191890986011</v>
      </c>
      <c r="I154" s="31">
        <f t="shared" si="14"/>
        <v>5674491.8310717763</v>
      </c>
    </row>
    <row r="155" spans="2:9" x14ac:dyDescent="0.25">
      <c r="B155" t="e">
        <f>'Объединенные данные'!#REF!</f>
        <v>#REF!</v>
      </c>
      <c r="C155" s="69">
        <f>'Объединенные данные'!E153</f>
        <v>33462.144</v>
      </c>
      <c r="D155" s="66">
        <f t="shared" si="10"/>
        <v>10409.132494261321</v>
      </c>
      <c r="E155" s="59">
        <f>'Объединенные данные'!D153</f>
        <v>40900</v>
      </c>
      <c r="F155">
        <f t="shared" si="11"/>
        <v>39225.478733947995</v>
      </c>
      <c r="G155" s="31">
        <f t="shared" si="12"/>
        <v>0.17223447290012245</v>
      </c>
      <c r="H155" s="31">
        <f t="shared" si="13"/>
        <v>5763.3347339479951</v>
      </c>
      <c r="I155" s="31">
        <f t="shared" si="14"/>
        <v>33216027.255531408</v>
      </c>
    </row>
    <row r="156" spans="2:9" x14ac:dyDescent="0.25">
      <c r="B156" t="e">
        <f>'Объединенные данные'!#REF!</f>
        <v>#REF!</v>
      </c>
      <c r="C156" s="69">
        <f>'Объединенные данные'!E154</f>
        <v>37028.303999999996</v>
      </c>
      <c r="D156" s="66">
        <f t="shared" si="10"/>
        <v>10170.999095396553</v>
      </c>
      <c r="E156" s="59">
        <f>'Объединенные данные'!D154</f>
        <v>50300</v>
      </c>
      <c r="F156">
        <f t="shared" si="11"/>
        <v>42097.792004732117</v>
      </c>
      <c r="G156" s="31">
        <f t="shared" si="12"/>
        <v>0.13690845804690704</v>
      </c>
      <c r="H156" s="31">
        <f t="shared" si="13"/>
        <v>5069.4880047321203</v>
      </c>
      <c r="I156" s="31">
        <f t="shared" si="14"/>
        <v>25699708.630122855</v>
      </c>
    </row>
    <row r="157" spans="2:9" x14ac:dyDescent="0.25">
      <c r="B157" t="e">
        <f>'Объединенные данные'!#REF!</f>
        <v>#REF!</v>
      </c>
      <c r="C157" s="69">
        <f>'Объединенные данные'!E155</f>
        <v>37228.74</v>
      </c>
      <c r="D157" s="66">
        <f t="shared" si="10"/>
        <v>11176.592506807781</v>
      </c>
      <c r="E157" s="59">
        <f>'Объединенные данные'!D155</f>
        <v>41300</v>
      </c>
      <c r="F157">
        <f t="shared" si="11"/>
        <v>39899.314413955603</v>
      </c>
      <c r="G157" s="31">
        <f t="shared" si="12"/>
        <v>7.1734214318174741E-2</v>
      </c>
      <c r="H157" s="31">
        <f t="shared" si="13"/>
        <v>2670.5744139556045</v>
      </c>
      <c r="I157" s="31">
        <f t="shared" si="14"/>
        <v>7131967.7004743209</v>
      </c>
    </row>
    <row r="158" spans="2:9" x14ac:dyDescent="0.25">
      <c r="B158" t="e">
        <f>'Объединенные данные'!#REF!</f>
        <v>#REF!</v>
      </c>
      <c r="C158" s="69">
        <f>'Объединенные данные'!E156</f>
        <v>38451.432000000001</v>
      </c>
      <c r="D158" s="66">
        <f t="shared" si="10"/>
        <v>10822.044904920531</v>
      </c>
      <c r="E158" s="59">
        <f>'Объединенные данные'!D156</f>
        <v>44000</v>
      </c>
      <c r="F158">
        <f t="shared" si="11"/>
        <v>40521.353041489841</v>
      </c>
      <c r="G158" s="31">
        <f t="shared" si="12"/>
        <v>5.3832092429999506E-2</v>
      </c>
      <c r="H158" s="31">
        <f t="shared" si="13"/>
        <v>2069.9210414898407</v>
      </c>
      <c r="I158" s="31">
        <f t="shared" si="14"/>
        <v>4284573.1180023868</v>
      </c>
    </row>
    <row r="159" spans="2:9" x14ac:dyDescent="0.25">
      <c r="B159" t="e">
        <f>'Объединенные данные'!#REF!</f>
        <v>#REF!</v>
      </c>
      <c r="C159" s="69">
        <f>'Объединенные данные'!E157</f>
        <v>34471.764000000003</v>
      </c>
      <c r="D159" s="66">
        <f t="shared" si="10"/>
        <v>11302.004298762819</v>
      </c>
      <c r="E159" s="59">
        <f>'Объединенные данные'!D157</f>
        <v>39500</v>
      </c>
      <c r="F159">
        <f t="shared" si="11"/>
        <v>39405.91390166193</v>
      </c>
      <c r="G159" s="31">
        <f t="shared" si="12"/>
        <v>0.14313598519826043</v>
      </c>
      <c r="H159" s="31">
        <f t="shared" si="13"/>
        <v>4934.1499016619273</v>
      </c>
      <c r="I159" s="31">
        <f t="shared" si="14"/>
        <v>24345835.252070408</v>
      </c>
    </row>
    <row r="160" spans="2:9" x14ac:dyDescent="0.25">
      <c r="B160" t="e">
        <f>'Объединенные данные'!#REF!</f>
        <v>#REF!</v>
      </c>
      <c r="C160" s="69">
        <f>'Объединенные данные'!E158</f>
        <v>33492.588000000003</v>
      </c>
      <c r="D160" s="66">
        <f t="shared" si="10"/>
        <v>9509.9044692996958</v>
      </c>
      <c r="E160" s="59">
        <f>'Объединенные данные'!D158</f>
        <v>21400</v>
      </c>
      <c r="F160">
        <f t="shared" si="11"/>
        <v>32278.627589262331</v>
      </c>
      <c r="G160" s="31">
        <f t="shared" si="12"/>
        <v>3.6245643685034808E-2</v>
      </c>
      <c r="H160" s="31">
        <f t="shared" si="13"/>
        <v>1213.9604107376726</v>
      </c>
      <c r="I160" s="31">
        <f t="shared" si="14"/>
        <v>1473699.8788383789</v>
      </c>
    </row>
    <row r="161" spans="2:9" x14ac:dyDescent="0.25">
      <c r="B161" t="e">
        <f>'Объединенные данные'!#REF!</f>
        <v>#REF!</v>
      </c>
      <c r="C161" s="69">
        <f>'Объединенные данные'!E159</f>
        <v>30120.407999999999</v>
      </c>
      <c r="D161" s="66">
        <f t="shared" si="10"/>
        <v>9593.8117008737117</v>
      </c>
      <c r="E161" s="59">
        <f>'Объединенные данные'!D159</f>
        <v>30600</v>
      </c>
      <c r="F161">
        <f t="shared" si="11"/>
        <v>35314.682969801972</v>
      </c>
      <c r="G161" s="31">
        <f t="shared" si="12"/>
        <v>0.17245035225957009</v>
      </c>
      <c r="H161" s="31">
        <f t="shared" si="13"/>
        <v>5194.2749698019725</v>
      </c>
      <c r="I161" s="31">
        <f t="shared" si="14"/>
        <v>26980492.461911283</v>
      </c>
    </row>
    <row r="162" spans="2:9" x14ac:dyDescent="0.25">
      <c r="B162" t="e">
        <f>'Объединенные данные'!#REF!</f>
        <v>#REF!</v>
      </c>
      <c r="C162" s="69">
        <f>'Объединенные данные'!E160</f>
        <v>32675.183999999997</v>
      </c>
      <c r="D162" s="66">
        <f t="shared" si="10"/>
        <v>8322.3643265561604</v>
      </c>
      <c r="E162" s="59">
        <f>'Объединенные данные'!D160</f>
        <v>34900</v>
      </c>
      <c r="F162">
        <f t="shared" si="11"/>
        <v>35803.948700948677</v>
      </c>
      <c r="G162" s="31">
        <f t="shared" si="12"/>
        <v>9.5753544982292355E-2</v>
      </c>
      <c r="H162" s="31">
        <f t="shared" si="13"/>
        <v>3128.7647009486791</v>
      </c>
      <c r="I162" s="31">
        <f t="shared" si="14"/>
        <v>9789168.553902477</v>
      </c>
    </row>
    <row r="163" spans="2:9" x14ac:dyDescent="0.25">
      <c r="B163" t="e">
        <f>'Объединенные данные'!#REF!</f>
        <v>#REF!</v>
      </c>
      <c r="C163" s="69">
        <f>'Объединенные данные'!E161</f>
        <v>34143.108</v>
      </c>
      <c r="D163" s="66">
        <f t="shared" si="10"/>
        <v>9790.0466556831288</v>
      </c>
      <c r="E163" s="59">
        <f>'Объединенные данные'!D161</f>
        <v>36100</v>
      </c>
      <c r="F163">
        <f t="shared" si="11"/>
        <v>37233.337436425798</v>
      </c>
      <c r="G163" s="31">
        <f t="shared" si="12"/>
        <v>9.0508146956797195E-2</v>
      </c>
      <c r="H163" s="31">
        <f t="shared" si="13"/>
        <v>3090.2294364257978</v>
      </c>
      <c r="I163" s="31">
        <f t="shared" si="14"/>
        <v>9549517.9697525036</v>
      </c>
    </row>
    <row r="164" spans="2:9" x14ac:dyDescent="0.25">
      <c r="B164" t="e">
        <f>'Объединенные данные'!#REF!</f>
        <v>#REF!</v>
      </c>
      <c r="C164" s="69">
        <f>'Объединенные данные'!E162</f>
        <v>36365.579999999994</v>
      </c>
      <c r="D164" s="66">
        <f t="shared" si="10"/>
        <v>10082.527599457881</v>
      </c>
      <c r="E164" s="59">
        <f>'Объединенные данные'!D162</f>
        <v>35200</v>
      </c>
      <c r="F164">
        <f t="shared" si="11"/>
        <v>37149.635125931731</v>
      </c>
      <c r="G164" s="31">
        <f t="shared" si="12"/>
        <v>2.1560363561690377E-2</v>
      </c>
      <c r="H164" s="31">
        <f t="shared" si="13"/>
        <v>784.05512593173626</v>
      </c>
      <c r="I164" s="31">
        <f t="shared" si="14"/>
        <v>614742.44049983076</v>
      </c>
    </row>
    <row r="165" spans="2:9" x14ac:dyDescent="0.25">
      <c r="B165" t="e">
        <f>'Объединенные данные'!#REF!</f>
        <v>#REF!</v>
      </c>
      <c r="C165" s="69">
        <f>'Объединенные данные'!E163</f>
        <v>26723.508000000002</v>
      </c>
      <c r="D165" s="66">
        <f t="shared" si="10"/>
        <v>10819.629283512666</v>
      </c>
      <c r="E165" s="59">
        <f>'Объединенные данные'!D163</f>
        <v>26800</v>
      </c>
      <c r="F165">
        <f t="shared" si="11"/>
        <v>34954.816462756149</v>
      </c>
      <c r="G165" s="31">
        <f t="shared" si="12"/>
        <v>0.30801751262432114</v>
      </c>
      <c r="H165" s="31">
        <f t="shared" si="13"/>
        <v>8231.3084627561475</v>
      </c>
      <c r="I165" s="31">
        <f t="shared" si="14"/>
        <v>67754439.009040967</v>
      </c>
    </row>
    <row r="166" spans="2:9" x14ac:dyDescent="0.25">
      <c r="B166" t="e">
        <f>'Объединенные данные'!#REF!</f>
        <v>#REF!</v>
      </c>
      <c r="C166" s="69">
        <f>'Объединенные данные'!E164</f>
        <v>31331.424000000003</v>
      </c>
      <c r="D166" s="66">
        <f t="shared" si="10"/>
        <v>6568.3921062479812</v>
      </c>
      <c r="E166" s="59">
        <f>'Объединенные данные'!D164</f>
        <v>35800</v>
      </c>
      <c r="F166">
        <f t="shared" si="11"/>
        <v>34850.89755214363</v>
      </c>
      <c r="G166" s="31">
        <f t="shared" si="12"/>
        <v>0.11233046899316247</v>
      </c>
      <c r="H166" s="31">
        <f t="shared" si="13"/>
        <v>3519.4735521436269</v>
      </c>
      <c r="I166" s="31">
        <f t="shared" si="14"/>
        <v>12386694.084238479</v>
      </c>
    </row>
    <row r="167" spans="2:9" x14ac:dyDescent="0.25">
      <c r="B167" t="e">
        <f>'Объединенные данные'!#REF!</f>
        <v>#REF!</v>
      </c>
      <c r="C167" s="69">
        <f>'Объединенные данные'!E165</f>
        <v>36289.440000000002</v>
      </c>
      <c r="D167" s="66">
        <f t="shared" si="10"/>
        <v>9652.0561329255706</v>
      </c>
      <c r="E167" s="59">
        <f>'Объединенные данные'!D165</f>
        <v>37600</v>
      </c>
      <c r="F167">
        <f t="shared" si="11"/>
        <v>37620.753975971718</v>
      </c>
      <c r="G167" s="31">
        <f t="shared" si="12"/>
        <v>3.668598843001479E-2</v>
      </c>
      <c r="H167" s="31">
        <f t="shared" si="13"/>
        <v>1331.313975971716</v>
      </c>
      <c r="I167" s="31">
        <f t="shared" si="14"/>
        <v>1772396.9026176187</v>
      </c>
    </row>
    <row r="168" spans="2:9" x14ac:dyDescent="0.25">
      <c r="B168" t="e">
        <f>'Объединенные данные'!#REF!</f>
        <v>#REF!</v>
      </c>
      <c r="C168" s="69">
        <f>'Объединенные данные'!E166</f>
        <v>41186.063999999998</v>
      </c>
      <c r="D168" s="66">
        <f t="shared" si="10"/>
        <v>11132.958508352564</v>
      </c>
      <c r="E168" s="59">
        <f>'Объединенные данные'!D166</f>
        <v>39200</v>
      </c>
      <c r="F168">
        <f t="shared" si="11"/>
        <v>39188.935242925036</v>
      </c>
      <c r="G168" s="31">
        <f t="shared" si="12"/>
        <v>4.8490400953947986E-2</v>
      </c>
      <c r="H168" s="31">
        <f t="shared" si="13"/>
        <v>1997.1287570749628</v>
      </c>
      <c r="I168" s="31">
        <f t="shared" si="14"/>
        <v>3988523.2723357859</v>
      </c>
    </row>
    <row r="169" spans="2:9" x14ac:dyDescent="0.25">
      <c r="B169" t="e">
        <f>'Объединенные данные'!#REF!</f>
        <v>#REF!</v>
      </c>
      <c r="C169" s="69">
        <f>'Объединенные данные'!E167</f>
        <v>37021.428</v>
      </c>
      <c r="D169" s="66">
        <f t="shared" si="10"/>
        <v>12545.6012318516</v>
      </c>
      <c r="E169" s="59">
        <f>'Объединенные данные'!D167</f>
        <v>35500</v>
      </c>
      <c r="F169">
        <f t="shared" si="11"/>
        <v>38993.952475698046</v>
      </c>
      <c r="G169" s="31">
        <f t="shared" si="12"/>
        <v>5.3280615639624877E-2</v>
      </c>
      <c r="H169" s="31">
        <f t="shared" si="13"/>
        <v>1972.5244756980464</v>
      </c>
      <c r="I169" s="31">
        <f t="shared" si="14"/>
        <v>3890852.8072278532</v>
      </c>
    </row>
    <row r="170" spans="2:9" x14ac:dyDescent="0.25">
      <c r="B170" t="e">
        <f>'Объединенные данные'!#REF!</f>
        <v>#REF!</v>
      </c>
      <c r="C170" s="69">
        <f>'Объединенные данные'!E168</f>
        <v>38435.387999999999</v>
      </c>
      <c r="D170" s="66">
        <f t="shared" si="10"/>
        <v>10226.705309115365</v>
      </c>
      <c r="E170" s="59">
        <f>'Объединенные данные'!D168</f>
        <v>39700</v>
      </c>
      <c r="F170">
        <f t="shared" si="11"/>
        <v>38707.824976297685</v>
      </c>
      <c r="G170" s="31">
        <f t="shared" si="12"/>
        <v>7.0881807228714792E-3</v>
      </c>
      <c r="H170" s="31">
        <f t="shared" si="13"/>
        <v>272.43697629768576</v>
      </c>
      <c r="I170" s="31">
        <f t="shared" si="14"/>
        <v>74221.906054225794</v>
      </c>
    </row>
    <row r="171" spans="2:9" x14ac:dyDescent="0.25">
      <c r="B171" t="e">
        <f>'Объединенные данные'!#REF!</f>
        <v>#REF!</v>
      </c>
      <c r="C171" s="69">
        <f>'Объединенные данные'!E169</f>
        <v>37623.06</v>
      </c>
      <c r="D171" s="66">
        <f t="shared" si="10"/>
        <v>11320.80291546972</v>
      </c>
      <c r="E171" s="59">
        <f>'Объединенные данные'!D169</f>
        <v>37200</v>
      </c>
      <c r="F171">
        <f t="shared" si="11"/>
        <v>38675.115968391619</v>
      </c>
      <c r="G171" s="31">
        <f t="shared" si="12"/>
        <v>2.7963062238733953E-2</v>
      </c>
      <c r="H171" s="31">
        <f t="shared" si="13"/>
        <v>1052.0559683916217</v>
      </c>
      <c r="I171" s="31">
        <f t="shared" si="14"/>
        <v>1106821.760628433</v>
      </c>
    </row>
    <row r="172" spans="2:9" x14ac:dyDescent="0.25">
      <c r="B172" t="e">
        <f>'Объединенные данные'!#REF!</f>
        <v>#REF!</v>
      </c>
      <c r="C172" s="69">
        <f>'Объединенные данные'!E170</f>
        <v>25314.096000000001</v>
      </c>
      <c r="D172" s="66">
        <f t="shared" si="10"/>
        <v>10812.232098756454</v>
      </c>
      <c r="E172" s="59">
        <f>'Объединенные данные'!D170</f>
        <v>7680</v>
      </c>
      <c r="F172">
        <f t="shared" si="11"/>
        <v>28763.556517571422</v>
      </c>
      <c r="G172" s="31">
        <f t="shared" si="12"/>
        <v>0.13626639156189579</v>
      </c>
      <c r="H172" s="31">
        <f t="shared" si="13"/>
        <v>3449.4605175714205</v>
      </c>
      <c r="I172" s="31">
        <f t="shared" si="14"/>
        <v>11898777.862284092</v>
      </c>
    </row>
    <row r="173" spans="2:9" x14ac:dyDescent="0.25">
      <c r="B173" t="e">
        <f>'Объединенные данные'!#REF!</f>
        <v>#REF!</v>
      </c>
      <c r="C173" s="69">
        <f>'Объединенные данные'!E171</f>
        <v>27721.583999999999</v>
      </c>
      <c r="D173" s="66">
        <f t="shared" si="10"/>
        <v>5832.625137715585</v>
      </c>
      <c r="E173" s="59">
        <f>'Объединенные данные'!D171</f>
        <v>16320</v>
      </c>
      <c r="F173">
        <f t="shared" si="11"/>
        <v>28026.473223033237</v>
      </c>
      <c r="G173" s="31">
        <f t="shared" si="12"/>
        <v>1.0998261247742501E-2</v>
      </c>
      <c r="H173" s="31">
        <f t="shared" si="13"/>
        <v>304.88922303323852</v>
      </c>
      <c r="I173" s="31">
        <f t="shared" si="14"/>
        <v>92957.43832181186</v>
      </c>
    </row>
    <row r="174" spans="2:9" x14ac:dyDescent="0.25">
      <c r="B174" t="e">
        <f>'Объединенные данные'!#REF!</f>
        <v>#REF!</v>
      </c>
      <c r="C174" s="69">
        <f>'Объединенные данные'!E172</f>
        <v>33865.236000000004</v>
      </c>
      <c r="D174" s="66">
        <f t="shared" si="10"/>
        <v>8335.2923601418897</v>
      </c>
      <c r="E174" s="59">
        <f>'Объединенные данные'!D172</f>
        <v>41800</v>
      </c>
      <c r="F174">
        <f t="shared" si="11"/>
        <v>38045.519514265376</v>
      </c>
      <c r="G174" s="31">
        <f t="shared" si="12"/>
        <v>0.12343878289421549</v>
      </c>
      <c r="H174" s="31">
        <f t="shared" si="13"/>
        <v>4180.2835142653712</v>
      </c>
      <c r="I174" s="31">
        <f t="shared" si="14"/>
        <v>17474770.259638842</v>
      </c>
    </row>
    <row r="175" spans="2:9" x14ac:dyDescent="0.25">
      <c r="B175" t="e">
        <f>'Объединенные данные'!#REF!</f>
        <v>#REF!</v>
      </c>
      <c r="C175" s="69">
        <f>'Объединенные данные'!E173</f>
        <v>32528.135999999999</v>
      </c>
      <c r="D175" s="66">
        <f t="shared" si="10"/>
        <v>10575.239390010192</v>
      </c>
      <c r="E175" s="59">
        <f>'Объединенные данные'!D173</f>
        <v>41800</v>
      </c>
      <c r="F175">
        <f t="shared" si="11"/>
        <v>39634.494330024128</v>
      </c>
      <c r="G175" s="31">
        <f t="shared" si="12"/>
        <v>0.21846804655588412</v>
      </c>
      <c r="H175" s="31">
        <f t="shared" si="13"/>
        <v>7106.3583300241298</v>
      </c>
      <c r="I175" s="31">
        <f t="shared" si="14"/>
        <v>50500328.714703336</v>
      </c>
    </row>
    <row r="176" spans="2:9" x14ac:dyDescent="0.25">
      <c r="B176" t="e">
        <f>'Объединенные данные'!#REF!</f>
        <v>#REF!</v>
      </c>
      <c r="C176" s="69">
        <f>'Объединенные данные'!E174</f>
        <v>36535.5</v>
      </c>
      <c r="D176" s="66">
        <f t="shared" si="10"/>
        <v>9270.2052449125113</v>
      </c>
      <c r="E176" s="59">
        <f>'Объединенные данные'!D174</f>
        <v>21200</v>
      </c>
      <c r="F176">
        <f t="shared" si="11"/>
        <v>32043.882381941021</v>
      </c>
      <c r="G176" s="31">
        <f t="shared" si="12"/>
        <v>0.12293844666308054</v>
      </c>
      <c r="H176" s="31">
        <f t="shared" si="13"/>
        <v>4491.6176180589791</v>
      </c>
      <c r="I176" s="31">
        <f t="shared" si="14"/>
        <v>20174628.826857816</v>
      </c>
    </row>
    <row r="177" spans="2:9" x14ac:dyDescent="0.25">
      <c r="B177" t="e">
        <f>'Объединенные данные'!#REF!</f>
        <v>#REF!</v>
      </c>
      <c r="C177" s="69">
        <f>'Объединенные данные'!E175</f>
        <v>39585.983999999997</v>
      </c>
      <c r="D177" s="66">
        <f t="shared" si="10"/>
        <v>11087.761498250071</v>
      </c>
      <c r="E177" s="59">
        <f>'Объединенные данные'!D175</f>
        <v>39500</v>
      </c>
      <c r="F177">
        <f t="shared" si="11"/>
        <v>39253.93422985138</v>
      </c>
      <c r="G177" s="31">
        <f t="shared" si="12"/>
        <v>8.3880640720871442E-3</v>
      </c>
      <c r="H177" s="31">
        <f t="shared" si="13"/>
        <v>332.04977014861652</v>
      </c>
      <c r="I177" s="31">
        <f t="shared" si="14"/>
        <v>110257.04985574906</v>
      </c>
    </row>
    <row r="178" spans="2:9" x14ac:dyDescent="0.25">
      <c r="B178" t="e">
        <f>'Объединенные данные'!#REF!</f>
        <v>#REF!</v>
      </c>
      <c r="C178" s="69">
        <f>'Объединенные данные'!E176</f>
        <v>39408.084000000003</v>
      </c>
      <c r="D178" s="66">
        <f t="shared" si="10"/>
        <v>11855.169265258219</v>
      </c>
      <c r="E178" s="59">
        <f>'Объединенные данные'!D176</f>
        <v>23600</v>
      </c>
      <c r="F178">
        <f t="shared" si="11"/>
        <v>34654.092461953573</v>
      </c>
      <c r="G178" s="31">
        <f t="shared" si="12"/>
        <v>0.12063493211307684</v>
      </c>
      <c r="H178" s="31">
        <f t="shared" si="13"/>
        <v>4753.9915380464299</v>
      </c>
      <c r="I178" s="31">
        <f t="shared" si="14"/>
        <v>22600435.543817062</v>
      </c>
    </row>
    <row r="179" spans="2:9" x14ac:dyDescent="0.25">
      <c r="B179" t="e">
        <f>'Объединенные данные'!#REF!</f>
        <v>#REF!</v>
      </c>
      <c r="C179" s="69">
        <f>'Объединенные данные'!E177</f>
        <v>36060.887999999999</v>
      </c>
      <c r="D179" s="66">
        <f t="shared" si="10"/>
        <v>11407.73230940997</v>
      </c>
      <c r="E179" s="59">
        <f>'Объединенные данные'!D177</f>
        <v>23200</v>
      </c>
      <c r="F179">
        <f t="shared" si="11"/>
        <v>34207.274908167237</v>
      </c>
      <c r="G179" s="31">
        <f t="shared" si="12"/>
        <v>5.1402314103656067E-2</v>
      </c>
      <c r="H179" s="31">
        <f t="shared" si="13"/>
        <v>1853.6130918327617</v>
      </c>
      <c r="I179" s="31">
        <f t="shared" si="14"/>
        <v>3435881.4942138102</v>
      </c>
    </row>
    <row r="180" spans="2:9" x14ac:dyDescent="0.25">
      <c r="B180" t="e">
        <f>'Объединенные данные'!#REF!</f>
        <v>#REF!</v>
      </c>
      <c r="C180" s="69">
        <f>'Объединенные данные'!E178</f>
        <v>34326.240000000005</v>
      </c>
      <c r="D180" s="66">
        <f t="shared" si="10"/>
        <v>10048.347880818652</v>
      </c>
      <c r="E180" s="59">
        <f>'Объединенные данные'!D178</f>
        <v>18080</v>
      </c>
      <c r="F180">
        <f t="shared" si="11"/>
        <v>31586.448612604418</v>
      </c>
      <c r="G180" s="31">
        <f t="shared" si="12"/>
        <v>7.9816239337474407E-2</v>
      </c>
      <c r="H180" s="31">
        <f t="shared" si="13"/>
        <v>2739.7913873955877</v>
      </c>
      <c r="I180" s="31">
        <f t="shared" si="14"/>
        <v>7506456.8464470394</v>
      </c>
    </row>
    <row r="181" spans="2:9" x14ac:dyDescent="0.25">
      <c r="B181" t="e">
        <f>'Объединенные данные'!#REF!</f>
        <v>#REF!</v>
      </c>
      <c r="C181" s="69">
        <f>'Объединенные данные'!E179</f>
        <v>41231.652000000002</v>
      </c>
      <c r="D181" s="66">
        <f t="shared" si="10"/>
        <v>9742.9658002046526</v>
      </c>
      <c r="E181" s="59">
        <f>'Объединенные данные'!D179</f>
        <v>24960</v>
      </c>
      <c r="F181">
        <f t="shared" si="11"/>
        <v>33595.745703360837</v>
      </c>
      <c r="G181" s="31">
        <f t="shared" si="12"/>
        <v>0.18519525476784593</v>
      </c>
      <c r="H181" s="31">
        <f t="shared" si="13"/>
        <v>7635.9062966391648</v>
      </c>
      <c r="I181" s="31">
        <f t="shared" si="14"/>
        <v>58307064.971053645</v>
      </c>
    </row>
    <row r="182" spans="2:9" x14ac:dyDescent="0.25">
      <c r="B182" t="e">
        <f>'Объединенные данные'!#REF!</f>
        <v>#REF!</v>
      </c>
      <c r="C182" s="69">
        <f>'Объединенные данные'!E180</f>
        <v>42411.695999999996</v>
      </c>
      <c r="D182" s="66">
        <f t="shared" si="10"/>
        <v>12805.125847559491</v>
      </c>
      <c r="E182" s="59">
        <f>'Объединенные данные'!D180</f>
        <v>24160</v>
      </c>
      <c r="F182">
        <f t="shared" si="11"/>
        <v>35509.153450906211</v>
      </c>
      <c r="G182" s="31">
        <f t="shared" si="12"/>
        <v>0.16275092014933298</v>
      </c>
      <c r="H182" s="31">
        <f t="shared" si="13"/>
        <v>6902.5425490937851</v>
      </c>
      <c r="I182" s="31">
        <f t="shared" si="14"/>
        <v>47645093.642050125</v>
      </c>
    </row>
    <row r="183" spans="2:9" x14ac:dyDescent="0.25">
      <c r="B183" t="e">
        <f>'Объединенные данные'!#REF!</f>
        <v>#REF!</v>
      </c>
      <c r="C183" s="69">
        <f>'Объединенные данные'!E181</f>
        <v>34701.803999999996</v>
      </c>
      <c r="D183" s="66">
        <f t="shared" si="10"/>
        <v>12445.37234264709</v>
      </c>
      <c r="E183" s="59">
        <f>'Объединенные данные'!D181</f>
        <v>18880</v>
      </c>
      <c r="F183">
        <f t="shared" si="11"/>
        <v>33545.680076613316</v>
      </c>
      <c r="G183" s="31">
        <f t="shared" si="12"/>
        <v>3.3315960270730596E-2</v>
      </c>
      <c r="H183" s="31">
        <f t="shared" si="13"/>
        <v>1156.12392338668</v>
      </c>
      <c r="I183" s="31">
        <f t="shared" si="14"/>
        <v>1336622.5262270099</v>
      </c>
    </row>
    <row r="184" spans="2:9" x14ac:dyDescent="0.25">
      <c r="B184" t="e">
        <f>'Объединенные данные'!#REF!</f>
        <v>#REF!</v>
      </c>
      <c r="C184" s="69">
        <f>'Объединенные данные'!E182</f>
        <v>39181.812000000005</v>
      </c>
      <c r="D184" s="66">
        <f t="shared" si="10"/>
        <v>9119.2506390515882</v>
      </c>
      <c r="E184" s="59">
        <f>'Объединенные данные'!D182</f>
        <v>39400</v>
      </c>
      <c r="F184">
        <f t="shared" si="11"/>
        <v>37825.157327253961</v>
      </c>
      <c r="G184" s="31">
        <f t="shared" si="12"/>
        <v>3.4624602679070693E-2</v>
      </c>
      <c r="H184" s="31">
        <f t="shared" si="13"/>
        <v>1356.6546727460445</v>
      </c>
      <c r="I184" s="31">
        <f t="shared" si="14"/>
        <v>1840511.9010836771</v>
      </c>
    </row>
    <row r="185" spans="2:9" x14ac:dyDescent="0.25">
      <c r="B185" t="e">
        <f>'Объединенные данные'!#REF!</f>
        <v>#REF!</v>
      </c>
      <c r="C185" s="69">
        <f>'Объединенные данные'!E183</f>
        <v>39578.436000000002</v>
      </c>
      <c r="D185" s="66">
        <f t="shared" si="10"/>
        <v>11913.224715751065</v>
      </c>
      <c r="E185" s="59">
        <f>'Объединенные данные'!D183</f>
        <v>22160</v>
      </c>
      <c r="F185">
        <f t="shared" si="11"/>
        <v>34229.383711516726</v>
      </c>
      <c r="G185" s="31">
        <f t="shared" si="12"/>
        <v>0.13515067367703149</v>
      </c>
      <c r="H185" s="31">
        <f t="shared" si="13"/>
        <v>5349.0522884832753</v>
      </c>
      <c r="I185" s="31">
        <f t="shared" si="14"/>
        <v>28612360.384928163</v>
      </c>
    </row>
    <row r="186" spans="2:9" x14ac:dyDescent="0.25">
      <c r="B186" t="e">
        <f>'Объединенные данные'!#REF!</f>
        <v>#REF!</v>
      </c>
      <c r="C186" s="69">
        <f>'Объединенные данные'!E184</f>
        <v>33250.199999999997</v>
      </c>
      <c r="D186" s="66">
        <f t="shared" si="10"/>
        <v>11527.58345761423</v>
      </c>
      <c r="E186" s="59">
        <f>'Объединенные данные'!D184</f>
        <v>18960</v>
      </c>
      <c r="F186">
        <f t="shared" si="11"/>
        <v>32920.501406660558</v>
      </c>
      <c r="G186" s="31">
        <f t="shared" si="12"/>
        <v>9.9156875248701953E-3</v>
      </c>
      <c r="H186" s="31">
        <f t="shared" si="13"/>
        <v>329.69859333943896</v>
      </c>
      <c r="I186" s="31">
        <f t="shared" si="14"/>
        <v>108701.16245000475</v>
      </c>
    </row>
    <row r="187" spans="2:9" x14ac:dyDescent="0.25">
      <c r="B187" t="e">
        <f>'Объединенные данные'!#REF!</f>
        <v>#REF!</v>
      </c>
      <c r="C187" s="69">
        <f>'Объединенные данные'!E185</f>
        <v>30221.531999999999</v>
      </c>
      <c r="D187" s="66">
        <f t="shared" si="10"/>
        <v>8867.6496755779044</v>
      </c>
      <c r="E187" s="59">
        <f>'Объединенные данные'!D185</f>
        <v>16640</v>
      </c>
      <c r="F187">
        <f t="shared" si="11"/>
        <v>30282.992134813721</v>
      </c>
      <c r="G187" s="31">
        <f t="shared" si="12"/>
        <v>2.0336538469896931E-3</v>
      </c>
      <c r="H187" s="31">
        <f t="shared" si="13"/>
        <v>61.460134813722107</v>
      </c>
      <c r="I187" s="31">
        <f t="shared" si="14"/>
        <v>3777.3481713208962</v>
      </c>
    </row>
    <row r="188" spans="2:9" x14ac:dyDescent="0.25">
      <c r="B188" t="e">
        <f>'Объединенные данные'!#REF!</f>
        <v>#REF!</v>
      </c>
      <c r="C188" s="69">
        <f>'Объединенные данные'!E186</f>
        <v>40409.267999999996</v>
      </c>
      <c r="D188" s="66">
        <f t="shared" si="10"/>
        <v>8393.8122649701363</v>
      </c>
      <c r="E188" s="59">
        <f>'Объединенные данные'!D186</f>
        <v>43400</v>
      </c>
      <c r="F188">
        <f t="shared" si="11"/>
        <v>38604.690347480449</v>
      </c>
      <c r="G188" s="31">
        <f t="shared" si="12"/>
        <v>4.4657518976081112E-2</v>
      </c>
      <c r="H188" s="31">
        <f t="shared" si="13"/>
        <v>1804.577652519547</v>
      </c>
      <c r="I188" s="31">
        <f t="shared" si="14"/>
        <v>3256500.5039729588</v>
      </c>
    </row>
    <row r="189" spans="2:9" x14ac:dyDescent="0.25">
      <c r="B189" t="e">
        <f>'Объединенные данные'!#REF!</f>
        <v>#REF!</v>
      </c>
      <c r="C189" s="69">
        <f>'Объединенные данные'!E187</f>
        <v>39360.084000000003</v>
      </c>
      <c r="D189" s="66">
        <f t="shared" si="10"/>
        <v>12969.063688929176</v>
      </c>
      <c r="E189" s="59">
        <f>'Объединенные данные'!D187</f>
        <v>17120</v>
      </c>
      <c r="F189">
        <f t="shared" si="11"/>
        <v>33347.752775263216</v>
      </c>
      <c r="G189" s="31">
        <f t="shared" si="12"/>
        <v>0.15275199170654175</v>
      </c>
      <c r="H189" s="31">
        <f t="shared" si="13"/>
        <v>6012.3312247367867</v>
      </c>
      <c r="I189" s="31">
        <f t="shared" si="14"/>
        <v>36148126.755944952</v>
      </c>
    </row>
    <row r="190" spans="2:9" x14ac:dyDescent="0.25">
      <c r="B190" t="e">
        <f>'Объединенные данные'!#REF!</f>
        <v>#REF!</v>
      </c>
      <c r="C190" s="69">
        <f>'Объединенные данные'!E188</f>
        <v>27728.628000000004</v>
      </c>
      <c r="D190" s="66">
        <f t="shared" si="10"/>
        <v>11286.980455885961</v>
      </c>
      <c r="E190" s="59">
        <f>'Объединенные данные'!D188</f>
        <v>20400</v>
      </c>
      <c r="F190">
        <f t="shared" si="11"/>
        <v>33215.714478081922</v>
      </c>
      <c r="G190" s="31">
        <f t="shared" si="12"/>
        <v>0.19788524978884339</v>
      </c>
      <c r="H190" s="31">
        <f t="shared" si="13"/>
        <v>5487.0864780819174</v>
      </c>
      <c r="I190" s="31">
        <f t="shared" si="14"/>
        <v>30108118.017949421</v>
      </c>
    </row>
    <row r="191" spans="2:9" x14ac:dyDescent="0.25">
      <c r="B191" t="e">
        <f>'Объединенные данные'!#REF!</f>
        <v>#REF!</v>
      </c>
      <c r="C191" s="69">
        <f>'Объединенные данные'!E189</f>
        <v>28022.579999999998</v>
      </c>
      <c r="D191" s="66">
        <f t="shared" si="10"/>
        <v>6615.983999459113</v>
      </c>
      <c r="E191" s="59">
        <f>'Объединенные данные'!D189</f>
        <v>15840</v>
      </c>
      <c r="F191">
        <f t="shared" si="11"/>
        <v>28426.875363546227</v>
      </c>
      <c r="G191" s="31">
        <f t="shared" si="12"/>
        <v>1.4427485390218498E-2</v>
      </c>
      <c r="H191" s="31">
        <f t="shared" si="13"/>
        <v>404.29536354622905</v>
      </c>
      <c r="I191" s="31">
        <f t="shared" si="14"/>
        <v>163454.74098497751</v>
      </c>
    </row>
    <row r="192" spans="2:9" x14ac:dyDescent="0.25">
      <c r="B192" t="e">
        <f>'Объединенные данные'!#REF!</f>
        <v>#REF!</v>
      </c>
      <c r="C192" s="69">
        <f>'Объединенные данные'!E190</f>
        <v>25744.248</v>
      </c>
      <c r="D192" s="66">
        <f t="shared" si="10"/>
        <v>8163.4442405901209</v>
      </c>
      <c r="E192" s="59">
        <f>'Объединенные данные'!D190</f>
        <v>26800</v>
      </c>
      <c r="F192">
        <f t="shared" si="11"/>
        <v>33070.570503847397</v>
      </c>
      <c r="G192" s="31">
        <f t="shared" si="12"/>
        <v>0.28458094809556672</v>
      </c>
      <c r="H192" s="31">
        <f t="shared" si="13"/>
        <v>7326.3225038473975</v>
      </c>
      <c r="I192" s="31">
        <f t="shared" si="14"/>
        <v>53675001.430380799</v>
      </c>
    </row>
    <row r="193" spans="2:9" x14ac:dyDescent="0.25">
      <c r="B193" t="e">
        <f>'Объединенные данные'!#REF!</f>
        <v>#REF!</v>
      </c>
      <c r="C193" s="69">
        <f>'Объединенные данные'!E191</f>
        <v>29684.004000000001</v>
      </c>
      <c r="D193" s="66">
        <f t="shared" si="10"/>
        <v>7187.2641290819138</v>
      </c>
      <c r="E193" s="59">
        <f>'Объединенные данные'!D191</f>
        <v>29300</v>
      </c>
      <c r="F193">
        <f t="shared" si="11"/>
        <v>33186.92788698263</v>
      </c>
      <c r="G193" s="31">
        <f t="shared" si="12"/>
        <v>0.11800712218549186</v>
      </c>
      <c r="H193" s="31">
        <f t="shared" si="13"/>
        <v>3502.9238869826295</v>
      </c>
      <c r="I193" s="31">
        <f t="shared" si="14"/>
        <v>12270475.757993493</v>
      </c>
    </row>
    <row r="194" spans="2:9" x14ac:dyDescent="0.25">
      <c r="B194" t="e">
        <f>'Объединенные данные'!#REF!</f>
        <v>#REF!</v>
      </c>
      <c r="C194" s="69">
        <f>'Объединенные данные'!E192</f>
        <v>22283.495999999999</v>
      </c>
      <c r="D194" s="66">
        <f t="shared" si="10"/>
        <v>9092.3293069379833</v>
      </c>
      <c r="E194" s="59">
        <f>'Объединенные данные'!D192</f>
        <v>10400</v>
      </c>
      <c r="F194">
        <f t="shared" si="11"/>
        <v>28423.509478467284</v>
      </c>
      <c r="G194" s="31">
        <f t="shared" si="12"/>
        <v>0.2755408522283615</v>
      </c>
      <c r="H194" s="31">
        <f t="shared" si="13"/>
        <v>6140.0134784672846</v>
      </c>
      <c r="I194" s="31">
        <f t="shared" si="14"/>
        <v>37699765.515759923</v>
      </c>
    </row>
    <row r="195" spans="2:9" x14ac:dyDescent="0.25">
      <c r="B195" t="e">
        <f>'Объединенные данные'!#REF!</f>
        <v>#REF!</v>
      </c>
      <c r="C195" s="69">
        <f>'Объединенные данные'!E193</f>
        <v>36058.415999999997</v>
      </c>
      <c r="D195" s="66">
        <f t="shared" si="10"/>
        <v>5555.497318740503</v>
      </c>
      <c r="E195" s="59">
        <f>'Объединенные данные'!D193</f>
        <v>15200</v>
      </c>
      <c r="F195">
        <f t="shared" si="11"/>
        <v>27467.523576973683</v>
      </c>
      <c r="G195" s="31">
        <f t="shared" si="12"/>
        <v>0.23824930143981685</v>
      </c>
      <c r="H195" s="31">
        <f t="shared" si="13"/>
        <v>8590.8924230263146</v>
      </c>
      <c r="I195" s="31">
        <f t="shared" si="14"/>
        <v>73803432.62401095</v>
      </c>
    </row>
    <row r="196" spans="2:9" x14ac:dyDescent="0.25">
      <c r="B196" t="e">
        <f>'Объединенные данные'!#REF!</f>
        <v>#REF!</v>
      </c>
      <c r="C196" s="69">
        <f>'Объединенные данные'!E194</f>
        <v>40550.184000000001</v>
      </c>
      <c r="D196" s="66">
        <f t="shared" si="10"/>
        <v>12147.017976254812</v>
      </c>
      <c r="E196" s="59">
        <f>'Объединенные данные'!D194</f>
        <v>24480</v>
      </c>
      <c r="F196">
        <f t="shared" si="11"/>
        <v>35145.836129428164</v>
      </c>
      <c r="G196" s="31">
        <f t="shared" si="12"/>
        <v>0.13327554495367608</v>
      </c>
      <c r="H196" s="31">
        <f t="shared" si="13"/>
        <v>5404.3478705718371</v>
      </c>
      <c r="I196" s="31">
        <f t="shared" si="14"/>
        <v>29206975.906154349</v>
      </c>
    </row>
    <row r="197" spans="2:9" x14ac:dyDescent="0.25">
      <c r="B197" t="e">
        <f>'Объединенные данные'!#REF!</f>
        <v>#REF!</v>
      </c>
      <c r="C197" s="69">
        <f>'Объединенные данные'!E195</f>
        <v>34660.103999999999</v>
      </c>
      <c r="D197" s="66">
        <f t="shared" si="10"/>
        <v>12311.536212948493</v>
      </c>
      <c r="E197" s="59">
        <f>'Объединенные данные'!D195</f>
        <v>23520</v>
      </c>
      <c r="F197">
        <f t="shared" si="11"/>
        <v>34951.947392505637</v>
      </c>
      <c r="G197" s="31">
        <f t="shared" si="12"/>
        <v>8.4201533990099359E-3</v>
      </c>
      <c r="H197" s="31">
        <f t="shared" si="13"/>
        <v>291.84339250563789</v>
      </c>
      <c r="I197" s="31">
        <f t="shared" si="14"/>
        <v>85172.565749199814</v>
      </c>
    </row>
    <row r="198" spans="2:9" x14ac:dyDescent="0.25">
      <c r="B198" t="e">
        <f>'Объединенные данные'!#REF!</f>
        <v>#REF!</v>
      </c>
      <c r="C198" s="69">
        <f>'Объединенные данные'!E196</f>
        <v>36186.491999999998</v>
      </c>
      <c r="D198" s="66">
        <f t="shared" si="10"/>
        <v>9330.2882376815578</v>
      </c>
      <c r="E198" s="59">
        <f>'Объединенные данные'!D196</f>
        <v>39300</v>
      </c>
      <c r="F198">
        <f t="shared" si="11"/>
        <v>37942.509669248029</v>
      </c>
      <c r="G198" s="31">
        <f t="shared" si="12"/>
        <v>4.8526883159827457E-2</v>
      </c>
      <c r="H198" s="31">
        <f t="shared" si="13"/>
        <v>1756.0176692480309</v>
      </c>
      <c r="I198" s="31">
        <f t="shared" si="14"/>
        <v>3083598.0547112869</v>
      </c>
    </row>
    <row r="199" spans="2:9" x14ac:dyDescent="0.25">
      <c r="B199" t="e">
        <f>'Объединенные данные'!#REF!</f>
        <v>#REF!</v>
      </c>
      <c r="C199" s="69">
        <f>'Объединенные данные'!E197</f>
        <v>34772.748</v>
      </c>
      <c r="D199" s="66">
        <f t="shared" si="10"/>
        <v>10682.33964225158</v>
      </c>
      <c r="E199" s="59">
        <f>'Объединенные данные'!D197</f>
        <v>21920</v>
      </c>
      <c r="F199">
        <f t="shared" si="11"/>
        <v>33278.569110415323</v>
      </c>
      <c r="G199" s="31">
        <f t="shared" si="12"/>
        <v>4.296982480604284E-2</v>
      </c>
      <c r="H199" s="31">
        <f t="shared" si="13"/>
        <v>1494.1788895846767</v>
      </c>
      <c r="I199" s="31">
        <f t="shared" si="14"/>
        <v>2232570.5540804975</v>
      </c>
    </row>
    <row r="200" spans="2:9" x14ac:dyDescent="0.25">
      <c r="B200" t="e">
        <f>'Объединенные данные'!#REF!</f>
        <v>#REF!</v>
      </c>
      <c r="C200" s="69">
        <f>'Объединенные данные'!E198</f>
        <v>32812.536</v>
      </c>
      <c r="D200" s="66">
        <f t="shared" ref="D200:D263" si="15">$G$1*C199+$G$2*C198</f>
        <v>9911.8135966504633</v>
      </c>
      <c r="E200" s="59">
        <f>'Объединенные данные'!D198</f>
        <v>20400</v>
      </c>
      <c r="F200">
        <f t="shared" ref="F200:F263" si="16">$N$23+$N$24*D200+$N$25*E200</f>
        <v>32240.19787985248</v>
      </c>
      <c r="G200" s="31">
        <f t="shared" ref="G200:G263" si="17">ABS((F200-C200)/C200)</f>
        <v>1.7442666429303737E-2</v>
      </c>
      <c r="H200" s="31">
        <f t="shared" ref="H200:H263" si="18">ABS(F200-C200)</f>
        <v>572.33812014752039</v>
      </c>
      <c r="I200" s="31">
        <f t="shared" ref="I200:I263" si="19">(F200-C200)^2</f>
        <v>327570.92377399746</v>
      </c>
    </row>
    <row r="201" spans="2:9" x14ac:dyDescent="0.25">
      <c r="B201" t="e">
        <f>'Объединенные данные'!#REF!</f>
        <v>#REF!</v>
      </c>
      <c r="C201" s="69">
        <f>'Объединенные данные'!E199</f>
        <v>34241.124000000003</v>
      </c>
      <c r="D201" s="66">
        <f t="shared" si="15"/>
        <v>9276.2885319054403</v>
      </c>
      <c r="E201" s="59">
        <f>'Объединенные данные'!D199</f>
        <v>16080</v>
      </c>
      <c r="F201">
        <f t="shared" si="16"/>
        <v>30391.692300924118</v>
      </c>
      <c r="G201" s="31">
        <f t="shared" si="17"/>
        <v>0.11242130074573151</v>
      </c>
      <c r="H201" s="31">
        <f t="shared" si="18"/>
        <v>3849.4316990758853</v>
      </c>
      <c r="I201" s="31">
        <f t="shared" si="19"/>
        <v>14818124.405850258</v>
      </c>
    </row>
    <row r="202" spans="2:9" x14ac:dyDescent="0.25">
      <c r="B202" t="e">
        <f>'Объединенные данные'!#REF!</f>
        <v>#REF!</v>
      </c>
      <c r="C202" s="69">
        <f>'Объединенные данные'!E200</f>
        <v>25310.976000000002</v>
      </c>
      <c r="D202" s="66">
        <f t="shared" si="15"/>
        <v>10106.132136937551</v>
      </c>
      <c r="E202" s="59">
        <f>'Объединенные данные'!D200</f>
        <v>20160</v>
      </c>
      <c r="F202">
        <f t="shared" si="16"/>
        <v>32300.394976544831</v>
      </c>
      <c r="G202" s="31">
        <f t="shared" si="17"/>
        <v>0.27614181991815834</v>
      </c>
      <c r="H202" s="31">
        <f t="shared" si="18"/>
        <v>6989.4189765448282</v>
      </c>
      <c r="I202" s="31">
        <f t="shared" si="19"/>
        <v>48851977.629684955</v>
      </c>
    </row>
    <row r="203" spans="2:9" x14ac:dyDescent="0.25">
      <c r="B203" t="e">
        <f>'Объединенные данные'!#REF!</f>
        <v>#REF!</v>
      </c>
      <c r="C203" s="69">
        <f>'Объединенные данные'!E201</f>
        <v>30274.487999999998</v>
      </c>
      <c r="D203" s="66">
        <f t="shared" si="15"/>
        <v>6246.0056357240483</v>
      </c>
      <c r="E203" s="59">
        <f>'Объединенные данные'!D201</f>
        <v>18720</v>
      </c>
      <c r="F203">
        <f t="shared" si="16"/>
        <v>29096.204228630606</v>
      </c>
      <c r="G203" s="31">
        <f t="shared" si="17"/>
        <v>3.8920023069238752E-2</v>
      </c>
      <c r="H203" s="31">
        <f t="shared" si="18"/>
        <v>1178.2837713693916</v>
      </c>
      <c r="I203" s="31">
        <f t="shared" si="19"/>
        <v>1388352.6458724767</v>
      </c>
    </row>
    <row r="204" spans="2:9" x14ac:dyDescent="0.25">
      <c r="B204" t="e">
        <f>'Объединенные данные'!#REF!</f>
        <v>#REF!</v>
      </c>
      <c r="C204" s="69">
        <f>'Объединенные данные'!E202</f>
        <v>26096.052</v>
      </c>
      <c r="D204" s="66">
        <f t="shared" si="15"/>
        <v>9389.1130368465037</v>
      </c>
      <c r="E204" s="59">
        <f>'Объединенные данные'!D202</f>
        <v>17800</v>
      </c>
      <c r="F204">
        <f t="shared" si="16"/>
        <v>31028.210106658236</v>
      </c>
      <c r="G204" s="31">
        <f t="shared" si="17"/>
        <v>0.18900016395806679</v>
      </c>
      <c r="H204" s="31">
        <f t="shared" si="18"/>
        <v>4932.1581066582366</v>
      </c>
      <c r="I204" s="31">
        <f t="shared" si="19"/>
        <v>24326183.589074563</v>
      </c>
    </row>
    <row r="205" spans="2:9" x14ac:dyDescent="0.25">
      <c r="B205" t="e">
        <f>'Объединенные данные'!#REF!</f>
        <v>#REF!</v>
      </c>
      <c r="C205" s="69">
        <f>'Объединенные данные'!E203</f>
        <v>33048.732000000004</v>
      </c>
      <c r="D205" s="66">
        <f t="shared" si="15"/>
        <v>7056.3213286835971</v>
      </c>
      <c r="E205" s="59">
        <f>'Объединенные данные'!D203</f>
        <v>19840</v>
      </c>
      <c r="F205">
        <f t="shared" si="16"/>
        <v>30033.386972407243</v>
      </c>
      <c r="G205" s="31">
        <f t="shared" si="17"/>
        <v>9.1239356099736602E-2</v>
      </c>
      <c r="H205" s="31">
        <f t="shared" si="18"/>
        <v>3015.3450275927607</v>
      </c>
      <c r="I205" s="31">
        <f t="shared" si="19"/>
        <v>9092305.6354283877</v>
      </c>
    </row>
    <row r="206" spans="2:9" x14ac:dyDescent="0.25">
      <c r="B206" t="e">
        <f>'Объединенные данные'!#REF!</f>
        <v>#REF!</v>
      </c>
      <c r="C206" s="69">
        <f>'Объединенные данные'!E204</f>
        <v>35722.235999999997</v>
      </c>
      <c r="D206" s="66">
        <f t="shared" si="15"/>
        <v>10437.625373226876</v>
      </c>
      <c r="E206" s="59">
        <f>'Объединенные данные'!D204</f>
        <v>20320</v>
      </c>
      <c r="F206">
        <f t="shared" si="16"/>
        <v>32587.315620066263</v>
      </c>
      <c r="G206" s="31">
        <f t="shared" si="17"/>
        <v>8.7758234952978145E-2</v>
      </c>
      <c r="H206" s="31">
        <f t="shared" si="18"/>
        <v>3134.9203799337338</v>
      </c>
      <c r="I206" s="31">
        <f t="shared" si="19"/>
        <v>9827725.7885238659</v>
      </c>
    </row>
    <row r="207" spans="2:9" x14ac:dyDescent="0.25">
      <c r="B207" t="e">
        <f>'Объединенные данные'!#REF!</f>
        <v>#REF!</v>
      </c>
      <c r="C207" s="69">
        <f>'Объединенные данные'!E205</f>
        <v>26685.612000000001</v>
      </c>
      <c r="D207" s="66">
        <f t="shared" si="15"/>
        <v>10688.342124702915</v>
      </c>
      <c r="E207" s="59">
        <f>'Объединенные данные'!D205</f>
        <v>10320</v>
      </c>
      <c r="F207">
        <f t="shared" si="16"/>
        <v>29529.807002654499</v>
      </c>
      <c r="G207" s="31">
        <f t="shared" si="17"/>
        <v>0.10658159170771493</v>
      </c>
      <c r="H207" s="31">
        <f t="shared" si="18"/>
        <v>2844.1950026544982</v>
      </c>
      <c r="I207" s="31">
        <f t="shared" si="19"/>
        <v>8089445.213124821</v>
      </c>
    </row>
    <row r="208" spans="2:9" x14ac:dyDescent="0.25">
      <c r="B208" t="e">
        <f>'Объединенные данные'!#REF!</f>
        <v>#REF!</v>
      </c>
      <c r="C208" s="69">
        <f>'Объединенные данные'!E206</f>
        <v>36837.372000000003</v>
      </c>
      <c r="D208" s="66">
        <f t="shared" si="15"/>
        <v>6631.6366611626563</v>
      </c>
      <c r="E208" s="59">
        <f>'Объединенные данные'!D206</f>
        <v>22400</v>
      </c>
      <c r="F208">
        <f t="shared" si="16"/>
        <v>30560.376660208029</v>
      </c>
      <c r="G208" s="31">
        <f t="shared" si="17"/>
        <v>0.17039747948881842</v>
      </c>
      <c r="H208" s="31">
        <f t="shared" si="18"/>
        <v>6276.9953397919744</v>
      </c>
      <c r="I208" s="31">
        <f t="shared" si="19"/>
        <v>39400670.495770164</v>
      </c>
    </row>
    <row r="209" spans="2:9" x14ac:dyDescent="0.25">
      <c r="B209" t="e">
        <f>'Объединенные данные'!#REF!</f>
        <v>#REF!</v>
      </c>
      <c r="C209" s="69">
        <f>'Объединенные данные'!E207</f>
        <v>41920.332000000002</v>
      </c>
      <c r="D209" s="66">
        <f t="shared" si="15"/>
        <v>11928.693905718239</v>
      </c>
      <c r="E209" s="59">
        <f>'Объединенные данные'!D207</f>
        <v>25120</v>
      </c>
      <c r="F209">
        <f t="shared" si="16"/>
        <v>35198.024464914328</v>
      </c>
      <c r="G209" s="31">
        <f t="shared" si="17"/>
        <v>0.16035911965309993</v>
      </c>
      <c r="H209" s="31">
        <f t="shared" si="18"/>
        <v>6722.3075350856743</v>
      </c>
      <c r="I209" s="31">
        <f t="shared" si="19"/>
        <v>45189418.596269637</v>
      </c>
    </row>
    <row r="210" spans="2:9" x14ac:dyDescent="0.25">
      <c r="B210" t="e">
        <f>'Объединенные данные'!#REF!</f>
        <v>#REF!</v>
      </c>
      <c r="C210" s="69">
        <f>'Объединенные данные'!E208</f>
        <v>37979.520000000004</v>
      </c>
      <c r="D210" s="66">
        <f t="shared" si="15"/>
        <v>12781.408464596483</v>
      </c>
      <c r="E210" s="59">
        <f>'Объединенные данные'!D208</f>
        <v>15600</v>
      </c>
      <c r="F210">
        <f t="shared" si="16"/>
        <v>32722.858757994385</v>
      </c>
      <c r="G210" s="31">
        <f t="shared" si="17"/>
        <v>0.13840778509063881</v>
      </c>
      <c r="H210" s="31">
        <f t="shared" si="18"/>
        <v>5256.661242005619</v>
      </c>
      <c r="I210" s="31">
        <f t="shared" si="19"/>
        <v>27632487.413204055</v>
      </c>
    </row>
    <row r="211" spans="2:9" x14ac:dyDescent="0.25">
      <c r="B211" t="e">
        <f>'Объединенные данные'!#REF!</f>
        <v>#REF!</v>
      </c>
      <c r="C211" s="69">
        <f>'Объединенные данные'!E209</f>
        <v>39403.067999999999</v>
      </c>
      <c r="D211" s="66">
        <f t="shared" si="15"/>
        <v>10532.024822490577</v>
      </c>
      <c r="E211" s="59">
        <f>'Объединенные данные'!D209</f>
        <v>40900</v>
      </c>
      <c r="F211">
        <f t="shared" si="16"/>
        <v>39312.656159129219</v>
      </c>
      <c r="G211" s="31">
        <f t="shared" si="17"/>
        <v>2.2945381022305166E-3</v>
      </c>
      <c r="H211" s="31">
        <f t="shared" si="18"/>
        <v>90.411840870779997</v>
      </c>
      <c r="I211" s="31">
        <f t="shared" si="19"/>
        <v>8174.3009696432446</v>
      </c>
    </row>
    <row r="212" spans="2:9" x14ac:dyDescent="0.25">
      <c r="B212" t="e">
        <f>'Объединенные данные'!#REF!</f>
        <v>#REF!</v>
      </c>
      <c r="C212" s="69">
        <f>'Объединенные данные'!E210</f>
        <v>35551.188000000002</v>
      </c>
      <c r="D212" s="66">
        <f t="shared" si="15"/>
        <v>11602.635209379459</v>
      </c>
      <c r="E212" s="59">
        <f>'Объединенные данные'!D210</f>
        <v>14400</v>
      </c>
      <c r="F212">
        <f t="shared" si="16"/>
        <v>31498.416495074725</v>
      </c>
      <c r="G212" s="31">
        <f t="shared" si="17"/>
        <v>0.1139982018301407</v>
      </c>
      <c r="H212" s="31">
        <f t="shared" si="18"/>
        <v>4052.7715049252765</v>
      </c>
      <c r="I212" s="31">
        <f t="shared" si="19"/>
        <v>16424956.87113429</v>
      </c>
    </row>
    <row r="213" spans="2:9" x14ac:dyDescent="0.25">
      <c r="B213" t="e">
        <f>'Объединенные данные'!#REF!</f>
        <v>#REF!</v>
      </c>
      <c r="C213" s="69">
        <f>'Объединенные данные'!E211</f>
        <v>37280.615999999995</v>
      </c>
      <c r="D213" s="66">
        <f t="shared" si="15"/>
        <v>9838.6387365153096</v>
      </c>
      <c r="E213" s="59">
        <f>'Объединенные данные'!D211</f>
        <v>38700</v>
      </c>
      <c r="F213">
        <f t="shared" si="16"/>
        <v>38109.001884568854</v>
      </c>
      <c r="G213" s="31">
        <f t="shared" si="17"/>
        <v>2.2220284250905598E-2</v>
      </c>
      <c r="H213" s="31">
        <f t="shared" si="18"/>
        <v>828.38588456885918</v>
      </c>
      <c r="I213" s="31">
        <f t="shared" si="19"/>
        <v>686223.1737529313</v>
      </c>
    </row>
    <row r="214" spans="2:9" x14ac:dyDescent="0.25">
      <c r="B214" t="e">
        <f>'Объединенные данные'!#REF!</f>
        <v>#REF!</v>
      </c>
      <c r="C214" s="69">
        <f>'Объединенные данные'!E212</f>
        <v>35051.004000000001</v>
      </c>
      <c r="D214" s="66">
        <f t="shared" si="15"/>
        <v>11024.564200257242</v>
      </c>
      <c r="E214" s="59">
        <f>'Объединенные данные'!D212</f>
        <v>24240</v>
      </c>
      <c r="F214">
        <f t="shared" si="16"/>
        <v>34271.94057983697</v>
      </c>
      <c r="G214" s="31">
        <f t="shared" si="17"/>
        <v>2.2226565041133513E-2</v>
      </c>
      <c r="H214" s="31">
        <f t="shared" si="18"/>
        <v>779.06342016303097</v>
      </c>
      <c r="I214" s="31">
        <f t="shared" si="19"/>
        <v>606939.81263611931</v>
      </c>
    </row>
    <row r="215" spans="2:9" x14ac:dyDescent="0.25">
      <c r="B215" t="e">
        <f>'Объединенные данные'!#REF!</f>
        <v>#REF!</v>
      </c>
      <c r="C215" s="69">
        <f>'Объединенные данные'!E213</f>
        <v>32319.984</v>
      </c>
      <c r="D215" s="66">
        <f t="shared" si="15"/>
        <v>9892.4806233482777</v>
      </c>
      <c r="E215" s="59">
        <f>'Объединенные данные'!D213</f>
        <v>19840</v>
      </c>
      <c r="F215">
        <f t="shared" si="16"/>
        <v>32045.303161767864</v>
      </c>
      <c r="G215" s="31">
        <f t="shared" si="17"/>
        <v>8.4987925189609001E-3</v>
      </c>
      <c r="H215" s="31">
        <f t="shared" si="18"/>
        <v>274.68083823213601</v>
      </c>
      <c r="I215" s="31">
        <f t="shared" si="19"/>
        <v>75449.562891908878</v>
      </c>
    </row>
    <row r="216" spans="2:9" x14ac:dyDescent="0.25">
      <c r="B216" t="e">
        <f>'Объединенные данные'!#REF!</f>
        <v>#REF!</v>
      </c>
      <c r="C216" s="69">
        <f>'Объединенные данные'!E214</f>
        <v>37282.356</v>
      </c>
      <c r="D216" s="66">
        <f t="shared" si="15"/>
        <v>9038.922676226257</v>
      </c>
      <c r="E216" s="59">
        <f>'Объединенные данные'!D214</f>
        <v>14400</v>
      </c>
      <c r="F216">
        <f t="shared" si="16"/>
        <v>29679.768734343961</v>
      </c>
      <c r="G216" s="31">
        <f t="shared" si="17"/>
        <v>0.20391917468027071</v>
      </c>
      <c r="H216" s="31">
        <f t="shared" si="18"/>
        <v>7602.5872656560387</v>
      </c>
      <c r="I216" s="31">
        <f t="shared" si="19"/>
        <v>57799333.131915361</v>
      </c>
    </row>
    <row r="217" spans="2:9" x14ac:dyDescent="0.25">
      <c r="B217" t="e">
        <f>'Объединенные данные'!#REF!</f>
        <v>#REF!</v>
      </c>
      <c r="C217" s="69">
        <f>'Объединенные данные'!E215</f>
        <v>44075.724000000002</v>
      </c>
      <c r="D217" s="66">
        <f t="shared" si="15"/>
        <v>11421.468502091389</v>
      </c>
      <c r="E217" s="59">
        <f>'Объединенные данные'!D215</f>
        <v>44400</v>
      </c>
      <c r="F217">
        <f t="shared" si="16"/>
        <v>41075.986959758506</v>
      </c>
      <c r="G217" s="31">
        <f t="shared" si="17"/>
        <v>6.8058712778977751E-2</v>
      </c>
      <c r="H217" s="31">
        <f t="shared" si="18"/>
        <v>2999.7370402414963</v>
      </c>
      <c r="I217" s="31">
        <f t="shared" si="19"/>
        <v>8998422.3105968125</v>
      </c>
    </row>
    <row r="218" spans="2:9" x14ac:dyDescent="0.25">
      <c r="B218" t="e">
        <f>'Объединенные данные'!#REF!</f>
        <v>#REF!</v>
      </c>
      <c r="C218" s="69">
        <f>'Объединенные данные'!E216</f>
        <v>28815.396000000001</v>
      </c>
      <c r="D218" s="66">
        <f t="shared" si="15"/>
        <v>13616.255378505135</v>
      </c>
      <c r="E218" s="59">
        <f>'Объединенные данные'!D216</f>
        <v>15040</v>
      </c>
      <c r="F218">
        <f t="shared" si="16"/>
        <v>33133.902622745576</v>
      </c>
      <c r="G218" s="31">
        <f t="shared" si="17"/>
        <v>0.14986802967224797</v>
      </c>
      <c r="H218" s="31">
        <f t="shared" si="18"/>
        <v>4318.5066227455754</v>
      </c>
      <c r="I218" s="31">
        <f t="shared" si="19"/>
        <v>18649499.450697396</v>
      </c>
    </row>
    <row r="219" spans="2:9" x14ac:dyDescent="0.25">
      <c r="B219" t="e">
        <f>'Объединенные данные'!#REF!</f>
        <v>#REF!</v>
      </c>
      <c r="C219" s="69">
        <f>'Объединенные данные'!E217</f>
        <v>37074.06</v>
      </c>
      <c r="D219" s="66">
        <f t="shared" si="15"/>
        <v>6486.2344245499735</v>
      </c>
      <c r="E219" s="59">
        <f>'Объединенные данные'!D217</f>
        <v>21120</v>
      </c>
      <c r="F219">
        <f t="shared" si="16"/>
        <v>30043.104782646798</v>
      </c>
      <c r="G219" s="31">
        <f t="shared" si="17"/>
        <v>0.18964621671738136</v>
      </c>
      <c r="H219" s="31">
        <f t="shared" si="18"/>
        <v>7030.9552173531993</v>
      </c>
      <c r="I219" s="31">
        <f t="shared" si="19"/>
        <v>49434331.268426172</v>
      </c>
    </row>
    <row r="220" spans="2:9" x14ac:dyDescent="0.25">
      <c r="B220" t="e">
        <f>'Объединенные данные'!#REF!</f>
        <v>#REF!</v>
      </c>
      <c r="C220" s="69">
        <f>'Объединенные данные'!E218</f>
        <v>37696.271999999997</v>
      </c>
      <c r="D220" s="66">
        <f t="shared" si="15"/>
        <v>11765.22322689218</v>
      </c>
      <c r="E220" s="59">
        <f>'Объединенные данные'!D218</f>
        <v>20640</v>
      </c>
      <c r="F220">
        <f t="shared" si="16"/>
        <v>33632.619282215135</v>
      </c>
      <c r="G220" s="31">
        <f t="shared" si="17"/>
        <v>0.107799856648553</v>
      </c>
      <c r="H220" s="31">
        <f t="shared" si="18"/>
        <v>4063.652717784862</v>
      </c>
      <c r="I220" s="31">
        <f t="shared" si="19"/>
        <v>16513273.410760295</v>
      </c>
    </row>
    <row r="221" spans="2:9" x14ac:dyDescent="0.25">
      <c r="B221" t="e">
        <f>'Объединенные данные'!#REF!</f>
        <v>#REF!</v>
      </c>
      <c r="C221" s="69">
        <f>'Объединенные данные'!E219</f>
        <v>30653.232</v>
      </c>
      <c r="D221" s="66">
        <f t="shared" si="15"/>
        <v>11009.35847949128</v>
      </c>
      <c r="E221" s="59">
        <f>'Объединенные данные'!D219</f>
        <v>14400</v>
      </c>
      <c r="F221">
        <f t="shared" si="16"/>
        <v>31077.557532787814</v>
      </c>
      <c r="G221" s="31">
        <f t="shared" si="17"/>
        <v>1.3842766491566506E-2</v>
      </c>
      <c r="H221" s="31">
        <f t="shared" si="18"/>
        <v>424.32553278781415</v>
      </c>
      <c r="I221" s="31">
        <f t="shared" si="19"/>
        <v>180052.15777566234</v>
      </c>
    </row>
    <row r="222" spans="2:9" x14ac:dyDescent="0.25">
      <c r="B222" t="e">
        <f>'Объединенные данные'!#REF!</f>
        <v>#REF!</v>
      </c>
      <c r="C222" s="69">
        <f>'Объединенные данные'!E220</f>
        <v>40940.027999999998</v>
      </c>
      <c r="D222" s="66">
        <f t="shared" si="15"/>
        <v>8026.8058558781358</v>
      </c>
      <c r="E222" s="59">
        <f>'Объединенные данные'!D220</f>
        <v>17440</v>
      </c>
      <c r="F222">
        <f t="shared" si="16"/>
        <v>29945.342874640995</v>
      </c>
      <c r="G222" s="31">
        <f t="shared" si="17"/>
        <v>0.26855587703454925</v>
      </c>
      <c r="H222" s="31">
        <f t="shared" si="18"/>
        <v>10994.685125359003</v>
      </c>
      <c r="I222" s="31">
        <f t="shared" si="19"/>
        <v>120883101.00579052</v>
      </c>
    </row>
    <row r="223" spans="2:9" x14ac:dyDescent="0.25">
      <c r="B223" t="e">
        <f>'Объединенные данные'!#REF!</f>
        <v>#REF!</v>
      </c>
      <c r="C223" s="69">
        <f>'Объединенные данные'!E221</f>
        <v>35164.127999999997</v>
      </c>
      <c r="D223" s="66">
        <f t="shared" si="15"/>
        <v>13135.146264244075</v>
      </c>
      <c r="E223" s="59">
        <f>'Объединенные данные'!D221</f>
        <v>21600</v>
      </c>
      <c r="F223">
        <f t="shared" si="16"/>
        <v>34915.010786483261</v>
      </c>
      <c r="G223" s="31">
        <f t="shared" si="17"/>
        <v>7.0844132269321809E-3</v>
      </c>
      <c r="H223" s="31">
        <f t="shared" si="18"/>
        <v>249.11721351673623</v>
      </c>
      <c r="I223" s="31">
        <f t="shared" si="19"/>
        <v>62059.386070343149</v>
      </c>
    </row>
    <row r="224" spans="2:9" x14ac:dyDescent="0.25">
      <c r="B224" t="e">
        <f>'Объединенные данные'!#REF!</f>
        <v>#REF!</v>
      </c>
      <c r="C224" s="69">
        <f>'Объединенные данные'!E222</f>
        <v>32817.671999999999</v>
      </c>
      <c r="D224" s="66">
        <f t="shared" si="15"/>
        <v>9490.4704607892472</v>
      </c>
      <c r="E224" s="59">
        <f>'Объединенные данные'!D222</f>
        <v>35700</v>
      </c>
      <c r="F224">
        <f t="shared" si="16"/>
        <v>36891.409427911087</v>
      </c>
      <c r="G224" s="31">
        <f t="shared" si="17"/>
        <v>0.12413243169445683</v>
      </c>
      <c r="H224" s="31">
        <f t="shared" si="18"/>
        <v>4073.7374279110882</v>
      </c>
      <c r="I224" s="31">
        <f t="shared" si="19"/>
        <v>16595336.631563649</v>
      </c>
    </row>
    <row r="225" spans="2:9" x14ac:dyDescent="0.25">
      <c r="B225" t="e">
        <f>'Объединенные данные'!#REF!</f>
        <v>#REF!</v>
      </c>
      <c r="C225" s="69">
        <f>'Объединенные данные'!E223</f>
        <v>32690.28</v>
      </c>
      <c r="D225" s="66">
        <f t="shared" si="15"/>
        <v>9230.4197497907153</v>
      </c>
      <c r="E225" s="59">
        <f>'Объединенные данные'!D223</f>
        <v>34600</v>
      </c>
      <c r="F225">
        <f t="shared" si="16"/>
        <v>36351.044674193334</v>
      </c>
      <c r="G225" s="31">
        <f t="shared" si="17"/>
        <v>0.11198327680868243</v>
      </c>
      <c r="H225" s="31">
        <f t="shared" si="18"/>
        <v>3660.7646741933349</v>
      </c>
      <c r="I225" s="31">
        <f t="shared" si="19"/>
        <v>13401197.999821834</v>
      </c>
    </row>
    <row r="226" spans="2:9" x14ac:dyDescent="0.25">
      <c r="B226" t="e">
        <f>'Объединенные данные'!#REF!</f>
        <v>#REF!</v>
      </c>
      <c r="C226" s="69">
        <f>'Объединенные данные'!E224</f>
        <v>17542.763999999999</v>
      </c>
      <c r="D226" s="66">
        <f t="shared" si="15"/>
        <v>9465.5573806822358</v>
      </c>
      <c r="E226" s="59">
        <f>'Объединенные данные'!D224</f>
        <v>16000</v>
      </c>
      <c r="F226">
        <f t="shared" si="16"/>
        <v>30500.073039965715</v>
      </c>
      <c r="G226" s="31">
        <f t="shared" si="17"/>
        <v>0.73861274312107927</v>
      </c>
      <c r="H226" s="31">
        <f t="shared" si="18"/>
        <v>12957.309039965716</v>
      </c>
      <c r="I226" s="31">
        <f t="shared" si="19"/>
        <v>167891857.55717725</v>
      </c>
    </row>
    <row r="227" spans="2:9" x14ac:dyDescent="0.25">
      <c r="B227" t="e">
        <f>'Объединенные данные'!#REF!</f>
        <v>#REF!</v>
      </c>
      <c r="C227" s="69">
        <f>'Объединенные данные'!E225</f>
        <v>24464.135999999999</v>
      </c>
      <c r="D227" s="66">
        <f t="shared" si="15"/>
        <v>3230.659849233401</v>
      </c>
      <c r="E227" s="59">
        <f>'Объединенные данные'!D225</f>
        <v>21520</v>
      </c>
      <c r="F227">
        <f t="shared" si="16"/>
        <v>27863.07804635584</v>
      </c>
      <c r="G227" s="31">
        <f t="shared" si="17"/>
        <v>0.13893570761525534</v>
      </c>
      <c r="H227" s="31">
        <f t="shared" si="18"/>
        <v>3398.9420463558417</v>
      </c>
      <c r="I227" s="31">
        <f t="shared" si="19"/>
        <v>11552807.034485636</v>
      </c>
    </row>
    <row r="228" spans="2:9" x14ac:dyDescent="0.25">
      <c r="B228" t="e">
        <f>'Объединенные данные'!#REF!</f>
        <v>#REF!</v>
      </c>
      <c r="C228" s="69">
        <f>'Объединенные данные'!E226</f>
        <v>35478.648000000001</v>
      </c>
      <c r="D228" s="66">
        <f t="shared" si="15"/>
        <v>7943.9922130232007</v>
      </c>
      <c r="E228" s="59">
        <f>'Объединенные данные'!D226</f>
        <v>35700</v>
      </c>
      <c r="F228">
        <f t="shared" si="16"/>
        <v>35794.367865743683</v>
      </c>
      <c r="G228" s="31">
        <f t="shared" si="17"/>
        <v>8.8988697016775271E-3</v>
      </c>
      <c r="H228" s="31">
        <f t="shared" si="18"/>
        <v>315.71986574368202</v>
      </c>
      <c r="I228" s="31">
        <f t="shared" si="19"/>
        <v>99679.033625208598</v>
      </c>
    </row>
    <row r="229" spans="2:9" x14ac:dyDescent="0.25">
      <c r="B229" t="e">
        <f>'Объединенные данные'!#REF!</f>
        <v>#REF!</v>
      </c>
      <c r="C229" s="69">
        <f>'Объединенные данные'!E227</f>
        <v>36266.555999999997</v>
      </c>
      <c r="D229" s="66">
        <f t="shared" si="15"/>
        <v>11640.406806945117</v>
      </c>
      <c r="E229" s="59">
        <f>'Объединенные данные'!D227</f>
        <v>24400</v>
      </c>
      <c r="F229">
        <f t="shared" si="16"/>
        <v>34760.57313101308</v>
      </c>
      <c r="G229" s="31">
        <f t="shared" si="17"/>
        <v>4.152538964512973E-2</v>
      </c>
      <c r="H229" s="31">
        <f t="shared" si="18"/>
        <v>1505.9828689869173</v>
      </c>
      <c r="I229" s="31">
        <f t="shared" si="19"/>
        <v>2267984.4016820667</v>
      </c>
    </row>
    <row r="230" spans="2:9" x14ac:dyDescent="0.25">
      <c r="B230" t="e">
        <f>'Объединенные данные'!#REF!</f>
        <v>#REF!</v>
      </c>
      <c r="C230" s="69">
        <f>'Объединенные данные'!E228</f>
        <v>26625.864000000001</v>
      </c>
      <c r="D230" s="66">
        <f t="shared" si="15"/>
        <v>10615.013693606556</v>
      </c>
      <c r="E230" s="59">
        <f>'Объединенные данные'!D228</f>
        <v>7200</v>
      </c>
      <c r="F230">
        <f t="shared" si="16"/>
        <v>28468.356234802643</v>
      </c>
      <c r="G230" s="31">
        <f t="shared" si="17"/>
        <v>6.9199340716329091E-2</v>
      </c>
      <c r="H230" s="31">
        <f t="shared" si="18"/>
        <v>1842.4922348026412</v>
      </c>
      <c r="I230" s="31">
        <f t="shared" si="19"/>
        <v>3394777.635308031</v>
      </c>
    </row>
    <row r="231" spans="2:9" x14ac:dyDescent="0.25">
      <c r="B231" t="e">
        <f>'Объединенные данные'!#REF!</f>
        <v>#REF!</v>
      </c>
      <c r="C231" s="69">
        <f>'Объединенные данные'!E229</f>
        <v>29795.987999999998</v>
      </c>
      <c r="D231" s="66">
        <f t="shared" si="15"/>
        <v>6540.2415764999769</v>
      </c>
      <c r="E231" s="59">
        <f>'Объединенные данные'!D229</f>
        <v>17600</v>
      </c>
      <c r="F231">
        <f t="shared" si="16"/>
        <v>28942.568910443784</v>
      </c>
      <c r="G231" s="31">
        <f t="shared" si="17"/>
        <v>2.8642080590051699E-2</v>
      </c>
      <c r="H231" s="31">
        <f t="shared" si="18"/>
        <v>853.41908955621329</v>
      </c>
      <c r="I231" s="31">
        <f t="shared" si="19"/>
        <v>728324.14241895603</v>
      </c>
    </row>
    <row r="232" spans="2:9" x14ac:dyDescent="0.25">
      <c r="B232" t="e">
        <f>'Объединенные данные'!#REF!</f>
        <v>#REF!</v>
      </c>
      <c r="C232" s="69">
        <f>'Объединенные данные'!E230</f>
        <v>31169.724000000002</v>
      </c>
      <c r="D232" s="66">
        <f t="shared" si="15"/>
        <v>9030.4415033514433</v>
      </c>
      <c r="E232" s="59">
        <f>'Объединенные данные'!D230</f>
        <v>17840</v>
      </c>
      <c r="F232">
        <f t="shared" si="16"/>
        <v>30786.716952204661</v>
      </c>
      <c r="G232" s="31">
        <f t="shared" si="17"/>
        <v>1.2287790799666411E-2</v>
      </c>
      <c r="H232" s="31">
        <f t="shared" si="18"/>
        <v>383.00704779534135</v>
      </c>
      <c r="I232" s="31">
        <f t="shared" si="19"/>
        <v>146694.39866090289</v>
      </c>
    </row>
    <row r="233" spans="2:9" x14ac:dyDescent="0.25">
      <c r="B233" t="e">
        <f>'Объединенные данные'!#REF!</f>
        <v>#REF!</v>
      </c>
      <c r="C233" s="69">
        <f>'Объединенные данные'!E231</f>
        <v>23708.868000000002</v>
      </c>
      <c r="D233" s="66">
        <f t="shared" si="15"/>
        <v>9208.6070080846002</v>
      </c>
      <c r="E233" s="59">
        <f>'Объединенные данные'!D231</f>
        <v>18480</v>
      </c>
      <c r="F233">
        <f t="shared" si="16"/>
        <v>31120.167273538558</v>
      </c>
      <c r="G233" s="31">
        <f t="shared" si="17"/>
        <v>0.31259608318450949</v>
      </c>
      <c r="H233" s="31">
        <f t="shared" si="18"/>
        <v>7411.299273538556</v>
      </c>
      <c r="I233" s="31">
        <f t="shared" si="19"/>
        <v>54927356.921953127</v>
      </c>
    </row>
    <row r="234" spans="2:9" x14ac:dyDescent="0.25">
      <c r="B234" t="e">
        <f>'Объединенные данные'!#REF!</f>
        <v>#REF!</v>
      </c>
      <c r="C234" s="69">
        <f>'Объединенные данные'!E232</f>
        <v>40541.148000000001</v>
      </c>
      <c r="D234" s="66">
        <f t="shared" si="15"/>
        <v>5961.4992037783913</v>
      </c>
      <c r="E234" s="59">
        <f>'Объединенные данные'!D232</f>
        <v>23440</v>
      </c>
      <c r="F234">
        <f t="shared" si="16"/>
        <v>30421.471862954033</v>
      </c>
      <c r="G234" s="31">
        <f t="shared" si="17"/>
        <v>0.24961493781690564</v>
      </c>
      <c r="H234" s="31">
        <f t="shared" si="18"/>
        <v>10119.676137045968</v>
      </c>
      <c r="I234" s="31">
        <f t="shared" si="19"/>
        <v>102407845.11869761</v>
      </c>
    </row>
    <row r="235" spans="2:9" x14ac:dyDescent="0.25">
      <c r="B235" t="e">
        <f>'Объединенные данные'!#REF!</f>
        <v>#REF!</v>
      </c>
      <c r="C235" s="69">
        <f>'Объединенные данные'!E233</f>
        <v>38441.94</v>
      </c>
      <c r="D235" s="66">
        <f t="shared" si="15"/>
        <v>13822.017680356024</v>
      </c>
      <c r="E235" s="59">
        <f>'Объединенные данные'!D233</f>
        <v>24240</v>
      </c>
      <c r="F235">
        <f t="shared" si="16"/>
        <v>36256.39961786833</v>
      </c>
      <c r="G235" s="31">
        <f t="shared" si="17"/>
        <v>5.6853019960274434E-2</v>
      </c>
      <c r="H235" s="31">
        <f t="shared" si="18"/>
        <v>2185.5403821316722</v>
      </c>
      <c r="I235" s="31">
        <f t="shared" si="19"/>
        <v>4776586.7619282557</v>
      </c>
    </row>
    <row r="236" spans="2:9" x14ac:dyDescent="0.25">
      <c r="B236" t="e">
        <f>'Объединенные данные'!#REF!</f>
        <v>#REF!</v>
      </c>
      <c r="C236" s="69">
        <f>'Объединенные данные'!E234</f>
        <v>31523.531999999999</v>
      </c>
      <c r="D236" s="66">
        <f t="shared" si="15"/>
        <v>10891.94455485535</v>
      </c>
      <c r="E236" s="59">
        <f>'Объединенные данные'!D234</f>
        <v>19280</v>
      </c>
      <c r="F236">
        <f t="shared" si="16"/>
        <v>32573.123134043613</v>
      </c>
      <c r="G236" s="31">
        <f t="shared" si="17"/>
        <v>3.329548015252904E-2</v>
      </c>
      <c r="H236" s="31">
        <f t="shared" si="18"/>
        <v>1049.5911340436141</v>
      </c>
      <c r="I236" s="31">
        <f t="shared" si="19"/>
        <v>1101641.5486629601</v>
      </c>
    </row>
    <row r="237" spans="2:9" x14ac:dyDescent="0.25">
      <c r="B237" t="e">
        <f>'Объединенные данные'!#REF!</f>
        <v>#REF!</v>
      </c>
      <c r="C237" s="69">
        <f>'Объединенные данные'!E235</f>
        <v>21982.968000000001</v>
      </c>
      <c r="D237" s="66">
        <f t="shared" si="15"/>
        <v>8294.5008259231727</v>
      </c>
      <c r="E237" s="59">
        <f>'Объединенные данные'!D235</f>
        <v>16080</v>
      </c>
      <c r="F237">
        <f t="shared" si="16"/>
        <v>29695.231215717518</v>
      </c>
      <c r="G237" s="31">
        <f t="shared" si="17"/>
        <v>0.35082902434819163</v>
      </c>
      <c r="H237" s="31">
        <f t="shared" si="18"/>
        <v>7712.2632157175176</v>
      </c>
      <c r="I237" s="31">
        <f t="shared" si="19"/>
        <v>59479003.908509508</v>
      </c>
    </row>
    <row r="238" spans="2:9" x14ac:dyDescent="0.25">
      <c r="B238" t="e">
        <f>'Объединенные данные'!#REF!</f>
        <v>#REF!</v>
      </c>
      <c r="C238" s="69">
        <f>'Объединенные данные'!E236</f>
        <v>30343.968000000001</v>
      </c>
      <c r="D238" s="66">
        <f t="shared" si="15"/>
        <v>5205.9372252967851</v>
      </c>
      <c r="E238" s="59">
        <f>'Объединенные данные'!D236</f>
        <v>30000</v>
      </c>
      <c r="F238">
        <f t="shared" si="16"/>
        <v>32007.888507854797</v>
      </c>
      <c r="G238" s="31">
        <f t="shared" si="17"/>
        <v>5.4835297343274171E-2</v>
      </c>
      <c r="H238" s="31">
        <f t="shared" si="18"/>
        <v>1663.9205078547966</v>
      </c>
      <c r="I238" s="31">
        <f t="shared" si="19"/>
        <v>2768631.4564597644</v>
      </c>
    </row>
    <row r="239" spans="2:9" x14ac:dyDescent="0.25">
      <c r="B239" t="e">
        <f>'Объединенные данные'!#REF!</f>
        <v>#REF!</v>
      </c>
      <c r="C239" s="69">
        <f>'Объединенные данные'!E237</f>
        <v>36574.667999999998</v>
      </c>
      <c r="D239" s="66">
        <f t="shared" si="15"/>
        <v>9825.8391692611785</v>
      </c>
      <c r="E239" s="59">
        <f>'Объединенные данные'!D237</f>
        <v>35500</v>
      </c>
      <c r="F239">
        <f t="shared" si="16"/>
        <v>37064.606216752654</v>
      </c>
      <c r="G239" s="31">
        <f t="shared" si="17"/>
        <v>1.3395561560604089E-2</v>
      </c>
      <c r="H239" s="31">
        <f t="shared" si="18"/>
        <v>489.93821675265644</v>
      </c>
      <c r="I239" s="31">
        <f t="shared" si="19"/>
        <v>240039.45623477298</v>
      </c>
    </row>
    <row r="240" spans="2:9" x14ac:dyDescent="0.25">
      <c r="B240" t="e">
        <f>'Объединенные данные'!#REF!</f>
        <v>#REF!</v>
      </c>
      <c r="C240" s="69">
        <f>'Объединенные данные'!E238</f>
        <v>30547.644</v>
      </c>
      <c r="D240" s="66">
        <f t="shared" si="15"/>
        <v>11371.730405078821</v>
      </c>
      <c r="E240" s="59">
        <f>'Объединенные данные'!D238</f>
        <v>14880</v>
      </c>
      <c r="F240">
        <f t="shared" si="16"/>
        <v>31489.914507750669</v>
      </c>
      <c r="G240" s="31">
        <f t="shared" si="17"/>
        <v>3.0845930630547774E-2</v>
      </c>
      <c r="H240" s="31">
        <f t="shared" si="18"/>
        <v>942.27050775066891</v>
      </c>
      <c r="I240" s="31">
        <f t="shared" si="19"/>
        <v>887873.70977670338</v>
      </c>
    </row>
    <row r="241" spans="2:9" x14ac:dyDescent="0.25">
      <c r="B241" t="e">
        <f>'Объединенные данные'!#REF!</f>
        <v>#REF!</v>
      </c>
      <c r="C241" s="69">
        <f>'Объединенные данные'!E239</f>
        <v>30129.66</v>
      </c>
      <c r="D241" s="66">
        <f t="shared" si="15"/>
        <v>8120.7584756078277</v>
      </c>
      <c r="E241" s="59">
        <f>'Объединенные данные'!D239</f>
        <v>27200</v>
      </c>
      <c r="F241">
        <f t="shared" si="16"/>
        <v>33169.704541172781</v>
      </c>
      <c r="G241" s="31">
        <f t="shared" si="17"/>
        <v>0.1008987337119895</v>
      </c>
      <c r="H241" s="31">
        <f t="shared" si="18"/>
        <v>3040.0445411727815</v>
      </c>
      <c r="I241" s="31">
        <f t="shared" si="19"/>
        <v>9241870.8123144265</v>
      </c>
    </row>
    <row r="242" spans="2:9" x14ac:dyDescent="0.25">
      <c r="B242" t="e">
        <f>'Объединенные данные'!#REF!</f>
        <v>#REF!</v>
      </c>
      <c r="C242" s="69">
        <f>'Объединенные данные'!E240</f>
        <v>33878.976000000002</v>
      </c>
      <c r="D242" s="66">
        <f t="shared" si="15"/>
        <v>8687.2693220323199</v>
      </c>
      <c r="E242" s="59">
        <f>'Объединенные данные'!D240</f>
        <v>30000</v>
      </c>
      <c r="F242">
        <f t="shared" si="16"/>
        <v>34477.477722797354</v>
      </c>
      <c r="G242" s="31">
        <f t="shared" si="17"/>
        <v>1.7665874045229443E-2</v>
      </c>
      <c r="H242" s="31">
        <f t="shared" si="18"/>
        <v>598.50172279735125</v>
      </c>
      <c r="I242" s="31">
        <f t="shared" si="19"/>
        <v>358204.31219139748</v>
      </c>
    </row>
    <row r="243" spans="2:9" x14ac:dyDescent="0.25">
      <c r="B243" t="e">
        <f>'Объединенные данные'!#REF!</f>
        <v>#REF!</v>
      </c>
      <c r="C243" s="69">
        <f>'Объединенные данные'!E241</f>
        <v>29769.3</v>
      </c>
      <c r="D243" s="66">
        <f t="shared" si="15"/>
        <v>10285.648661735513</v>
      </c>
      <c r="E243" s="59">
        <f>'Объединенные данные'!D241</f>
        <v>26700</v>
      </c>
      <c r="F243">
        <f t="shared" si="16"/>
        <v>34543.667383188505</v>
      </c>
      <c r="G243" s="31">
        <f t="shared" si="17"/>
        <v>0.16037889312776943</v>
      </c>
      <c r="H243" s="31">
        <f t="shared" si="18"/>
        <v>4774.3673831885062</v>
      </c>
      <c r="I243" s="31">
        <f t="shared" si="19"/>
        <v>22794583.909654263</v>
      </c>
    </row>
    <row r="244" spans="2:9" x14ac:dyDescent="0.25">
      <c r="B244" t="e">
        <f>'Объединенные данные'!#REF!</f>
        <v>#REF!</v>
      </c>
      <c r="C244" s="69">
        <f>'Объединенные данные'!E242</f>
        <v>29965.703999999998</v>
      </c>
      <c r="D244" s="66">
        <f t="shared" si="15"/>
        <v>8130.1060112699543</v>
      </c>
      <c r="E244" s="59">
        <f>'Объединенные данные'!D242</f>
        <v>29000</v>
      </c>
      <c r="F244">
        <f t="shared" si="16"/>
        <v>33758.700696987027</v>
      </c>
      <c r="G244" s="31">
        <f t="shared" si="17"/>
        <v>0.12657792711918364</v>
      </c>
      <c r="H244" s="31">
        <f t="shared" si="18"/>
        <v>3792.9966969870293</v>
      </c>
      <c r="I244" s="31">
        <f t="shared" si="19"/>
        <v>14386823.943354513</v>
      </c>
    </row>
    <row r="245" spans="2:9" x14ac:dyDescent="0.25">
      <c r="B245" t="e">
        <f>'Объединенные данные'!#REF!</f>
        <v>#REF!</v>
      </c>
      <c r="C245" s="69">
        <f>'Объединенные данные'!E243</f>
        <v>30159.648000000001</v>
      </c>
      <c r="D245" s="66">
        <f t="shared" si="15"/>
        <v>8715.0487925960006</v>
      </c>
      <c r="E245" s="59">
        <f>'Объединенные данные'!D243</f>
        <v>31100</v>
      </c>
      <c r="F245">
        <f t="shared" si="16"/>
        <v>34853.07378040102</v>
      </c>
      <c r="G245" s="31">
        <f t="shared" si="17"/>
        <v>0.15561938191059191</v>
      </c>
      <c r="H245" s="31">
        <f t="shared" si="18"/>
        <v>4693.4257804010194</v>
      </c>
      <c r="I245" s="31">
        <f t="shared" si="19"/>
        <v>22028245.55613292</v>
      </c>
    </row>
    <row r="246" spans="2:9" x14ac:dyDescent="0.25">
      <c r="B246" t="e">
        <f>'Объединенные данные'!#REF!</f>
        <v>#REF!</v>
      </c>
      <c r="C246" s="69">
        <f>'Объединенные данные'!E244</f>
        <v>26258.076000000001</v>
      </c>
      <c r="D246" s="66">
        <f t="shared" si="15"/>
        <v>8770.9968349195915</v>
      </c>
      <c r="E246" s="59">
        <f>'Объединенные данные'!D244</f>
        <v>24800</v>
      </c>
      <c r="F246">
        <f t="shared" si="16"/>
        <v>32854.484046454461</v>
      </c>
      <c r="G246" s="31">
        <f t="shared" si="17"/>
        <v>0.25121444718396202</v>
      </c>
      <c r="H246" s="31">
        <f t="shared" si="18"/>
        <v>6596.4080464544604</v>
      </c>
      <c r="I246" s="31">
        <f t="shared" si="19"/>
        <v>43512599.115329154</v>
      </c>
    </row>
    <row r="247" spans="2:9" x14ac:dyDescent="0.25">
      <c r="B247" t="e">
        <f>'Объединенные данные'!#REF!</f>
        <v>#REF!</v>
      </c>
      <c r="C247" s="69">
        <f>'Объединенные данные'!E245</f>
        <v>33464.472000000002</v>
      </c>
      <c r="D247" s="66">
        <f t="shared" si="15"/>
        <v>7137.2602385286991</v>
      </c>
      <c r="E247" s="59">
        <f>'Объединенные данные'!D245</f>
        <v>34000</v>
      </c>
      <c r="F247">
        <f t="shared" si="16"/>
        <v>34672.076334480626</v>
      </c>
      <c r="G247" s="31">
        <f t="shared" si="17"/>
        <v>3.6086161302070562E-2</v>
      </c>
      <c r="H247" s="31">
        <f t="shared" si="18"/>
        <v>1207.6043344806239</v>
      </c>
      <c r="I247" s="31">
        <f t="shared" si="19"/>
        <v>1458308.2286563907</v>
      </c>
    </row>
    <row r="248" spans="2:9" x14ac:dyDescent="0.25">
      <c r="B248" t="e">
        <f>'Объединенные данные'!#REF!</f>
        <v>#REF!</v>
      </c>
      <c r="C248" s="69">
        <f>'Объединенные данные'!E246</f>
        <v>33288.695999999996</v>
      </c>
      <c r="D248" s="66">
        <f t="shared" si="15"/>
        <v>10589.311417259578</v>
      </c>
      <c r="E248" s="59">
        <f>'Объединенные данные'!D246</f>
        <v>32200</v>
      </c>
      <c r="F248">
        <f t="shared" si="16"/>
        <v>36538.529040237707</v>
      </c>
      <c r="G248" s="31">
        <f t="shared" si="17"/>
        <v>9.7625723766341307E-2</v>
      </c>
      <c r="H248" s="31">
        <f t="shared" si="18"/>
        <v>3249.8330402377105</v>
      </c>
      <c r="I248" s="31">
        <f t="shared" si="19"/>
        <v>10561414.789420681</v>
      </c>
    </row>
    <row r="249" spans="2:9" x14ac:dyDescent="0.25">
      <c r="B249" t="e">
        <f>'Объединенные данные'!#REF!</f>
        <v>#REF!</v>
      </c>
      <c r="C249" s="69">
        <f>'Объединенные данные'!E247</f>
        <v>35885.148000000001</v>
      </c>
      <c r="D249" s="66">
        <f t="shared" si="15"/>
        <v>9633.1837661647987</v>
      </c>
      <c r="E249" s="59">
        <f>'Объединенные данные'!D247</f>
        <v>34200</v>
      </c>
      <c r="F249">
        <f t="shared" si="16"/>
        <v>36507.343138411365</v>
      </c>
      <c r="G249" s="31">
        <f t="shared" si="17"/>
        <v>1.7338513928139954E-2</v>
      </c>
      <c r="H249" s="31">
        <f t="shared" si="18"/>
        <v>622.19513841136359</v>
      </c>
      <c r="I249" s="31">
        <f t="shared" si="19"/>
        <v>387126.79026273591</v>
      </c>
    </row>
    <row r="250" spans="2:9" x14ac:dyDescent="0.25">
      <c r="B250" t="e">
        <f>'Объединенные данные'!#REF!</f>
        <v>#REF!</v>
      </c>
      <c r="C250" s="69">
        <f>'Объединенные данные'!E248</f>
        <v>31483.884000000005</v>
      </c>
      <c r="D250" s="66">
        <f t="shared" si="15"/>
        <v>10726.144022926495</v>
      </c>
      <c r="E250" s="59">
        <f>'Объединенные данные'!D248</f>
        <v>24640</v>
      </c>
      <c r="F250">
        <f t="shared" si="16"/>
        <v>34189.661603673172</v>
      </c>
      <c r="G250" s="31">
        <f t="shared" si="17"/>
        <v>8.594167109982892E-2</v>
      </c>
      <c r="H250" s="31">
        <f t="shared" si="18"/>
        <v>2705.7776036731666</v>
      </c>
      <c r="I250" s="31">
        <f t="shared" si="19"/>
        <v>7321232.4405393042</v>
      </c>
    </row>
    <row r="251" spans="2:9" x14ac:dyDescent="0.25">
      <c r="B251" t="e">
        <f>'Объединенные данные'!#REF!</f>
        <v>#REF!</v>
      </c>
      <c r="C251" s="69">
        <f>'Объединенные данные'!E249</f>
        <v>34785.275999999998</v>
      </c>
      <c r="D251" s="66">
        <f t="shared" si="15"/>
        <v>8591.6352521991503</v>
      </c>
      <c r="E251" s="59">
        <f>'Объединенные данные'!D249</f>
        <v>32800</v>
      </c>
      <c r="F251">
        <f t="shared" si="16"/>
        <v>35315.538191448548</v>
      </c>
      <c r="G251" s="31">
        <f t="shared" si="17"/>
        <v>1.5243869028049393E-2</v>
      </c>
      <c r="H251" s="31">
        <f t="shared" si="18"/>
        <v>530.26219144854986</v>
      </c>
      <c r="I251" s="31">
        <f t="shared" si="19"/>
        <v>281177.99167981854</v>
      </c>
    </row>
    <row r="252" spans="2:9" x14ac:dyDescent="0.25">
      <c r="B252" t="e">
        <f>'Объединенные данные'!#REF!</f>
        <v>#REF!</v>
      </c>
      <c r="C252" s="69">
        <f>'Объединенные данные'!E250</f>
        <v>29544.239999999998</v>
      </c>
      <c r="D252" s="66">
        <f t="shared" si="15"/>
        <v>10493.58215252525</v>
      </c>
      <c r="E252" s="59">
        <f>'Объединенные данные'!D250</f>
        <v>26500</v>
      </c>
      <c r="F252">
        <f t="shared" si="16"/>
        <v>34626.464109511784</v>
      </c>
      <c r="G252" s="31">
        <f t="shared" si="17"/>
        <v>0.17202081046971546</v>
      </c>
      <c r="H252" s="31">
        <f t="shared" si="18"/>
        <v>5082.2241095117861</v>
      </c>
      <c r="I252" s="31">
        <f t="shared" si="19"/>
        <v>25829001.899302866</v>
      </c>
    </row>
    <row r="253" spans="2:9" x14ac:dyDescent="0.25">
      <c r="B253" t="e">
        <f>'Объединенные данные'!#REF!</f>
        <v>#REF!</v>
      </c>
      <c r="C253" s="69">
        <f>'Объединенные данные'!E251</f>
        <v>29467.775999999998</v>
      </c>
      <c r="D253" s="66">
        <f t="shared" si="15"/>
        <v>7926.1127699885228</v>
      </c>
      <c r="E253" s="59">
        <f>'Объединенные данные'!D251</f>
        <v>8080</v>
      </c>
      <c r="F253">
        <f t="shared" si="16"/>
        <v>26845.614140637052</v>
      </c>
      <c r="G253" s="31">
        <f t="shared" si="17"/>
        <v>8.8984043429777213E-2</v>
      </c>
      <c r="H253" s="31">
        <f t="shared" si="18"/>
        <v>2622.1618593629464</v>
      </c>
      <c r="I253" s="31">
        <f t="shared" si="19"/>
        <v>6875732.8166977447</v>
      </c>
    </row>
    <row r="254" spans="2:9" x14ac:dyDescent="0.25">
      <c r="B254" t="e">
        <f>'Объединенные данные'!#REF!</f>
        <v>#REF!</v>
      </c>
      <c r="C254" s="69">
        <f>'Объединенные данные'!E252</f>
        <v>32843.759999999995</v>
      </c>
      <c r="D254" s="66">
        <f t="shared" si="15"/>
        <v>8537.1774479741944</v>
      </c>
      <c r="E254" s="59">
        <f>'Объединенные данные'!D252</f>
        <v>26500</v>
      </c>
      <c r="F254">
        <f t="shared" si="16"/>
        <v>33238.628699338558</v>
      </c>
      <c r="G254" s="31">
        <f t="shared" si="17"/>
        <v>1.2022639896849924E-2</v>
      </c>
      <c r="H254" s="31">
        <f t="shared" si="18"/>
        <v>394.8686993385636</v>
      </c>
      <c r="I254" s="31">
        <f t="shared" si="19"/>
        <v>155921.28971732894</v>
      </c>
    </row>
    <row r="255" spans="2:9" x14ac:dyDescent="0.25">
      <c r="B255" t="e">
        <f>'Объединенные данные'!#REF!</f>
        <v>#REF!</v>
      </c>
      <c r="C255" s="69">
        <f>'Объединенные данные'!E253</f>
        <v>36983.315999999999</v>
      </c>
      <c r="D255" s="66">
        <f t="shared" si="15"/>
        <v>9939.629274814939</v>
      </c>
      <c r="E255" s="59">
        <f>'Объединенные данные'!D253</f>
        <v>37000</v>
      </c>
      <c r="F255">
        <f t="shared" si="16"/>
        <v>37630.63103236397</v>
      </c>
      <c r="G255" s="31">
        <f t="shared" si="17"/>
        <v>1.750289326040886E-2</v>
      </c>
      <c r="H255" s="31">
        <f t="shared" si="18"/>
        <v>647.31503236397111</v>
      </c>
      <c r="I255" s="31">
        <f t="shared" si="19"/>
        <v>419016.75112436898</v>
      </c>
    </row>
    <row r="256" spans="2:9" x14ac:dyDescent="0.25">
      <c r="B256" t="e">
        <f>'Объединенные данные'!#REF!</f>
        <v>#REF!</v>
      </c>
      <c r="C256" s="69">
        <f>'Объединенные данные'!E254</f>
        <v>34105.547999999995</v>
      </c>
      <c r="D256" s="66">
        <f t="shared" si="15"/>
        <v>11233.850186785221</v>
      </c>
      <c r="E256" s="59">
        <f>'Объединенные данные'!D254</f>
        <v>34100</v>
      </c>
      <c r="F256">
        <f t="shared" si="16"/>
        <v>37610.471113468127</v>
      </c>
      <c r="G256" s="31">
        <f t="shared" si="17"/>
        <v>0.1027669490450097</v>
      </c>
      <c r="H256" s="31">
        <f t="shared" si="18"/>
        <v>3504.9231134681322</v>
      </c>
      <c r="I256" s="31">
        <f t="shared" si="19"/>
        <v>12284486.031323146</v>
      </c>
    </row>
    <row r="257" spans="2:9" x14ac:dyDescent="0.25">
      <c r="B257" t="e">
        <f>'Объединенные данные'!#REF!</f>
        <v>#REF!</v>
      </c>
      <c r="C257" s="69">
        <f>'Объединенные данные'!E255</f>
        <v>28652.579999999998</v>
      </c>
      <c r="D257" s="66">
        <f t="shared" si="15"/>
        <v>9538.7974879115627</v>
      </c>
      <c r="E257" s="59">
        <f>'Объединенные данные'!D255</f>
        <v>6160</v>
      </c>
      <c r="F257">
        <f t="shared" si="16"/>
        <v>27368.431741435361</v>
      </c>
      <c r="G257" s="31">
        <f t="shared" si="17"/>
        <v>4.4817892788874068E-2</v>
      </c>
      <c r="H257" s="31">
        <f t="shared" si="18"/>
        <v>1284.1482585646372</v>
      </c>
      <c r="I257" s="31">
        <f t="shared" si="19"/>
        <v>1649036.7499745903</v>
      </c>
    </row>
    <row r="258" spans="2:9" x14ac:dyDescent="0.25">
      <c r="B258" t="e">
        <f>'Объединенные данные'!#REF!</f>
        <v>#REF!</v>
      </c>
      <c r="C258" s="69">
        <f>'Объединенные данные'!E256</f>
        <v>35897.364000000001</v>
      </c>
      <c r="D258" s="66">
        <f t="shared" si="15"/>
        <v>7641.5186697013232</v>
      </c>
      <c r="E258" s="59">
        <f>'Объединенные данные'!D256</f>
        <v>37600</v>
      </c>
      <c r="F258">
        <f t="shared" si="16"/>
        <v>36194.517840650849</v>
      </c>
      <c r="G258" s="31">
        <f t="shared" si="17"/>
        <v>8.2778735689575424E-3</v>
      </c>
      <c r="H258" s="31">
        <f t="shared" si="18"/>
        <v>297.153840650848</v>
      </c>
      <c r="I258" s="31">
        <f t="shared" si="19"/>
        <v>88300.405013549564</v>
      </c>
    </row>
    <row r="259" spans="2:9" x14ac:dyDescent="0.25">
      <c r="B259" t="e">
        <f>'Объединенные данные'!#REF!</f>
        <v>#REF!</v>
      </c>
      <c r="C259" s="69">
        <f>'Объединенные данные'!E257</f>
        <v>30536.603999999999</v>
      </c>
      <c r="D259" s="66">
        <f t="shared" si="15"/>
        <v>11299.631077591768</v>
      </c>
      <c r="E259" s="59">
        <f>'Объединенные данные'!D257</f>
        <v>28700</v>
      </c>
      <c r="F259">
        <f t="shared" si="16"/>
        <v>35910.039208806302</v>
      </c>
      <c r="G259" s="31">
        <f t="shared" si="17"/>
        <v>0.17596702006569895</v>
      </c>
      <c r="H259" s="31">
        <f t="shared" si="18"/>
        <v>5373.4352088063024</v>
      </c>
      <c r="I259" s="31">
        <f t="shared" si="19"/>
        <v>28873805.943239231</v>
      </c>
    </row>
    <row r="260" spans="2:9" x14ac:dyDescent="0.25">
      <c r="B260" t="e">
        <f>'Объединенные данные'!#REF!</f>
        <v>#REF!</v>
      </c>
      <c r="C260" s="69">
        <f>'Объединенные данные'!E258</f>
        <v>25920.792000000001</v>
      </c>
      <c r="D260" s="66">
        <f t="shared" si="15"/>
        <v>8199.2488962939533</v>
      </c>
      <c r="E260" s="59">
        <f>'Объединенные данные'!D258</f>
        <v>17360</v>
      </c>
      <c r="F260">
        <f t="shared" si="16"/>
        <v>30041.787712795711</v>
      </c>
      <c r="G260" s="31">
        <f t="shared" si="17"/>
        <v>0.15898417427969444</v>
      </c>
      <c r="H260" s="31">
        <f t="shared" si="18"/>
        <v>4120.9957127957096</v>
      </c>
      <c r="I260" s="31">
        <f t="shared" si="19"/>
        <v>16982605.664880618</v>
      </c>
    </row>
    <row r="261" spans="2:9" x14ac:dyDescent="0.25">
      <c r="B261" t="e">
        <f>'Объединенные данные'!#REF!</f>
        <v>#REF!</v>
      </c>
      <c r="C261" s="69">
        <f>'Объединенные данные'!E259</f>
        <v>35071.979999999996</v>
      </c>
      <c r="D261" s="66">
        <f t="shared" si="15"/>
        <v>6951.8627829245333</v>
      </c>
      <c r="E261" s="59">
        <f>'Объединенные данные'!D259</f>
        <v>10000</v>
      </c>
      <c r="F261">
        <f t="shared" si="16"/>
        <v>26775.689708879621</v>
      </c>
      <c r="G261" s="31">
        <f t="shared" si="17"/>
        <v>0.23655038270209938</v>
      </c>
      <c r="H261" s="31">
        <f t="shared" si="18"/>
        <v>8296.2902911203746</v>
      </c>
      <c r="I261" s="31">
        <f t="shared" si="19"/>
        <v>68828432.594538197</v>
      </c>
    </row>
    <row r="262" spans="2:9" x14ac:dyDescent="0.25">
      <c r="B262" t="e">
        <f>'Объединенные данные'!#REF!</f>
        <v>#REF!</v>
      </c>
      <c r="C262" s="69">
        <f>'Объединенные данные'!E260</f>
        <v>38183.027999999998</v>
      </c>
      <c r="D262" s="66">
        <f t="shared" si="15"/>
        <v>11293.993707761876</v>
      </c>
      <c r="E262" s="59">
        <f>'Объединенные данные'!D260</f>
        <v>38900</v>
      </c>
      <c r="F262">
        <f t="shared" si="16"/>
        <v>39206.109612358123</v>
      </c>
      <c r="G262" s="31">
        <f t="shared" si="17"/>
        <v>2.6794145617736877E-2</v>
      </c>
      <c r="H262" s="31">
        <f t="shared" si="18"/>
        <v>1023.0816123581244</v>
      </c>
      <c r="I262" s="31">
        <f t="shared" si="19"/>
        <v>1046695.9855452995</v>
      </c>
    </row>
    <row r="263" spans="2:9" x14ac:dyDescent="0.25">
      <c r="B263" t="e">
        <f>'Объединенные данные'!#REF!</f>
        <v>#REF!</v>
      </c>
      <c r="C263" s="69">
        <f>'Объединенные данные'!E261</f>
        <v>39175.896000000001</v>
      </c>
      <c r="D263" s="66">
        <f t="shared" si="15"/>
        <v>11455.695187536443</v>
      </c>
      <c r="E263" s="59">
        <f>'Объединенные данные'!D261</f>
        <v>38300</v>
      </c>
      <c r="F263">
        <f t="shared" si="16"/>
        <v>39126.695762112351</v>
      </c>
      <c r="G263" s="31">
        <f t="shared" si="17"/>
        <v>1.255880347641559E-3</v>
      </c>
      <c r="H263" s="31">
        <f t="shared" si="18"/>
        <v>49.200237887649564</v>
      </c>
      <c r="I263" s="31">
        <f t="shared" si="19"/>
        <v>2420.6634082013074</v>
      </c>
    </row>
    <row r="264" spans="2:9" x14ac:dyDescent="0.25">
      <c r="B264" t="e">
        <f>'Объединенные данные'!#REF!</f>
        <v>#REF!</v>
      </c>
      <c r="C264" s="69">
        <f>'Объединенные данные'!E262</f>
        <v>34084.259999999995</v>
      </c>
      <c r="D264" s="66">
        <f t="shared" ref="D264:D296" si="20">$G$1*C263+$G$2*C262</f>
        <v>11483.941615833988</v>
      </c>
      <c r="E264" s="59">
        <f>'Объединенные данные'!D262</f>
        <v>35000</v>
      </c>
      <c r="F264">
        <f t="shared" ref="F264:F296" si="21">$N$23+$N$24*D264+$N$25*E264</f>
        <v>38079.063702458523</v>
      </c>
      <c r="G264" s="31">
        <f t="shared" ref="G264:G296" si="22">ABS((F264-C264)/C264)</f>
        <v>0.11720376802836643</v>
      </c>
      <c r="H264" s="31">
        <f t="shared" ref="H264:H296" si="23">ABS(F264-C264)</f>
        <v>3994.8037024585283</v>
      </c>
      <c r="I264" s="31">
        <f t="shared" ref="I264:I296" si="24">(F264-C264)^2</f>
        <v>15958456.621176366</v>
      </c>
    </row>
    <row r="265" spans="2:9" x14ac:dyDescent="0.25">
      <c r="B265" t="e">
        <f>'Объединенные данные'!#REF!</f>
        <v>#REF!</v>
      </c>
      <c r="C265" s="69">
        <f>'Объединенные данные'!E263</f>
        <v>37839.335999999996</v>
      </c>
      <c r="D265" s="66">
        <f t="shared" si="20"/>
        <v>9261.1752219070004</v>
      </c>
      <c r="E265" s="59">
        <f>'Объединенные данные'!D263</f>
        <v>13440</v>
      </c>
      <c r="F265">
        <f t="shared" si="21"/>
        <v>29526.83559224684</v>
      </c>
      <c r="G265" s="31">
        <f t="shared" si="22"/>
        <v>0.21967881275065601</v>
      </c>
      <c r="H265" s="31">
        <f t="shared" si="23"/>
        <v>8312.5004077531557</v>
      </c>
      <c r="I265" s="31">
        <f t="shared" si="24"/>
        <v>69097663.028896376</v>
      </c>
    </row>
    <row r="266" spans="2:9" x14ac:dyDescent="0.25">
      <c r="B266" t="e">
        <f>'Объединенные данные'!#REF!</f>
        <v>#REF!</v>
      </c>
      <c r="C266" s="69">
        <f>'Объединенные данные'!E264</f>
        <v>37124.94</v>
      </c>
      <c r="D266" s="66">
        <f t="shared" si="20"/>
        <v>11434.979978976024</v>
      </c>
      <c r="E266" s="59">
        <f>'Объединенные данные'!D264</f>
        <v>34200</v>
      </c>
      <c r="F266">
        <f t="shared" si="21"/>
        <v>37785.502294458405</v>
      </c>
      <c r="G266" s="31">
        <f t="shared" si="22"/>
        <v>1.7792952512742186E-2</v>
      </c>
      <c r="H266" s="31">
        <f t="shared" si="23"/>
        <v>660.5622944584029</v>
      </c>
      <c r="I266" s="31">
        <f t="shared" si="24"/>
        <v>436342.54486014979</v>
      </c>
    </row>
    <row r="267" spans="2:9" x14ac:dyDescent="0.25">
      <c r="B267" t="e">
        <f>'Объединенные данные'!#REF!</f>
        <v>#REF!</v>
      </c>
      <c r="C267" s="69">
        <f>'Объединенные данные'!E265</f>
        <v>39091.872000000003</v>
      </c>
      <c r="D267" s="66">
        <f t="shared" si="20"/>
        <v>10679.769817993099</v>
      </c>
      <c r="E267" s="59">
        <f>'Объединенные данные'!D265</f>
        <v>37000</v>
      </c>
      <c r="F267">
        <f t="shared" si="21"/>
        <v>38155.672324657942</v>
      </c>
      <c r="G267" s="31">
        <f t="shared" si="22"/>
        <v>2.3948704102532126E-2</v>
      </c>
      <c r="H267" s="31">
        <f t="shared" si="23"/>
        <v>936.1996753420608</v>
      </c>
      <c r="I267" s="31">
        <f t="shared" si="24"/>
        <v>876469.83211058006</v>
      </c>
    </row>
    <row r="268" spans="2:9" x14ac:dyDescent="0.25">
      <c r="B268" t="e">
        <f>'Объединенные данные'!#REF!</f>
        <v>#REF!</v>
      </c>
      <c r="C268" s="69">
        <f>'Объединенные данные'!E266</f>
        <v>32404.428</v>
      </c>
      <c r="D268" s="66">
        <f t="shared" si="20"/>
        <v>11579.004609072985</v>
      </c>
      <c r="E268" s="59">
        <f>'Объединенные данные'!D266</f>
        <v>16880</v>
      </c>
      <c r="F268">
        <f t="shared" si="21"/>
        <v>32284.023232847729</v>
      </c>
      <c r="G268" s="31">
        <f t="shared" si="22"/>
        <v>3.7156887062555536E-3</v>
      </c>
      <c r="H268" s="31">
        <f t="shared" si="23"/>
        <v>120.40476715227123</v>
      </c>
      <c r="I268" s="31">
        <f t="shared" si="24"/>
        <v>14497.307952992654</v>
      </c>
    </row>
    <row r="269" spans="2:9" x14ac:dyDescent="0.25">
      <c r="B269" t="e">
        <f>'Объединенные данные'!#REF!</f>
        <v>#REF!</v>
      </c>
      <c r="C269" s="69">
        <f>'Объединенные данные'!E267</f>
        <v>38782.488000000005</v>
      </c>
      <c r="D269" s="66">
        <f t="shared" si="20"/>
        <v>8578.3066011221963</v>
      </c>
      <c r="E269" s="59">
        <f>'Объединенные данные'!D267</f>
        <v>13120</v>
      </c>
      <c r="F269">
        <f t="shared" si="21"/>
        <v>28938.890296331665</v>
      </c>
      <c r="G269" s="31">
        <f t="shared" si="22"/>
        <v>0.2538155288971749</v>
      </c>
      <c r="H269" s="31">
        <f t="shared" si="23"/>
        <v>9843.5977036683398</v>
      </c>
      <c r="I269" s="31">
        <f t="shared" si="24"/>
        <v>96896415.751664609</v>
      </c>
    </row>
    <row r="270" spans="2:9" x14ac:dyDescent="0.25">
      <c r="B270" t="e">
        <f>'Объединенные данные'!#REF!</f>
        <v>#REF!</v>
      </c>
      <c r="C270" s="69">
        <f>'Объединенные данные'!E268</f>
        <v>37657.020000000004</v>
      </c>
      <c r="D270" s="66">
        <f t="shared" si="20"/>
        <v>12030.133667214517</v>
      </c>
      <c r="E270" s="59">
        <f>'Объединенные данные'!D268</f>
        <v>34000</v>
      </c>
      <c r="F270">
        <f t="shared" si="21"/>
        <v>38142.985490459214</v>
      </c>
      <c r="G270" s="31">
        <f t="shared" si="22"/>
        <v>1.2905043746403985E-2</v>
      </c>
      <c r="H270" s="31">
        <f t="shared" si="23"/>
        <v>485.96549045920983</v>
      </c>
      <c r="I270" s="31">
        <f t="shared" si="24"/>
        <v>236162.45791726036</v>
      </c>
    </row>
    <row r="271" spans="2:9" x14ac:dyDescent="0.25">
      <c r="B271" t="e">
        <f>'Объединенные данные'!#REF!</f>
        <v>#REF!</v>
      </c>
      <c r="C271" s="69">
        <f>'Объединенные данные'!E269</f>
        <v>41685.551999999996</v>
      </c>
      <c r="D271" s="66">
        <f t="shared" si="20"/>
        <v>10783.686625926632</v>
      </c>
      <c r="E271" s="59">
        <f>'Объединенные данные'!D269</f>
        <v>39900</v>
      </c>
      <c r="F271">
        <f t="shared" si="21"/>
        <v>39167.643923145217</v>
      </c>
      <c r="G271" s="31">
        <f t="shared" si="22"/>
        <v>6.0402416570009186E-2</v>
      </c>
      <c r="H271" s="31">
        <f t="shared" si="23"/>
        <v>2517.9080768547792</v>
      </c>
      <c r="I271" s="31">
        <f t="shared" si="24"/>
        <v>6339861.0834905328</v>
      </c>
    </row>
    <row r="272" spans="2:9" x14ac:dyDescent="0.25">
      <c r="B272" t="e">
        <f>'Объединенные данные'!#REF!</f>
        <v>#REF!</v>
      </c>
      <c r="C272" s="69">
        <f>'Объединенные данные'!E270</f>
        <v>32343.095999999998</v>
      </c>
      <c r="D272" s="66">
        <f t="shared" si="20"/>
        <v>12584.028959206336</v>
      </c>
      <c r="E272" s="59">
        <f>'Объединенные данные'!D270</f>
        <v>15520</v>
      </c>
      <c r="F272">
        <f t="shared" si="21"/>
        <v>32556.958681849937</v>
      </c>
      <c r="G272" s="31">
        <f t="shared" si="22"/>
        <v>6.6123132383473652E-3</v>
      </c>
      <c r="H272" s="31">
        <f t="shared" si="23"/>
        <v>213.86268184993969</v>
      </c>
      <c r="I272" s="31">
        <f t="shared" si="24"/>
        <v>45737.246688048523</v>
      </c>
    </row>
    <row r="273" spans="2:9" x14ac:dyDescent="0.25">
      <c r="B273" t="e">
        <f>'Объединенные данные'!#REF!</f>
        <v>#REF!</v>
      </c>
      <c r="C273" s="69">
        <f>'Объединенные данные'!E271</f>
        <v>38631.78</v>
      </c>
      <c r="D273" s="66">
        <f t="shared" si="20"/>
        <v>8234.9805450189888</v>
      </c>
      <c r="E273" s="59">
        <f>'Объединенные данные'!D271</f>
        <v>12160</v>
      </c>
      <c r="F273">
        <f t="shared" si="21"/>
        <v>28384.746704798345</v>
      </c>
      <c r="G273" s="31">
        <f t="shared" si="22"/>
        <v>0.2652488002158237</v>
      </c>
      <c r="H273" s="31">
        <f t="shared" si="23"/>
        <v>10247.033295201654</v>
      </c>
      <c r="I273" s="31">
        <f t="shared" si="24"/>
        <v>105001691.35297127</v>
      </c>
    </row>
    <row r="274" spans="2:9" x14ac:dyDescent="0.25">
      <c r="B274" t="e">
        <f>'Объединенные данные'!#REF!</f>
        <v>#REF!</v>
      </c>
      <c r="C274" s="69">
        <f>'Объединенные данные'!E272</f>
        <v>36122.592000000004</v>
      </c>
      <c r="D274" s="66">
        <f t="shared" si="20"/>
        <v>11975.465132107731</v>
      </c>
      <c r="E274" s="59">
        <f>'Объединенные данные'!D272</f>
        <v>29800</v>
      </c>
      <c r="F274">
        <f t="shared" si="21"/>
        <v>36745.352571956129</v>
      </c>
      <c r="G274" s="31">
        <f t="shared" si="22"/>
        <v>1.7240196161895722E-2</v>
      </c>
      <c r="H274" s="31">
        <f t="shared" si="23"/>
        <v>622.7605719561252</v>
      </c>
      <c r="I274" s="31">
        <f t="shared" si="24"/>
        <v>387830.72998312023</v>
      </c>
    </row>
    <row r="275" spans="2:9" x14ac:dyDescent="0.25">
      <c r="B275" t="e">
        <f>'Объединенные данные'!#REF!</f>
        <v>#REF!</v>
      </c>
      <c r="C275" s="69">
        <f>'Объединенные данные'!E273</f>
        <v>34810.835999999996</v>
      </c>
      <c r="D275" s="66">
        <f t="shared" si="20"/>
        <v>10168.99425522676</v>
      </c>
      <c r="E275" s="59">
        <f>'Объединенные данные'!D273</f>
        <v>30500</v>
      </c>
      <c r="F275">
        <f t="shared" si="21"/>
        <v>35690.352654221577</v>
      </c>
      <c r="G275" s="31">
        <f t="shared" si="22"/>
        <v>2.5265599890263515E-2</v>
      </c>
      <c r="H275" s="31">
        <f t="shared" si="23"/>
        <v>879.51665422158112</v>
      </c>
      <c r="I275" s="31">
        <f t="shared" si="24"/>
        <v>773549.54505312431</v>
      </c>
    </row>
    <row r="276" spans="2:9" x14ac:dyDescent="0.25">
      <c r="B276" t="e">
        <f>'Объединенные данные'!#REF!</f>
        <v>#REF!</v>
      </c>
      <c r="C276" s="69">
        <f>'Объединенные данные'!E274</f>
        <v>38291.784</v>
      </c>
      <c r="D276" s="66">
        <f t="shared" si="20"/>
        <v>9935.3652903549973</v>
      </c>
      <c r="E276" s="59">
        <f>'Объединенные данные'!D274</f>
        <v>20800</v>
      </c>
      <c r="F276">
        <f t="shared" si="21"/>
        <v>32386.319480861192</v>
      </c>
      <c r="G276" s="31">
        <f t="shared" si="22"/>
        <v>0.15422275752779782</v>
      </c>
      <c r="H276" s="31">
        <f t="shared" si="23"/>
        <v>5905.4645191388081</v>
      </c>
      <c r="I276" s="31">
        <f t="shared" si="24"/>
        <v>34874511.186807357</v>
      </c>
    </row>
    <row r="277" spans="2:9" x14ac:dyDescent="0.25">
      <c r="B277" t="e">
        <f>'Объединенные данные'!#REF!</f>
        <v>#REF!</v>
      </c>
      <c r="C277" s="69">
        <f>'Объединенные данные'!E275</f>
        <v>37142.879999999997</v>
      </c>
      <c r="D277" s="66">
        <f t="shared" si="20"/>
        <v>11532.59213961081</v>
      </c>
      <c r="E277" s="59">
        <f>'Объединенные данные'!D275</f>
        <v>34600</v>
      </c>
      <c r="F277">
        <f t="shared" si="21"/>
        <v>37984.160948900215</v>
      </c>
      <c r="G277" s="31">
        <f t="shared" si="22"/>
        <v>2.2649857762785695E-2</v>
      </c>
      <c r="H277" s="31">
        <f t="shared" si="23"/>
        <v>841.28094890021748</v>
      </c>
      <c r="I277" s="31">
        <f t="shared" si="24"/>
        <v>707753.63498245028</v>
      </c>
    </row>
    <row r="278" spans="2:9" x14ac:dyDescent="0.25">
      <c r="B278" t="e">
        <f>'Объединенные данные'!#REF!</f>
        <v>#REF!</v>
      </c>
      <c r="C278" s="69">
        <f>'Объединенные данные'!E276</f>
        <v>41710.32</v>
      </c>
      <c r="D278" s="66">
        <f t="shared" si="20"/>
        <v>10631.696811787318</v>
      </c>
      <c r="E278" s="59">
        <f>'Объединенные данные'!D276</f>
        <v>39900</v>
      </c>
      <c r="F278">
        <f t="shared" si="21"/>
        <v>39059.825307928491</v>
      </c>
      <c r="G278" s="31">
        <f t="shared" si="22"/>
        <v>6.3545297472460252E-2</v>
      </c>
      <c r="H278" s="31">
        <f t="shared" si="23"/>
        <v>2650.4946920715083</v>
      </c>
      <c r="I278" s="31">
        <f t="shared" si="24"/>
        <v>7025122.1126992395</v>
      </c>
    </row>
    <row r="279" spans="2:9" x14ac:dyDescent="0.25">
      <c r="B279" t="e">
        <f>'Объединенные данные'!#REF!</f>
        <v>#REF!</v>
      </c>
      <c r="C279" s="69">
        <f>'Объединенные данные'!E277</f>
        <v>38518.008000000002</v>
      </c>
      <c r="D279" s="66">
        <f t="shared" si="20"/>
        <v>12657.289341459784</v>
      </c>
      <c r="E279" s="59">
        <f>'Объединенные данные'!D277</f>
        <v>35000</v>
      </c>
      <c r="F279">
        <f t="shared" si="21"/>
        <v>38911.413736314826</v>
      </c>
      <c r="G279" s="31">
        <f t="shared" si="22"/>
        <v>1.0213553523194242E-2</v>
      </c>
      <c r="H279" s="31">
        <f t="shared" si="23"/>
        <v>393.40573631482403</v>
      </c>
      <c r="I279" s="31">
        <f t="shared" si="24"/>
        <v>154768.07336540884</v>
      </c>
    </row>
    <row r="280" spans="2:9" x14ac:dyDescent="0.25">
      <c r="B280" t="e">
        <f>'Объединенные данные'!#REF!</f>
        <v>#REF!</v>
      </c>
      <c r="C280" s="69">
        <f>'Объединенные данные'!E278</f>
        <v>35557.728000000003</v>
      </c>
      <c r="D280" s="66">
        <f t="shared" si="20"/>
        <v>10779.978276061329</v>
      </c>
      <c r="E280" s="59">
        <f>'Объединенные данные'!D278</f>
        <v>21120</v>
      </c>
      <c r="F280">
        <f t="shared" si="21"/>
        <v>33089.00308041666</v>
      </c>
      <c r="G280" s="31">
        <f t="shared" si="22"/>
        <v>6.9428646272994235E-2</v>
      </c>
      <c r="H280" s="31">
        <f t="shared" si="23"/>
        <v>2468.7249195833429</v>
      </c>
      <c r="I280" s="31">
        <f t="shared" si="24"/>
        <v>6094602.7285717828</v>
      </c>
    </row>
    <row r="281" spans="2:9" x14ac:dyDescent="0.25">
      <c r="B281" t="e">
        <f>'Объединенные данные'!#REF!</f>
        <v>#REF!</v>
      </c>
      <c r="C281" s="69">
        <f>'Объединенные данные'!E279</f>
        <v>37102.212</v>
      </c>
      <c r="D281" s="66">
        <f t="shared" si="20"/>
        <v>9949.8569242410904</v>
      </c>
      <c r="E281" s="59">
        <f>'Объединенные данные'!D279</f>
        <v>33600</v>
      </c>
      <c r="F281">
        <f t="shared" si="21"/>
        <v>36537.863179768276</v>
      </c>
      <c r="G281" s="31">
        <f t="shared" si="22"/>
        <v>1.5210651597584638E-2</v>
      </c>
      <c r="H281" s="31">
        <f t="shared" si="23"/>
        <v>564.34882023172395</v>
      </c>
      <c r="I281" s="31">
        <f t="shared" si="24"/>
        <v>318489.59089693869</v>
      </c>
    </row>
    <row r="282" spans="2:9" x14ac:dyDescent="0.25">
      <c r="B282" t="e">
        <f>'Объединенные данные'!#REF!</f>
        <v>#REF!</v>
      </c>
      <c r="C282" s="69">
        <f>'Объединенные данные'!E280</f>
        <v>37102.644</v>
      </c>
      <c r="D282" s="66">
        <f t="shared" si="20"/>
        <v>10950.145140932005</v>
      </c>
      <c r="E282" s="59">
        <f>'Объединенные данные'!D280</f>
        <v>36900</v>
      </c>
      <c r="F282">
        <f t="shared" si="21"/>
        <v>38315.117693091517</v>
      </c>
      <c r="G282" s="31">
        <f t="shared" si="22"/>
        <v>3.267890269737965E-2</v>
      </c>
      <c r="H282" s="31">
        <f t="shared" si="23"/>
        <v>1212.4736930915169</v>
      </c>
      <c r="I282" s="31">
        <f t="shared" si="24"/>
        <v>1470092.4564389819</v>
      </c>
    </row>
    <row r="283" spans="2:9" x14ac:dyDescent="0.25">
      <c r="B283" t="e">
        <f>'Объединенные данные'!#REF!</f>
        <v>#REF!</v>
      </c>
      <c r="C283" s="69">
        <f>'Объединенные данные'!E281</f>
        <v>46524.732000000004</v>
      </c>
      <c r="D283" s="66">
        <f t="shared" si="20"/>
        <v>10760.950213714568</v>
      </c>
      <c r="E283" s="59">
        <f>'Объединенные данные'!D281</f>
        <v>44500</v>
      </c>
      <c r="F283">
        <f t="shared" si="21"/>
        <v>40639.781766936256</v>
      </c>
      <c r="G283" s="31">
        <f t="shared" si="22"/>
        <v>0.12649079274790337</v>
      </c>
      <c r="H283" s="31">
        <f t="shared" si="23"/>
        <v>5884.9502330637479</v>
      </c>
      <c r="I283" s="31">
        <f t="shared" si="24"/>
        <v>34632639.245637059</v>
      </c>
    </row>
    <row r="284" spans="2:9" x14ac:dyDescent="0.25">
      <c r="B284" t="e">
        <f>'Объединенные данные'!#REF!</f>
        <v>#REF!</v>
      </c>
      <c r="C284" s="69">
        <f>'Объединенные данные'!E282</f>
        <v>40240.115999999995</v>
      </c>
      <c r="D284" s="66">
        <f t="shared" si="20"/>
        <v>14648.856494694272</v>
      </c>
      <c r="E284" s="59">
        <f>'Объединенные данные'!D282</f>
        <v>41000</v>
      </c>
      <c r="F284">
        <f t="shared" si="21"/>
        <v>42265.410023019504</v>
      </c>
      <c r="G284" s="31">
        <f t="shared" si="22"/>
        <v>5.0330223278171202E-2</v>
      </c>
      <c r="H284" s="31">
        <f t="shared" si="23"/>
        <v>2025.294023019509</v>
      </c>
      <c r="I284" s="31">
        <f t="shared" si="24"/>
        <v>4101815.8796785478</v>
      </c>
    </row>
    <row r="285" spans="2:9" x14ac:dyDescent="0.25">
      <c r="B285" t="e">
        <f>'Объединенные данные'!#REF!</f>
        <v>#REF!</v>
      </c>
      <c r="C285" s="69">
        <f>'Объединенные данные'!E283</f>
        <v>40767.168000000005</v>
      </c>
      <c r="D285" s="66">
        <f t="shared" si="20"/>
        <v>10900.286653530799</v>
      </c>
      <c r="E285" s="59">
        <f>'Объединенные данные'!D283</f>
        <v>37300</v>
      </c>
      <c r="F285">
        <f t="shared" si="21"/>
        <v>38409.163540771289</v>
      </c>
      <c r="G285" s="31">
        <f t="shared" si="22"/>
        <v>5.7840771751148268E-2</v>
      </c>
      <c r="H285" s="31">
        <f t="shared" si="23"/>
        <v>2358.0044592287159</v>
      </c>
      <c r="I285" s="31">
        <f t="shared" si="24"/>
        <v>5560185.0297425091</v>
      </c>
    </row>
    <row r="286" spans="2:9" x14ac:dyDescent="0.25">
      <c r="B286" t="e">
        <f>'Объединенные данные'!#REF!</f>
        <v>#REF!</v>
      </c>
      <c r="C286" s="69">
        <f>'Объединенные данные'!E284</f>
        <v>40196.664000000004</v>
      </c>
      <c r="D286" s="66">
        <f t="shared" si="20"/>
        <v>11888.344072596008</v>
      </c>
      <c r="E286" s="59">
        <f>'Объединенные данные'!D284</f>
        <v>34000</v>
      </c>
      <c r="F286">
        <f t="shared" si="21"/>
        <v>38042.402712392941</v>
      </c>
      <c r="G286" s="31">
        <f t="shared" si="22"/>
        <v>5.3593036666104016E-2</v>
      </c>
      <c r="H286" s="31">
        <f t="shared" si="23"/>
        <v>2154.2612876070634</v>
      </c>
      <c r="I286" s="31">
        <f t="shared" si="24"/>
        <v>4640841.6952824425</v>
      </c>
    </row>
    <row r="287" spans="2:9" x14ac:dyDescent="0.25">
      <c r="B287" t="e">
        <f>'Объединенные данные'!#REF!</f>
        <v>#REF!</v>
      </c>
      <c r="C287" s="69">
        <f>'Объединенные данные'!E285</f>
        <v>39488.315999999999</v>
      </c>
      <c r="D287" s="66">
        <f t="shared" si="20"/>
        <v>11588.306342052585</v>
      </c>
      <c r="E287" s="59">
        <f>'Объединенные данные'!D285</f>
        <v>34400</v>
      </c>
      <c r="F287">
        <f t="shared" si="21"/>
        <v>37958.976275470544</v>
      </c>
      <c r="G287" s="31">
        <f t="shared" si="22"/>
        <v>3.8728917296180838E-2</v>
      </c>
      <c r="H287" s="31">
        <f t="shared" si="23"/>
        <v>1529.3397245294545</v>
      </c>
      <c r="I287" s="31">
        <f t="shared" si="24"/>
        <v>2338879.9930238281</v>
      </c>
    </row>
    <row r="288" spans="2:9" x14ac:dyDescent="0.25">
      <c r="B288" t="e">
        <f>'Объединенные данные'!#REF!</f>
        <v>#REF!</v>
      </c>
      <c r="C288" s="69">
        <f>'Объединенные данные'!E286</f>
        <v>36880.764000000003</v>
      </c>
      <c r="D288" s="66">
        <f t="shared" si="20"/>
        <v>11365.962428956471</v>
      </c>
      <c r="E288" s="59">
        <f>'Объединенные данные'!D286</f>
        <v>35400</v>
      </c>
      <c r="F288">
        <f t="shared" si="21"/>
        <v>38124.786052101794</v>
      </c>
      <c r="G288" s="31">
        <f t="shared" si="22"/>
        <v>3.3730918700648142E-2</v>
      </c>
      <c r="H288" s="31">
        <f t="shared" si="23"/>
        <v>1244.0220521017909</v>
      </c>
      <c r="I288" s="31">
        <f t="shared" si="24"/>
        <v>1547590.866115551</v>
      </c>
    </row>
    <row r="289" spans="2:9" x14ac:dyDescent="0.25">
      <c r="B289" t="e">
        <f>'Объединенные данные'!#REF!</f>
        <v>#REF!</v>
      </c>
      <c r="C289" s="69">
        <f>'Объединенные данные'!E287</f>
        <v>33377.892</v>
      </c>
      <c r="D289" s="66">
        <f t="shared" si="20"/>
        <v>10376.826570906411</v>
      </c>
      <c r="E289" s="59">
        <f>'Объединенные данные'!D287</f>
        <v>34100</v>
      </c>
      <c r="F289">
        <f t="shared" si="21"/>
        <v>37002.5152448769</v>
      </c>
      <c r="G289" s="31">
        <f t="shared" si="22"/>
        <v>0.10859353385399236</v>
      </c>
      <c r="H289" s="31">
        <f t="shared" si="23"/>
        <v>3624.6232448769006</v>
      </c>
      <c r="I289" s="31">
        <f t="shared" si="24"/>
        <v>13137893.667301953</v>
      </c>
    </row>
    <row r="290" spans="2:9" x14ac:dyDescent="0.25">
      <c r="B290" t="e">
        <f>'Объединенные данные'!#REF!</f>
        <v>#REF!</v>
      </c>
      <c r="C290" s="69">
        <f>'Объединенные данные'!E288</f>
        <v>41174.207999999999</v>
      </c>
      <c r="D290" s="66">
        <f t="shared" si="20"/>
        <v>9251.1094541579077</v>
      </c>
      <c r="E290" s="59">
        <f>'Объединенные данные'!D288</f>
        <v>41900</v>
      </c>
      <c r="F290">
        <f t="shared" si="21"/>
        <v>38727.535953656872</v>
      </c>
      <c r="G290" s="31">
        <f t="shared" si="22"/>
        <v>5.9422443446711271E-2</v>
      </c>
      <c r="H290" s="31">
        <f t="shared" si="23"/>
        <v>2446.6720463431266</v>
      </c>
      <c r="I290" s="31">
        <f t="shared" si="24"/>
        <v>5986204.1023568623</v>
      </c>
    </row>
    <row r="291" spans="2:9" x14ac:dyDescent="0.25">
      <c r="B291" t="e">
        <f>'Объединенные данные'!#REF!</f>
        <v>#REF!</v>
      </c>
      <c r="C291" s="69">
        <f>'Объединенные данные'!E289</f>
        <v>39162.648000000001</v>
      </c>
      <c r="D291" s="66">
        <f t="shared" si="20"/>
        <v>12897.701387383666</v>
      </c>
      <c r="E291" s="59">
        <f>'Объединенные данные'!D289</f>
        <v>40200</v>
      </c>
      <c r="F291">
        <f t="shared" si="21"/>
        <v>40764.345705337953</v>
      </c>
      <c r="G291" s="31">
        <f t="shared" si="22"/>
        <v>4.0898605868989052E-2</v>
      </c>
      <c r="H291" s="31">
        <f t="shared" si="23"/>
        <v>1601.6977053379524</v>
      </c>
      <c r="I291" s="31">
        <f t="shared" si="24"/>
        <v>2565435.5392848621</v>
      </c>
    </row>
    <row r="292" spans="2:9" x14ac:dyDescent="0.25">
      <c r="B292" t="e">
        <f>'Объединенные данные'!#REF!</f>
        <v>#REF!</v>
      </c>
      <c r="C292" s="69">
        <f>'Объединенные данные'!E290</f>
        <v>33897.324000000001</v>
      </c>
      <c r="D292" s="66">
        <f t="shared" si="20"/>
        <v>11111.71858280127</v>
      </c>
      <c r="E292" s="59">
        <f>'Объединенные данные'!D290</f>
        <v>34300</v>
      </c>
      <c r="F292">
        <f t="shared" si="21"/>
        <v>37588.540575256004</v>
      </c>
      <c r="G292" s="31">
        <f t="shared" si="22"/>
        <v>0.1088940405813746</v>
      </c>
      <c r="H292" s="31">
        <f t="shared" si="23"/>
        <v>3691.2165752560031</v>
      </c>
      <c r="I292" s="31">
        <f t="shared" si="24"/>
        <v>13625079.805444656</v>
      </c>
    </row>
    <row r="293" spans="2:9" x14ac:dyDescent="0.25">
      <c r="B293" t="e">
        <f>'Объединенные данные'!#REF!</f>
        <v>#REF!</v>
      </c>
      <c r="C293" s="69">
        <f>'Объединенные данные'!E291</f>
        <v>25680.227999999999</v>
      </c>
      <c r="D293" s="66">
        <f t="shared" si="20"/>
        <v>9185.6617499728054</v>
      </c>
      <c r="E293" s="59">
        <f>'Объединенные данные'!D291</f>
        <v>22480</v>
      </c>
      <c r="F293">
        <f t="shared" si="21"/>
        <v>32398.035234116433</v>
      </c>
      <c r="G293" s="31">
        <f t="shared" si="22"/>
        <v>0.26159453234279828</v>
      </c>
      <c r="H293" s="31">
        <f t="shared" si="23"/>
        <v>6717.8072341164334</v>
      </c>
      <c r="I293" s="31">
        <f t="shared" si="24"/>
        <v>45128934.034747086</v>
      </c>
    </row>
    <row r="294" spans="2:9" x14ac:dyDescent="0.25">
      <c r="B294" t="e">
        <f>'Объединенные данные'!#REF!</f>
        <v>#REF!</v>
      </c>
      <c r="C294" s="69">
        <f>'Объединенные данные'!E292</f>
        <v>36538.872000000003</v>
      </c>
      <c r="D294" s="66">
        <f t="shared" si="20"/>
        <v>6440.5291216039777</v>
      </c>
      <c r="E294" s="59">
        <f>'Объединенные данные'!D292</f>
        <v>39400</v>
      </c>
      <c r="F294">
        <f t="shared" si="21"/>
        <v>35924.924432056621</v>
      </c>
      <c r="G294" s="31">
        <f t="shared" si="22"/>
        <v>1.6802586788759698E-2</v>
      </c>
      <c r="H294" s="31">
        <f t="shared" si="23"/>
        <v>613.94756794338173</v>
      </c>
      <c r="I294" s="31">
        <f t="shared" si="24"/>
        <v>376931.61618359335</v>
      </c>
    </row>
    <row r="295" spans="2:9" x14ac:dyDescent="0.25">
      <c r="B295" t="e">
        <f>'Объединенные данные'!#REF!</f>
        <v>#REF!</v>
      </c>
      <c r="C295" s="69">
        <f>'Объединенные данные'!E293</f>
        <v>43258.020000000004</v>
      </c>
      <c r="D295" s="66">
        <f t="shared" si="20"/>
        <v>11928.792691302087</v>
      </c>
      <c r="E295" s="59">
        <f>'Объединенные данные'!D293</f>
        <v>44300</v>
      </c>
      <c r="F295">
        <f t="shared" si="21"/>
        <v>41403.519241010996</v>
      </c>
      <c r="G295" s="31">
        <f t="shared" si="22"/>
        <v>4.2870680604174857E-2</v>
      </c>
      <c r="H295" s="31">
        <f t="shared" si="23"/>
        <v>1854.5007589890083</v>
      </c>
      <c r="I295" s="31">
        <f t="shared" si="24"/>
        <v>3439173.0650908081</v>
      </c>
    </row>
    <row r="296" spans="2:9" x14ac:dyDescent="0.25">
      <c r="B296" t="e">
        <f>'Объединенные данные'!#REF!</f>
        <v>#REF!</v>
      </c>
      <c r="C296" s="69">
        <f>'Объединенные данные'!E294</f>
        <v>24268.056</v>
      </c>
      <c r="D296" s="66">
        <f t="shared" si="20"/>
        <v>13369.995997082948</v>
      </c>
      <c r="E296" s="59">
        <f>'Объединенные данные'!D294</f>
        <v>18480</v>
      </c>
      <c r="F296">
        <f t="shared" si="21"/>
        <v>34072.175608522673</v>
      </c>
      <c r="G296" s="31">
        <f t="shared" si="22"/>
        <v>0.40399278823662976</v>
      </c>
      <c r="H296" s="31">
        <f t="shared" si="23"/>
        <v>9804.1196085226729</v>
      </c>
      <c r="I296" s="31">
        <f t="shared" si="24"/>
        <v>96120761.298218772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U20"/>
  <sheetViews>
    <sheetView topLeftCell="A12" workbookViewId="0">
      <selection activeCell="M8" sqref="M8"/>
    </sheetView>
  </sheetViews>
  <sheetFormatPr defaultRowHeight="15" x14ac:dyDescent="0.25"/>
  <sheetData>
    <row r="2" spans="2:21" x14ac:dyDescent="0.25">
      <c r="C2" t="s">
        <v>482</v>
      </c>
      <c r="D2" t="str">
        <f>'3'!J5</f>
        <v>MAPE=</v>
      </c>
      <c r="E2" t="str">
        <f>'3'!J6</f>
        <v>MAE=</v>
      </c>
      <c r="F2" t="str">
        <f>'3'!J7</f>
        <v>RMSE=</v>
      </c>
    </row>
    <row r="3" spans="2:21" x14ac:dyDescent="0.25">
      <c r="C3">
        <v>3</v>
      </c>
      <c r="D3" s="66">
        <f>'3'!K5</f>
        <v>10.897320130002891</v>
      </c>
      <c r="E3" s="66">
        <f>'3'!K6</f>
        <v>3322.8720571050653</v>
      </c>
      <c r="F3" s="66">
        <f>'3'!K7</f>
        <v>4257.7050406316175</v>
      </c>
    </row>
    <row r="4" spans="2:21" x14ac:dyDescent="0.25">
      <c r="C4">
        <v>4</v>
      </c>
      <c r="D4" s="66">
        <f>'4'!J4</f>
        <v>10.55701965812878</v>
      </c>
      <c r="E4" s="66">
        <f>'4'!J5</f>
        <v>3247.821924748413</v>
      </c>
      <c r="F4" s="66">
        <f>'4'!J6</f>
        <v>4148.066709466535</v>
      </c>
    </row>
    <row r="5" spans="2:21" x14ac:dyDescent="0.25">
      <c r="C5">
        <v>6</v>
      </c>
      <c r="D5" s="66">
        <f>'6'!K5</f>
        <v>10.15340898116718</v>
      </c>
      <c r="E5" s="66">
        <f>'6'!K6</f>
        <v>3105.4375148398249</v>
      </c>
      <c r="F5" s="66">
        <f>'6'!K7</f>
        <v>3831.9507363757161</v>
      </c>
    </row>
    <row r="8" spans="2:21" ht="15.75" thickBot="1" x14ac:dyDescent="0.3"/>
    <row r="9" spans="2:21" ht="15.75" thickBot="1" x14ac:dyDescent="0.3">
      <c r="B9" s="14">
        <v>292</v>
      </c>
      <c r="C9" s="15">
        <f>1.96/142^0.5</f>
        <v>0.16447954622615107</v>
      </c>
    </row>
    <row r="10" spans="2:21" x14ac:dyDescent="0.25">
      <c r="B10" s="16" t="s">
        <v>36</v>
      </c>
      <c r="C10" s="17" t="s">
        <v>392</v>
      </c>
      <c r="D10" s="17">
        <v>1</v>
      </c>
      <c r="E10" s="17">
        <v>2</v>
      </c>
      <c r="F10" s="17">
        <v>3</v>
      </c>
      <c r="G10" s="18">
        <v>4</v>
      </c>
      <c r="H10" s="16" t="s">
        <v>35</v>
      </c>
      <c r="I10" s="17" t="s">
        <v>392</v>
      </c>
      <c r="J10" s="23">
        <v>1</v>
      </c>
      <c r="K10" s="23">
        <v>2</v>
      </c>
      <c r="L10" s="23">
        <v>3</v>
      </c>
      <c r="M10" s="23">
        <v>4</v>
      </c>
      <c r="N10" s="24">
        <v>5</v>
      </c>
      <c r="O10" s="16" t="s">
        <v>402</v>
      </c>
      <c r="P10" s="17" t="s">
        <v>392</v>
      </c>
      <c r="Q10" s="23">
        <v>0</v>
      </c>
      <c r="R10" s="23">
        <v>1</v>
      </c>
      <c r="S10" s="23">
        <v>2</v>
      </c>
      <c r="T10" s="23">
        <v>3</v>
      </c>
      <c r="U10" s="24">
        <v>4</v>
      </c>
    </row>
    <row r="11" spans="2:21" ht="75.75" thickBot="1" x14ac:dyDescent="0.3">
      <c r="B11" s="19"/>
      <c r="C11" s="20" t="s">
        <v>391</v>
      </c>
      <c r="D11" s="21">
        <v>0.36757387640191508</v>
      </c>
      <c r="E11" s="21">
        <v>2.9064216533152918E-2</v>
      </c>
      <c r="F11" s="21">
        <v>8.7498811266463417E-2</v>
      </c>
      <c r="G11" s="22">
        <v>7.3377544042197651E-2</v>
      </c>
      <c r="H11" s="19"/>
      <c r="I11" s="20" t="s">
        <v>391</v>
      </c>
      <c r="J11" s="21">
        <v>0.30974134402851916</v>
      </c>
      <c r="K11" s="21">
        <v>7.1099506788027955E-2</v>
      </c>
      <c r="L11" s="21">
        <v>0.18751234495832345</v>
      </c>
      <c r="M11" s="21">
        <v>0.30786401329468316</v>
      </c>
      <c r="N11" s="22">
        <v>0.10006750965332947</v>
      </c>
      <c r="O11" s="19"/>
      <c r="P11" s="20" t="s">
        <v>403</v>
      </c>
      <c r="Q11" s="26">
        <v>0.57257448430606139</v>
      </c>
      <c r="R11" s="21">
        <v>0.17135460014113182</v>
      </c>
      <c r="S11" s="21">
        <v>-6.7487262034862064E-2</v>
      </c>
      <c r="T11" s="21">
        <v>7.620124016405537E-2</v>
      </c>
      <c r="U11" s="22">
        <v>2.060925568350111E-2</v>
      </c>
    </row>
    <row r="13" spans="2:21" x14ac:dyDescent="0.25">
      <c r="C13" t="str">
        <f>C11</f>
        <v>коэффициент автокорреляции</v>
      </c>
      <c r="E13" t="str">
        <f>P11</f>
        <v>коэффициент кросскорреляции</v>
      </c>
    </row>
    <row r="14" spans="2:21" x14ac:dyDescent="0.25">
      <c r="B14" t="str">
        <f>C10</f>
        <v>лаг</v>
      </c>
      <c r="C14" t="str">
        <f>B10</f>
        <v>Yt</v>
      </c>
      <c r="D14" t="str">
        <f>H10</f>
        <v>Xt</v>
      </c>
      <c r="E14" t="str">
        <f>O10</f>
        <v>Yt на Xt</v>
      </c>
    </row>
    <row r="15" spans="2:21" ht="15.75" thickBot="1" x14ac:dyDescent="0.3">
      <c r="B15">
        <v>0</v>
      </c>
      <c r="E15" s="26">
        <v>0.57257448430606139</v>
      </c>
      <c r="F15" s="66">
        <f>F16</f>
        <v>0.16447954622615107</v>
      </c>
    </row>
    <row r="16" spans="2:21" ht="15.75" thickBot="1" x14ac:dyDescent="0.3">
      <c r="B16">
        <v>1</v>
      </c>
      <c r="C16" s="21">
        <v>0.36757387640191508</v>
      </c>
      <c r="D16" s="21">
        <v>0.30974134402851916</v>
      </c>
      <c r="E16" s="21">
        <v>0.17135460014113182</v>
      </c>
      <c r="F16" s="66">
        <f>$C$9</f>
        <v>0.16447954622615107</v>
      </c>
    </row>
    <row r="17" spans="2:6" ht="15.75" thickBot="1" x14ac:dyDescent="0.3">
      <c r="B17">
        <v>2</v>
      </c>
      <c r="C17" s="21">
        <v>0.1</v>
      </c>
      <c r="D17" s="21">
        <v>0.2</v>
      </c>
      <c r="E17" s="21">
        <v>6.7487262034862106E-2</v>
      </c>
      <c r="F17">
        <f t="shared" ref="F17:F20" si="0">$C$9</f>
        <v>0.16447954622615107</v>
      </c>
    </row>
    <row r="18" spans="2:6" ht="15.75" thickBot="1" x14ac:dyDescent="0.3">
      <c r="B18">
        <v>3</v>
      </c>
      <c r="C18" s="21">
        <v>8.7498811266463417E-2</v>
      </c>
      <c r="D18" s="21">
        <v>0.18751234495832345</v>
      </c>
      <c r="E18" s="21">
        <v>7.620124016405537E-2</v>
      </c>
      <c r="F18">
        <f t="shared" si="0"/>
        <v>0.16447954622615107</v>
      </c>
    </row>
    <row r="19" spans="2:6" ht="15.75" thickBot="1" x14ac:dyDescent="0.3">
      <c r="B19">
        <v>4</v>
      </c>
      <c r="C19" s="22">
        <v>7.3377544042197651E-2</v>
      </c>
      <c r="D19" s="21">
        <v>0.17</v>
      </c>
      <c r="E19" s="22">
        <v>2.060925568350111E-2</v>
      </c>
      <c r="F19">
        <f t="shared" si="0"/>
        <v>0.16447954622615107</v>
      </c>
    </row>
    <row r="20" spans="2:6" ht="15.75" thickBot="1" x14ac:dyDescent="0.3">
      <c r="B20">
        <v>5</v>
      </c>
      <c r="C20" s="101">
        <v>0.04</v>
      </c>
      <c r="D20" s="22">
        <v>0.10006750965332947</v>
      </c>
      <c r="E20" s="101">
        <v>0.1</v>
      </c>
      <c r="F20">
        <f t="shared" si="0"/>
        <v>0.16447954622615107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31"/>
  <sheetViews>
    <sheetView topLeftCell="P1" zoomScale="80" zoomScaleNormal="80" workbookViewId="0">
      <selection activeCell="F16" sqref="F16"/>
    </sheetView>
  </sheetViews>
  <sheetFormatPr defaultRowHeight="15" x14ac:dyDescent="0.25"/>
  <cols>
    <col min="1" max="1" width="16.140625" customWidth="1"/>
    <col min="15" max="15" width="10.5703125" customWidth="1"/>
    <col min="16" max="16" width="9.42578125" customWidth="1"/>
    <col min="37" max="37" width="9.5703125" bestFit="1" customWidth="1"/>
    <col min="72" max="72" width="3.85546875" customWidth="1"/>
    <col min="73" max="76" width="8.7109375" hidden="1" customWidth="1"/>
    <col min="77" max="77" width="9.5703125" hidden="1" customWidth="1"/>
    <col min="78" max="84" width="8.7109375" hidden="1" customWidth="1"/>
  </cols>
  <sheetData>
    <row r="1" spans="1:160" ht="15.75" thickBot="1" x14ac:dyDescent="0.3">
      <c r="A1" s="3" t="s">
        <v>386</v>
      </c>
      <c r="B1" s="3" t="s">
        <v>387</v>
      </c>
      <c r="C1" s="12" t="s">
        <v>385</v>
      </c>
      <c r="G1" s="14">
        <f>COUNT(E5:E296)</f>
        <v>292</v>
      </c>
      <c r="H1" s="15">
        <f>1.96/G1^0.5</f>
        <v>0.11470032425220796</v>
      </c>
    </row>
    <row r="2" spans="1:160" x14ac:dyDescent="0.25">
      <c r="A2" s="1"/>
      <c r="B2" s="1"/>
      <c r="C2" s="1"/>
      <c r="G2" s="16" t="s">
        <v>36</v>
      </c>
      <c r="H2" s="17" t="s">
        <v>392</v>
      </c>
      <c r="I2" s="17">
        <v>1</v>
      </c>
      <c r="J2" s="17">
        <v>2</v>
      </c>
      <c r="K2" s="17">
        <v>3</v>
      </c>
      <c r="L2" s="18">
        <v>4</v>
      </c>
      <c r="M2" s="16" t="s">
        <v>35</v>
      </c>
      <c r="N2" s="17" t="s">
        <v>392</v>
      </c>
      <c r="O2" s="23">
        <v>1</v>
      </c>
      <c r="P2" s="23">
        <v>2</v>
      </c>
      <c r="Q2" s="23">
        <v>3</v>
      </c>
      <c r="R2" s="23">
        <v>4</v>
      </c>
      <c r="S2" s="24">
        <v>5</v>
      </c>
      <c r="T2" s="16" t="s">
        <v>402</v>
      </c>
      <c r="U2" s="17" t="s">
        <v>392</v>
      </c>
      <c r="V2" s="23">
        <v>0</v>
      </c>
      <c r="W2" s="23">
        <v>1</v>
      </c>
      <c r="X2" s="23">
        <v>2</v>
      </c>
      <c r="Y2" s="23">
        <v>3</v>
      </c>
      <c r="Z2" s="24">
        <v>4</v>
      </c>
    </row>
    <row r="3" spans="1:160" ht="75.75" thickBot="1" x14ac:dyDescent="0.3">
      <c r="A3" s="2" t="s">
        <v>3</v>
      </c>
      <c r="B3" s="1"/>
      <c r="C3" s="3"/>
      <c r="D3" s="2" t="s">
        <v>0</v>
      </c>
      <c r="E3" s="2" t="s">
        <v>1</v>
      </c>
      <c r="G3" s="19"/>
      <c r="H3" s="20" t="s">
        <v>391</v>
      </c>
      <c r="I3" s="21">
        <f>CORREL($E$6:$E$296,F6:F296)</f>
        <v>0.37713269372675967</v>
      </c>
      <c r="J3" s="21">
        <f>CORREL($E$7:$E$296,G7:G296)</f>
        <v>0.16698203032829664</v>
      </c>
      <c r="K3" s="21">
        <f>CORREL($E$8:$E$296,H8:H296)</f>
        <v>0.18961441570181548</v>
      </c>
      <c r="L3" s="22">
        <f>CORREL($E$9:$E$296,I9:I296)</f>
        <v>0.13307420547739635</v>
      </c>
      <c r="M3" s="19"/>
      <c r="N3" s="20" t="s">
        <v>391</v>
      </c>
      <c r="O3" s="21">
        <f>CORREL($D$6:$D$296,J6:J296)</f>
        <v>0.28053668908050722</v>
      </c>
      <c r="P3" s="21">
        <f>CORREL($D$7:$D$296,K7:K296)</f>
        <v>0.15762799545798567</v>
      </c>
      <c r="Q3" s="21">
        <f>CORREL($D$8:$D$296,L8:L296)</f>
        <v>0.24488703388089053</v>
      </c>
      <c r="R3" s="21">
        <f>CORREL($D$9:$D$296,M9:M296)</f>
        <v>0.19462074697160905</v>
      </c>
      <c r="S3" s="22">
        <f>CORREL($D$10:$D$296,N10:N296)</f>
        <v>0.17397357499360627</v>
      </c>
      <c r="T3" s="19"/>
      <c r="U3" s="20" t="s">
        <v>403</v>
      </c>
      <c r="V3" s="26">
        <f>CORREL($E$5:$E$296,D5:D296)</f>
        <v>0.67178254609841315</v>
      </c>
      <c r="W3" s="21">
        <f>CORREL($E$6:$E$296,J6:J296)</f>
        <v>0.14227658167416415</v>
      </c>
      <c r="X3" s="21">
        <f>CORREL($E$6:$E$296,K6:K296)</f>
        <v>3.5289002281877764E-2</v>
      </c>
      <c r="Y3" s="21">
        <f>CORREL($E$6:$E$296,L6:L296)</f>
        <v>0.11594891808998604</v>
      </c>
      <c r="Z3" s="22">
        <f t="shared" ref="Z3" si="0">CORREL($E$6:$E$296,M6:M296)</f>
        <v>3.4835906844755328E-2</v>
      </c>
    </row>
    <row r="4" spans="1:160" ht="45.75" thickBot="1" x14ac:dyDescent="0.3">
      <c r="A4" s="2"/>
      <c r="B4" s="3" t="s">
        <v>383</v>
      </c>
      <c r="C4" s="3" t="s">
        <v>34</v>
      </c>
      <c r="D4" s="3" t="s">
        <v>386</v>
      </c>
      <c r="E4" s="3" t="s">
        <v>387</v>
      </c>
      <c r="F4" s="3" t="s">
        <v>393</v>
      </c>
      <c r="G4" s="3" t="s">
        <v>394</v>
      </c>
      <c r="H4" s="3" t="s">
        <v>395</v>
      </c>
      <c r="I4" s="3" t="s">
        <v>396</v>
      </c>
      <c r="J4" s="3" t="s">
        <v>397</v>
      </c>
      <c r="K4" s="3" t="s">
        <v>398</v>
      </c>
      <c r="L4" s="3" t="s">
        <v>399</v>
      </c>
      <c r="M4" s="3" t="s">
        <v>400</v>
      </c>
      <c r="N4" s="3" t="s">
        <v>401</v>
      </c>
      <c r="O4" s="3" t="s">
        <v>405</v>
      </c>
      <c r="P4" s="3" t="s">
        <v>404</v>
      </c>
      <c r="S4" s="16" t="s">
        <v>439</v>
      </c>
      <c r="T4" s="47" t="s">
        <v>440</v>
      </c>
      <c r="U4" s="47" t="s">
        <v>442</v>
      </c>
      <c r="V4" s="47" t="s">
        <v>444</v>
      </c>
      <c r="W4" s="48" t="s">
        <v>446</v>
      </c>
      <c r="X4" s="49"/>
      <c r="Y4" s="94">
        <v>1</v>
      </c>
      <c r="Z4" s="17"/>
      <c r="AA4" s="17"/>
      <c r="AB4" s="17"/>
      <c r="AC4" s="62" t="s">
        <v>448</v>
      </c>
      <c r="AD4" s="63"/>
      <c r="AE4" s="17"/>
      <c r="AF4" s="17"/>
      <c r="AG4" s="17"/>
      <c r="AH4" s="18"/>
      <c r="AJ4" s="115" t="s">
        <v>34</v>
      </c>
      <c r="AK4" s="116" t="s">
        <v>36</v>
      </c>
      <c r="AL4" s="116" t="s">
        <v>439</v>
      </c>
      <c r="AM4" s="116" t="s">
        <v>440</v>
      </c>
      <c r="AN4" s="116" t="s">
        <v>442</v>
      </c>
      <c r="AO4" s="116" t="s">
        <v>444</v>
      </c>
      <c r="AP4" s="117" t="s">
        <v>447</v>
      </c>
      <c r="AQ4" s="117"/>
      <c r="AR4" s="118">
        <v>2</v>
      </c>
      <c r="AS4" s="119" t="s">
        <v>407</v>
      </c>
      <c r="AT4" s="119"/>
      <c r="AU4" s="119"/>
      <c r="AV4" s="120" t="s">
        <v>448</v>
      </c>
      <c r="AW4" s="119"/>
      <c r="AX4" s="119"/>
      <c r="AY4" s="119"/>
      <c r="AZ4" s="119"/>
      <c r="BA4" s="121"/>
      <c r="BC4" s="115" t="s">
        <v>34</v>
      </c>
      <c r="BD4" s="116" t="s">
        <v>36</v>
      </c>
      <c r="BE4" s="116" t="s">
        <v>386</v>
      </c>
      <c r="BF4" s="116" t="s">
        <v>389</v>
      </c>
      <c r="BG4" s="116" t="s">
        <v>439</v>
      </c>
      <c r="BH4" s="116" t="s">
        <v>440</v>
      </c>
      <c r="BI4" s="116" t="s">
        <v>442</v>
      </c>
      <c r="BJ4" s="116" t="s">
        <v>444</v>
      </c>
      <c r="BK4" s="117" t="s">
        <v>449</v>
      </c>
      <c r="BL4" s="117"/>
      <c r="BM4" s="119"/>
      <c r="BN4" s="119" t="s">
        <v>407</v>
      </c>
      <c r="BO4" s="119"/>
      <c r="BP4" s="119"/>
      <c r="BQ4" s="120" t="s">
        <v>448</v>
      </c>
      <c r="BR4" s="119"/>
      <c r="BS4" s="119"/>
      <c r="BT4" s="119"/>
      <c r="BU4" s="119"/>
      <c r="BV4" s="121"/>
      <c r="BX4" s="16" t="s">
        <v>36</v>
      </c>
      <c r="BY4" s="47" t="s">
        <v>458</v>
      </c>
      <c r="BZ4" s="47" t="s">
        <v>35</v>
      </c>
      <c r="CA4" s="47" t="s">
        <v>439</v>
      </c>
      <c r="CB4" s="47" t="s">
        <v>440</v>
      </c>
      <c r="CC4" s="47" t="s">
        <v>442</v>
      </c>
      <c r="CD4" s="47" t="s">
        <v>444</v>
      </c>
      <c r="CE4" s="143" t="s">
        <v>478</v>
      </c>
      <c r="CF4" s="48"/>
      <c r="CG4" s="96">
        <v>4</v>
      </c>
      <c r="CH4" t="s">
        <v>407</v>
      </c>
      <c r="CR4" s="91" t="s">
        <v>36</v>
      </c>
      <c r="CS4" s="92" t="s">
        <v>34</v>
      </c>
      <c r="CT4" s="92" t="s">
        <v>462</v>
      </c>
      <c r="CU4" s="92" t="s">
        <v>463</v>
      </c>
      <c r="CV4" s="92" t="s">
        <v>464</v>
      </c>
      <c r="CW4" s="92" t="s">
        <v>465</v>
      </c>
      <c r="CX4" s="93"/>
      <c r="CY4" s="92" t="s">
        <v>470</v>
      </c>
      <c r="CZ4" s="92" t="s">
        <v>469</v>
      </c>
      <c r="DA4" s="93"/>
      <c r="DB4" s="17"/>
      <c r="DC4" s="17"/>
      <c r="DD4" s="17"/>
      <c r="DE4" s="17"/>
      <c r="DF4" s="72" t="s">
        <v>451</v>
      </c>
      <c r="DG4" s="17"/>
      <c r="DH4" s="17"/>
      <c r="DI4" s="17"/>
      <c r="DJ4" s="17"/>
      <c r="DK4" s="17"/>
      <c r="DL4" s="18"/>
      <c r="DN4" s="115" t="s">
        <v>36</v>
      </c>
      <c r="DO4" s="115" t="str">
        <f>CW4</f>
        <v>Yt-тренд</v>
      </c>
      <c r="DP4" s="115" t="s">
        <v>475</v>
      </c>
      <c r="DQ4" s="115" t="s">
        <v>476</v>
      </c>
      <c r="DR4" s="47" t="s">
        <v>35</v>
      </c>
      <c r="DS4" s="16" t="s">
        <v>469</v>
      </c>
      <c r="DT4" s="47" t="s">
        <v>440</v>
      </c>
      <c r="DU4" s="47" t="s">
        <v>442</v>
      </c>
      <c r="DV4" s="47" t="s">
        <v>444</v>
      </c>
      <c r="DW4" s="48" t="s">
        <v>479</v>
      </c>
      <c r="DX4" s="48"/>
      <c r="DY4" s="97">
        <v>5</v>
      </c>
      <c r="EJ4" s="16" t="s">
        <v>36</v>
      </c>
      <c r="EK4" s="47" t="s">
        <v>458</v>
      </c>
      <c r="EL4" s="47" t="s">
        <v>491</v>
      </c>
      <c r="EM4" s="47" t="s">
        <v>35</v>
      </c>
      <c r="EN4" s="16" t="s">
        <v>469</v>
      </c>
      <c r="EO4" s="47" t="s">
        <v>440</v>
      </c>
      <c r="EP4" s="47" t="s">
        <v>442</v>
      </c>
      <c r="EQ4" s="47" t="s">
        <v>444</v>
      </c>
      <c r="ER4" s="48" t="s">
        <v>480</v>
      </c>
      <c r="ES4" s="48"/>
      <c r="ET4" s="97">
        <v>6</v>
      </c>
    </row>
    <row r="5" spans="1:160" ht="21.75" thickBot="1" x14ac:dyDescent="0.3">
      <c r="A5" s="4" t="s">
        <v>4</v>
      </c>
      <c r="B5" s="5">
        <v>2</v>
      </c>
      <c r="C5" s="5">
        <v>2</v>
      </c>
      <c r="D5" s="5">
        <v>8000</v>
      </c>
      <c r="E5" s="5">
        <v>11616.12</v>
      </c>
      <c r="O5" t="s">
        <v>406</v>
      </c>
      <c r="P5" s="25">
        <f>CORREL(O6:O296,P6:P296)</f>
        <v>0.7171728563075096</v>
      </c>
      <c r="S5" s="43">
        <f>$AA$21+$AA$22*D5</f>
        <v>13608.455961932617</v>
      </c>
      <c r="T5" s="31">
        <f>ABS((S5-E5)/E5)</f>
        <v>0.17151475380183887</v>
      </c>
      <c r="U5" s="31">
        <f>ABS(S5-E5)</f>
        <v>1992.3359619326166</v>
      </c>
      <c r="V5" s="31">
        <f>(S5-E5)^2</f>
        <v>3969402.5852099643</v>
      </c>
      <c r="W5" s="36" t="s">
        <v>441</v>
      </c>
      <c r="X5" s="37">
        <f>AVERAGE(T5:T146)*100</f>
        <v>16.898609346032931</v>
      </c>
      <c r="Y5" s="31"/>
      <c r="Z5" t="s">
        <v>407</v>
      </c>
      <c r="AJ5" s="122">
        <v>1</v>
      </c>
      <c r="AK5" s="123">
        <v>22447.691999999999</v>
      </c>
      <c r="AL5" s="124">
        <f>$AU$20+$AU$21*AJ5</f>
        <v>904.40922477008223</v>
      </c>
      <c r="AM5" s="124">
        <f>ABS((AL5-AK5)/AK5)</f>
        <v>0.95971036912079499</v>
      </c>
      <c r="AN5" s="124">
        <f>ABS(AL5-AK5)</f>
        <v>21543.282775229916</v>
      </c>
      <c r="AO5" s="124">
        <f>(AL5-AK5)^2</f>
        <v>464113032.733518</v>
      </c>
      <c r="AP5" s="125" t="s">
        <v>441</v>
      </c>
      <c r="AQ5" s="126">
        <f>AVERAGE(AM5:AM146)*100</f>
        <v>94.889389986871819</v>
      </c>
      <c r="AR5" s="124"/>
      <c r="AS5" s="124"/>
      <c r="AT5" s="124"/>
      <c r="AU5" s="124"/>
      <c r="AV5" s="124"/>
      <c r="AW5" s="124"/>
      <c r="AX5" s="124"/>
      <c r="AY5" s="124"/>
      <c r="AZ5" s="124"/>
      <c r="BA5" s="127"/>
      <c r="BC5" s="122">
        <v>1</v>
      </c>
      <c r="BD5" s="123">
        <v>22447.692000000003</v>
      </c>
      <c r="BE5" s="123">
        <v>8000</v>
      </c>
      <c r="BF5" s="123">
        <v>6400</v>
      </c>
      <c r="BG5" s="124">
        <f>$BP$20+$BP$21*BE5+$BP$22*BF5</f>
        <v>2676.7517625231098</v>
      </c>
      <c r="BH5" s="124">
        <f>ABS((BG5-BD5)/BD5)</f>
        <v>0.88075603663293722</v>
      </c>
      <c r="BI5" s="124">
        <f>ABS(BG5-BD5)</f>
        <v>19770.940237476894</v>
      </c>
      <c r="BJ5" s="124">
        <f>(BG5-BD5)^2</f>
        <v>390890077.87388289</v>
      </c>
      <c r="BK5" s="125" t="s">
        <v>441</v>
      </c>
      <c r="BL5" s="126">
        <f>AVERAGE(BH5:BH146)*100</f>
        <v>89.174349175488501</v>
      </c>
      <c r="BM5" s="137">
        <v>3</v>
      </c>
      <c r="BN5" s="124"/>
      <c r="BO5" s="124"/>
      <c r="BP5" s="124"/>
      <c r="BQ5" s="124"/>
      <c r="BR5" s="124"/>
      <c r="BS5" s="124"/>
      <c r="BT5" s="124"/>
      <c r="BU5" s="124"/>
      <c r="BV5" s="127"/>
      <c r="BX5" s="69">
        <f>E5</f>
        <v>11616.12</v>
      </c>
      <c r="BY5" s="70"/>
      <c r="BZ5" s="59">
        <f>D5</f>
        <v>8000</v>
      </c>
      <c r="CA5" s="31"/>
      <c r="CB5" s="31"/>
      <c r="CC5" s="31"/>
      <c r="CD5" s="31"/>
      <c r="CE5" s="56" t="s">
        <v>441</v>
      </c>
      <c r="CF5" s="57">
        <f>AVERAGE(CB6:CB146)*100</f>
        <v>15.711810434814295</v>
      </c>
      <c r="CG5" s="31"/>
      <c r="CR5" s="69">
        <v>22447.692000000003</v>
      </c>
      <c r="CS5" s="31">
        <v>1</v>
      </c>
      <c r="CT5" s="31">
        <f>CS5^2</f>
        <v>1</v>
      </c>
      <c r="CU5" s="31">
        <f>CS5^3</f>
        <v>1</v>
      </c>
      <c r="CV5" s="42">
        <f>$DF$49+$DF$50*CS5+$DF$51*CT5+$DF$52*CU5</f>
        <v>1869.799919314092</v>
      </c>
      <c r="CW5" s="42">
        <f>CR5-CV5</f>
        <v>20577.89208068591</v>
      </c>
      <c r="CX5" s="31"/>
      <c r="CY5" s="31"/>
      <c r="CZ5" s="31"/>
      <c r="DA5" s="31"/>
      <c r="DB5" s="31"/>
      <c r="DC5" s="73" t="s">
        <v>454</v>
      </c>
      <c r="DD5" s="31"/>
      <c r="DE5" s="31"/>
      <c r="DF5" s="31"/>
      <c r="DG5" s="31"/>
      <c r="DH5" s="31"/>
      <c r="DI5" s="31"/>
      <c r="DJ5" s="31"/>
      <c r="DK5" s="31"/>
      <c r="DL5" s="50"/>
      <c r="DN5" s="69">
        <f>BX5</f>
        <v>11616.12</v>
      </c>
      <c r="DO5" s="100">
        <f>CW5</f>
        <v>20577.89208068591</v>
      </c>
      <c r="DR5" s="59">
        <v>14400</v>
      </c>
      <c r="DT5" s="31"/>
      <c r="DU5" s="31"/>
      <c r="DV5" s="31"/>
      <c r="DW5" s="56" t="s">
        <v>441</v>
      </c>
      <c r="DX5" s="57">
        <f>AVERAGE(DT6:DT146)*100</f>
        <v>72.952562725315403</v>
      </c>
      <c r="EJ5" s="69">
        <f>BX5</f>
        <v>11616.12</v>
      </c>
      <c r="EK5" s="59"/>
      <c r="EM5" s="59">
        <f>BZ5</f>
        <v>8000</v>
      </c>
      <c r="EO5" s="31"/>
      <c r="EP5" s="31"/>
      <c r="EQ5" s="31"/>
      <c r="ER5" s="56" t="s">
        <v>441</v>
      </c>
      <c r="ES5" s="57">
        <f>AVERAGE(EO6:EO146)*100</f>
        <v>15.608240068023644</v>
      </c>
    </row>
    <row r="6" spans="1:160" ht="15.75" thickBot="1" x14ac:dyDescent="0.3">
      <c r="A6" s="4" t="s">
        <v>5</v>
      </c>
      <c r="B6" s="5">
        <v>3</v>
      </c>
      <c r="C6" s="5">
        <v>3</v>
      </c>
      <c r="D6" s="5">
        <v>7200</v>
      </c>
      <c r="E6" s="5">
        <v>14959.596000000001</v>
      </c>
      <c r="F6">
        <f>E5</f>
        <v>11616.12</v>
      </c>
      <c r="J6">
        <f>D5</f>
        <v>8000</v>
      </c>
      <c r="O6">
        <f>D6-D5</f>
        <v>-800</v>
      </c>
      <c r="P6">
        <f>E6-E5</f>
        <v>3343.4760000000006</v>
      </c>
      <c r="S6" s="43">
        <f t="shared" ref="S6:S69" si="1">$AA$21+$AA$22*D6</f>
        <v>13061.990972088784</v>
      </c>
      <c r="T6" s="31">
        <f t="shared" ref="T6:T69" si="2">ABS((S6-E6)/E6)</f>
        <v>0.1268486814691531</v>
      </c>
      <c r="U6" s="31">
        <f t="shared" ref="U6:U69" si="3">ABS(S6-E6)</f>
        <v>1897.6050279112169</v>
      </c>
      <c r="V6" s="31">
        <f t="shared" ref="V6:V69" si="4">(S6-E6)^2</f>
        <v>3600904.8419539304</v>
      </c>
      <c r="W6" s="38" t="s">
        <v>443</v>
      </c>
      <c r="X6" s="39">
        <f>AVERAGE(U5:U146)</f>
        <v>2175.8260608137552</v>
      </c>
      <c r="Y6" s="31"/>
      <c r="AJ6" s="122">
        <v>2</v>
      </c>
      <c r="AK6" s="123">
        <v>29298.671999999999</v>
      </c>
      <c r="AL6" s="124">
        <f t="shared" ref="AL6:AL69" si="5">$AU$20+$AU$21*AJ6</f>
        <v>915.25129887455194</v>
      </c>
      <c r="AM6" s="124">
        <f t="shared" ref="AM6:AM69" si="6">ABS((AL6-AK6)/AK6)</f>
        <v>0.96876133843627621</v>
      </c>
      <c r="AN6" s="124">
        <f t="shared" ref="AN6:AN69" si="7">ABS(AL6-AK6)</f>
        <v>28383.420701125448</v>
      </c>
      <c r="AO6" s="124">
        <f t="shared" ref="AO6:AO69" si="8">(AL6-AK6)^2</f>
        <v>805618570.69707656</v>
      </c>
      <c r="AP6" s="125" t="s">
        <v>443</v>
      </c>
      <c r="AQ6" s="126">
        <f>AVERAGE(AN5:AN146)</f>
        <v>32002.381424104249</v>
      </c>
      <c r="AR6" s="124"/>
      <c r="AS6" s="128" t="s">
        <v>408</v>
      </c>
      <c r="AT6" s="128"/>
      <c r="AU6" s="124"/>
      <c r="AV6" s="124"/>
      <c r="AW6" s="124"/>
      <c r="AX6" s="124"/>
      <c r="AY6" s="124"/>
      <c r="AZ6" s="124"/>
      <c r="BA6" s="127"/>
      <c r="BC6" s="122">
        <v>2</v>
      </c>
      <c r="BD6" s="123">
        <v>29298.671999999999</v>
      </c>
      <c r="BE6" s="123">
        <v>7200</v>
      </c>
      <c r="BF6" s="123">
        <v>8000</v>
      </c>
      <c r="BG6" s="124">
        <f t="shared" ref="BG6:BG69" si="9">$BP$20+$BP$21*BE6+$BP$22*BF6</f>
        <v>2777.4757056481353</v>
      </c>
      <c r="BH6" s="124">
        <f t="shared" ref="BH6:BH69" si="10">ABS((BG6-BD6)/BD6)</f>
        <v>0.90520131063796561</v>
      </c>
      <c r="BI6" s="124">
        <f t="shared" ref="BI6:BI69" si="11">ABS(BG6-BD6)</f>
        <v>26521.196294351863</v>
      </c>
      <c r="BJ6" s="124">
        <f t="shared" ref="BJ6:BJ69" si="12">(BG6-BD6)^2</f>
        <v>703373852.88354301</v>
      </c>
      <c r="BK6" s="125" t="s">
        <v>443</v>
      </c>
      <c r="BL6" s="126">
        <f>AVERAGE(BI5:BI146)</f>
        <v>30065.419772959438</v>
      </c>
      <c r="BM6" s="124"/>
      <c r="BN6" s="128" t="s">
        <v>408</v>
      </c>
      <c r="BO6" s="128"/>
      <c r="BP6" s="124"/>
      <c r="BQ6" s="124"/>
      <c r="BR6" s="124"/>
      <c r="BS6" s="124"/>
      <c r="BT6" s="124"/>
      <c r="BU6" s="124"/>
      <c r="BV6" s="127"/>
      <c r="BX6" s="69">
        <f>E6</f>
        <v>14959.596000000001</v>
      </c>
      <c r="BY6" s="59">
        <f>BX5</f>
        <v>11616.12</v>
      </c>
      <c r="BZ6" s="59">
        <f>D6</f>
        <v>7200</v>
      </c>
      <c r="CA6" s="31">
        <f>$CI$20+$CI$21*BY6+$CI$22*BZ6</f>
        <v>12263.177884472838</v>
      </c>
      <c r="CB6" s="31">
        <f>ABS((CA6-BX6)/BX6)</f>
        <v>0.18024672026752347</v>
      </c>
      <c r="CC6" s="31">
        <f>ABS(CA6-BX6)</f>
        <v>2696.4181155271635</v>
      </c>
      <c r="CD6" s="31">
        <f>(CA6-BX6)^2</f>
        <v>7270670.6537430603</v>
      </c>
      <c r="CE6" s="56" t="s">
        <v>443</v>
      </c>
      <c r="CF6" s="57">
        <f>AVERAGE(CC6:CC146)</f>
        <v>2080.1452814967288</v>
      </c>
      <c r="CG6" s="31"/>
      <c r="CH6" s="30" t="s">
        <v>408</v>
      </c>
      <c r="CI6" s="30"/>
      <c r="CR6" s="69">
        <v>29298.671999999999</v>
      </c>
      <c r="CS6" s="31">
        <v>2</v>
      </c>
      <c r="CT6" s="31">
        <f t="shared" ref="CT6:CT69" si="13">CS6^2</f>
        <v>4</v>
      </c>
      <c r="CU6" s="31">
        <f t="shared" ref="CU6:CU69" si="14">CS6^3</f>
        <v>8</v>
      </c>
      <c r="CV6" s="42">
        <f t="shared" ref="CV6:CV69" si="15">$DF$49+$DF$50*CS6+$DF$51*CT6+$DF$52*CU6</f>
        <v>1981.3483889895685</v>
      </c>
      <c r="CW6" s="42">
        <f t="shared" ref="CW6:CW69" si="16">CR6-CV6</f>
        <v>27317.32361101043</v>
      </c>
      <c r="CX6" s="42">
        <f>CW5</f>
        <v>20577.89208068591</v>
      </c>
      <c r="CY6" s="31">
        <f>$DF$73+$DF$74*CX6</f>
        <v>2063.5808680391001</v>
      </c>
      <c r="CZ6" s="42">
        <f>CY6+CV6</f>
        <v>4044.9292570286689</v>
      </c>
      <c r="DA6" s="31"/>
      <c r="DB6" s="74" t="s">
        <v>457</v>
      </c>
      <c r="DC6" s="31"/>
      <c r="DD6" s="31"/>
      <c r="DE6" s="31"/>
      <c r="DF6" s="31"/>
      <c r="DG6" s="31"/>
      <c r="DH6" s="31"/>
      <c r="DI6" s="31"/>
      <c r="DJ6" s="31"/>
      <c r="DK6" s="31"/>
      <c r="DL6" s="50"/>
      <c r="DN6" s="69">
        <v>29298.671999999999</v>
      </c>
      <c r="DO6" s="16">
        <f t="shared" ref="DO6:DO69" si="17">CW6</f>
        <v>27317.32361101043</v>
      </c>
      <c r="DR6" s="59">
        <v>15200</v>
      </c>
      <c r="DT6" s="31"/>
      <c r="DU6" s="31"/>
      <c r="DV6" s="31"/>
      <c r="DW6" s="56" t="s">
        <v>443</v>
      </c>
      <c r="DX6" s="57">
        <f>AVERAGE(DU6:DU146)</f>
        <v>24910.825836075022</v>
      </c>
      <c r="EJ6" s="69">
        <f t="shared" ref="EJ6:EJ7" si="18">BX6</f>
        <v>14959.596000000001</v>
      </c>
      <c r="EK6" s="59">
        <f>EJ5</f>
        <v>11616.12</v>
      </c>
      <c r="EM6" s="59">
        <f t="shared" ref="EM6:EM7" si="19">BZ6</f>
        <v>7200</v>
      </c>
      <c r="EO6" s="31"/>
      <c r="EP6" s="31"/>
      <c r="EQ6" s="31"/>
      <c r="ER6" s="56" t="s">
        <v>443</v>
      </c>
      <c r="ES6" s="57">
        <f>AVERAGE(EP6:EP146)</f>
        <v>2074.0147248929316</v>
      </c>
    </row>
    <row r="7" spans="1:160" ht="15.75" thickBot="1" x14ac:dyDescent="0.3">
      <c r="A7" s="4" t="s">
        <v>6</v>
      </c>
      <c r="B7" s="5">
        <v>4</v>
      </c>
      <c r="C7" s="5">
        <v>4</v>
      </c>
      <c r="D7" s="5">
        <v>16800</v>
      </c>
      <c r="E7" s="5">
        <v>20140.175999999999</v>
      </c>
      <c r="F7">
        <f t="shared" ref="F7:F70" si="20">E6</f>
        <v>14959.596000000001</v>
      </c>
      <c r="G7">
        <f>E5</f>
        <v>11616.12</v>
      </c>
      <c r="J7">
        <f t="shared" ref="J7:J70" si="21">D6</f>
        <v>7200</v>
      </c>
      <c r="K7">
        <f>D5</f>
        <v>8000</v>
      </c>
      <c r="O7">
        <f t="shared" ref="O7:P70" si="22">D7-D6</f>
        <v>9600</v>
      </c>
      <c r="P7">
        <f t="shared" si="22"/>
        <v>5180.5799999999981</v>
      </c>
      <c r="S7" s="43">
        <f t="shared" si="1"/>
        <v>19619.570850214775</v>
      </c>
      <c r="T7" s="31">
        <f t="shared" si="2"/>
        <v>2.5849086412413878E-2</v>
      </c>
      <c r="U7" s="31">
        <f t="shared" si="3"/>
        <v>520.60514978522406</v>
      </c>
      <c r="V7" s="31">
        <f t="shared" si="4"/>
        <v>271029.72198289557</v>
      </c>
      <c r="W7" s="40" t="s">
        <v>445</v>
      </c>
      <c r="X7" s="41">
        <f>AVERAGE(V5:V146)^0.5</f>
        <v>2708.9623740292191</v>
      </c>
      <c r="Y7" s="31"/>
      <c r="Z7" s="30" t="s">
        <v>408</v>
      </c>
      <c r="AA7" s="30"/>
      <c r="AJ7" s="122">
        <v>3</v>
      </c>
      <c r="AK7" s="123">
        <v>35853.768000000004</v>
      </c>
      <c r="AL7" s="124">
        <f t="shared" si="5"/>
        <v>926.09337297902152</v>
      </c>
      <c r="AM7" s="124">
        <f t="shared" si="6"/>
        <v>0.97417026369504545</v>
      </c>
      <c r="AN7" s="124">
        <f t="shared" si="7"/>
        <v>34927.674627020984</v>
      </c>
      <c r="AO7" s="124">
        <f t="shared" si="8"/>
        <v>1219942454.8510454</v>
      </c>
      <c r="AP7" s="125" t="s">
        <v>445</v>
      </c>
      <c r="AQ7" s="126">
        <f>AVERAGE(AO5:AO146)^0.5</f>
        <v>32431.828171245223</v>
      </c>
      <c r="AR7" s="124"/>
      <c r="AS7" s="113" t="s">
        <v>409</v>
      </c>
      <c r="AT7" s="113">
        <v>5.8167316098427679E-2</v>
      </c>
      <c r="AU7" s="124"/>
      <c r="AV7" s="124"/>
      <c r="AW7" s="124"/>
      <c r="AX7" s="124"/>
      <c r="AY7" s="124"/>
      <c r="AZ7" s="124"/>
      <c r="BA7" s="127"/>
      <c r="BC7" s="122">
        <v>3</v>
      </c>
      <c r="BD7" s="123">
        <v>35853.768000000004</v>
      </c>
      <c r="BE7" s="123">
        <v>16800</v>
      </c>
      <c r="BF7" s="123">
        <v>13200</v>
      </c>
      <c r="BG7" s="124">
        <f t="shared" si="9"/>
        <v>4084.4119522654501</v>
      </c>
      <c r="BH7" s="124">
        <f t="shared" si="10"/>
        <v>0.8860813749822487</v>
      </c>
      <c r="BI7" s="124">
        <f t="shared" si="11"/>
        <v>31769.356047734553</v>
      </c>
      <c r="BJ7" s="124">
        <f t="shared" si="12"/>
        <v>1009291983.687728</v>
      </c>
      <c r="BK7" s="125" t="s">
        <v>445</v>
      </c>
      <c r="BL7" s="126">
        <f>AVERAGE(BJ5:BJ146)^0.5</f>
        <v>30462.643152938101</v>
      </c>
      <c r="BM7" s="124"/>
      <c r="BN7" s="113" t="s">
        <v>409</v>
      </c>
      <c r="BO7" s="113">
        <v>0.73566949595362685</v>
      </c>
      <c r="BP7" s="124"/>
      <c r="BQ7" s="124"/>
      <c r="BR7" s="124"/>
      <c r="BS7" s="124"/>
      <c r="BT7" s="124"/>
      <c r="BU7" s="124"/>
      <c r="BV7" s="127"/>
      <c r="BX7" s="69">
        <f t="shared" ref="BX7:BX70" si="23">E7</f>
        <v>20140.175999999999</v>
      </c>
      <c r="BY7" s="59">
        <f t="shared" ref="BY7:BY70" si="24">BX6</f>
        <v>14959.596000000001</v>
      </c>
      <c r="BZ7" s="59">
        <f t="shared" ref="BZ7:BZ70" si="25">D7</f>
        <v>16800</v>
      </c>
      <c r="CA7" s="31">
        <f t="shared" ref="CA7:CA70" si="26">$CI$20+$CI$21*BY7+$CI$22*BZ7</f>
        <v>18988.69376947367</v>
      </c>
      <c r="CB7" s="31">
        <f t="shared" ref="CB7:CB70" si="27">ABS((CA7-BX7)/BX7)</f>
        <v>5.7173394637977826E-2</v>
      </c>
      <c r="CC7" s="31">
        <f t="shared" ref="CC7:CC70" si="28">ABS(CA7-BX7)</f>
        <v>1151.4822305263297</v>
      </c>
      <c r="CD7" s="31">
        <f t="shared" ref="CD7:CD70" si="29">(CA7-BX7)^2</f>
        <v>1325911.3272178913</v>
      </c>
      <c r="CE7" s="56" t="s">
        <v>445</v>
      </c>
      <c r="CF7" s="57">
        <f>AVERAGE(CD6:CD146)^0.5</f>
        <v>2566.9833839428466</v>
      </c>
      <c r="CG7" s="31"/>
      <c r="CH7" s="27" t="s">
        <v>409</v>
      </c>
      <c r="CI7" s="27">
        <v>0.73994400108360825</v>
      </c>
      <c r="CR7" s="69">
        <v>35853.768000000004</v>
      </c>
      <c r="CS7" s="31">
        <v>3</v>
      </c>
      <c r="CT7" s="31">
        <f t="shared" si="13"/>
        <v>9</v>
      </c>
      <c r="CU7" s="31">
        <f t="shared" si="14"/>
        <v>27</v>
      </c>
      <c r="CV7" s="42">
        <f t="shared" si="15"/>
        <v>2096.4407784362702</v>
      </c>
      <c r="CW7" s="42">
        <f t="shared" si="16"/>
        <v>33757.327221563733</v>
      </c>
      <c r="CX7" s="42">
        <f t="shared" ref="CX7:CX70" si="30">CW6</f>
        <v>27317.32361101043</v>
      </c>
      <c r="CY7" s="31">
        <f t="shared" ref="CY7:CY70" si="31">$DF$73+$DF$74*CX7</f>
        <v>2607.0173252333116</v>
      </c>
      <c r="CZ7" s="42">
        <f t="shared" ref="CZ7:CZ70" si="32">CY7+CV7</f>
        <v>4703.4581036695818</v>
      </c>
      <c r="DA7" s="31"/>
      <c r="DB7" s="74" t="s">
        <v>455</v>
      </c>
      <c r="DC7" s="75">
        <v>33564.062660736185</v>
      </c>
      <c r="DD7" s="76">
        <v>655.81758411276417</v>
      </c>
      <c r="DE7" s="77">
        <v>51.178961152961449</v>
      </c>
      <c r="DF7" s="78">
        <v>0</v>
      </c>
      <c r="DG7" s="75">
        <v>32267.476058776494</v>
      </c>
      <c r="DH7" s="75">
        <v>34860.649262695872</v>
      </c>
      <c r="DI7" s="31"/>
      <c r="DJ7" s="31"/>
      <c r="DK7" s="31"/>
      <c r="DL7" s="50"/>
      <c r="DN7" s="69">
        <v>35853.768000000004</v>
      </c>
      <c r="DO7" s="16">
        <f t="shared" si="17"/>
        <v>33757.327221563733</v>
      </c>
      <c r="DP7">
        <f>$DS$1*DO6+$DS$2*DO5</f>
        <v>0</v>
      </c>
      <c r="DQ7" s="66">
        <f>DP7+CV5</f>
        <v>1869.799919314092</v>
      </c>
      <c r="DR7" s="59">
        <v>30000</v>
      </c>
      <c r="DS7">
        <f>$EB$29+$EB$30*DQ7+$EB$31*DR7</f>
        <v>6031.0114634180245</v>
      </c>
      <c r="DT7" s="31">
        <f>ABS((DS7-DN7)/DN7)</f>
        <v>0.83178862920577767</v>
      </c>
      <c r="DU7" s="31">
        <f>ABS(DS7-DN7)</f>
        <v>29822.756536581979</v>
      </c>
      <c r="DV7" s="31">
        <f>(DS7-DN7)^2</f>
        <v>889396807.44024312</v>
      </c>
      <c r="DW7" s="56" t="s">
        <v>445</v>
      </c>
      <c r="DX7" s="57">
        <f>AVERAGE(DV6:DV146)^0.5</f>
        <v>25570.079503546327</v>
      </c>
      <c r="EJ7" s="69">
        <f t="shared" si="18"/>
        <v>20140.175999999999</v>
      </c>
      <c r="EK7" s="59">
        <f t="shared" ref="EK7:EL22" si="33">EJ6</f>
        <v>14959.596000000001</v>
      </c>
      <c r="EL7" s="66">
        <f>EK6</f>
        <v>11616.12</v>
      </c>
      <c r="EM7" s="59">
        <f t="shared" si="19"/>
        <v>16800</v>
      </c>
      <c r="EN7">
        <f>$EV$23+$EV$24*EK7+$EV$25*EL7+$EV$26*EM7</f>
        <v>19003.970966966514</v>
      </c>
      <c r="EO7" s="31">
        <f>ABS((EN7-EJ7)/EJ7)</f>
        <v>5.6414851242287359E-2</v>
      </c>
      <c r="EP7" s="31">
        <f>ABS(EN7-EJ7)</f>
        <v>1136.205033033486</v>
      </c>
      <c r="EQ7" s="31">
        <f>(EN7-EJ7)^2</f>
        <v>1290961.877090625</v>
      </c>
      <c r="ER7" s="56" t="s">
        <v>445</v>
      </c>
      <c r="ES7" s="57">
        <f>AVERAGE(EQ6:EQ146)^0.5</f>
        <v>2565.7305865515768</v>
      </c>
      <c r="EU7" t="s">
        <v>407</v>
      </c>
    </row>
    <row r="8" spans="1:160" ht="15.75" thickBot="1" x14ac:dyDescent="0.3">
      <c r="A8" s="4" t="s">
        <v>7</v>
      </c>
      <c r="B8" s="5">
        <v>5</v>
      </c>
      <c r="C8" s="5">
        <v>5</v>
      </c>
      <c r="D8" s="5">
        <v>9600</v>
      </c>
      <c r="E8" s="5">
        <v>13807.236000000001</v>
      </c>
      <c r="F8">
        <f t="shared" si="20"/>
        <v>20140.175999999999</v>
      </c>
      <c r="G8">
        <f t="shared" ref="G8:G71" si="34">E6</f>
        <v>14959.596000000001</v>
      </c>
      <c r="H8">
        <f>E5</f>
        <v>11616.12</v>
      </c>
      <c r="J8">
        <f t="shared" si="21"/>
        <v>16800</v>
      </c>
      <c r="K8">
        <f t="shared" ref="K8:K71" si="35">D6</f>
        <v>7200</v>
      </c>
      <c r="L8">
        <f>D5</f>
        <v>8000</v>
      </c>
      <c r="O8">
        <f t="shared" si="22"/>
        <v>-7200</v>
      </c>
      <c r="P8">
        <f t="shared" si="22"/>
        <v>-6332.9399999999987</v>
      </c>
      <c r="S8" s="43">
        <f t="shared" si="1"/>
        <v>14701.385941620281</v>
      </c>
      <c r="T8" s="31">
        <f t="shared" si="2"/>
        <v>6.4759517518225979E-2</v>
      </c>
      <c r="U8" s="31">
        <f t="shared" si="3"/>
        <v>894.14994162028052</v>
      </c>
      <c r="V8" s="31">
        <f t="shared" si="4"/>
        <v>799504.11809955107</v>
      </c>
      <c r="W8" s="31"/>
      <c r="X8" s="31"/>
      <c r="Y8" s="31"/>
      <c r="Z8" s="27" t="s">
        <v>409</v>
      </c>
      <c r="AA8" s="27">
        <v>0.70577528044758853</v>
      </c>
      <c r="AJ8" s="122">
        <v>4</v>
      </c>
      <c r="AK8" s="123">
        <v>28742.844000000001</v>
      </c>
      <c r="AL8" s="124">
        <f t="shared" si="5"/>
        <v>936.93544708349111</v>
      </c>
      <c r="AM8" s="124">
        <f t="shared" si="6"/>
        <v>0.9674028273930203</v>
      </c>
      <c r="AN8" s="124">
        <f t="shared" si="7"/>
        <v>27805.90855291651</v>
      </c>
      <c r="AO8" s="124">
        <f t="shared" si="8"/>
        <v>773168550.45315552</v>
      </c>
      <c r="AP8" s="124"/>
      <c r="AQ8" s="124"/>
      <c r="AR8" s="124"/>
      <c r="AS8" s="113" t="s">
        <v>410</v>
      </c>
      <c r="AT8" s="113">
        <v>3.3834366620944041E-3</v>
      </c>
      <c r="AU8" s="124"/>
      <c r="AV8" s="124"/>
      <c r="AW8" s="124"/>
      <c r="AX8" s="124"/>
      <c r="AY8" s="124"/>
      <c r="AZ8" s="124"/>
      <c r="BA8" s="127"/>
      <c r="BC8" s="122">
        <v>4</v>
      </c>
      <c r="BD8" s="123">
        <v>28742.844000000001</v>
      </c>
      <c r="BE8" s="123">
        <v>9600</v>
      </c>
      <c r="BF8" s="123">
        <v>10000</v>
      </c>
      <c r="BG8" s="124">
        <f t="shared" si="9"/>
        <v>3176.3792957812484</v>
      </c>
      <c r="BH8" s="124">
        <f t="shared" si="10"/>
        <v>0.88948973540053144</v>
      </c>
      <c r="BI8" s="124">
        <f t="shared" si="11"/>
        <v>25566.464704218753</v>
      </c>
      <c r="BJ8" s="124">
        <f t="shared" si="12"/>
        <v>653644117.4720633</v>
      </c>
      <c r="BK8" s="124"/>
      <c r="BL8" s="124"/>
      <c r="BM8" s="124"/>
      <c r="BN8" s="113" t="s">
        <v>410</v>
      </c>
      <c r="BO8" s="113">
        <v>0.54120960727666345</v>
      </c>
      <c r="BP8" s="124"/>
      <c r="BQ8" s="124"/>
      <c r="BR8" s="124"/>
      <c r="BS8" s="124"/>
      <c r="BT8" s="124"/>
      <c r="BU8" s="124"/>
      <c r="BV8" s="127"/>
      <c r="BX8" s="69">
        <f t="shared" si="23"/>
        <v>13807.236000000001</v>
      </c>
      <c r="BY8" s="59">
        <f t="shared" si="24"/>
        <v>20140.175999999999</v>
      </c>
      <c r="BZ8" s="59">
        <f t="shared" si="25"/>
        <v>9600</v>
      </c>
      <c r="CA8" s="31">
        <f t="shared" si="26"/>
        <v>15772.492155810589</v>
      </c>
      <c r="CB8" s="31">
        <f t="shared" si="27"/>
        <v>0.14233523319298577</v>
      </c>
      <c r="CC8" s="31">
        <f t="shared" si="28"/>
        <v>1965.2561558105881</v>
      </c>
      <c r="CD8" s="31">
        <f t="shared" si="29"/>
        <v>3862231.7579514105</v>
      </c>
      <c r="CE8" s="31"/>
      <c r="CF8" s="31"/>
      <c r="CG8" s="31"/>
      <c r="CH8" s="27" t="s">
        <v>410</v>
      </c>
      <c r="CI8" s="27">
        <v>0.54751712473961878</v>
      </c>
      <c r="CR8" s="69">
        <v>28742.844000000001</v>
      </c>
      <c r="CS8" s="31">
        <v>4</v>
      </c>
      <c r="CT8" s="31">
        <f t="shared" si="13"/>
        <v>16</v>
      </c>
      <c r="CU8" s="31">
        <f t="shared" si="14"/>
        <v>64</v>
      </c>
      <c r="CV8" s="42">
        <f t="shared" si="15"/>
        <v>2215.1246572043701</v>
      </c>
      <c r="CW8" s="42">
        <f t="shared" si="16"/>
        <v>26527.71934279563</v>
      </c>
      <c r="CX8" s="42">
        <f t="shared" si="30"/>
        <v>33757.327221563733</v>
      </c>
      <c r="CY8" s="31">
        <f t="shared" si="31"/>
        <v>3126.3093056755397</v>
      </c>
      <c r="CZ8" s="42">
        <f t="shared" si="32"/>
        <v>5341.4339628799098</v>
      </c>
      <c r="DA8" s="31"/>
      <c r="DB8" s="74" t="s">
        <v>456</v>
      </c>
      <c r="DC8" s="75">
        <v>0.36705260519614408</v>
      </c>
      <c r="DD8" s="76">
        <v>7.9966816775579153E-2</v>
      </c>
      <c r="DE8" s="77">
        <v>4.5900614779534061</v>
      </c>
      <c r="DF8" s="78">
        <v>9.763118989854026E-6</v>
      </c>
      <c r="DG8" s="75">
        <v>0.20895391168085481</v>
      </c>
      <c r="DH8" s="75">
        <v>0.52515129871143329</v>
      </c>
      <c r="DI8" s="31"/>
      <c r="DJ8" s="31"/>
      <c r="DK8" s="31"/>
      <c r="DL8" s="50"/>
      <c r="DN8" s="69">
        <v>28742.844000000001</v>
      </c>
      <c r="DO8" s="16">
        <f t="shared" si="17"/>
        <v>26527.71934279563</v>
      </c>
      <c r="DP8">
        <f t="shared" ref="DP8:DP71" si="36">$DS$1*DO7+$DS$2*DO6</f>
        <v>0</v>
      </c>
      <c r="DQ8" s="66">
        <f t="shared" ref="DQ8:DQ71" si="37">DP8+CV6</f>
        <v>1981.3483889895685</v>
      </c>
      <c r="DR8" s="59">
        <v>19600</v>
      </c>
      <c r="DS8">
        <f t="shared" ref="DS8:DS71" si="38">$EB$29+$EB$30*DQ8+$EB$31*DR8</f>
        <v>5456.9583210855908</v>
      </c>
      <c r="DT8" s="31">
        <f t="shared" ref="DT8:DT71" si="39">ABS((DS8-DN8)/DN8)</f>
        <v>0.81014549843830386</v>
      </c>
      <c r="DU8" s="31">
        <f t="shared" ref="DU8:DU71" si="40">ABS(DS8-DN8)</f>
        <v>23285.885678914412</v>
      </c>
      <c r="DV8" s="31">
        <f t="shared" ref="DV8:DV71" si="41">(DS8-DN8)^2</f>
        <v>542232471.8514713</v>
      </c>
      <c r="EJ8" s="69">
        <f t="shared" ref="EJ8:EJ71" si="42">BX8</f>
        <v>13807.236000000001</v>
      </c>
      <c r="EK8" s="59">
        <f t="shared" si="33"/>
        <v>20140.175999999999</v>
      </c>
      <c r="EL8" s="66">
        <f t="shared" si="33"/>
        <v>14959.596000000001</v>
      </c>
      <c r="EM8" s="59">
        <f t="shared" ref="EM8:EM71" si="43">BZ8</f>
        <v>9600</v>
      </c>
      <c r="EN8">
        <f t="shared" ref="EN8:EN71" si="44">$EV$23+$EV$24*EK8+$EV$25*EL8+$EV$26*EM8</f>
        <v>15773.436097186044</v>
      </c>
      <c r="EO8" s="31">
        <f t="shared" ref="EO8:EO71" si="45">ABS((EN8-EJ8)/EJ8)</f>
        <v>0.14240359889452481</v>
      </c>
      <c r="EP8" s="31">
        <f t="shared" ref="EP8:EP71" si="46">ABS(EN8-EJ8)</f>
        <v>1966.2000971860434</v>
      </c>
      <c r="EQ8" s="31">
        <f t="shared" ref="EQ8:EQ71" si="47">(EN8-EJ8)^2</f>
        <v>3865942.8221744066</v>
      </c>
    </row>
    <row r="9" spans="1:160" ht="15.75" thickBot="1" x14ac:dyDescent="0.3">
      <c r="A9" s="4" t="s">
        <v>8</v>
      </c>
      <c r="B9" s="5">
        <v>6</v>
      </c>
      <c r="C9" s="5">
        <v>6</v>
      </c>
      <c r="D9" s="5">
        <v>13600</v>
      </c>
      <c r="E9" s="5">
        <v>17236.86</v>
      </c>
      <c r="F9">
        <f t="shared" si="20"/>
        <v>13807.236000000001</v>
      </c>
      <c r="G9">
        <f t="shared" si="34"/>
        <v>20140.175999999999</v>
      </c>
      <c r="H9">
        <f t="shared" ref="H9:H72" si="48">E6</f>
        <v>14959.596000000001</v>
      </c>
      <c r="I9">
        <f>E5</f>
        <v>11616.12</v>
      </c>
      <c r="J9">
        <f t="shared" si="21"/>
        <v>9600</v>
      </c>
      <c r="K9">
        <f t="shared" si="35"/>
        <v>16800</v>
      </c>
      <c r="L9">
        <f t="shared" ref="L9:L72" si="49">D6</f>
        <v>7200</v>
      </c>
      <c r="M9">
        <f>D5</f>
        <v>8000</v>
      </c>
      <c r="O9">
        <f t="shared" si="22"/>
        <v>4000</v>
      </c>
      <c r="P9">
        <f t="shared" si="22"/>
        <v>3429.6239999999998</v>
      </c>
      <c r="S9" s="43">
        <f t="shared" si="1"/>
        <v>17433.710890839444</v>
      </c>
      <c r="T9" s="31">
        <f t="shared" si="2"/>
        <v>1.1420345169563558E-2</v>
      </c>
      <c r="U9" s="31">
        <f t="shared" si="3"/>
        <v>196.85089083944331</v>
      </c>
      <c r="V9" s="31">
        <f t="shared" si="4"/>
        <v>38750.273224282428</v>
      </c>
      <c r="W9" s="31"/>
      <c r="X9" s="31"/>
      <c r="Y9" s="31"/>
      <c r="Z9" s="27" t="s">
        <v>410</v>
      </c>
      <c r="AA9" s="27">
        <v>0.49811874649087229</v>
      </c>
      <c r="AJ9" s="122">
        <v>5</v>
      </c>
      <c r="AK9" s="123">
        <v>33443.460000000006</v>
      </c>
      <c r="AL9" s="124">
        <f t="shared" si="5"/>
        <v>947.7775211879607</v>
      </c>
      <c r="AM9" s="124">
        <f t="shared" si="6"/>
        <v>0.97166030305512763</v>
      </c>
      <c r="AN9" s="124">
        <f t="shared" si="7"/>
        <v>32495.682478812047</v>
      </c>
      <c r="AO9" s="124">
        <f t="shared" si="8"/>
        <v>1055969379.7637722</v>
      </c>
      <c r="AP9" s="124"/>
      <c r="AQ9" s="124"/>
      <c r="AR9" s="124"/>
      <c r="AS9" s="113" t="s">
        <v>411</v>
      </c>
      <c r="AT9" s="113">
        <v>-3.7352530760334924E-3</v>
      </c>
      <c r="AU9" s="124"/>
      <c r="AV9" s="124"/>
      <c r="AW9" s="124"/>
      <c r="AX9" s="124"/>
      <c r="AY9" s="124"/>
      <c r="AZ9" s="124"/>
      <c r="BA9" s="127"/>
      <c r="BC9" s="122">
        <v>5</v>
      </c>
      <c r="BD9" s="123">
        <v>33443.460000000006</v>
      </c>
      <c r="BE9" s="123">
        <v>13600</v>
      </c>
      <c r="BF9" s="123">
        <v>12480</v>
      </c>
      <c r="BG9" s="124">
        <f t="shared" si="9"/>
        <v>3753.240520809919</v>
      </c>
      <c r="BH9" s="124">
        <f t="shared" si="10"/>
        <v>0.88777355809446989</v>
      </c>
      <c r="BI9" s="124">
        <f t="shared" si="11"/>
        <v>29690.219479190087</v>
      </c>
      <c r="BJ9" s="124">
        <f t="shared" si="12"/>
        <v>881509132.72247851</v>
      </c>
      <c r="BK9" s="124"/>
      <c r="BL9" s="124"/>
      <c r="BM9" s="124"/>
      <c r="BN9" s="113" t="s">
        <v>411</v>
      </c>
      <c r="BO9" s="113">
        <v>0.53460830666193915</v>
      </c>
      <c r="BP9" s="124"/>
      <c r="BQ9" s="124"/>
      <c r="BR9" s="124"/>
      <c r="BS9" s="124"/>
      <c r="BT9" s="124"/>
      <c r="BU9" s="124"/>
      <c r="BV9" s="127"/>
      <c r="BX9" s="69">
        <f t="shared" si="23"/>
        <v>17236.86</v>
      </c>
      <c r="BY9" s="59">
        <f t="shared" si="24"/>
        <v>13807.236000000001</v>
      </c>
      <c r="BZ9" s="59">
        <f t="shared" si="25"/>
        <v>13600</v>
      </c>
      <c r="CA9" s="31">
        <f t="shared" si="26"/>
        <v>16737.851685065994</v>
      </c>
      <c r="CB9" s="31">
        <f t="shared" si="27"/>
        <v>2.8950070658693414E-2</v>
      </c>
      <c r="CC9" s="31">
        <f t="shared" si="28"/>
        <v>499.00831493400619</v>
      </c>
      <c r="CD9" s="31">
        <f t="shared" si="29"/>
        <v>249009.29837327631</v>
      </c>
      <c r="CE9" s="31"/>
      <c r="CF9" s="31"/>
      <c r="CG9" s="31"/>
      <c r="CH9" s="27" t="s">
        <v>411</v>
      </c>
      <c r="CI9" s="27">
        <v>0.54095940190975822</v>
      </c>
      <c r="CR9" s="69">
        <v>33443.460000000006</v>
      </c>
      <c r="CS9" s="31">
        <v>5</v>
      </c>
      <c r="CT9" s="31">
        <f t="shared" si="13"/>
        <v>25</v>
      </c>
      <c r="CU9" s="31">
        <f t="shared" si="14"/>
        <v>125</v>
      </c>
      <c r="CV9" s="42">
        <f t="shared" si="15"/>
        <v>2337.4475948440409</v>
      </c>
      <c r="CW9" s="42">
        <f t="shared" si="16"/>
        <v>31106.012405155965</v>
      </c>
      <c r="CX9" s="42">
        <f t="shared" si="30"/>
        <v>26527.71934279563</v>
      </c>
      <c r="CY9" s="31">
        <f t="shared" si="31"/>
        <v>2543.347304375719</v>
      </c>
      <c r="CZ9" s="42">
        <f t="shared" si="32"/>
        <v>4880.7948992197598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50"/>
      <c r="DN9" s="69">
        <v>33443.460000000006</v>
      </c>
      <c r="DO9" s="16">
        <f t="shared" si="17"/>
        <v>31106.012405155965</v>
      </c>
      <c r="DP9">
        <f t="shared" si="36"/>
        <v>0</v>
      </c>
      <c r="DQ9" s="66">
        <f t="shared" si="37"/>
        <v>2096.4407784362702</v>
      </c>
      <c r="DR9" s="59">
        <v>26080</v>
      </c>
      <c r="DS9">
        <f t="shared" si="38"/>
        <v>5838.6127156313596</v>
      </c>
      <c r="DT9" s="31">
        <f t="shared" si="39"/>
        <v>0.82541840121711818</v>
      </c>
      <c r="DU9" s="31">
        <f t="shared" si="40"/>
        <v>27604.847284368647</v>
      </c>
      <c r="DV9" s="31">
        <f t="shared" si="41"/>
        <v>762027593.59331501</v>
      </c>
      <c r="EJ9" s="69">
        <f t="shared" si="42"/>
        <v>17236.86</v>
      </c>
      <c r="EK9" s="59">
        <f t="shared" si="33"/>
        <v>13807.236000000001</v>
      </c>
      <c r="EL9" s="66">
        <f t="shared" si="33"/>
        <v>20140.175999999999</v>
      </c>
      <c r="EM9" s="59">
        <f t="shared" si="43"/>
        <v>13600</v>
      </c>
      <c r="EN9">
        <f t="shared" si="44"/>
        <v>16690.015445092053</v>
      </c>
      <c r="EO9" s="31">
        <f t="shared" si="45"/>
        <v>3.1725300020302299E-2</v>
      </c>
      <c r="EP9" s="31">
        <f t="shared" si="46"/>
        <v>546.8445549079479</v>
      </c>
      <c r="EQ9" s="31">
        <f t="shared" si="47"/>
        <v>299038.96723247162</v>
      </c>
      <c r="EU9" s="30" t="s">
        <v>408</v>
      </c>
      <c r="EV9" s="30"/>
      <c r="FD9" s="109">
        <v>0.61737792748289577</v>
      </c>
    </row>
    <row r="10" spans="1:160" ht="15.75" thickBot="1" x14ac:dyDescent="0.3">
      <c r="A10" s="4" t="s">
        <v>9</v>
      </c>
      <c r="B10" s="5">
        <v>7</v>
      </c>
      <c r="C10" s="5">
        <v>7</v>
      </c>
      <c r="D10" s="5">
        <v>18400</v>
      </c>
      <c r="E10" s="5">
        <v>21588.527999999998</v>
      </c>
      <c r="F10">
        <f t="shared" si="20"/>
        <v>17236.86</v>
      </c>
      <c r="G10">
        <f t="shared" si="34"/>
        <v>13807.236000000001</v>
      </c>
      <c r="H10">
        <f t="shared" si="48"/>
        <v>20140.175999999999</v>
      </c>
      <c r="I10">
        <f t="shared" ref="I10:I73" si="50">E6</f>
        <v>14959.596000000001</v>
      </c>
      <c r="J10">
        <f t="shared" si="21"/>
        <v>13600</v>
      </c>
      <c r="K10">
        <f t="shared" si="35"/>
        <v>9600</v>
      </c>
      <c r="L10">
        <f t="shared" si="49"/>
        <v>16800</v>
      </c>
      <c r="M10">
        <f>D6</f>
        <v>7200</v>
      </c>
      <c r="N10">
        <f>D5</f>
        <v>8000</v>
      </c>
      <c r="O10">
        <f t="shared" si="22"/>
        <v>4800</v>
      </c>
      <c r="P10">
        <f t="shared" si="22"/>
        <v>4351.6679999999978</v>
      </c>
      <c r="S10" s="43">
        <f t="shared" si="1"/>
        <v>20712.500829902441</v>
      </c>
      <c r="T10" s="31">
        <f t="shared" si="2"/>
        <v>4.0578365050991771E-2</v>
      </c>
      <c r="U10" s="31">
        <f t="shared" si="3"/>
        <v>876.02717009755725</v>
      </c>
      <c r="V10" s="31">
        <f t="shared" si="4"/>
        <v>767423.60274913453</v>
      </c>
      <c r="W10" s="31"/>
      <c r="X10" s="31"/>
      <c r="Y10" s="31"/>
      <c r="Z10" s="27" t="s">
        <v>411</v>
      </c>
      <c r="AA10" s="27">
        <v>0.49453388039437851</v>
      </c>
      <c r="AJ10" s="122">
        <v>6</v>
      </c>
      <c r="AK10" s="123">
        <v>32791.956000000006</v>
      </c>
      <c r="AL10" s="124">
        <f t="shared" si="5"/>
        <v>958.6195952924304</v>
      </c>
      <c r="AM10" s="124">
        <f t="shared" si="6"/>
        <v>0.97076662351912058</v>
      </c>
      <c r="AN10" s="124">
        <f t="shared" si="7"/>
        <v>31833.336404707574</v>
      </c>
      <c r="AO10" s="124">
        <f t="shared" si="8"/>
        <v>1013361306.6552805</v>
      </c>
      <c r="AP10" s="124"/>
      <c r="AQ10" s="124"/>
      <c r="AR10" s="124"/>
      <c r="AS10" s="113" t="s">
        <v>412</v>
      </c>
      <c r="AT10" s="113">
        <v>5295.9453581040698</v>
      </c>
      <c r="AU10" s="124"/>
      <c r="AV10" s="124"/>
      <c r="AW10" s="124"/>
      <c r="AX10" s="124"/>
      <c r="AY10" s="124"/>
      <c r="AZ10" s="124"/>
      <c r="BA10" s="127"/>
      <c r="BC10" s="122">
        <v>6</v>
      </c>
      <c r="BD10" s="123">
        <v>32791.956000000006</v>
      </c>
      <c r="BE10" s="123">
        <v>18400</v>
      </c>
      <c r="BF10" s="123">
        <v>10160</v>
      </c>
      <c r="BG10" s="124">
        <f t="shared" si="9"/>
        <v>3899.4599582391211</v>
      </c>
      <c r="BH10" s="124">
        <f t="shared" si="10"/>
        <v>0.88108486245104989</v>
      </c>
      <c r="BI10" s="124">
        <f t="shared" si="11"/>
        <v>28892.496041760885</v>
      </c>
      <c r="BJ10" s="124">
        <f t="shared" si="12"/>
        <v>834776327.52316844</v>
      </c>
      <c r="BK10" s="124"/>
      <c r="BL10" s="124"/>
      <c r="BM10" s="124"/>
      <c r="BN10" s="113" t="s">
        <v>412</v>
      </c>
      <c r="BO10" s="113">
        <v>3606.1452911793649</v>
      </c>
      <c r="BP10" s="124"/>
      <c r="BQ10" s="124"/>
      <c r="BR10" s="124"/>
      <c r="BS10" s="124"/>
      <c r="BT10" s="124"/>
      <c r="BU10" s="124"/>
      <c r="BV10" s="127"/>
      <c r="BX10" s="69">
        <f t="shared" si="23"/>
        <v>21588.527999999998</v>
      </c>
      <c r="BY10" s="59">
        <f t="shared" si="24"/>
        <v>17236.86</v>
      </c>
      <c r="BZ10" s="59">
        <f t="shared" si="25"/>
        <v>18400</v>
      </c>
      <c r="CA10" s="31">
        <f t="shared" si="26"/>
        <v>20518.562764363123</v>
      </c>
      <c r="CB10" s="31">
        <f t="shared" si="27"/>
        <v>4.9561750372089992E-2</v>
      </c>
      <c r="CC10" s="31">
        <f t="shared" si="28"/>
        <v>1069.9652356368751</v>
      </c>
      <c r="CD10" s="31">
        <f t="shared" si="29"/>
        <v>1144825.6054714737</v>
      </c>
      <c r="CE10" s="31"/>
      <c r="CF10" s="31"/>
      <c r="CG10" s="31"/>
      <c r="CH10" s="27" t="s">
        <v>412</v>
      </c>
      <c r="CI10" s="27">
        <v>2594.7353621935649</v>
      </c>
      <c r="CR10" s="69">
        <v>32791.956000000006</v>
      </c>
      <c r="CS10" s="31">
        <v>6</v>
      </c>
      <c r="CT10" s="31">
        <f t="shared" si="13"/>
        <v>36</v>
      </c>
      <c r="CU10" s="31">
        <f t="shared" si="14"/>
        <v>216</v>
      </c>
      <c r="CV10" s="42">
        <f t="shared" si="15"/>
        <v>2463.457160905456</v>
      </c>
      <c r="CW10" s="42">
        <f t="shared" si="16"/>
        <v>30328.498839094551</v>
      </c>
      <c r="CX10" s="42">
        <f t="shared" si="30"/>
        <v>31106.012405155965</v>
      </c>
      <c r="CY10" s="31">
        <f t="shared" si="31"/>
        <v>2912.5195929598476</v>
      </c>
      <c r="CZ10" s="42">
        <f t="shared" si="32"/>
        <v>5375.9767538653032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50"/>
      <c r="DN10" s="69">
        <v>32791.956000000006</v>
      </c>
      <c r="DO10" s="16">
        <f t="shared" si="17"/>
        <v>30328.498839094551</v>
      </c>
      <c r="DP10">
        <f t="shared" si="36"/>
        <v>0</v>
      </c>
      <c r="DQ10" s="66">
        <f t="shared" si="37"/>
        <v>2215.1246572043701</v>
      </c>
      <c r="DR10" s="59">
        <v>28560</v>
      </c>
      <c r="DS10">
        <f t="shared" si="38"/>
        <v>5994.3716608653694</v>
      </c>
      <c r="DT10" s="31">
        <f t="shared" si="39"/>
        <v>0.81719993583592976</v>
      </c>
      <c r="DU10" s="31">
        <f t="shared" si="40"/>
        <v>26797.584339134635</v>
      </c>
      <c r="DV10" s="31">
        <f t="shared" si="41"/>
        <v>718110526.41303384</v>
      </c>
      <c r="EJ10" s="69">
        <f t="shared" si="42"/>
        <v>21588.527999999998</v>
      </c>
      <c r="EK10" s="59">
        <f t="shared" si="33"/>
        <v>17236.86</v>
      </c>
      <c r="EL10" s="66">
        <f t="shared" si="33"/>
        <v>13807.236000000001</v>
      </c>
      <c r="EM10" s="59">
        <f t="shared" si="43"/>
        <v>18400</v>
      </c>
      <c r="EN10">
        <f t="shared" si="44"/>
        <v>20547.159506435884</v>
      </c>
      <c r="EO10" s="31">
        <f t="shared" si="45"/>
        <v>4.8237123603986069E-2</v>
      </c>
      <c r="EP10" s="31">
        <f t="shared" si="46"/>
        <v>1041.368493564114</v>
      </c>
      <c r="EQ10" s="31">
        <f t="shared" si="47"/>
        <v>1084448.3393879922</v>
      </c>
      <c r="EU10" s="27" t="s">
        <v>409</v>
      </c>
      <c r="EV10" s="27">
        <v>0.74208573291443736</v>
      </c>
    </row>
    <row r="11" spans="1:160" ht="15.75" thickBot="1" x14ac:dyDescent="0.3">
      <c r="A11" s="4" t="s">
        <v>10</v>
      </c>
      <c r="B11" s="5">
        <v>8</v>
      </c>
      <c r="C11" s="5">
        <v>8</v>
      </c>
      <c r="D11" s="5">
        <v>6400</v>
      </c>
      <c r="E11" s="5">
        <v>18188.712</v>
      </c>
      <c r="F11">
        <f t="shared" si="20"/>
        <v>21588.527999999998</v>
      </c>
      <c r="G11">
        <f t="shared" si="34"/>
        <v>17236.86</v>
      </c>
      <c r="H11">
        <f t="shared" si="48"/>
        <v>13807.236000000001</v>
      </c>
      <c r="I11">
        <f t="shared" si="50"/>
        <v>20140.175999999999</v>
      </c>
      <c r="J11">
        <f t="shared" si="21"/>
        <v>18400</v>
      </c>
      <c r="K11">
        <f t="shared" si="35"/>
        <v>13600</v>
      </c>
      <c r="L11">
        <f t="shared" si="49"/>
        <v>9600</v>
      </c>
      <c r="M11">
        <f t="shared" ref="M11:M74" si="51">D7</f>
        <v>16800</v>
      </c>
      <c r="N11">
        <f t="shared" ref="N11:N74" si="52">D6</f>
        <v>7200</v>
      </c>
      <c r="O11">
        <f t="shared" si="22"/>
        <v>-12000</v>
      </c>
      <c r="P11">
        <f t="shared" si="22"/>
        <v>-3399.8159999999989</v>
      </c>
      <c r="S11" s="43">
        <f t="shared" si="1"/>
        <v>12515.525982244952</v>
      </c>
      <c r="T11" s="31">
        <f t="shared" si="2"/>
        <v>0.31190696833041548</v>
      </c>
      <c r="U11" s="31">
        <f t="shared" si="3"/>
        <v>5673.1860177550479</v>
      </c>
      <c r="V11" s="31">
        <f t="shared" si="4"/>
        <v>32185039.592051379</v>
      </c>
      <c r="W11" s="31"/>
      <c r="X11" s="31"/>
      <c r="Y11" s="31"/>
      <c r="Z11" s="27" t="s">
        <v>412</v>
      </c>
      <c r="AA11" s="27">
        <v>2728.2434883411902</v>
      </c>
      <c r="AJ11" s="122">
        <v>7</v>
      </c>
      <c r="AK11" s="123">
        <v>35807.46</v>
      </c>
      <c r="AL11" s="124">
        <f t="shared" si="5"/>
        <v>969.46166939689999</v>
      </c>
      <c r="AM11" s="124">
        <f t="shared" si="6"/>
        <v>0.97292570683882906</v>
      </c>
      <c r="AN11" s="124">
        <f t="shared" si="7"/>
        <v>34837.998330603099</v>
      </c>
      <c r="AO11" s="124">
        <f t="shared" si="8"/>
        <v>1213686127.6831043</v>
      </c>
      <c r="AP11" s="124"/>
      <c r="AQ11" s="124"/>
      <c r="AR11" s="124"/>
      <c r="AS11" s="114" t="s">
        <v>413</v>
      </c>
      <c r="AT11" s="114">
        <v>142</v>
      </c>
      <c r="AU11" s="124"/>
      <c r="AV11" s="124"/>
      <c r="AW11" s="124"/>
      <c r="AX11" s="124"/>
      <c r="AY11" s="124"/>
      <c r="AZ11" s="124"/>
      <c r="BA11" s="127"/>
      <c r="BC11" s="122">
        <v>7</v>
      </c>
      <c r="BD11" s="123">
        <v>35807.46</v>
      </c>
      <c r="BE11" s="123">
        <v>6400</v>
      </c>
      <c r="BF11" s="123">
        <v>6400</v>
      </c>
      <c r="BG11" s="124">
        <f t="shared" si="9"/>
        <v>2548.2818042987187</v>
      </c>
      <c r="BH11" s="124">
        <f t="shared" si="10"/>
        <v>0.92883377362430286</v>
      </c>
      <c r="BI11" s="124">
        <f t="shared" si="11"/>
        <v>33259.178195701279</v>
      </c>
      <c r="BJ11" s="124">
        <f t="shared" si="12"/>
        <v>1106172934.2534113</v>
      </c>
      <c r="BK11" s="124"/>
      <c r="BL11" s="124"/>
      <c r="BM11" s="124"/>
      <c r="BN11" s="114" t="s">
        <v>413</v>
      </c>
      <c r="BO11" s="114">
        <v>142</v>
      </c>
      <c r="BP11" s="124"/>
      <c r="BQ11" s="124"/>
      <c r="BR11" s="124"/>
      <c r="BS11" s="124"/>
      <c r="BT11" s="124"/>
      <c r="BU11" s="124"/>
      <c r="BV11" s="127"/>
      <c r="BX11" s="69">
        <f t="shared" si="23"/>
        <v>18188.712</v>
      </c>
      <c r="BY11" s="59">
        <f t="shared" si="24"/>
        <v>21588.527999999998</v>
      </c>
      <c r="BZ11" s="59">
        <f t="shared" si="25"/>
        <v>6400</v>
      </c>
      <c r="CA11" s="31">
        <f t="shared" si="26"/>
        <v>14139.992636452547</v>
      </c>
      <c r="CB11" s="31">
        <f t="shared" si="27"/>
        <v>0.22259516581204059</v>
      </c>
      <c r="CC11" s="31">
        <f t="shared" si="28"/>
        <v>4048.7193635474523</v>
      </c>
      <c r="CD11" s="31">
        <f t="shared" si="29"/>
        <v>16392128.484764088</v>
      </c>
      <c r="CE11" s="31"/>
      <c r="CF11" s="31"/>
      <c r="CG11" s="31"/>
      <c r="CH11" s="28" t="s">
        <v>413</v>
      </c>
      <c r="CI11" s="28">
        <v>141</v>
      </c>
      <c r="CR11" s="69">
        <v>35807.46</v>
      </c>
      <c r="CS11" s="31">
        <v>7</v>
      </c>
      <c r="CT11" s="31">
        <f t="shared" si="13"/>
        <v>49</v>
      </c>
      <c r="CU11" s="31">
        <f t="shared" si="14"/>
        <v>343</v>
      </c>
      <c r="CV11" s="42">
        <f t="shared" si="15"/>
        <v>2593.2009249387875</v>
      </c>
      <c r="CW11" s="42">
        <f t="shared" si="16"/>
        <v>33214.259075061214</v>
      </c>
      <c r="CX11" s="42">
        <f t="shared" si="30"/>
        <v>30328.498839094551</v>
      </c>
      <c r="CY11" s="31">
        <f t="shared" si="31"/>
        <v>2849.8245101684201</v>
      </c>
      <c r="CZ11" s="42">
        <f t="shared" si="32"/>
        <v>5443.0254351072072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50"/>
      <c r="DN11" s="69">
        <v>35807.46</v>
      </c>
      <c r="DO11" s="16">
        <f t="shared" si="17"/>
        <v>33214.259075061214</v>
      </c>
      <c r="DP11">
        <f t="shared" si="36"/>
        <v>0</v>
      </c>
      <c r="DQ11" s="66">
        <f t="shared" si="37"/>
        <v>2337.4475948440409</v>
      </c>
      <c r="DR11" s="59">
        <v>12800</v>
      </c>
      <c r="DS11">
        <f t="shared" si="38"/>
        <v>5118.3929393795661</v>
      </c>
      <c r="DT11" s="31">
        <f t="shared" si="39"/>
        <v>0.85705791644032925</v>
      </c>
      <c r="DU11" s="31">
        <f t="shared" si="40"/>
        <v>30689.067060620433</v>
      </c>
      <c r="DV11" s="31">
        <f t="shared" si="41"/>
        <v>941818837.05125809</v>
      </c>
      <c r="EJ11" s="69">
        <f t="shared" si="42"/>
        <v>18188.712</v>
      </c>
      <c r="EK11" s="59">
        <f t="shared" si="33"/>
        <v>21588.527999999998</v>
      </c>
      <c r="EL11" s="66">
        <f t="shared" si="33"/>
        <v>17236.86</v>
      </c>
      <c r="EM11" s="59">
        <f t="shared" si="43"/>
        <v>6400</v>
      </c>
      <c r="EN11">
        <f t="shared" si="44"/>
        <v>14124.954663804199</v>
      </c>
      <c r="EO11" s="31">
        <f t="shared" si="45"/>
        <v>0.2234219408276848</v>
      </c>
      <c r="EP11" s="31">
        <f t="shared" si="46"/>
        <v>4063.7573361958002</v>
      </c>
      <c r="EQ11" s="31">
        <f t="shared" si="47"/>
        <v>16514123.687485186</v>
      </c>
      <c r="EU11" s="27" t="s">
        <v>410</v>
      </c>
      <c r="EV11" s="27">
        <v>0.55069123499515771</v>
      </c>
    </row>
    <row r="12" spans="1:160" ht="15.75" thickBot="1" x14ac:dyDescent="0.3">
      <c r="A12" s="4" t="s">
        <v>12</v>
      </c>
      <c r="B12" s="5">
        <v>10</v>
      </c>
      <c r="C12" s="5">
        <v>10</v>
      </c>
      <c r="D12" s="5">
        <v>8000</v>
      </c>
      <c r="E12" s="5">
        <v>9330.0120000000006</v>
      </c>
      <c r="F12">
        <f t="shared" si="20"/>
        <v>18188.712</v>
      </c>
      <c r="G12">
        <f t="shared" si="34"/>
        <v>21588.527999999998</v>
      </c>
      <c r="H12">
        <f t="shared" si="48"/>
        <v>17236.86</v>
      </c>
      <c r="I12">
        <f t="shared" si="50"/>
        <v>13807.236000000001</v>
      </c>
      <c r="J12">
        <f t="shared" si="21"/>
        <v>6400</v>
      </c>
      <c r="K12">
        <f t="shared" si="35"/>
        <v>18400</v>
      </c>
      <c r="L12">
        <f t="shared" si="49"/>
        <v>13600</v>
      </c>
      <c r="M12">
        <f t="shared" si="51"/>
        <v>9600</v>
      </c>
      <c r="N12">
        <f t="shared" si="52"/>
        <v>16800</v>
      </c>
      <c r="O12">
        <f t="shared" si="22"/>
        <v>1600</v>
      </c>
      <c r="P12">
        <f t="shared" si="22"/>
        <v>-8858.6999999999989</v>
      </c>
      <c r="S12" s="43">
        <f t="shared" si="1"/>
        <v>13608.455961932617</v>
      </c>
      <c r="T12" s="31">
        <f t="shared" si="2"/>
        <v>0.45856789486793975</v>
      </c>
      <c r="U12" s="31">
        <f t="shared" si="3"/>
        <v>4278.4439619326167</v>
      </c>
      <c r="V12" s="31">
        <f t="shared" si="4"/>
        <v>18305082.735397667</v>
      </c>
      <c r="W12" s="31"/>
      <c r="X12" s="31"/>
      <c r="Y12" s="31"/>
      <c r="Z12" s="28" t="s">
        <v>413</v>
      </c>
      <c r="AA12" s="28">
        <v>142</v>
      </c>
      <c r="AJ12" s="122">
        <v>8</v>
      </c>
      <c r="AK12" s="123">
        <v>23808.576000000001</v>
      </c>
      <c r="AL12" s="124">
        <f t="shared" si="5"/>
        <v>980.30374350136958</v>
      </c>
      <c r="AM12" s="124">
        <f t="shared" si="6"/>
        <v>0.95882560370257475</v>
      </c>
      <c r="AN12" s="124">
        <f t="shared" si="7"/>
        <v>22828.272256498632</v>
      </c>
      <c r="AO12" s="124">
        <f t="shared" si="8"/>
        <v>521130014.21682519</v>
      </c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7"/>
      <c r="BC12" s="122">
        <v>8</v>
      </c>
      <c r="BD12" s="123">
        <v>23808.576000000001</v>
      </c>
      <c r="BE12" s="123">
        <v>8000</v>
      </c>
      <c r="BF12" s="123">
        <v>11200</v>
      </c>
      <c r="BG12" s="124">
        <f t="shared" si="9"/>
        <v>3171.6285292347734</v>
      </c>
      <c r="BH12" s="124">
        <f t="shared" si="10"/>
        <v>0.86678629880112212</v>
      </c>
      <c r="BI12" s="124">
        <f t="shared" si="11"/>
        <v>20636.947470765226</v>
      </c>
      <c r="BJ12" s="124">
        <f t="shared" si="12"/>
        <v>425883600.91112328</v>
      </c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7"/>
      <c r="BX12" s="69">
        <f t="shared" si="23"/>
        <v>9330.0120000000006</v>
      </c>
      <c r="BY12" s="59">
        <f t="shared" si="24"/>
        <v>18188.712</v>
      </c>
      <c r="BZ12" s="59">
        <f t="shared" si="25"/>
        <v>8000</v>
      </c>
      <c r="CA12" s="31">
        <f t="shared" si="26"/>
        <v>14320.085028168713</v>
      </c>
      <c r="CB12" s="31">
        <f t="shared" si="27"/>
        <v>0.53484100858270189</v>
      </c>
      <c r="CC12" s="31">
        <f t="shared" si="28"/>
        <v>4990.073028168712</v>
      </c>
      <c r="CD12" s="31">
        <f t="shared" si="29"/>
        <v>24900828.82645686</v>
      </c>
      <c r="CE12" s="31"/>
      <c r="CF12" s="31"/>
      <c r="CG12" s="31"/>
      <c r="CR12" s="69">
        <v>23808.576000000001</v>
      </c>
      <c r="CS12" s="31">
        <v>8</v>
      </c>
      <c r="CT12" s="31">
        <f t="shared" si="13"/>
        <v>64</v>
      </c>
      <c r="CU12" s="31">
        <f t="shared" si="14"/>
        <v>512</v>
      </c>
      <c r="CV12" s="42">
        <f t="shared" si="15"/>
        <v>2726.7264564942093</v>
      </c>
      <c r="CW12" s="42">
        <f t="shared" si="16"/>
        <v>21081.849543505792</v>
      </c>
      <c r="CX12" s="42">
        <f t="shared" si="30"/>
        <v>33214.259075061214</v>
      </c>
      <c r="CY12" s="31">
        <f t="shared" si="31"/>
        <v>3082.5188126313669</v>
      </c>
      <c r="CZ12" s="42">
        <f t="shared" si="32"/>
        <v>5809.2452691255767</v>
      </c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50"/>
      <c r="DN12" s="69">
        <v>23808.576000000001</v>
      </c>
      <c r="DO12" s="16">
        <f t="shared" si="17"/>
        <v>21081.849543505792</v>
      </c>
      <c r="DP12">
        <f t="shared" si="36"/>
        <v>0</v>
      </c>
      <c r="DQ12" s="66">
        <f t="shared" si="37"/>
        <v>2463.457160905456</v>
      </c>
      <c r="DR12" s="59">
        <v>19200</v>
      </c>
      <c r="DS12">
        <f t="shared" si="38"/>
        <v>5496.9380094049884</v>
      </c>
      <c r="DT12" s="31">
        <f t="shared" si="39"/>
        <v>0.76911941271057171</v>
      </c>
      <c r="DU12" s="31">
        <f t="shared" si="40"/>
        <v>18311.637990595013</v>
      </c>
      <c r="DV12" s="31">
        <f t="shared" si="41"/>
        <v>335316085.89860255</v>
      </c>
      <c r="EJ12" s="69">
        <f t="shared" si="42"/>
        <v>9330.0120000000006</v>
      </c>
      <c r="EK12" s="59">
        <f t="shared" si="33"/>
        <v>18188.712</v>
      </c>
      <c r="EL12" s="66">
        <f t="shared" si="33"/>
        <v>21588.527999999998</v>
      </c>
      <c r="EM12" s="59">
        <f t="shared" si="43"/>
        <v>8000</v>
      </c>
      <c r="EN12">
        <f t="shared" si="44"/>
        <v>14268.908363664414</v>
      </c>
      <c r="EO12" s="31">
        <f t="shared" si="45"/>
        <v>0.5293558425931727</v>
      </c>
      <c r="EP12" s="31">
        <f t="shared" si="46"/>
        <v>4938.896363664413</v>
      </c>
      <c r="EQ12" s="31">
        <f t="shared" si="47"/>
        <v>24392697.291017562</v>
      </c>
      <c r="EU12" s="27" t="s">
        <v>411</v>
      </c>
      <c r="EV12" s="27">
        <v>0.54078001223769789</v>
      </c>
    </row>
    <row r="13" spans="1:160" ht="15.75" thickBot="1" x14ac:dyDescent="0.3">
      <c r="A13" s="4" t="s">
        <v>13</v>
      </c>
      <c r="B13" s="5">
        <v>11</v>
      </c>
      <c r="C13" s="5">
        <v>11</v>
      </c>
      <c r="D13" s="5">
        <v>12800</v>
      </c>
      <c r="E13" s="5">
        <v>16017.564</v>
      </c>
      <c r="F13">
        <f t="shared" si="20"/>
        <v>9330.0120000000006</v>
      </c>
      <c r="G13">
        <f t="shared" si="34"/>
        <v>18188.712</v>
      </c>
      <c r="H13">
        <f t="shared" si="48"/>
        <v>21588.527999999998</v>
      </c>
      <c r="I13">
        <f t="shared" si="50"/>
        <v>17236.86</v>
      </c>
      <c r="J13">
        <f t="shared" si="21"/>
        <v>8000</v>
      </c>
      <c r="K13">
        <f t="shared" si="35"/>
        <v>6400</v>
      </c>
      <c r="L13">
        <f t="shared" si="49"/>
        <v>18400</v>
      </c>
      <c r="M13">
        <f t="shared" si="51"/>
        <v>13600</v>
      </c>
      <c r="N13">
        <f t="shared" si="52"/>
        <v>9600</v>
      </c>
      <c r="O13">
        <f t="shared" si="22"/>
        <v>4800</v>
      </c>
      <c r="P13">
        <f t="shared" si="22"/>
        <v>6687.5519999999997</v>
      </c>
      <c r="S13" s="43">
        <f t="shared" si="1"/>
        <v>16887.245900995615</v>
      </c>
      <c r="T13" s="31">
        <f t="shared" si="2"/>
        <v>5.4295515909636091E-2</v>
      </c>
      <c r="U13" s="31">
        <f t="shared" si="3"/>
        <v>869.68190099561434</v>
      </c>
      <c r="V13" s="31">
        <f t="shared" si="4"/>
        <v>756346.60891934554</v>
      </c>
      <c r="W13" s="31"/>
      <c r="X13" s="31"/>
      <c r="Y13" s="31"/>
      <c r="AJ13" s="122">
        <v>9</v>
      </c>
      <c r="AK13" s="123">
        <v>28037.592000000001</v>
      </c>
      <c r="AL13" s="124">
        <f t="shared" si="5"/>
        <v>991.14581760583917</v>
      </c>
      <c r="AM13" s="124">
        <f t="shared" si="6"/>
        <v>0.96464939579669184</v>
      </c>
      <c r="AN13" s="124">
        <f t="shared" si="7"/>
        <v>27046.44618239416</v>
      </c>
      <c r="AO13" s="124">
        <f t="shared" si="8"/>
        <v>731510251.09714365</v>
      </c>
      <c r="AP13" s="124"/>
      <c r="AQ13" s="124"/>
      <c r="AR13" s="124"/>
      <c r="AS13" s="124" t="s">
        <v>414</v>
      </c>
      <c r="AT13" s="124"/>
      <c r="AU13" s="124"/>
      <c r="AV13" s="124"/>
      <c r="AW13" s="124"/>
      <c r="AX13" s="124"/>
      <c r="AY13" s="124"/>
      <c r="AZ13" s="124"/>
      <c r="BA13" s="127"/>
      <c r="BC13" s="122">
        <v>9</v>
      </c>
      <c r="BD13" s="123">
        <v>28037.592000000001</v>
      </c>
      <c r="BE13" s="123">
        <v>12800</v>
      </c>
      <c r="BF13" s="123">
        <v>10400</v>
      </c>
      <c r="BG13" s="124">
        <f t="shared" si="9"/>
        <v>3474.5589427893356</v>
      </c>
      <c r="BH13" s="124">
        <f t="shared" si="10"/>
        <v>0.87607498736734113</v>
      </c>
      <c r="BI13" s="124">
        <f t="shared" si="11"/>
        <v>24563.033057210665</v>
      </c>
      <c r="BJ13" s="124">
        <f t="shared" si="12"/>
        <v>603342592.96962392</v>
      </c>
      <c r="BK13" s="124"/>
      <c r="BL13" s="124"/>
      <c r="BM13" s="124"/>
      <c r="BN13" s="124" t="s">
        <v>414</v>
      </c>
      <c r="BO13" s="124"/>
      <c r="BP13" s="124"/>
      <c r="BQ13" s="124"/>
      <c r="BR13" s="124"/>
      <c r="BS13" s="124"/>
      <c r="BT13" s="124"/>
      <c r="BU13" s="124"/>
      <c r="BV13" s="127"/>
      <c r="BX13" s="69">
        <f t="shared" si="23"/>
        <v>16017.564</v>
      </c>
      <c r="BY13" s="59">
        <f t="shared" si="24"/>
        <v>9330.0120000000006</v>
      </c>
      <c r="BZ13" s="59">
        <f t="shared" si="25"/>
        <v>12800</v>
      </c>
      <c r="CA13" s="31">
        <f t="shared" si="26"/>
        <v>15179.137045516261</v>
      </c>
      <c r="CB13" s="31">
        <f t="shared" si="27"/>
        <v>5.2344223783575262E-2</v>
      </c>
      <c r="CC13" s="31">
        <f t="shared" si="28"/>
        <v>838.42695448373888</v>
      </c>
      <c r="CD13" s="31">
        <f t="shared" si="29"/>
        <v>702959.7580048776</v>
      </c>
      <c r="CE13" s="31"/>
      <c r="CF13" s="31"/>
      <c r="CG13" s="31"/>
      <c r="CH13" t="s">
        <v>414</v>
      </c>
      <c r="CR13" s="69">
        <v>28037.592000000001</v>
      </c>
      <c r="CS13" s="31">
        <v>9</v>
      </c>
      <c r="CT13" s="31">
        <f t="shared" si="13"/>
        <v>81</v>
      </c>
      <c r="CU13" s="31">
        <f t="shared" si="14"/>
        <v>729</v>
      </c>
      <c r="CV13" s="42">
        <f t="shared" si="15"/>
        <v>2864.0813251218933</v>
      </c>
      <c r="CW13" s="42">
        <f t="shared" si="16"/>
        <v>25173.510674878107</v>
      </c>
      <c r="CX13" s="42">
        <f t="shared" si="30"/>
        <v>21081.849543505792</v>
      </c>
      <c r="CY13" s="31">
        <f t="shared" si="31"/>
        <v>2104.21765720138</v>
      </c>
      <c r="CZ13" s="42">
        <f t="shared" si="32"/>
        <v>4968.2989823232729</v>
      </c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50"/>
      <c r="DN13" s="69">
        <v>28037.592000000001</v>
      </c>
      <c r="DO13" s="16">
        <f t="shared" si="17"/>
        <v>25173.510674878107</v>
      </c>
      <c r="DP13">
        <f t="shared" si="36"/>
        <v>0</v>
      </c>
      <c r="DQ13" s="66">
        <f t="shared" si="37"/>
        <v>2593.2009249387875</v>
      </c>
      <c r="DR13" s="59">
        <v>23200</v>
      </c>
      <c r="DS13">
        <f t="shared" si="38"/>
        <v>5740.1509285592892</v>
      </c>
      <c r="DT13" s="31">
        <f t="shared" si="39"/>
        <v>0.79526947504766865</v>
      </c>
      <c r="DU13" s="31">
        <f t="shared" si="40"/>
        <v>22297.441071440713</v>
      </c>
      <c r="DV13" s="31">
        <f t="shared" si="41"/>
        <v>497175878.33437115</v>
      </c>
      <c r="DZ13" t="s">
        <v>407</v>
      </c>
      <c r="EJ13" s="69">
        <f t="shared" si="42"/>
        <v>16017.564</v>
      </c>
      <c r="EK13" s="59">
        <f t="shared" si="33"/>
        <v>9330.0120000000006</v>
      </c>
      <c r="EL13" s="66">
        <f t="shared" si="33"/>
        <v>18188.712</v>
      </c>
      <c r="EM13" s="59">
        <f t="shared" si="43"/>
        <v>12800</v>
      </c>
      <c r="EN13">
        <f t="shared" si="44"/>
        <v>15105.455476386604</v>
      </c>
      <c r="EO13" s="31">
        <f t="shared" si="45"/>
        <v>5.6944272151083442E-2</v>
      </c>
      <c r="EP13" s="31">
        <f t="shared" si="46"/>
        <v>912.10852361339676</v>
      </c>
      <c r="EQ13" s="31">
        <f t="shared" si="47"/>
        <v>831941.9588482104</v>
      </c>
      <c r="EU13" s="27" t="s">
        <v>412</v>
      </c>
      <c r="EV13" s="27">
        <v>2603.1884888978002</v>
      </c>
    </row>
    <row r="14" spans="1:160" ht="15.75" thickBot="1" x14ac:dyDescent="0.3">
      <c r="A14" s="4" t="s">
        <v>14</v>
      </c>
      <c r="B14" s="5">
        <v>12</v>
      </c>
      <c r="C14" s="5">
        <v>12</v>
      </c>
      <c r="D14" s="5">
        <v>2400</v>
      </c>
      <c r="E14" s="5">
        <v>12797.916000000001</v>
      </c>
      <c r="F14">
        <f t="shared" si="20"/>
        <v>16017.564</v>
      </c>
      <c r="G14">
        <f t="shared" si="34"/>
        <v>9330.0120000000006</v>
      </c>
      <c r="H14">
        <f t="shared" si="48"/>
        <v>18188.712</v>
      </c>
      <c r="I14">
        <f t="shared" si="50"/>
        <v>21588.527999999998</v>
      </c>
      <c r="J14">
        <f t="shared" si="21"/>
        <v>12800</v>
      </c>
      <c r="K14">
        <f t="shared" si="35"/>
        <v>8000</v>
      </c>
      <c r="L14">
        <f t="shared" si="49"/>
        <v>6400</v>
      </c>
      <c r="M14">
        <f t="shared" si="51"/>
        <v>18400</v>
      </c>
      <c r="N14">
        <f t="shared" si="52"/>
        <v>13600</v>
      </c>
      <c r="O14">
        <f t="shared" si="22"/>
        <v>-10400</v>
      </c>
      <c r="P14">
        <f t="shared" si="22"/>
        <v>-3219.6479999999992</v>
      </c>
      <c r="S14" s="43">
        <f t="shared" si="1"/>
        <v>9783.2010330257872</v>
      </c>
      <c r="T14" s="31">
        <f t="shared" si="2"/>
        <v>0.23556295938918601</v>
      </c>
      <c r="U14" s="31">
        <f t="shared" si="3"/>
        <v>3014.7149669742139</v>
      </c>
      <c r="V14" s="31">
        <f t="shared" si="4"/>
        <v>9088506.332098335</v>
      </c>
      <c r="W14" s="31"/>
      <c r="X14" s="31"/>
      <c r="Y14" s="31"/>
      <c r="Z14" t="s">
        <v>414</v>
      </c>
      <c r="AJ14" s="122">
        <v>10</v>
      </c>
      <c r="AK14" s="123">
        <v>28791.815999999999</v>
      </c>
      <c r="AL14" s="124">
        <f t="shared" si="5"/>
        <v>1001.9878917103089</v>
      </c>
      <c r="AM14" s="124">
        <f t="shared" si="6"/>
        <v>0.96519886443736969</v>
      </c>
      <c r="AN14" s="124">
        <f t="shared" si="7"/>
        <v>27789.82810828969</v>
      </c>
      <c r="AO14" s="124">
        <f t="shared" si="8"/>
        <v>772274546.28828776</v>
      </c>
      <c r="AP14" s="124"/>
      <c r="AQ14" s="124"/>
      <c r="AR14" s="124"/>
      <c r="AS14" s="129"/>
      <c r="AT14" s="129" t="s">
        <v>419</v>
      </c>
      <c r="AU14" s="129" t="s">
        <v>420</v>
      </c>
      <c r="AV14" s="129" t="s">
        <v>421</v>
      </c>
      <c r="AW14" s="129" t="s">
        <v>422</v>
      </c>
      <c r="AX14" s="129" t="s">
        <v>423</v>
      </c>
      <c r="AY14" s="124"/>
      <c r="AZ14" s="124"/>
      <c r="BA14" s="127"/>
      <c r="BC14" s="122">
        <v>10</v>
      </c>
      <c r="BD14" s="123">
        <v>28791.815999999999</v>
      </c>
      <c r="BE14" s="123">
        <v>2400</v>
      </c>
      <c r="BF14" s="123">
        <v>6400</v>
      </c>
      <c r="BG14" s="124">
        <f t="shared" si="9"/>
        <v>2227.1069087377414</v>
      </c>
      <c r="BH14" s="124">
        <f t="shared" si="10"/>
        <v>0.92264791811889391</v>
      </c>
      <c r="BI14" s="124">
        <f t="shared" si="11"/>
        <v>26564.709091262259</v>
      </c>
      <c r="BJ14" s="124">
        <f t="shared" si="12"/>
        <v>705683769.10339177</v>
      </c>
      <c r="BK14" s="124"/>
      <c r="BL14" s="124"/>
      <c r="BM14" s="124"/>
      <c r="BN14" s="129"/>
      <c r="BO14" s="129" t="s">
        <v>419</v>
      </c>
      <c r="BP14" s="129" t="s">
        <v>420</v>
      </c>
      <c r="BQ14" s="129" t="s">
        <v>421</v>
      </c>
      <c r="BR14" s="129" t="s">
        <v>422</v>
      </c>
      <c r="BS14" s="129" t="s">
        <v>423</v>
      </c>
      <c r="BT14" s="124"/>
      <c r="BU14" s="124"/>
      <c r="BV14" s="127"/>
      <c r="BX14" s="69">
        <f t="shared" si="23"/>
        <v>12797.916000000001</v>
      </c>
      <c r="BY14" s="59">
        <f t="shared" si="24"/>
        <v>16017.564</v>
      </c>
      <c r="BZ14" s="59">
        <f t="shared" si="25"/>
        <v>2400</v>
      </c>
      <c r="CA14" s="31">
        <f t="shared" si="26"/>
        <v>10344.373342384801</v>
      </c>
      <c r="CB14" s="31">
        <f t="shared" si="27"/>
        <v>0.19171423359984549</v>
      </c>
      <c r="CC14" s="31">
        <f t="shared" si="28"/>
        <v>2453.5426576152004</v>
      </c>
      <c r="CD14" s="31">
        <f t="shared" si="29"/>
        <v>6019871.57273746</v>
      </c>
      <c r="CE14" s="31"/>
      <c r="CF14" s="31"/>
      <c r="CG14" s="31"/>
      <c r="CH14" s="29"/>
      <c r="CI14" s="29" t="s">
        <v>419</v>
      </c>
      <c r="CJ14" s="29" t="s">
        <v>420</v>
      </c>
      <c r="CK14" s="29" t="s">
        <v>421</v>
      </c>
      <c r="CL14" s="29" t="s">
        <v>422</v>
      </c>
      <c r="CM14" s="29" t="s">
        <v>423</v>
      </c>
      <c r="CR14" s="69">
        <v>28791.815999999999</v>
      </c>
      <c r="CS14" s="31">
        <v>10</v>
      </c>
      <c r="CT14" s="31">
        <f t="shared" si="13"/>
        <v>100</v>
      </c>
      <c r="CU14" s="31">
        <f t="shared" si="14"/>
        <v>1000</v>
      </c>
      <c r="CV14" s="42">
        <f t="shared" si="15"/>
        <v>3005.3131003720137</v>
      </c>
      <c r="CW14" s="42">
        <f t="shared" si="16"/>
        <v>25786.502899627987</v>
      </c>
      <c r="CX14" s="42">
        <f t="shared" si="30"/>
        <v>25173.510674878107</v>
      </c>
      <c r="CY14" s="31">
        <f t="shared" si="31"/>
        <v>2434.1502070414053</v>
      </c>
      <c r="CZ14" s="42">
        <f t="shared" si="32"/>
        <v>5439.463307413419</v>
      </c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50"/>
      <c r="DN14" s="69">
        <v>28791.815999999999</v>
      </c>
      <c r="DO14" s="16">
        <f t="shared" si="17"/>
        <v>25786.502899627987</v>
      </c>
      <c r="DP14">
        <f t="shared" si="36"/>
        <v>0</v>
      </c>
      <c r="DQ14" s="66">
        <f t="shared" si="37"/>
        <v>2726.7264564942093</v>
      </c>
      <c r="DR14" s="59">
        <v>8800</v>
      </c>
      <c r="DS14">
        <f t="shared" si="38"/>
        <v>4942.5902395163184</v>
      </c>
      <c r="DT14" s="31">
        <f t="shared" si="39"/>
        <v>0.82833350145345752</v>
      </c>
      <c r="DU14" s="31">
        <f t="shared" si="40"/>
        <v>23849.225760483681</v>
      </c>
      <c r="DV14" s="31">
        <f t="shared" si="41"/>
        <v>568785569.37451839</v>
      </c>
      <c r="EJ14" s="69">
        <f t="shared" si="42"/>
        <v>12797.916000000001</v>
      </c>
      <c r="EK14" s="59">
        <f t="shared" si="33"/>
        <v>16017.564</v>
      </c>
      <c r="EL14" s="66">
        <f t="shared" si="33"/>
        <v>9330.0120000000006</v>
      </c>
      <c r="EM14" s="59">
        <f t="shared" si="43"/>
        <v>2400</v>
      </c>
      <c r="EN14">
        <f t="shared" si="44"/>
        <v>10308.193160569675</v>
      </c>
      <c r="EO14" s="31">
        <f t="shared" si="45"/>
        <v>0.19454127058111065</v>
      </c>
      <c r="EP14" s="31">
        <f t="shared" si="46"/>
        <v>2489.7228394303256</v>
      </c>
      <c r="EQ14" s="31">
        <f t="shared" si="47"/>
        <v>6198719.8171810033</v>
      </c>
      <c r="EU14" s="28" t="s">
        <v>413</v>
      </c>
      <c r="EV14" s="28">
        <v>140</v>
      </c>
    </row>
    <row r="15" spans="1:160" ht="15.75" thickBot="1" x14ac:dyDescent="0.3">
      <c r="A15" s="4" t="s">
        <v>15</v>
      </c>
      <c r="B15" s="5">
        <v>13</v>
      </c>
      <c r="C15" s="5">
        <v>13</v>
      </c>
      <c r="D15" s="5">
        <v>7200</v>
      </c>
      <c r="E15" s="5">
        <v>10574.58</v>
      </c>
      <c r="F15">
        <f t="shared" si="20"/>
        <v>12797.916000000001</v>
      </c>
      <c r="G15">
        <f t="shared" si="34"/>
        <v>16017.564</v>
      </c>
      <c r="H15">
        <f t="shared" si="48"/>
        <v>9330.0120000000006</v>
      </c>
      <c r="I15">
        <f t="shared" si="50"/>
        <v>18188.712</v>
      </c>
      <c r="J15">
        <f t="shared" si="21"/>
        <v>2400</v>
      </c>
      <c r="K15">
        <f t="shared" si="35"/>
        <v>12800</v>
      </c>
      <c r="L15">
        <f t="shared" si="49"/>
        <v>8000</v>
      </c>
      <c r="M15">
        <f t="shared" si="51"/>
        <v>6400</v>
      </c>
      <c r="N15">
        <f t="shared" si="52"/>
        <v>18400</v>
      </c>
      <c r="O15">
        <f t="shared" si="22"/>
        <v>4800</v>
      </c>
      <c r="P15">
        <f t="shared" si="22"/>
        <v>-2223.3360000000011</v>
      </c>
      <c r="S15" s="43">
        <f t="shared" si="1"/>
        <v>13061.990972088784</v>
      </c>
      <c r="T15" s="31">
        <f t="shared" si="2"/>
        <v>0.23522550986316096</v>
      </c>
      <c r="U15" s="31">
        <f t="shared" si="3"/>
        <v>2487.4109720887845</v>
      </c>
      <c r="V15" s="31">
        <f t="shared" si="4"/>
        <v>6187213.3440676723</v>
      </c>
      <c r="W15" s="31"/>
      <c r="X15" s="31"/>
      <c r="Y15" s="31"/>
      <c r="Z15" s="29"/>
      <c r="AA15" s="29" t="s">
        <v>419</v>
      </c>
      <c r="AB15" s="29" t="s">
        <v>420</v>
      </c>
      <c r="AC15" s="29" t="s">
        <v>421</v>
      </c>
      <c r="AD15" s="29" t="s">
        <v>422</v>
      </c>
      <c r="AE15" s="29" t="s">
        <v>423</v>
      </c>
      <c r="AJ15" s="122">
        <v>11</v>
      </c>
      <c r="AK15" s="123">
        <v>27401.903999999999</v>
      </c>
      <c r="AL15" s="124">
        <f t="shared" si="5"/>
        <v>1012.8299658147785</v>
      </c>
      <c r="AM15" s="124">
        <f t="shared" si="6"/>
        <v>0.9630379711638003</v>
      </c>
      <c r="AN15" s="124">
        <f t="shared" si="7"/>
        <v>26389.074034185222</v>
      </c>
      <c r="AO15" s="124">
        <f t="shared" si="8"/>
        <v>696383228.38170874</v>
      </c>
      <c r="AP15" s="124"/>
      <c r="AQ15" s="124"/>
      <c r="AR15" s="124"/>
      <c r="AS15" s="113" t="s">
        <v>415</v>
      </c>
      <c r="AT15" s="113">
        <v>1</v>
      </c>
      <c r="AU15" s="113">
        <v>13330455.11721468</v>
      </c>
      <c r="AV15" s="113">
        <v>13330455.11721468</v>
      </c>
      <c r="AW15" s="113">
        <v>0.47528924374560466</v>
      </c>
      <c r="AX15" s="113">
        <v>0.49170496081114423</v>
      </c>
      <c r="AY15" s="124"/>
      <c r="AZ15" s="124"/>
      <c r="BA15" s="127"/>
      <c r="BC15" s="122">
        <v>11</v>
      </c>
      <c r="BD15" s="123">
        <v>27401.903999999999</v>
      </c>
      <c r="BE15" s="123">
        <v>7200</v>
      </c>
      <c r="BF15" s="123">
        <v>14000</v>
      </c>
      <c r="BG15" s="124">
        <f t="shared" si="9"/>
        <v>3396.071664037715</v>
      </c>
      <c r="BH15" s="124">
        <f t="shared" si="10"/>
        <v>0.87606439085263144</v>
      </c>
      <c r="BI15" s="124">
        <f t="shared" si="11"/>
        <v>24005.832335962285</v>
      </c>
      <c r="BJ15" s="124">
        <f t="shared" si="12"/>
        <v>576279986.14233243</v>
      </c>
      <c r="BK15" s="124"/>
      <c r="BL15" s="124"/>
      <c r="BM15" s="124"/>
      <c r="BN15" s="113" t="s">
        <v>415</v>
      </c>
      <c r="BO15" s="113">
        <v>2</v>
      </c>
      <c r="BP15" s="113">
        <v>2132320211.4683609</v>
      </c>
      <c r="BQ15" s="113">
        <v>1066160105.7341805</v>
      </c>
      <c r="BR15" s="113">
        <v>81.985299392287942</v>
      </c>
      <c r="BS15" s="113">
        <v>3.0352529698422627E-24</v>
      </c>
      <c r="BT15" s="124"/>
      <c r="BU15" s="124"/>
      <c r="BV15" s="127"/>
      <c r="BX15" s="69">
        <f t="shared" si="23"/>
        <v>10574.58</v>
      </c>
      <c r="BY15" s="59">
        <f t="shared" si="24"/>
        <v>12797.916000000001</v>
      </c>
      <c r="BZ15" s="59">
        <f t="shared" si="25"/>
        <v>7200</v>
      </c>
      <c r="CA15" s="31">
        <f t="shared" si="26"/>
        <v>12544.160465398907</v>
      </c>
      <c r="CB15" s="31">
        <f t="shared" si="27"/>
        <v>0.18625614117997188</v>
      </c>
      <c r="CC15" s="31">
        <f t="shared" si="28"/>
        <v>1969.5804653989071</v>
      </c>
      <c r="CD15" s="31">
        <f t="shared" si="29"/>
        <v>3879247.2096809754</v>
      </c>
      <c r="CE15" s="31"/>
      <c r="CF15" s="31"/>
      <c r="CG15" s="31"/>
      <c r="CH15" s="27" t="s">
        <v>415</v>
      </c>
      <c r="CI15" s="27">
        <v>2</v>
      </c>
      <c r="CJ15" s="27">
        <v>1124244540.8093534</v>
      </c>
      <c r="CK15" s="27">
        <v>562122270.40467668</v>
      </c>
      <c r="CL15" s="27">
        <v>83.491958862076189</v>
      </c>
      <c r="CM15" s="27">
        <v>1.724043326097976E-24</v>
      </c>
      <c r="CR15" s="69">
        <v>27401.903999999999</v>
      </c>
      <c r="CS15" s="31">
        <v>11</v>
      </c>
      <c r="CT15" s="31">
        <f t="shared" si="13"/>
        <v>121</v>
      </c>
      <c r="CU15" s="31">
        <f t="shared" si="14"/>
        <v>1331</v>
      </c>
      <c r="CV15" s="42">
        <f t="shared" si="15"/>
        <v>3150.4693517947426</v>
      </c>
      <c r="CW15" s="42">
        <f t="shared" si="16"/>
        <v>24251.434648205257</v>
      </c>
      <c r="CX15" s="42">
        <f t="shared" si="30"/>
        <v>25786.502899627987</v>
      </c>
      <c r="CY15" s="31">
        <f t="shared" si="31"/>
        <v>2483.579052991804</v>
      </c>
      <c r="CZ15" s="42">
        <f t="shared" si="32"/>
        <v>5634.0484047865466</v>
      </c>
      <c r="DA15" s="31"/>
      <c r="DB15" s="31"/>
      <c r="DC15" s="73" t="s">
        <v>468</v>
      </c>
      <c r="DD15" s="31"/>
      <c r="DE15" s="31"/>
      <c r="DF15" s="31"/>
      <c r="DG15" s="31"/>
      <c r="DH15" s="31"/>
      <c r="DI15" s="31"/>
      <c r="DJ15" s="31"/>
      <c r="DK15" s="31"/>
      <c r="DL15" s="50"/>
      <c r="DN15" s="69">
        <v>27401.903999999999</v>
      </c>
      <c r="DO15" s="16">
        <f t="shared" si="17"/>
        <v>24251.434648205257</v>
      </c>
      <c r="DP15">
        <f t="shared" si="36"/>
        <v>0</v>
      </c>
      <c r="DQ15" s="66">
        <f t="shared" si="37"/>
        <v>2864.0813251218933</v>
      </c>
      <c r="DR15" s="59">
        <v>21200</v>
      </c>
      <c r="DS15">
        <f t="shared" si="38"/>
        <v>5662.1516911928329</v>
      </c>
      <c r="DT15" s="31">
        <f t="shared" si="39"/>
        <v>0.79336648682541056</v>
      </c>
      <c r="DU15" s="31">
        <f t="shared" si="40"/>
        <v>21739.752308807165</v>
      </c>
      <c r="DV15" s="31">
        <f t="shared" si="41"/>
        <v>472616830.44828647</v>
      </c>
      <c r="DZ15" s="30" t="s">
        <v>408</v>
      </c>
      <c r="EA15" s="30"/>
      <c r="EJ15" s="69">
        <f t="shared" si="42"/>
        <v>10574.58</v>
      </c>
      <c r="EK15" s="59">
        <f t="shared" si="33"/>
        <v>12797.916000000001</v>
      </c>
      <c r="EL15" s="66">
        <f t="shared" si="33"/>
        <v>16017.564</v>
      </c>
      <c r="EM15" s="59">
        <f t="shared" si="43"/>
        <v>7200</v>
      </c>
      <c r="EN15">
        <f t="shared" si="44"/>
        <v>12477.648917450097</v>
      </c>
      <c r="EO15" s="31">
        <f t="shared" si="45"/>
        <v>0.17996638329371917</v>
      </c>
      <c r="EP15" s="31">
        <f t="shared" si="46"/>
        <v>1903.0689174500967</v>
      </c>
      <c r="EQ15" s="31">
        <f t="shared" si="47"/>
        <v>3621671.3045646828</v>
      </c>
    </row>
    <row r="16" spans="1:160" ht="15.75" thickBot="1" x14ac:dyDescent="0.3">
      <c r="A16" s="4" t="s">
        <v>16</v>
      </c>
      <c r="B16" s="5">
        <v>14</v>
      </c>
      <c r="C16" s="5">
        <v>14</v>
      </c>
      <c r="D16" s="5">
        <v>12800</v>
      </c>
      <c r="E16" s="5">
        <v>17687.832000000002</v>
      </c>
      <c r="F16">
        <f t="shared" si="20"/>
        <v>10574.58</v>
      </c>
      <c r="G16">
        <f t="shared" si="34"/>
        <v>12797.916000000001</v>
      </c>
      <c r="H16">
        <f t="shared" si="48"/>
        <v>16017.564</v>
      </c>
      <c r="I16">
        <f t="shared" si="50"/>
        <v>9330.0120000000006</v>
      </c>
      <c r="J16">
        <f t="shared" si="21"/>
        <v>7200</v>
      </c>
      <c r="K16">
        <f t="shared" si="35"/>
        <v>2400</v>
      </c>
      <c r="L16">
        <f t="shared" si="49"/>
        <v>12800</v>
      </c>
      <c r="M16">
        <f t="shared" si="51"/>
        <v>8000</v>
      </c>
      <c r="N16">
        <f t="shared" si="52"/>
        <v>6400</v>
      </c>
      <c r="O16">
        <f t="shared" si="22"/>
        <v>5600</v>
      </c>
      <c r="P16">
        <f t="shared" si="22"/>
        <v>7113.2520000000022</v>
      </c>
      <c r="S16" s="43">
        <f t="shared" si="1"/>
        <v>16887.245900995615</v>
      </c>
      <c r="T16" s="31">
        <f t="shared" si="2"/>
        <v>4.5261968736721801E-2</v>
      </c>
      <c r="U16" s="31">
        <f t="shared" si="3"/>
        <v>800.58609900438751</v>
      </c>
      <c r="V16" s="31">
        <f t="shared" si="4"/>
        <v>640938.1019190629</v>
      </c>
      <c r="W16" s="31"/>
      <c r="X16" s="31"/>
      <c r="Y16" s="31"/>
      <c r="Z16" s="27" t="s">
        <v>415</v>
      </c>
      <c r="AA16" s="27">
        <v>1</v>
      </c>
      <c r="AB16" s="27">
        <v>1034251603.3289577</v>
      </c>
      <c r="AC16" s="27">
        <v>1034251603.3289577</v>
      </c>
      <c r="AD16" s="27">
        <v>138.95044698547167</v>
      </c>
      <c r="AE16" s="27">
        <v>1.043452680817491E-22</v>
      </c>
      <c r="AJ16" s="122">
        <v>12</v>
      </c>
      <c r="AK16" s="123">
        <v>25005.840000000004</v>
      </c>
      <c r="AL16" s="124">
        <f t="shared" si="5"/>
        <v>1023.672039919248</v>
      </c>
      <c r="AM16" s="124">
        <f t="shared" si="6"/>
        <v>0.95906268136086414</v>
      </c>
      <c r="AN16" s="124">
        <f t="shared" si="7"/>
        <v>23982.167960080755</v>
      </c>
      <c r="AO16" s="124">
        <f t="shared" si="8"/>
        <v>575144380.06552386</v>
      </c>
      <c r="AP16" s="124"/>
      <c r="AQ16" s="124"/>
      <c r="AR16" s="124"/>
      <c r="AS16" s="113" t="s">
        <v>416</v>
      </c>
      <c r="AT16" s="113">
        <v>140</v>
      </c>
      <c r="AU16" s="113">
        <v>3926585213.043366</v>
      </c>
      <c r="AV16" s="113">
        <v>28047037.236024041</v>
      </c>
      <c r="AW16" s="113"/>
      <c r="AX16" s="113"/>
      <c r="AY16" s="124"/>
      <c r="AZ16" s="124"/>
      <c r="BA16" s="127"/>
      <c r="BC16" s="122">
        <v>12</v>
      </c>
      <c r="BD16" s="123">
        <v>25005.840000000004</v>
      </c>
      <c r="BE16" s="123">
        <v>12800</v>
      </c>
      <c r="BF16" s="123">
        <v>6400</v>
      </c>
      <c r="BG16" s="124">
        <f t="shared" si="9"/>
        <v>3062.1616371962828</v>
      </c>
      <c r="BH16" s="124">
        <f t="shared" si="10"/>
        <v>0.87754214066808867</v>
      </c>
      <c r="BI16" s="124">
        <f t="shared" si="11"/>
        <v>21943.678362803723</v>
      </c>
      <c r="BJ16" s="124">
        <f t="shared" si="12"/>
        <v>481525020.09018028</v>
      </c>
      <c r="BK16" s="124"/>
      <c r="BL16" s="124"/>
      <c r="BM16" s="124"/>
      <c r="BN16" s="113" t="s">
        <v>416</v>
      </c>
      <c r="BO16" s="113">
        <v>139</v>
      </c>
      <c r="BP16" s="113">
        <v>1807595456.6922197</v>
      </c>
      <c r="BQ16" s="113">
        <v>13004283.861095106</v>
      </c>
      <c r="BR16" s="113"/>
      <c r="BS16" s="113"/>
      <c r="BT16" s="124"/>
      <c r="BU16" s="124"/>
      <c r="BV16" s="127"/>
      <c r="BX16" s="69">
        <f t="shared" si="23"/>
        <v>17687.832000000002</v>
      </c>
      <c r="BY16" s="59">
        <f t="shared" si="24"/>
        <v>10574.58</v>
      </c>
      <c r="BZ16" s="59">
        <f t="shared" si="25"/>
        <v>12800</v>
      </c>
      <c r="CA16" s="31">
        <f t="shared" si="26"/>
        <v>15475.044231509441</v>
      </c>
      <c r="CB16" s="31">
        <f t="shared" si="27"/>
        <v>0.12510226061003754</v>
      </c>
      <c r="CC16" s="31">
        <f t="shared" si="28"/>
        <v>2212.7877684905616</v>
      </c>
      <c r="CD16" s="31">
        <f t="shared" si="29"/>
        <v>4896429.7083814396</v>
      </c>
      <c r="CE16" s="31"/>
      <c r="CF16" s="31"/>
      <c r="CG16" s="31"/>
      <c r="CH16" s="27" t="s">
        <v>416</v>
      </c>
      <c r="CI16" s="27">
        <v>138</v>
      </c>
      <c r="CJ16" s="27">
        <v>929105920.77485216</v>
      </c>
      <c r="CK16" s="27">
        <v>6732651.5998177696</v>
      </c>
      <c r="CL16" s="27"/>
      <c r="CM16" s="27"/>
      <c r="CR16" s="69">
        <v>25005.840000000004</v>
      </c>
      <c r="CS16" s="31">
        <v>12</v>
      </c>
      <c r="CT16" s="31">
        <f t="shared" si="13"/>
        <v>144</v>
      </c>
      <c r="CU16" s="31">
        <f t="shared" si="14"/>
        <v>1728</v>
      </c>
      <c r="CV16" s="42">
        <f t="shared" si="15"/>
        <v>3299.5976489402519</v>
      </c>
      <c r="CW16" s="42">
        <f t="shared" si="16"/>
        <v>21706.242351059751</v>
      </c>
      <c r="CX16" s="42">
        <f t="shared" si="30"/>
        <v>24251.434648205257</v>
      </c>
      <c r="CY16" s="31">
        <f t="shared" si="31"/>
        <v>2359.7982788492241</v>
      </c>
      <c r="CZ16" s="42">
        <f t="shared" si="32"/>
        <v>5659.3959277894755</v>
      </c>
      <c r="DA16" s="31" t="s">
        <v>438</v>
      </c>
      <c r="DB16" s="74" t="s">
        <v>455</v>
      </c>
      <c r="DC16" s="79">
        <v>1122.789233211711</v>
      </c>
      <c r="DD16" s="80">
        <v>671.66986195484174</v>
      </c>
      <c r="DE16" s="81">
        <v>1.6716385486523426</v>
      </c>
      <c r="DF16" s="82">
        <v>0.1015363852803528</v>
      </c>
      <c r="DG16" s="79">
        <v>-230.02331447696179</v>
      </c>
      <c r="DH16" s="79">
        <v>2475.6017809003838</v>
      </c>
      <c r="DI16" s="83"/>
      <c r="DJ16" s="31"/>
      <c r="DK16" s="31"/>
      <c r="DL16" s="50"/>
      <c r="DN16" s="69">
        <v>25005.840000000004</v>
      </c>
      <c r="DO16" s="16">
        <f t="shared" si="17"/>
        <v>21706.242351059751</v>
      </c>
      <c r="DP16">
        <f t="shared" si="36"/>
        <v>0</v>
      </c>
      <c r="DQ16" s="66">
        <f t="shared" si="37"/>
        <v>3005.3131003720137</v>
      </c>
      <c r="DR16" s="59">
        <v>19200</v>
      </c>
      <c r="DS16">
        <f t="shared" si="38"/>
        <v>5567.3138001626612</v>
      </c>
      <c r="DT16" s="31">
        <f t="shared" si="39"/>
        <v>0.77735945682437946</v>
      </c>
      <c r="DU16" s="31">
        <f t="shared" si="40"/>
        <v>19438.526199837343</v>
      </c>
      <c r="DV16" s="31">
        <f t="shared" si="41"/>
        <v>377856300.8217628</v>
      </c>
      <c r="DZ16" s="27" t="s">
        <v>409</v>
      </c>
      <c r="EA16" s="27">
        <v>0.74725100311370718</v>
      </c>
      <c r="EJ16" s="69">
        <f t="shared" si="42"/>
        <v>17687.832000000002</v>
      </c>
      <c r="EK16" s="59">
        <f t="shared" si="33"/>
        <v>10574.58</v>
      </c>
      <c r="EL16" s="66">
        <f t="shared" si="33"/>
        <v>12797.916000000001</v>
      </c>
      <c r="EM16" s="59">
        <f t="shared" si="43"/>
        <v>12800</v>
      </c>
      <c r="EN16">
        <f t="shared" si="44"/>
        <v>15435.09723741101</v>
      </c>
      <c r="EO16" s="31">
        <f t="shared" si="45"/>
        <v>0.12736070551715961</v>
      </c>
      <c r="EP16" s="31">
        <f t="shared" si="46"/>
        <v>2252.7347625889925</v>
      </c>
      <c r="EQ16" s="31">
        <f t="shared" si="47"/>
        <v>5074813.9105768846</v>
      </c>
      <c r="EU16" t="s">
        <v>414</v>
      </c>
    </row>
    <row r="17" spans="1:159" ht="15.75" thickBot="1" x14ac:dyDescent="0.3">
      <c r="A17" s="4" t="s">
        <v>17</v>
      </c>
      <c r="B17" s="5">
        <v>15</v>
      </c>
      <c r="C17" s="5">
        <v>15</v>
      </c>
      <c r="D17" s="5">
        <v>2400</v>
      </c>
      <c r="E17" s="5">
        <v>7756.4639999999999</v>
      </c>
      <c r="F17">
        <f t="shared" si="20"/>
        <v>17687.832000000002</v>
      </c>
      <c r="G17">
        <f t="shared" si="34"/>
        <v>10574.58</v>
      </c>
      <c r="H17">
        <f t="shared" si="48"/>
        <v>12797.916000000001</v>
      </c>
      <c r="I17">
        <f t="shared" si="50"/>
        <v>16017.564</v>
      </c>
      <c r="J17">
        <f t="shared" si="21"/>
        <v>12800</v>
      </c>
      <c r="K17">
        <f t="shared" si="35"/>
        <v>7200</v>
      </c>
      <c r="L17">
        <f t="shared" si="49"/>
        <v>2400</v>
      </c>
      <c r="M17">
        <f t="shared" si="51"/>
        <v>12800</v>
      </c>
      <c r="N17">
        <f t="shared" si="52"/>
        <v>8000</v>
      </c>
      <c r="O17">
        <f t="shared" si="22"/>
        <v>-10400</v>
      </c>
      <c r="P17">
        <f t="shared" si="22"/>
        <v>-9931.3680000000022</v>
      </c>
      <c r="S17" s="43">
        <f t="shared" si="1"/>
        <v>9783.2010330257872</v>
      </c>
      <c r="T17" s="31">
        <f t="shared" si="2"/>
        <v>0.26129651772067625</v>
      </c>
      <c r="U17" s="31">
        <f t="shared" si="3"/>
        <v>2026.7370330257872</v>
      </c>
      <c r="V17" s="31">
        <f t="shared" si="4"/>
        <v>4107663.0010381709</v>
      </c>
      <c r="W17" s="31"/>
      <c r="X17" s="31"/>
      <c r="Y17" s="31"/>
      <c r="Z17" s="27" t="s">
        <v>416</v>
      </c>
      <c r="AA17" s="27">
        <v>140</v>
      </c>
      <c r="AB17" s="27">
        <v>1042063754.4346548</v>
      </c>
      <c r="AC17" s="27">
        <v>7443312.5316761062</v>
      </c>
      <c r="AD17" s="27"/>
      <c r="AE17" s="27"/>
      <c r="AJ17" s="122">
        <v>13</v>
      </c>
      <c r="AK17" s="123">
        <v>24036.552</v>
      </c>
      <c r="AL17" s="124">
        <f t="shared" si="5"/>
        <v>1034.5141140237176</v>
      </c>
      <c r="AM17" s="124">
        <f t="shared" si="6"/>
        <v>0.95696079395981093</v>
      </c>
      <c r="AN17" s="124">
        <f t="shared" si="7"/>
        <v>23002.037885976282</v>
      </c>
      <c r="AO17" s="124">
        <f t="shared" si="8"/>
        <v>529093746.90788823</v>
      </c>
      <c r="AP17" s="124"/>
      <c r="AQ17" s="124"/>
      <c r="AR17" s="124"/>
      <c r="AS17" s="114" t="s">
        <v>417</v>
      </c>
      <c r="AT17" s="114">
        <v>141</v>
      </c>
      <c r="AU17" s="114">
        <v>3939915668.1605806</v>
      </c>
      <c r="AV17" s="114"/>
      <c r="AW17" s="114"/>
      <c r="AX17" s="114"/>
      <c r="AY17" s="124"/>
      <c r="AZ17" s="124"/>
      <c r="BA17" s="127"/>
      <c r="BC17" s="122">
        <v>13</v>
      </c>
      <c r="BD17" s="123">
        <v>24036.552</v>
      </c>
      <c r="BE17" s="123">
        <v>2400</v>
      </c>
      <c r="BF17" s="123">
        <v>14400</v>
      </c>
      <c r="BG17" s="124">
        <f t="shared" si="9"/>
        <v>3051.9015199238474</v>
      </c>
      <c r="BH17" s="124">
        <f t="shared" si="10"/>
        <v>0.87303081074507505</v>
      </c>
      <c r="BI17" s="124">
        <f t="shared" si="11"/>
        <v>20984.650480076154</v>
      </c>
      <c r="BJ17" s="124">
        <f t="shared" si="12"/>
        <v>440355555.77096039</v>
      </c>
      <c r="BK17" s="124"/>
      <c r="BL17" s="124"/>
      <c r="BM17" s="124"/>
      <c r="BN17" s="114" t="s">
        <v>417</v>
      </c>
      <c r="BO17" s="114">
        <v>141</v>
      </c>
      <c r="BP17" s="114">
        <v>3939915668.1605806</v>
      </c>
      <c r="BQ17" s="114"/>
      <c r="BR17" s="114"/>
      <c r="BS17" s="114"/>
      <c r="BT17" s="124"/>
      <c r="BU17" s="124"/>
      <c r="BV17" s="127"/>
      <c r="BX17" s="69">
        <f t="shared" si="23"/>
        <v>7756.4639999999999</v>
      </c>
      <c r="BY17" s="59">
        <f t="shared" si="24"/>
        <v>17687.832000000002</v>
      </c>
      <c r="BZ17" s="59">
        <f t="shared" si="25"/>
        <v>2400</v>
      </c>
      <c r="CA17" s="31">
        <f t="shared" si="26"/>
        <v>10741.494515140696</v>
      </c>
      <c r="CB17" s="31">
        <f t="shared" si="27"/>
        <v>0.3848442428329063</v>
      </c>
      <c r="CC17" s="31">
        <f t="shared" si="28"/>
        <v>2985.0305151406956</v>
      </c>
      <c r="CD17" s="31">
        <f t="shared" si="29"/>
        <v>8910407.1763211265</v>
      </c>
      <c r="CE17" s="31"/>
      <c r="CF17" s="31"/>
      <c r="CG17" s="31"/>
      <c r="CH17" s="28" t="s">
        <v>417</v>
      </c>
      <c r="CI17" s="28">
        <v>140</v>
      </c>
      <c r="CJ17" s="28">
        <v>2053350461.5842056</v>
      </c>
      <c r="CK17" s="28"/>
      <c r="CL17" s="28"/>
      <c r="CM17" s="28"/>
      <c r="CR17" s="69">
        <v>24036.552</v>
      </c>
      <c r="CS17" s="31">
        <v>13</v>
      </c>
      <c r="CT17" s="31">
        <f t="shared" si="13"/>
        <v>169</v>
      </c>
      <c r="CU17" s="31">
        <f t="shared" si="14"/>
        <v>2197</v>
      </c>
      <c r="CV17" s="42">
        <f t="shared" si="15"/>
        <v>3452.7455613587172</v>
      </c>
      <c r="CW17" s="42">
        <f t="shared" si="16"/>
        <v>20583.806438641281</v>
      </c>
      <c r="CX17" s="42">
        <f t="shared" si="30"/>
        <v>21706.242351059751</v>
      </c>
      <c r="CY17" s="31">
        <f t="shared" si="31"/>
        <v>2154.5657931988881</v>
      </c>
      <c r="CZ17" s="42">
        <f t="shared" si="32"/>
        <v>5607.3113545576052</v>
      </c>
      <c r="DA17" s="31"/>
      <c r="DB17" s="74" t="s">
        <v>456</v>
      </c>
      <c r="DC17" s="84">
        <v>-0.65767140439778771</v>
      </c>
      <c r="DD17" s="85">
        <v>0.19802031446472282</v>
      </c>
      <c r="DE17" s="86">
        <v>-3.3212319967048201</v>
      </c>
      <c r="DF17" s="87">
        <v>1.7848761780984114E-3</v>
      </c>
      <c r="DG17" s="84">
        <v>-1.0565047915702859</v>
      </c>
      <c r="DH17" s="84">
        <v>-0.25883801722528949</v>
      </c>
      <c r="DI17" s="83"/>
      <c r="DJ17" s="31"/>
      <c r="DK17" s="31"/>
      <c r="DL17" s="50"/>
      <c r="DN17" s="69">
        <v>24036.552</v>
      </c>
      <c r="DO17" s="16">
        <f t="shared" si="17"/>
        <v>20583.806438641281</v>
      </c>
      <c r="DP17">
        <f t="shared" si="36"/>
        <v>0</v>
      </c>
      <c r="DQ17" s="66">
        <f t="shared" si="37"/>
        <v>3150.4693517947426</v>
      </c>
      <c r="DR17" s="59">
        <v>16800</v>
      </c>
      <c r="DS17">
        <f t="shared" si="38"/>
        <v>5450.3494258853952</v>
      </c>
      <c r="DT17" s="31">
        <f t="shared" si="39"/>
        <v>0.7732474513863139</v>
      </c>
      <c r="DU17" s="31">
        <f t="shared" si="40"/>
        <v>18586.202574114606</v>
      </c>
      <c r="DV17" s="31">
        <f t="shared" si="41"/>
        <v>345446926.12602443</v>
      </c>
      <c r="DZ17" s="27" t="s">
        <v>410</v>
      </c>
      <c r="EA17" s="27">
        <v>0.55838406165444165</v>
      </c>
      <c r="EJ17" s="69">
        <f t="shared" si="42"/>
        <v>7756.4639999999999</v>
      </c>
      <c r="EK17" s="59">
        <f t="shared" si="33"/>
        <v>17687.832000000002</v>
      </c>
      <c r="EL17" s="66">
        <f t="shared" si="33"/>
        <v>10574.58</v>
      </c>
      <c r="EM17" s="59">
        <f t="shared" si="43"/>
        <v>2400</v>
      </c>
      <c r="EN17">
        <f t="shared" si="44"/>
        <v>10711.112067292839</v>
      </c>
      <c r="EO17" s="31">
        <f t="shared" si="45"/>
        <v>0.38092719405296527</v>
      </c>
      <c r="EP17" s="31">
        <f t="shared" si="46"/>
        <v>2954.6480672928392</v>
      </c>
      <c r="EQ17" s="31">
        <f t="shared" si="47"/>
        <v>8729945.2015573103</v>
      </c>
      <c r="EU17" s="29"/>
      <c r="EV17" s="29" t="s">
        <v>419</v>
      </c>
      <c r="EW17" s="29" t="s">
        <v>420</v>
      </c>
      <c r="EX17" s="29" t="s">
        <v>421</v>
      </c>
      <c r="EY17" s="29" t="s">
        <v>422</v>
      </c>
      <c r="EZ17" s="29" t="s">
        <v>423</v>
      </c>
    </row>
    <row r="18" spans="1:159" ht="15.75" thickBot="1" x14ac:dyDescent="0.3">
      <c r="A18" s="4" t="s">
        <v>18</v>
      </c>
      <c r="B18" s="5">
        <v>16</v>
      </c>
      <c r="C18" s="5">
        <v>16</v>
      </c>
      <c r="D18" s="5">
        <v>15200</v>
      </c>
      <c r="E18" s="5">
        <v>23235.815999999999</v>
      </c>
      <c r="F18">
        <f t="shared" si="20"/>
        <v>7756.4639999999999</v>
      </c>
      <c r="G18">
        <f t="shared" si="34"/>
        <v>17687.832000000002</v>
      </c>
      <c r="H18">
        <f t="shared" si="48"/>
        <v>10574.58</v>
      </c>
      <c r="I18">
        <f t="shared" si="50"/>
        <v>12797.916000000001</v>
      </c>
      <c r="J18">
        <f t="shared" si="21"/>
        <v>2400</v>
      </c>
      <c r="K18">
        <f t="shared" si="35"/>
        <v>12800</v>
      </c>
      <c r="L18">
        <f t="shared" si="49"/>
        <v>7200</v>
      </c>
      <c r="M18">
        <f t="shared" si="51"/>
        <v>2400</v>
      </c>
      <c r="N18">
        <f t="shared" si="52"/>
        <v>12800</v>
      </c>
      <c r="O18">
        <f t="shared" si="22"/>
        <v>12800</v>
      </c>
      <c r="P18">
        <f t="shared" si="22"/>
        <v>15479.351999999999</v>
      </c>
      <c r="S18" s="43">
        <f t="shared" si="1"/>
        <v>18526.64087052711</v>
      </c>
      <c r="T18" s="31">
        <f t="shared" si="2"/>
        <v>0.20266880790727942</v>
      </c>
      <c r="U18" s="31">
        <f t="shared" si="3"/>
        <v>4709.1751294728892</v>
      </c>
      <c r="V18" s="31">
        <f t="shared" si="4"/>
        <v>22176330.400046002</v>
      </c>
      <c r="W18" s="31"/>
      <c r="X18" s="31"/>
      <c r="Y18" s="31"/>
      <c r="Z18" s="28" t="s">
        <v>417</v>
      </c>
      <c r="AA18" s="28">
        <v>141</v>
      </c>
      <c r="AB18" s="28">
        <v>2076315357.7636125</v>
      </c>
      <c r="AC18" s="28"/>
      <c r="AD18" s="28"/>
      <c r="AE18" s="28"/>
      <c r="AJ18" s="122">
        <v>14</v>
      </c>
      <c r="AK18" s="123">
        <v>39349.596000000005</v>
      </c>
      <c r="AL18" s="124">
        <f t="shared" si="5"/>
        <v>1045.3561881281873</v>
      </c>
      <c r="AM18" s="124">
        <f t="shared" si="6"/>
        <v>0.97343413162035552</v>
      </c>
      <c r="AN18" s="124">
        <f t="shared" si="7"/>
        <v>38304.239811871819</v>
      </c>
      <c r="AO18" s="124">
        <f t="shared" si="8"/>
        <v>1467214787.5653861</v>
      </c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7"/>
      <c r="BC18" s="122">
        <v>14</v>
      </c>
      <c r="BD18" s="123">
        <v>39349.596000000005</v>
      </c>
      <c r="BE18" s="123">
        <v>15200</v>
      </c>
      <c r="BF18" s="123">
        <v>15200</v>
      </c>
      <c r="BG18" s="124">
        <f t="shared" si="9"/>
        <v>4162.1406468375862</v>
      </c>
      <c r="BH18" s="124">
        <f t="shared" si="10"/>
        <v>0.89422659773082336</v>
      </c>
      <c r="BI18" s="124">
        <f t="shared" si="11"/>
        <v>35187.455353162419</v>
      </c>
      <c r="BJ18" s="124">
        <f t="shared" si="12"/>
        <v>1238157014.2307985</v>
      </c>
      <c r="BK18" s="124"/>
      <c r="BL18" s="124"/>
      <c r="BM18" s="124"/>
      <c r="BN18" s="124"/>
      <c r="BO18" s="124"/>
      <c r="BP18" s="124"/>
      <c r="BQ18" s="124"/>
      <c r="BR18" s="124"/>
      <c r="BS18" s="124"/>
      <c r="BT18" s="124"/>
      <c r="BU18" s="124"/>
      <c r="BV18" s="127"/>
      <c r="BX18" s="69">
        <f t="shared" si="23"/>
        <v>23235.815999999999</v>
      </c>
      <c r="BY18" s="59">
        <f t="shared" si="24"/>
        <v>7756.4639999999999</v>
      </c>
      <c r="BZ18" s="59">
        <f t="shared" si="25"/>
        <v>15200</v>
      </c>
      <c r="CA18" s="31">
        <f t="shared" si="26"/>
        <v>16287.655550842444</v>
      </c>
      <c r="CB18" s="31">
        <f t="shared" si="27"/>
        <v>0.29902803711122322</v>
      </c>
      <c r="CC18" s="31">
        <f t="shared" si="28"/>
        <v>6948.1604491575545</v>
      </c>
      <c r="CD18" s="31">
        <f t="shared" si="29"/>
        <v>48276933.627237312</v>
      </c>
      <c r="CE18" s="31"/>
      <c r="CF18" s="31"/>
      <c r="CG18" s="31"/>
      <c r="CR18" s="69">
        <v>39349.596000000005</v>
      </c>
      <c r="CS18" s="31">
        <v>14</v>
      </c>
      <c r="CT18" s="31">
        <f t="shared" si="13"/>
        <v>196</v>
      </c>
      <c r="CU18" s="31">
        <f t="shared" si="14"/>
        <v>2744</v>
      </c>
      <c r="CV18" s="42">
        <f t="shared" si="15"/>
        <v>3609.9606586003088</v>
      </c>
      <c r="CW18" s="42">
        <f t="shared" si="16"/>
        <v>35739.635341399699</v>
      </c>
      <c r="CX18" s="42">
        <f t="shared" si="30"/>
        <v>20583.806438641281</v>
      </c>
      <c r="CY18" s="31">
        <f t="shared" si="31"/>
        <v>2064.057774395279</v>
      </c>
      <c r="CZ18" s="42">
        <f t="shared" si="32"/>
        <v>5674.0184329955882</v>
      </c>
      <c r="DA18" s="31"/>
      <c r="DB18" s="74" t="s">
        <v>466</v>
      </c>
      <c r="DC18" s="84">
        <v>-0.85839674523167364</v>
      </c>
      <c r="DD18" s="85">
        <v>0.1251194023164626</v>
      </c>
      <c r="DE18" s="86">
        <v>-6.8606205699460094</v>
      </c>
      <c r="DF18" s="87">
        <v>1.6405673118090127E-8</v>
      </c>
      <c r="DG18" s="84">
        <v>-1.1104001579207454</v>
      </c>
      <c r="DH18" s="84">
        <v>-0.60639333254260186</v>
      </c>
      <c r="DI18" s="83"/>
      <c r="DJ18" s="31"/>
      <c r="DK18" s="31"/>
      <c r="DL18" s="50"/>
      <c r="DN18" s="69">
        <v>39349.596000000005</v>
      </c>
      <c r="DO18" s="16">
        <f t="shared" si="17"/>
        <v>35739.635341399699</v>
      </c>
      <c r="DP18">
        <f t="shared" si="36"/>
        <v>0</v>
      </c>
      <c r="DQ18" s="66">
        <f t="shared" si="37"/>
        <v>3299.5976489402519</v>
      </c>
      <c r="DR18" s="59">
        <v>30400</v>
      </c>
      <c r="DS18">
        <f t="shared" si="38"/>
        <v>6239.3485731634782</v>
      </c>
      <c r="DT18" s="31">
        <f t="shared" si="39"/>
        <v>0.84143805254916781</v>
      </c>
      <c r="DU18" s="31">
        <f t="shared" si="40"/>
        <v>33110.247426836526</v>
      </c>
      <c r="DV18" s="31">
        <f t="shared" si="41"/>
        <v>1096288484.6663349</v>
      </c>
      <c r="DZ18" s="27" t="s">
        <v>411</v>
      </c>
      <c r="EA18" s="27">
        <v>0.55193711364939702</v>
      </c>
      <c r="EJ18" s="69">
        <f t="shared" si="42"/>
        <v>23235.815999999999</v>
      </c>
      <c r="EK18" s="59">
        <f t="shared" si="33"/>
        <v>7756.4639999999999</v>
      </c>
      <c r="EL18" s="66">
        <f t="shared" si="33"/>
        <v>17687.832000000002</v>
      </c>
      <c r="EM18" s="59">
        <f t="shared" si="43"/>
        <v>15200</v>
      </c>
      <c r="EN18">
        <f t="shared" si="44"/>
        <v>16216.959039150706</v>
      </c>
      <c r="EO18" s="31">
        <f t="shared" si="45"/>
        <v>0.3020706034532763</v>
      </c>
      <c r="EP18" s="31">
        <f t="shared" si="46"/>
        <v>7018.8569608492926</v>
      </c>
      <c r="EQ18" s="31">
        <f t="shared" si="47"/>
        <v>49264353.036862567</v>
      </c>
      <c r="EU18" s="27" t="s">
        <v>415</v>
      </c>
      <c r="EV18" s="27">
        <v>3</v>
      </c>
      <c r="EW18" s="27">
        <v>1129570682.8994355</v>
      </c>
      <c r="EX18" s="27">
        <v>376523560.96647853</v>
      </c>
      <c r="EY18" s="27">
        <v>55.56239108647577</v>
      </c>
      <c r="EZ18" s="27">
        <v>1.6487127643322308E-23</v>
      </c>
    </row>
    <row r="19" spans="1:159" ht="15.75" thickBot="1" x14ac:dyDescent="0.3">
      <c r="A19" s="4" t="s">
        <v>19</v>
      </c>
      <c r="B19" s="5">
        <v>17</v>
      </c>
      <c r="C19" s="5">
        <v>17</v>
      </c>
      <c r="D19" s="5">
        <v>13600</v>
      </c>
      <c r="E19" s="5">
        <v>20156.519999999997</v>
      </c>
      <c r="F19">
        <f t="shared" si="20"/>
        <v>23235.815999999999</v>
      </c>
      <c r="G19">
        <f t="shared" si="34"/>
        <v>7756.4639999999999</v>
      </c>
      <c r="H19">
        <f t="shared" si="48"/>
        <v>17687.832000000002</v>
      </c>
      <c r="I19">
        <f t="shared" si="50"/>
        <v>10574.58</v>
      </c>
      <c r="J19">
        <f t="shared" si="21"/>
        <v>15200</v>
      </c>
      <c r="K19">
        <f t="shared" si="35"/>
        <v>2400</v>
      </c>
      <c r="L19">
        <f t="shared" si="49"/>
        <v>12800</v>
      </c>
      <c r="M19">
        <f t="shared" si="51"/>
        <v>7200</v>
      </c>
      <c r="N19">
        <f t="shared" si="52"/>
        <v>2400</v>
      </c>
      <c r="O19">
        <f t="shared" si="22"/>
        <v>-1600</v>
      </c>
      <c r="P19">
        <f t="shared" si="22"/>
        <v>-3079.2960000000021</v>
      </c>
      <c r="S19" s="43">
        <f t="shared" si="1"/>
        <v>17433.710890839444</v>
      </c>
      <c r="T19" s="31">
        <f t="shared" si="2"/>
        <v>0.1350832936022961</v>
      </c>
      <c r="U19" s="31">
        <f t="shared" si="3"/>
        <v>2722.8091091605529</v>
      </c>
      <c r="V19" s="31">
        <f t="shared" si="4"/>
        <v>7413689.444927684</v>
      </c>
      <c r="W19" s="31"/>
      <c r="X19" s="31"/>
      <c r="Y19" s="31"/>
      <c r="AJ19" s="122">
        <v>15</v>
      </c>
      <c r="AK19" s="123">
        <v>36734.292000000001</v>
      </c>
      <c r="AL19" s="124">
        <f t="shared" si="5"/>
        <v>1056.1982622326568</v>
      </c>
      <c r="AM19" s="124">
        <f t="shared" si="6"/>
        <v>0.97124762164375855</v>
      </c>
      <c r="AN19" s="124">
        <f t="shared" si="7"/>
        <v>35678.093737767347</v>
      </c>
      <c r="AO19" s="124">
        <f t="shared" si="8"/>
        <v>1272926372.7609136</v>
      </c>
      <c r="AP19" s="124"/>
      <c r="AQ19" s="124"/>
      <c r="AR19" s="124"/>
      <c r="AS19" s="129"/>
      <c r="AT19" s="129" t="s">
        <v>424</v>
      </c>
      <c r="AU19" s="129" t="s">
        <v>412</v>
      </c>
      <c r="AV19" s="129" t="s">
        <v>425</v>
      </c>
      <c r="AW19" s="129" t="s">
        <v>426</v>
      </c>
      <c r="AX19" s="129" t="s">
        <v>427</v>
      </c>
      <c r="AY19" s="129" t="s">
        <v>428</v>
      </c>
      <c r="AZ19" s="129" t="s">
        <v>429</v>
      </c>
      <c r="BA19" s="130" t="s">
        <v>430</v>
      </c>
      <c r="BC19" s="122">
        <v>15</v>
      </c>
      <c r="BD19" s="123">
        <v>36734.292000000001</v>
      </c>
      <c r="BE19" s="123">
        <v>13600</v>
      </c>
      <c r="BF19" s="123">
        <v>14400</v>
      </c>
      <c r="BG19" s="124">
        <f t="shared" si="9"/>
        <v>3951.1912274945844</v>
      </c>
      <c r="BH19" s="124">
        <f t="shared" si="10"/>
        <v>0.89243861764112442</v>
      </c>
      <c r="BI19" s="124">
        <f t="shared" si="11"/>
        <v>32783.100772505415</v>
      </c>
      <c r="BJ19" s="124">
        <f t="shared" si="12"/>
        <v>1074731696.2602451</v>
      </c>
      <c r="BK19" s="124"/>
      <c r="BL19" s="124"/>
      <c r="BM19" s="124"/>
      <c r="BN19" s="129"/>
      <c r="BO19" s="129" t="s">
        <v>424</v>
      </c>
      <c r="BP19" s="129" t="s">
        <v>412</v>
      </c>
      <c r="BQ19" s="129" t="s">
        <v>425</v>
      </c>
      <c r="BR19" s="129" t="s">
        <v>426</v>
      </c>
      <c r="BS19" s="129" t="s">
        <v>427</v>
      </c>
      <c r="BT19" s="129" t="s">
        <v>428</v>
      </c>
      <c r="BU19" s="129" t="s">
        <v>429</v>
      </c>
      <c r="BV19" s="130" t="s">
        <v>430</v>
      </c>
      <c r="BX19" s="69">
        <f t="shared" si="23"/>
        <v>20156.519999999997</v>
      </c>
      <c r="BY19" s="59">
        <f t="shared" si="24"/>
        <v>23235.815999999999</v>
      </c>
      <c r="BZ19" s="59">
        <f t="shared" si="25"/>
        <v>13600</v>
      </c>
      <c r="CA19" s="31">
        <f t="shared" si="26"/>
        <v>18979.581004566076</v>
      </c>
      <c r="CB19" s="31">
        <f t="shared" si="27"/>
        <v>5.8389989712208282E-2</v>
      </c>
      <c r="CC19" s="31">
        <f t="shared" si="28"/>
        <v>1176.9389954339204</v>
      </c>
      <c r="CD19" s="31">
        <f t="shared" si="29"/>
        <v>1385185.3989730056</v>
      </c>
      <c r="CE19" s="31"/>
      <c r="CF19" s="31"/>
      <c r="CG19" s="31"/>
      <c r="CH19" s="29"/>
      <c r="CI19" s="29" t="s">
        <v>424</v>
      </c>
      <c r="CJ19" s="29" t="s">
        <v>412</v>
      </c>
      <c r="CK19" s="29" t="s">
        <v>425</v>
      </c>
      <c r="CL19" s="29" t="s">
        <v>426</v>
      </c>
      <c r="CM19" s="29" t="s">
        <v>427</v>
      </c>
      <c r="CN19" s="29" t="s">
        <v>428</v>
      </c>
      <c r="CO19" s="29" t="s">
        <v>429</v>
      </c>
      <c r="CP19" s="29" t="s">
        <v>430</v>
      </c>
      <c r="CR19" s="69">
        <v>36734.292000000001</v>
      </c>
      <c r="CS19" s="31">
        <v>15</v>
      </c>
      <c r="CT19" s="31">
        <f t="shared" si="13"/>
        <v>225</v>
      </c>
      <c r="CU19" s="31">
        <f t="shared" si="14"/>
        <v>3375</v>
      </c>
      <c r="CV19" s="42">
        <f t="shared" si="15"/>
        <v>3771.2905102152013</v>
      </c>
      <c r="CW19" s="42">
        <f t="shared" si="16"/>
        <v>32963.001489784801</v>
      </c>
      <c r="CX19" s="42">
        <f t="shared" si="30"/>
        <v>35739.635341399699</v>
      </c>
      <c r="CY19" s="31">
        <f t="shared" si="31"/>
        <v>3286.153425593337</v>
      </c>
      <c r="CZ19" s="42">
        <f t="shared" si="32"/>
        <v>7057.4439358085383</v>
      </c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50"/>
      <c r="DN19" s="69">
        <v>36734.292000000001</v>
      </c>
      <c r="DO19" s="16">
        <f t="shared" si="17"/>
        <v>32963.001489784801</v>
      </c>
      <c r="DP19">
        <f t="shared" si="36"/>
        <v>0</v>
      </c>
      <c r="DQ19" s="66">
        <f t="shared" si="37"/>
        <v>3452.7455613587172</v>
      </c>
      <c r="DR19" s="59">
        <v>28000</v>
      </c>
      <c r="DS19">
        <f t="shared" si="38"/>
        <v>6123.4221490517029</v>
      </c>
      <c r="DT19" s="31">
        <f t="shared" si="39"/>
        <v>0.83330501785493238</v>
      </c>
      <c r="DU19" s="31">
        <f t="shared" si="40"/>
        <v>30610.8698509483</v>
      </c>
      <c r="DV19" s="31">
        <f t="shared" si="41"/>
        <v>937025353.0316956</v>
      </c>
      <c r="DZ19" s="27" t="s">
        <v>412</v>
      </c>
      <c r="EA19" s="27">
        <v>3496.7039161838925</v>
      </c>
      <c r="EJ19" s="69">
        <f t="shared" si="42"/>
        <v>20156.519999999997</v>
      </c>
      <c r="EK19" s="59">
        <f t="shared" si="33"/>
        <v>23235.815999999999</v>
      </c>
      <c r="EL19" s="66">
        <f t="shared" si="33"/>
        <v>7756.4639999999999</v>
      </c>
      <c r="EM19" s="59">
        <f t="shared" si="43"/>
        <v>13600</v>
      </c>
      <c r="EN19">
        <f t="shared" si="44"/>
        <v>19054.833316599652</v>
      </c>
      <c r="EO19" s="31">
        <f t="shared" si="45"/>
        <v>5.4656591683502169E-2</v>
      </c>
      <c r="EP19" s="31">
        <f t="shared" si="46"/>
        <v>1101.6866834003449</v>
      </c>
      <c r="EQ19" s="31">
        <f t="shared" si="47"/>
        <v>1213713.5483816518</v>
      </c>
      <c r="EU19" s="27" t="s">
        <v>416</v>
      </c>
      <c r="EV19" s="27">
        <v>136</v>
      </c>
      <c r="EW19" s="27">
        <v>921616281.98728168</v>
      </c>
      <c r="EX19" s="27">
        <v>6776590.3087300127</v>
      </c>
      <c r="EY19" s="27"/>
      <c r="EZ19" s="27"/>
    </row>
    <row r="20" spans="1:159" ht="15.75" thickBot="1" x14ac:dyDescent="0.3">
      <c r="A20" s="4" t="s">
        <v>20</v>
      </c>
      <c r="B20" s="5">
        <v>18</v>
      </c>
      <c r="C20" s="5">
        <v>18</v>
      </c>
      <c r="D20" s="5">
        <v>11600</v>
      </c>
      <c r="E20" s="5">
        <v>15435.972</v>
      </c>
      <c r="F20">
        <f t="shared" si="20"/>
        <v>20156.519999999997</v>
      </c>
      <c r="G20">
        <f t="shared" si="34"/>
        <v>23235.815999999999</v>
      </c>
      <c r="H20">
        <f t="shared" si="48"/>
        <v>7756.4639999999999</v>
      </c>
      <c r="I20">
        <f t="shared" si="50"/>
        <v>17687.832000000002</v>
      </c>
      <c r="J20">
        <f t="shared" si="21"/>
        <v>13600</v>
      </c>
      <c r="K20">
        <f t="shared" si="35"/>
        <v>15200</v>
      </c>
      <c r="L20">
        <f t="shared" si="49"/>
        <v>2400</v>
      </c>
      <c r="M20">
        <f t="shared" si="51"/>
        <v>12800</v>
      </c>
      <c r="N20">
        <f t="shared" si="52"/>
        <v>7200</v>
      </c>
      <c r="O20">
        <f t="shared" si="22"/>
        <v>-2000</v>
      </c>
      <c r="P20">
        <f t="shared" si="22"/>
        <v>-4720.547999999997</v>
      </c>
      <c r="S20" s="43">
        <f t="shared" si="1"/>
        <v>16067.548416229864</v>
      </c>
      <c r="T20" s="31">
        <f t="shared" si="2"/>
        <v>4.0915882474382811E-2</v>
      </c>
      <c r="U20" s="31">
        <f t="shared" si="3"/>
        <v>631.57641622986375</v>
      </c>
      <c r="V20" s="31">
        <f t="shared" si="4"/>
        <v>398888.76953775808</v>
      </c>
      <c r="W20" s="31"/>
      <c r="X20" s="31"/>
      <c r="Y20" s="31"/>
      <c r="Z20" s="29"/>
      <c r="AA20" s="29" t="s">
        <v>424</v>
      </c>
      <c r="AB20" s="29" t="s">
        <v>412</v>
      </c>
      <c r="AC20" s="29" t="s">
        <v>425</v>
      </c>
      <c r="AD20" s="29" t="s">
        <v>426</v>
      </c>
      <c r="AE20" s="29" t="s">
        <v>427</v>
      </c>
      <c r="AF20" s="29" t="s">
        <v>428</v>
      </c>
      <c r="AG20" s="29" t="s">
        <v>429</v>
      </c>
      <c r="AH20" s="29" t="s">
        <v>430</v>
      </c>
      <c r="AJ20" s="122">
        <v>16</v>
      </c>
      <c r="AK20" s="123">
        <v>30660.756000000001</v>
      </c>
      <c r="AL20" s="124">
        <f t="shared" si="5"/>
        <v>1067.0403363371265</v>
      </c>
      <c r="AM20" s="124">
        <f t="shared" si="6"/>
        <v>0.96519849881271269</v>
      </c>
      <c r="AN20" s="124">
        <f t="shared" si="7"/>
        <v>29593.715663662875</v>
      </c>
      <c r="AO20" s="124">
        <f t="shared" si="8"/>
        <v>875788006.78172541</v>
      </c>
      <c r="AP20" s="124"/>
      <c r="AQ20" s="124"/>
      <c r="AR20" s="124"/>
      <c r="AS20" s="113" t="s">
        <v>418</v>
      </c>
      <c r="AT20" s="113">
        <v>33136.718779742281</v>
      </c>
      <c r="AU20" s="113">
        <v>893.56715066561264</v>
      </c>
      <c r="AV20" s="113">
        <v>37.083635801807333</v>
      </c>
      <c r="AW20" s="113">
        <v>2.786033719860886E-74</v>
      </c>
      <c r="AX20" s="113">
        <v>31370.088520755431</v>
      </c>
      <c r="AY20" s="113">
        <v>34903.349038729131</v>
      </c>
      <c r="AZ20" s="113">
        <v>31370.088520755431</v>
      </c>
      <c r="BA20" s="131">
        <v>34903.349038729131</v>
      </c>
      <c r="BC20" s="122">
        <v>16</v>
      </c>
      <c r="BD20" s="123">
        <v>30660.756000000001</v>
      </c>
      <c r="BE20" s="123">
        <v>11600</v>
      </c>
      <c r="BF20" s="123">
        <v>13600</v>
      </c>
      <c r="BG20" s="124">
        <f t="shared" si="9"/>
        <v>3708.1243185954845</v>
      </c>
      <c r="BH20" s="124">
        <f t="shared" si="10"/>
        <v>0.87905959270555867</v>
      </c>
      <c r="BI20" s="124">
        <f t="shared" si="11"/>
        <v>26952.631681404517</v>
      </c>
      <c r="BJ20" s="124">
        <f t="shared" si="12"/>
        <v>726444354.55345047</v>
      </c>
      <c r="BK20" s="124"/>
      <c r="BL20" s="124"/>
      <c r="BM20" s="124"/>
      <c r="BN20" s="113" t="s">
        <v>418</v>
      </c>
      <c r="BO20" s="138">
        <v>16760.626207046393</v>
      </c>
      <c r="BP20" s="113">
        <v>1374.5662824522703</v>
      </c>
      <c r="BQ20" s="113">
        <v>12.193392505703615</v>
      </c>
      <c r="BR20" s="113">
        <v>1.036518698228333E-23</v>
      </c>
      <c r="BS20" s="113">
        <v>14042.864372546279</v>
      </c>
      <c r="BT20" s="113">
        <v>19478.388041546506</v>
      </c>
      <c r="BU20" s="113">
        <v>14042.864372546279</v>
      </c>
      <c r="BV20" s="131">
        <v>19478.388041546506</v>
      </c>
      <c r="BX20" s="69">
        <f t="shared" si="23"/>
        <v>15435.972</v>
      </c>
      <c r="BY20" s="59">
        <f t="shared" si="24"/>
        <v>20156.519999999997</v>
      </c>
      <c r="BZ20" s="59">
        <f t="shared" si="25"/>
        <v>11600</v>
      </c>
      <c r="CA20" s="31">
        <f t="shared" si="26"/>
        <v>17011.914448190651</v>
      </c>
      <c r="CB20" s="31">
        <f t="shared" si="27"/>
        <v>0.10209544615594351</v>
      </c>
      <c r="CC20" s="31">
        <f t="shared" si="28"/>
        <v>1575.9424481906517</v>
      </c>
      <c r="CD20" s="31">
        <f t="shared" si="29"/>
        <v>2483594.6000091447</v>
      </c>
      <c r="CE20" s="31"/>
      <c r="CF20" s="31"/>
      <c r="CG20" s="31"/>
      <c r="CH20" s="27" t="s">
        <v>418</v>
      </c>
      <c r="CI20" s="27">
        <v>5053.4104463858112</v>
      </c>
      <c r="CJ20" s="27">
        <v>1053.1593396510671</v>
      </c>
      <c r="CK20" s="27">
        <v>4.7983341704590572</v>
      </c>
      <c r="CL20" s="27">
        <v>4.1003479925342414E-6</v>
      </c>
      <c r="CM20" s="27">
        <v>2970.9947537742505</v>
      </c>
      <c r="CN20" s="27">
        <v>7135.8261389973723</v>
      </c>
      <c r="CO20" s="27">
        <v>2970.9947537742505</v>
      </c>
      <c r="CP20" s="27">
        <v>7135.8261389973723</v>
      </c>
      <c r="CR20" s="69">
        <v>30660.756000000001</v>
      </c>
      <c r="CS20" s="31">
        <v>16</v>
      </c>
      <c r="CT20" s="31">
        <f t="shared" si="13"/>
        <v>256</v>
      </c>
      <c r="CU20" s="31">
        <f t="shared" si="14"/>
        <v>4096</v>
      </c>
      <c r="CV20" s="42">
        <f t="shared" si="15"/>
        <v>3936.7826857535665</v>
      </c>
      <c r="CW20" s="42">
        <f t="shared" si="16"/>
        <v>26723.973314246436</v>
      </c>
      <c r="CX20" s="42">
        <f t="shared" si="30"/>
        <v>32963.001489784801</v>
      </c>
      <c r="CY20" s="31">
        <f t="shared" si="31"/>
        <v>3062.2585679250583</v>
      </c>
      <c r="CZ20" s="42">
        <f t="shared" si="32"/>
        <v>6999.0412536786243</v>
      </c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50"/>
      <c r="DN20" s="69">
        <v>30660.756000000001</v>
      </c>
      <c r="DO20" s="16">
        <f t="shared" si="17"/>
        <v>26723.973314246436</v>
      </c>
      <c r="DP20">
        <f t="shared" si="36"/>
        <v>0</v>
      </c>
      <c r="DQ20" s="66">
        <f t="shared" si="37"/>
        <v>3609.9606586003088</v>
      </c>
      <c r="DR20" s="59">
        <v>25200</v>
      </c>
      <c r="DS20">
        <f t="shared" si="38"/>
        <v>5985.3877765715642</v>
      </c>
      <c r="DT20" s="31">
        <f t="shared" si="39"/>
        <v>0.80478668638922124</v>
      </c>
      <c r="DU20" s="31">
        <f t="shared" si="40"/>
        <v>24675.368223428435</v>
      </c>
      <c r="DV20" s="31">
        <f t="shared" si="41"/>
        <v>608873796.96178174</v>
      </c>
      <c r="DZ20" s="28" t="s">
        <v>413</v>
      </c>
      <c r="EA20" s="28">
        <v>140</v>
      </c>
      <c r="EJ20" s="69">
        <f t="shared" si="42"/>
        <v>15435.972</v>
      </c>
      <c r="EK20" s="59">
        <f t="shared" si="33"/>
        <v>20156.519999999997</v>
      </c>
      <c r="EL20" s="66">
        <f t="shared" si="33"/>
        <v>23235.815999999999</v>
      </c>
      <c r="EM20" s="59">
        <f t="shared" si="43"/>
        <v>11600</v>
      </c>
      <c r="EN20">
        <f t="shared" si="44"/>
        <v>16984.086327676741</v>
      </c>
      <c r="EO20" s="31">
        <f t="shared" si="45"/>
        <v>0.10029263642592391</v>
      </c>
      <c r="EP20" s="31">
        <f t="shared" si="46"/>
        <v>1548.1143276767416</v>
      </c>
      <c r="EQ20" s="31">
        <f t="shared" si="47"/>
        <v>2396657.9715580097</v>
      </c>
      <c r="EU20" s="28" t="s">
        <v>417</v>
      </c>
      <c r="EV20" s="28">
        <v>139</v>
      </c>
      <c r="EW20" s="28">
        <v>2051186964.8867173</v>
      </c>
      <c r="EX20" s="28"/>
      <c r="EY20" s="28"/>
      <c r="EZ20" s="28"/>
    </row>
    <row r="21" spans="1:159" ht="15.75" thickBot="1" x14ac:dyDescent="0.3">
      <c r="A21" s="4" t="s">
        <v>21</v>
      </c>
      <c r="B21" s="5">
        <v>19</v>
      </c>
      <c r="C21" s="5">
        <v>19</v>
      </c>
      <c r="D21" s="5">
        <v>8000</v>
      </c>
      <c r="E21" s="5">
        <v>10445.028</v>
      </c>
      <c r="F21">
        <f t="shared" si="20"/>
        <v>15435.972</v>
      </c>
      <c r="G21">
        <f t="shared" si="34"/>
        <v>20156.519999999997</v>
      </c>
      <c r="H21">
        <f t="shared" si="48"/>
        <v>23235.815999999999</v>
      </c>
      <c r="I21">
        <f t="shared" si="50"/>
        <v>7756.4639999999999</v>
      </c>
      <c r="J21">
        <f t="shared" si="21"/>
        <v>11600</v>
      </c>
      <c r="K21">
        <f t="shared" si="35"/>
        <v>13600</v>
      </c>
      <c r="L21">
        <f t="shared" si="49"/>
        <v>15200</v>
      </c>
      <c r="M21">
        <f t="shared" si="51"/>
        <v>2400</v>
      </c>
      <c r="N21">
        <f t="shared" si="52"/>
        <v>12800</v>
      </c>
      <c r="O21">
        <f t="shared" si="22"/>
        <v>-3600</v>
      </c>
      <c r="P21">
        <f t="shared" si="22"/>
        <v>-4990.9439999999995</v>
      </c>
      <c r="S21" s="43">
        <f t="shared" si="1"/>
        <v>13608.455961932617</v>
      </c>
      <c r="T21" s="31">
        <f t="shared" si="2"/>
        <v>0.30286447886330387</v>
      </c>
      <c r="U21" s="31">
        <f t="shared" si="3"/>
        <v>3163.4279619326171</v>
      </c>
      <c r="V21" s="31">
        <f t="shared" si="4"/>
        <v>10007276.470337152</v>
      </c>
      <c r="W21" s="31"/>
      <c r="X21" s="31"/>
      <c r="Y21" s="31"/>
      <c r="Z21" s="27" t="s">
        <v>418</v>
      </c>
      <c r="AA21" s="27">
        <v>8143.8060634942904</v>
      </c>
      <c r="AB21" s="27">
        <v>736.18159028366006</v>
      </c>
      <c r="AC21" s="27">
        <v>11.062224552988861</v>
      </c>
      <c r="AD21" s="27">
        <v>7.8510848823824214E-21</v>
      </c>
      <c r="AE21" s="27">
        <v>6688.3355120808983</v>
      </c>
      <c r="AF21" s="27">
        <v>9599.2766149076815</v>
      </c>
      <c r="AG21" s="27">
        <v>6688.3355120808983</v>
      </c>
      <c r="AH21" s="27">
        <v>9599.2766149076815</v>
      </c>
      <c r="AJ21" s="122">
        <v>17</v>
      </c>
      <c r="AK21" s="123">
        <v>21978.588</v>
      </c>
      <c r="AL21" s="124">
        <f t="shared" si="5"/>
        <v>1077.8824104415962</v>
      </c>
      <c r="AM21" s="124">
        <f t="shared" si="6"/>
        <v>0.95095761336253293</v>
      </c>
      <c r="AN21" s="124">
        <f t="shared" si="7"/>
        <v>20900.705589558405</v>
      </c>
      <c r="AO21" s="124">
        <f t="shared" si="8"/>
        <v>436839494.14139795</v>
      </c>
      <c r="AP21" s="124"/>
      <c r="AQ21" s="124"/>
      <c r="AR21" s="124"/>
      <c r="AS21" s="114" t="s">
        <v>34</v>
      </c>
      <c r="AT21" s="114">
        <v>7.4746586503098218</v>
      </c>
      <c r="AU21" s="114">
        <v>10.842074104469619</v>
      </c>
      <c r="AV21" s="114">
        <v>0.68941224513752508</v>
      </c>
      <c r="AW21" s="114">
        <v>0.49170496081116311</v>
      </c>
      <c r="AX21" s="114">
        <v>-13.960704286729802</v>
      </c>
      <c r="AY21" s="114">
        <v>28.910021587349448</v>
      </c>
      <c r="AZ21" s="114">
        <v>-13.960704286729802</v>
      </c>
      <c r="BA21" s="132">
        <v>28.910021587349448</v>
      </c>
      <c r="BC21" s="122">
        <v>17</v>
      </c>
      <c r="BD21" s="123">
        <v>21978.588</v>
      </c>
      <c r="BE21" s="123">
        <v>8000</v>
      </c>
      <c r="BF21" s="123">
        <v>9200</v>
      </c>
      <c r="BG21" s="124">
        <f t="shared" si="9"/>
        <v>2965.429876438247</v>
      </c>
      <c r="BH21" s="124">
        <f t="shared" si="10"/>
        <v>0.86507641544405645</v>
      </c>
      <c r="BI21" s="124">
        <f t="shared" si="11"/>
        <v>19013.158123561752</v>
      </c>
      <c r="BJ21" s="124">
        <f t="shared" si="12"/>
        <v>361500181.83156228</v>
      </c>
      <c r="BK21" s="124"/>
      <c r="BL21" s="124"/>
      <c r="BM21" s="124"/>
      <c r="BN21" s="113" t="s">
        <v>386</v>
      </c>
      <c r="BO21" s="113">
        <v>0.60604033328538942</v>
      </c>
      <c r="BP21" s="113">
        <v>8.0293723890244362E-2</v>
      </c>
      <c r="BQ21" s="113">
        <v>7.5477920804096987</v>
      </c>
      <c r="BR21" s="113">
        <v>5.2867252226023501E-12</v>
      </c>
      <c r="BS21" s="113">
        <v>0.44728537099322108</v>
      </c>
      <c r="BT21" s="113">
        <v>0.76479529557755777</v>
      </c>
      <c r="BU21" s="113">
        <v>0.44728537099322108</v>
      </c>
      <c r="BV21" s="131">
        <v>0.76479529557755777</v>
      </c>
      <c r="BX21" s="69">
        <f t="shared" si="23"/>
        <v>10445.028</v>
      </c>
      <c r="BY21" s="59">
        <f t="shared" si="24"/>
        <v>15435.972</v>
      </c>
      <c r="BZ21" s="59">
        <f t="shared" si="25"/>
        <v>8000</v>
      </c>
      <c r="CA21" s="31">
        <f t="shared" si="26"/>
        <v>13665.596444844325</v>
      </c>
      <c r="CB21" s="31">
        <f t="shared" si="27"/>
        <v>0.3083350705086022</v>
      </c>
      <c r="CC21" s="31">
        <f t="shared" si="28"/>
        <v>3220.5684448443244</v>
      </c>
      <c r="CD21" s="31">
        <f t="shared" si="29"/>
        <v>10372061.107926991</v>
      </c>
      <c r="CE21" s="31"/>
      <c r="CF21" s="31"/>
      <c r="CG21" s="31"/>
      <c r="CH21" s="27" t="s">
        <v>459</v>
      </c>
      <c r="CI21" s="27">
        <v>0.23775895410550546</v>
      </c>
      <c r="CJ21" s="27">
        <v>5.9109378514287741E-2</v>
      </c>
      <c r="CK21" s="27">
        <v>4.0223558440567109</v>
      </c>
      <c r="CL21" s="27">
        <v>9.446382923227938E-5</v>
      </c>
      <c r="CM21" s="27">
        <v>0.12088177060215097</v>
      </c>
      <c r="CN21" s="27">
        <v>0.35463613760885992</v>
      </c>
      <c r="CO21" s="27">
        <v>0.12088177060215097</v>
      </c>
      <c r="CP21" s="27">
        <v>0.35463613760885992</v>
      </c>
      <c r="CR21" s="69">
        <v>21978.588</v>
      </c>
      <c r="CS21" s="31">
        <v>17</v>
      </c>
      <c r="CT21" s="31">
        <f t="shared" si="13"/>
        <v>289</v>
      </c>
      <c r="CU21" s="31">
        <f t="shared" si="14"/>
        <v>4913</v>
      </c>
      <c r="CV21" s="42">
        <f t="shared" si="15"/>
        <v>4106.4847547655781</v>
      </c>
      <c r="CW21" s="42">
        <f t="shared" si="16"/>
        <v>17872.103245234423</v>
      </c>
      <c r="CX21" s="42">
        <f t="shared" si="30"/>
        <v>26723.973314246436</v>
      </c>
      <c r="CY21" s="31">
        <f t="shared" si="31"/>
        <v>2559.1723131284057</v>
      </c>
      <c r="CZ21" s="42">
        <f t="shared" si="32"/>
        <v>6665.6570678939843</v>
      </c>
      <c r="DA21" s="31"/>
      <c r="DB21" s="31"/>
      <c r="DC21" s="73" t="s">
        <v>467</v>
      </c>
      <c r="DD21" s="31"/>
      <c r="DE21" s="31"/>
      <c r="DF21" s="31"/>
      <c r="DG21" s="31"/>
      <c r="DH21" s="31"/>
      <c r="DI21" s="31"/>
      <c r="DJ21" s="31"/>
      <c r="DK21" s="31"/>
      <c r="DL21" s="50"/>
      <c r="DN21" s="69">
        <v>21978.588</v>
      </c>
      <c r="DO21" s="16">
        <f t="shared" si="17"/>
        <v>17872.103245234423</v>
      </c>
      <c r="DP21">
        <f t="shared" si="36"/>
        <v>0</v>
      </c>
      <c r="DQ21" s="66">
        <f t="shared" si="37"/>
        <v>3771.2905102152013</v>
      </c>
      <c r="DR21" s="59">
        <v>17200</v>
      </c>
      <c r="DS21">
        <f t="shared" si="38"/>
        <v>5553.617343330252</v>
      </c>
      <c r="DT21" s="31">
        <f t="shared" si="39"/>
        <v>0.74731691847855508</v>
      </c>
      <c r="DU21" s="31">
        <f t="shared" si="40"/>
        <v>16424.97065666975</v>
      </c>
      <c r="DV21" s="31">
        <f t="shared" si="41"/>
        <v>269779661.07246232</v>
      </c>
      <c r="EJ21" s="69">
        <f t="shared" si="42"/>
        <v>10445.028</v>
      </c>
      <c r="EK21" s="59">
        <f t="shared" si="33"/>
        <v>15435.972</v>
      </c>
      <c r="EL21" s="66">
        <f t="shared" si="33"/>
        <v>20156.519999999997</v>
      </c>
      <c r="EM21" s="59">
        <f t="shared" si="43"/>
        <v>8000</v>
      </c>
      <c r="EN21">
        <f t="shared" si="44"/>
        <v>13601.982184002758</v>
      </c>
      <c r="EO21" s="31">
        <f t="shared" si="45"/>
        <v>0.30224468369091567</v>
      </c>
      <c r="EP21" s="31">
        <f t="shared" si="46"/>
        <v>3156.9541840027578</v>
      </c>
      <c r="EQ21" s="31">
        <f t="shared" si="47"/>
        <v>9966359.7198925186</v>
      </c>
    </row>
    <row r="22" spans="1:159" ht="15.75" thickBot="1" x14ac:dyDescent="0.3">
      <c r="A22" s="4" t="s">
        <v>22</v>
      </c>
      <c r="B22" s="5">
        <v>20</v>
      </c>
      <c r="C22" s="5">
        <v>20</v>
      </c>
      <c r="D22" s="5">
        <v>4800</v>
      </c>
      <c r="E22" s="5">
        <v>11056.992</v>
      </c>
      <c r="F22">
        <f t="shared" si="20"/>
        <v>10445.028</v>
      </c>
      <c r="G22">
        <f t="shared" si="34"/>
        <v>15435.972</v>
      </c>
      <c r="H22">
        <f t="shared" si="48"/>
        <v>20156.519999999997</v>
      </c>
      <c r="I22">
        <f t="shared" si="50"/>
        <v>23235.815999999999</v>
      </c>
      <c r="J22">
        <f t="shared" si="21"/>
        <v>8000</v>
      </c>
      <c r="K22">
        <f t="shared" si="35"/>
        <v>11600</v>
      </c>
      <c r="L22">
        <f t="shared" si="49"/>
        <v>13600</v>
      </c>
      <c r="M22">
        <f t="shared" si="51"/>
        <v>15200</v>
      </c>
      <c r="N22">
        <f t="shared" si="52"/>
        <v>2400</v>
      </c>
      <c r="O22">
        <f t="shared" si="22"/>
        <v>-3200</v>
      </c>
      <c r="P22">
        <f t="shared" si="22"/>
        <v>611.96399999999994</v>
      </c>
      <c r="S22" s="43">
        <f t="shared" si="1"/>
        <v>11422.596002557286</v>
      </c>
      <c r="T22" s="31">
        <f t="shared" si="2"/>
        <v>3.3065412596598211E-2</v>
      </c>
      <c r="U22" s="31">
        <f t="shared" si="3"/>
        <v>365.60400255728564</v>
      </c>
      <c r="V22" s="31">
        <f t="shared" si="4"/>
        <v>133666.28668590772</v>
      </c>
      <c r="W22" s="31"/>
      <c r="X22" s="31"/>
      <c r="Y22" s="31"/>
      <c r="Z22" s="28" t="s">
        <v>386</v>
      </c>
      <c r="AA22" s="28">
        <v>0.68308123730479076</v>
      </c>
      <c r="AB22" s="28">
        <v>5.7948524499445681E-2</v>
      </c>
      <c r="AC22" s="28">
        <v>11.78772441930467</v>
      </c>
      <c r="AD22" s="28">
        <v>1.043452680817506E-22</v>
      </c>
      <c r="AE22" s="28">
        <v>0.56851389139452091</v>
      </c>
      <c r="AF22" s="28">
        <v>0.7976485832150606</v>
      </c>
      <c r="AG22" s="28">
        <v>0.56851389139452091</v>
      </c>
      <c r="AH22" s="28">
        <v>0.7976485832150606</v>
      </c>
      <c r="AJ22" s="122">
        <v>18</v>
      </c>
      <c r="AK22" s="123">
        <v>27552.396000000001</v>
      </c>
      <c r="AL22" s="124">
        <f t="shared" si="5"/>
        <v>1088.7244845460657</v>
      </c>
      <c r="AM22" s="124">
        <f t="shared" si="6"/>
        <v>0.96048530644862729</v>
      </c>
      <c r="AN22" s="124">
        <f t="shared" si="7"/>
        <v>26463.671515453934</v>
      </c>
      <c r="AO22" s="124">
        <f t="shared" si="8"/>
        <v>700325910.07784796</v>
      </c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7"/>
      <c r="BC22" s="122">
        <v>18</v>
      </c>
      <c r="BD22" s="123">
        <v>27552.396000000001</v>
      </c>
      <c r="BE22" s="123">
        <v>4800</v>
      </c>
      <c r="BF22" s="123">
        <v>11200</v>
      </c>
      <c r="BG22" s="124">
        <f t="shared" si="9"/>
        <v>2914.6886127859916</v>
      </c>
      <c r="BH22" s="124">
        <f t="shared" si="10"/>
        <v>0.89421288033222268</v>
      </c>
      <c r="BI22" s="124">
        <f t="shared" si="11"/>
        <v>24637.70738721401</v>
      </c>
      <c r="BJ22" s="124">
        <f t="shared" si="12"/>
        <v>607016625.29797983</v>
      </c>
      <c r="BK22" s="124"/>
      <c r="BL22" s="124"/>
      <c r="BM22" s="124"/>
      <c r="BN22" s="114" t="s">
        <v>389</v>
      </c>
      <c r="BO22" s="114">
        <v>0.78390189300599022</v>
      </c>
      <c r="BP22" s="114">
        <v>0.10309932639826322</v>
      </c>
      <c r="BQ22" s="114">
        <v>7.6033658064636551</v>
      </c>
      <c r="BR22" s="114">
        <v>3.9050240915080679E-12</v>
      </c>
      <c r="BS22" s="114">
        <v>0.58005620144138614</v>
      </c>
      <c r="BT22" s="114">
        <v>0.98774758457059431</v>
      </c>
      <c r="BU22" s="114">
        <v>0.58005620144138614</v>
      </c>
      <c r="BV22" s="132">
        <v>0.98774758457059431</v>
      </c>
      <c r="BX22" s="69">
        <f t="shared" si="23"/>
        <v>11056.992</v>
      </c>
      <c r="BY22" s="59">
        <f t="shared" si="24"/>
        <v>10445.028</v>
      </c>
      <c r="BZ22" s="59">
        <f t="shared" si="25"/>
        <v>4800</v>
      </c>
      <c r="CA22" s="31">
        <f t="shared" si="26"/>
        <v>10502.096643350518</v>
      </c>
      <c r="CB22" s="31">
        <f t="shared" si="27"/>
        <v>5.0185019275539131E-2</v>
      </c>
      <c r="CC22" s="31">
        <f t="shared" si="28"/>
        <v>554.89535664948198</v>
      </c>
      <c r="CD22" s="31">
        <f t="shared" si="29"/>
        <v>307908.85683115583</v>
      </c>
      <c r="CE22" s="31"/>
      <c r="CF22" s="31"/>
      <c r="CG22" s="31"/>
      <c r="CH22" s="28" t="s">
        <v>490</v>
      </c>
      <c r="CI22" s="28">
        <v>0.61776818001708078</v>
      </c>
      <c r="CJ22" s="28">
        <v>5.7402160678185501E-2</v>
      </c>
      <c r="CK22" s="28">
        <v>10.762106734631171</v>
      </c>
      <c r="CL22" s="28">
        <v>5.4574142168270828E-20</v>
      </c>
      <c r="CM22" s="28">
        <v>0.50426668438806399</v>
      </c>
      <c r="CN22" s="28">
        <v>0.73126967564609757</v>
      </c>
      <c r="CO22" s="28">
        <v>0.50426668438806399</v>
      </c>
      <c r="CP22" s="28">
        <v>0.73126967564609757</v>
      </c>
      <c r="CR22" s="69">
        <v>27552.396000000001</v>
      </c>
      <c r="CS22" s="31">
        <v>18</v>
      </c>
      <c r="CT22" s="31">
        <f t="shared" si="13"/>
        <v>324</v>
      </c>
      <c r="CU22" s="31">
        <f t="shared" si="14"/>
        <v>5832</v>
      </c>
      <c r="CV22" s="42">
        <f t="shared" si="15"/>
        <v>4280.4442868014094</v>
      </c>
      <c r="CW22" s="42">
        <f t="shared" si="16"/>
        <v>23271.951713198592</v>
      </c>
      <c r="CX22" s="42">
        <f t="shared" si="30"/>
        <v>17872.103245234423</v>
      </c>
      <c r="CY22" s="31">
        <f t="shared" si="31"/>
        <v>1845.3986234332849</v>
      </c>
      <c r="CZ22" s="42">
        <f t="shared" si="32"/>
        <v>6125.8429102346945</v>
      </c>
      <c r="DA22" s="31"/>
      <c r="DB22" s="74" t="s">
        <v>456</v>
      </c>
      <c r="DC22" s="87">
        <v>-0.62694655731939097</v>
      </c>
      <c r="DD22" s="87">
        <v>0.20396801635454515</v>
      </c>
      <c r="DE22" s="86">
        <v>-3.0737493481801952</v>
      </c>
      <c r="DF22" s="87">
        <v>3.5485265627480138E-3</v>
      </c>
      <c r="DG22" s="86">
        <v>-1.0375128805883582</v>
      </c>
      <c r="DH22" s="87">
        <v>-0.216380234050423</v>
      </c>
      <c r="DI22" s="31"/>
      <c r="DJ22" s="31"/>
      <c r="DK22" s="31"/>
      <c r="DL22" s="50"/>
      <c r="DN22" s="69">
        <v>27552.396000000001</v>
      </c>
      <c r="DO22" s="16">
        <f t="shared" si="17"/>
        <v>23271.951713198592</v>
      </c>
      <c r="DP22">
        <f t="shared" si="36"/>
        <v>0</v>
      </c>
      <c r="DQ22" s="66">
        <f t="shared" si="37"/>
        <v>3936.7826857535665</v>
      </c>
      <c r="DR22" s="59">
        <v>16000</v>
      </c>
      <c r="DS22">
        <f t="shared" si="38"/>
        <v>5507.202754334975</v>
      </c>
      <c r="DT22" s="31">
        <f t="shared" si="39"/>
        <v>0.80011891690526749</v>
      </c>
      <c r="DU22" s="31">
        <f t="shared" si="40"/>
        <v>22045.193245665025</v>
      </c>
      <c r="DV22" s="31">
        <f t="shared" si="41"/>
        <v>485990545.23871481</v>
      </c>
      <c r="DZ22" t="s">
        <v>414</v>
      </c>
      <c r="EJ22" s="69">
        <f t="shared" si="42"/>
        <v>11056.992</v>
      </c>
      <c r="EK22" s="59">
        <f t="shared" si="33"/>
        <v>10445.028</v>
      </c>
      <c r="EL22" s="66">
        <f t="shared" si="33"/>
        <v>15435.972</v>
      </c>
      <c r="EM22" s="59">
        <f t="shared" si="43"/>
        <v>4800</v>
      </c>
      <c r="EN22">
        <f t="shared" si="44"/>
        <v>10410.389555173795</v>
      </c>
      <c r="EO22" s="31">
        <f t="shared" si="45"/>
        <v>5.8479055137799239E-2</v>
      </c>
      <c r="EP22" s="31">
        <f t="shared" si="46"/>
        <v>646.6024448262051</v>
      </c>
      <c r="EQ22" s="31">
        <f t="shared" si="47"/>
        <v>418094.72165522561</v>
      </c>
      <c r="EU22" s="29"/>
      <c r="EV22" s="29" t="s">
        <v>424</v>
      </c>
      <c r="EW22" s="29" t="s">
        <v>412</v>
      </c>
      <c r="EX22" s="29" t="s">
        <v>425</v>
      </c>
      <c r="EY22" s="29" t="s">
        <v>426</v>
      </c>
      <c r="EZ22" s="29" t="s">
        <v>427</v>
      </c>
      <c r="FA22" s="29" t="s">
        <v>428</v>
      </c>
      <c r="FB22" s="29" t="s">
        <v>429</v>
      </c>
      <c r="FC22" s="29" t="s">
        <v>430</v>
      </c>
    </row>
    <row r="23" spans="1:159" ht="15.75" thickBot="1" x14ac:dyDescent="0.3">
      <c r="A23" s="4" t="s">
        <v>23</v>
      </c>
      <c r="B23" s="5">
        <v>21</v>
      </c>
      <c r="C23" s="5">
        <v>21</v>
      </c>
      <c r="D23" s="5">
        <v>4800</v>
      </c>
      <c r="E23" s="5">
        <v>15852.131999999998</v>
      </c>
      <c r="F23">
        <f t="shared" si="20"/>
        <v>11056.992</v>
      </c>
      <c r="G23">
        <f t="shared" si="34"/>
        <v>10445.028</v>
      </c>
      <c r="H23">
        <f t="shared" si="48"/>
        <v>15435.972</v>
      </c>
      <c r="I23">
        <f t="shared" si="50"/>
        <v>20156.519999999997</v>
      </c>
      <c r="J23">
        <f t="shared" si="21"/>
        <v>4800</v>
      </c>
      <c r="K23">
        <f t="shared" si="35"/>
        <v>8000</v>
      </c>
      <c r="L23">
        <f t="shared" si="49"/>
        <v>11600</v>
      </c>
      <c r="M23">
        <f t="shared" si="51"/>
        <v>13600</v>
      </c>
      <c r="N23">
        <f t="shared" si="52"/>
        <v>15200</v>
      </c>
      <c r="O23">
        <f t="shared" si="22"/>
        <v>0</v>
      </c>
      <c r="P23">
        <f t="shared" si="22"/>
        <v>4795.1399999999976</v>
      </c>
      <c r="S23" s="43">
        <f t="shared" si="1"/>
        <v>11422.596002557286</v>
      </c>
      <c r="T23" s="31">
        <f t="shared" si="2"/>
        <v>0.27942840732355195</v>
      </c>
      <c r="U23" s="31">
        <f t="shared" si="3"/>
        <v>4429.535997442712</v>
      </c>
      <c r="V23" s="31">
        <f t="shared" si="4"/>
        <v>19620789.152640801</v>
      </c>
      <c r="W23" s="31"/>
      <c r="X23" s="31"/>
      <c r="Y23" s="31"/>
      <c r="AJ23" s="122">
        <v>19</v>
      </c>
      <c r="AK23" s="123">
        <v>34531.824000000001</v>
      </c>
      <c r="AL23" s="124">
        <f t="shared" si="5"/>
        <v>1099.5665586505354</v>
      </c>
      <c r="AM23" s="124">
        <f t="shared" si="6"/>
        <v>0.96815787782740537</v>
      </c>
      <c r="AN23" s="124">
        <f t="shared" si="7"/>
        <v>33432.257441349466</v>
      </c>
      <c r="AO23" s="124">
        <f t="shared" si="8"/>
        <v>1117715837.6246667</v>
      </c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7"/>
      <c r="BC23" s="122">
        <v>19</v>
      </c>
      <c r="BD23" s="123">
        <v>34531.824000000001</v>
      </c>
      <c r="BE23" s="123">
        <v>4800</v>
      </c>
      <c r="BF23" s="123">
        <v>13600</v>
      </c>
      <c r="BG23" s="124">
        <f t="shared" si="9"/>
        <v>3162.1269961418229</v>
      </c>
      <c r="BH23" s="124">
        <f t="shared" si="10"/>
        <v>0.90842861367120886</v>
      </c>
      <c r="BI23" s="124">
        <f t="shared" si="11"/>
        <v>31369.697003858179</v>
      </c>
      <c r="BJ23" s="124">
        <f t="shared" si="12"/>
        <v>984057890.11386883</v>
      </c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7"/>
      <c r="BX23" s="69">
        <f t="shared" si="23"/>
        <v>15852.131999999998</v>
      </c>
      <c r="BY23" s="59">
        <f t="shared" si="24"/>
        <v>11056.992</v>
      </c>
      <c r="BZ23" s="59">
        <f t="shared" si="25"/>
        <v>4800</v>
      </c>
      <c r="CA23" s="31">
        <f t="shared" si="26"/>
        <v>10647.59656394074</v>
      </c>
      <c r="CB23" s="31">
        <f t="shared" si="27"/>
        <v>0.32831769480971129</v>
      </c>
      <c r="CC23" s="31">
        <f t="shared" si="28"/>
        <v>5204.5354360592573</v>
      </c>
      <c r="CD23" s="31">
        <f t="shared" si="29"/>
        <v>27087189.105196524</v>
      </c>
      <c r="CE23" s="31"/>
      <c r="CF23" s="31"/>
      <c r="CG23" s="31"/>
      <c r="CR23" s="69">
        <v>34531.824000000001</v>
      </c>
      <c r="CS23" s="31">
        <v>19</v>
      </c>
      <c r="CT23" s="31">
        <f t="shared" si="13"/>
        <v>361</v>
      </c>
      <c r="CU23" s="31">
        <f t="shared" si="14"/>
        <v>6859</v>
      </c>
      <c r="CV23" s="42">
        <f t="shared" si="15"/>
        <v>4458.708851411232</v>
      </c>
      <c r="CW23" s="42">
        <f t="shared" si="16"/>
        <v>30073.115148588768</v>
      </c>
      <c r="CX23" s="42">
        <f t="shared" si="30"/>
        <v>23271.951713198592</v>
      </c>
      <c r="CY23" s="31">
        <f t="shared" si="31"/>
        <v>2280.8173241964246</v>
      </c>
      <c r="CZ23" s="42">
        <f t="shared" si="32"/>
        <v>6739.5261756076561</v>
      </c>
      <c r="DA23" s="31"/>
      <c r="DB23" s="74" t="s">
        <v>466</v>
      </c>
      <c r="DC23" s="87">
        <v>-0.85251317606219967</v>
      </c>
      <c r="DD23" s="87">
        <v>0.12937501958953546</v>
      </c>
      <c r="DE23" s="86">
        <v>-6.5894728268791347</v>
      </c>
      <c r="DF23" s="87">
        <v>3.7691962658220732E-8</v>
      </c>
      <c r="DG23" s="86">
        <v>-1.1129315841296497</v>
      </c>
      <c r="DH23" s="87">
        <v>-0.59209476799474969</v>
      </c>
      <c r="DI23" s="31"/>
      <c r="DJ23" s="31"/>
      <c r="DK23" s="31"/>
      <c r="DL23" s="50"/>
      <c r="DN23" s="69">
        <v>34531.824000000001</v>
      </c>
      <c r="DO23" s="16">
        <f t="shared" si="17"/>
        <v>30073.115148588768</v>
      </c>
      <c r="DP23">
        <f t="shared" si="36"/>
        <v>0</v>
      </c>
      <c r="DQ23" s="66">
        <f t="shared" si="37"/>
        <v>4106.4847547655781</v>
      </c>
      <c r="DR23" s="59">
        <v>18400</v>
      </c>
      <c r="DS23">
        <f t="shared" si="38"/>
        <v>5665.0606607548289</v>
      </c>
      <c r="DT23" s="31">
        <f t="shared" si="39"/>
        <v>0.83594667166278769</v>
      </c>
      <c r="DU23" s="31">
        <f t="shared" si="40"/>
        <v>28866.763339245172</v>
      </c>
      <c r="DV23" s="31">
        <f t="shared" si="41"/>
        <v>833290025.68398905</v>
      </c>
      <c r="DZ23" s="29"/>
      <c r="EA23" s="29" t="s">
        <v>419</v>
      </c>
      <c r="EB23" s="29" t="s">
        <v>420</v>
      </c>
      <c r="EC23" s="29" t="s">
        <v>421</v>
      </c>
      <c r="ED23" s="29" t="s">
        <v>422</v>
      </c>
      <c r="EE23" s="29" t="s">
        <v>423</v>
      </c>
      <c r="EJ23" s="69">
        <f t="shared" si="42"/>
        <v>15852.131999999998</v>
      </c>
      <c r="EK23" s="59">
        <f t="shared" ref="EK23:EL86" si="53">EJ22</f>
        <v>11056.992</v>
      </c>
      <c r="EL23" s="66">
        <f t="shared" si="53"/>
        <v>10445.028</v>
      </c>
      <c r="EM23" s="59">
        <f t="shared" si="43"/>
        <v>4800</v>
      </c>
      <c r="EN23">
        <f t="shared" si="44"/>
        <v>10583.372165550936</v>
      </c>
      <c r="EO23" s="31">
        <f t="shared" si="45"/>
        <v>0.33236916235930047</v>
      </c>
      <c r="EP23" s="31">
        <f t="shared" si="46"/>
        <v>5268.7598344490616</v>
      </c>
      <c r="EQ23" s="31">
        <f t="shared" si="47"/>
        <v>27759830.193103705</v>
      </c>
      <c r="EU23" s="27" t="s">
        <v>418</v>
      </c>
      <c r="EV23" s="27">
        <v>4937.9287614834957</v>
      </c>
      <c r="EW23" s="27">
        <v>1228.0038786372518</v>
      </c>
      <c r="EX23" s="27">
        <v>4.0211019259672414</v>
      </c>
      <c r="EY23" s="27">
        <v>9.5557784905387139E-5</v>
      </c>
      <c r="EZ23" s="27">
        <v>2509.4764576282296</v>
      </c>
      <c r="FA23" s="27">
        <v>7366.3810653387618</v>
      </c>
      <c r="FB23" s="27">
        <v>2509.4764576282296</v>
      </c>
      <c r="FC23" s="27">
        <v>7366.3810653387618</v>
      </c>
    </row>
    <row r="24" spans="1:159" ht="15.75" thickBot="1" x14ac:dyDescent="0.3">
      <c r="A24" s="4" t="s">
        <v>24</v>
      </c>
      <c r="B24" s="5">
        <v>22</v>
      </c>
      <c r="C24" s="5">
        <v>22</v>
      </c>
      <c r="D24" s="5">
        <v>5440</v>
      </c>
      <c r="E24" s="5">
        <v>16529.256000000001</v>
      </c>
      <c r="F24">
        <f t="shared" si="20"/>
        <v>15852.131999999998</v>
      </c>
      <c r="G24">
        <f t="shared" si="34"/>
        <v>11056.992</v>
      </c>
      <c r="H24">
        <f t="shared" si="48"/>
        <v>10445.028</v>
      </c>
      <c r="I24">
        <f t="shared" si="50"/>
        <v>15435.972</v>
      </c>
      <c r="J24">
        <f t="shared" si="21"/>
        <v>4800</v>
      </c>
      <c r="K24">
        <f t="shared" si="35"/>
        <v>4800</v>
      </c>
      <c r="L24">
        <f t="shared" si="49"/>
        <v>8000</v>
      </c>
      <c r="M24">
        <f t="shared" si="51"/>
        <v>11600</v>
      </c>
      <c r="N24">
        <f t="shared" si="52"/>
        <v>13600</v>
      </c>
      <c r="O24">
        <f t="shared" si="22"/>
        <v>640</v>
      </c>
      <c r="P24">
        <f t="shared" si="22"/>
        <v>677.12400000000343</v>
      </c>
      <c r="S24" s="43">
        <f t="shared" si="1"/>
        <v>11859.767994432352</v>
      </c>
      <c r="T24" s="31">
        <f t="shared" si="2"/>
        <v>0.28249837775926812</v>
      </c>
      <c r="U24" s="31">
        <f t="shared" si="3"/>
        <v>4669.4880055676495</v>
      </c>
      <c r="V24" s="31">
        <f t="shared" si="4"/>
        <v>21804118.234140143</v>
      </c>
      <c r="W24" s="31"/>
      <c r="X24" s="31"/>
      <c r="Y24" s="31"/>
      <c r="AJ24" s="122">
        <v>20</v>
      </c>
      <c r="AK24" s="123">
        <v>31405.583999999999</v>
      </c>
      <c r="AL24" s="124">
        <f t="shared" si="5"/>
        <v>1110.4086327550051</v>
      </c>
      <c r="AM24" s="124">
        <f t="shared" si="6"/>
        <v>0.96464295544527978</v>
      </c>
      <c r="AN24" s="124">
        <f t="shared" si="7"/>
        <v>30295.175367244992</v>
      </c>
      <c r="AO24" s="124">
        <f t="shared" si="8"/>
        <v>917797650.53212774</v>
      </c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7"/>
      <c r="BC24" s="122">
        <v>20</v>
      </c>
      <c r="BD24" s="123">
        <v>31405.583999999999</v>
      </c>
      <c r="BE24" s="123">
        <v>5440</v>
      </c>
      <c r="BF24" s="123">
        <v>6080</v>
      </c>
      <c r="BG24" s="124">
        <f t="shared" si="9"/>
        <v>2438.2080449166401</v>
      </c>
      <c r="BH24" s="124">
        <f t="shared" si="10"/>
        <v>0.92236386863824471</v>
      </c>
      <c r="BI24" s="124">
        <f t="shared" si="11"/>
        <v>28967.37595508336</v>
      </c>
      <c r="BJ24" s="124">
        <f t="shared" si="12"/>
        <v>839108869.72314167</v>
      </c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7"/>
      <c r="BX24" s="69">
        <f t="shared" si="23"/>
        <v>16529.256000000001</v>
      </c>
      <c r="BY24" s="59">
        <f t="shared" si="24"/>
        <v>15852.131999999998</v>
      </c>
      <c r="BZ24" s="59">
        <f t="shared" si="25"/>
        <v>5440</v>
      </c>
      <c r="CA24" s="31">
        <f t="shared" si="26"/>
        <v>12183.055670341144</v>
      </c>
      <c r="CB24" s="31">
        <f t="shared" si="27"/>
        <v>0.26293986430235317</v>
      </c>
      <c r="CC24" s="31">
        <f t="shared" si="28"/>
        <v>4346.2003296588573</v>
      </c>
      <c r="CD24" s="31">
        <f t="shared" si="29"/>
        <v>18889457.305526759</v>
      </c>
      <c r="CE24" s="31"/>
      <c r="CF24" s="31"/>
      <c r="CG24" s="31"/>
      <c r="CR24" s="69">
        <v>31405.583999999999</v>
      </c>
      <c r="CS24" s="31">
        <v>20</v>
      </c>
      <c r="CT24" s="31">
        <f t="shared" si="13"/>
        <v>400</v>
      </c>
      <c r="CU24" s="31">
        <f t="shared" si="14"/>
        <v>8000</v>
      </c>
      <c r="CV24" s="42">
        <f t="shared" si="15"/>
        <v>4641.3260181452197</v>
      </c>
      <c r="CW24" s="42">
        <f t="shared" si="16"/>
        <v>26764.257981854778</v>
      </c>
      <c r="CX24" s="42">
        <f t="shared" si="30"/>
        <v>30073.115148588768</v>
      </c>
      <c r="CY24" s="31">
        <f t="shared" si="31"/>
        <v>2829.2315555001851</v>
      </c>
      <c r="CZ24" s="42">
        <f t="shared" si="32"/>
        <v>7470.5575736454048</v>
      </c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50"/>
      <c r="DN24" s="69">
        <v>31405.583999999999</v>
      </c>
      <c r="DO24" s="16">
        <f t="shared" si="17"/>
        <v>26764.257981854778</v>
      </c>
      <c r="DP24">
        <f t="shared" si="36"/>
        <v>0</v>
      </c>
      <c r="DQ24" s="66">
        <f t="shared" si="37"/>
        <v>4280.4442868014094</v>
      </c>
      <c r="DR24" s="59">
        <v>11520</v>
      </c>
      <c r="DS24">
        <f t="shared" si="38"/>
        <v>5298.3118942093843</v>
      </c>
      <c r="DT24" s="31">
        <f t="shared" si="39"/>
        <v>0.83129395415129415</v>
      </c>
      <c r="DU24" s="31">
        <f t="shared" si="40"/>
        <v>26107.272105790616</v>
      </c>
      <c r="DV24" s="31">
        <f t="shared" si="41"/>
        <v>681589656.80579281</v>
      </c>
      <c r="DZ24" s="27" t="s">
        <v>415</v>
      </c>
      <c r="EA24" s="27">
        <v>2</v>
      </c>
      <c r="EB24" s="27">
        <v>2118002953.2180586</v>
      </c>
      <c r="EC24" s="27">
        <v>1059001476.6090293</v>
      </c>
      <c r="ED24" s="27">
        <v>86.612155273706875</v>
      </c>
      <c r="EE24" s="27">
        <v>4.8480225263334775E-25</v>
      </c>
      <c r="EJ24" s="69">
        <f t="shared" si="42"/>
        <v>16529.256000000001</v>
      </c>
      <c r="EK24" s="59">
        <f t="shared" si="53"/>
        <v>15852.131999999998</v>
      </c>
      <c r="EL24" s="66">
        <f t="shared" si="53"/>
        <v>11056.992</v>
      </c>
      <c r="EM24" s="59">
        <f t="shared" si="43"/>
        <v>5440</v>
      </c>
      <c r="EN24">
        <f t="shared" si="44"/>
        <v>12152.347498680121</v>
      </c>
      <c r="EO24" s="31">
        <f t="shared" si="45"/>
        <v>0.2647976715539937</v>
      </c>
      <c r="EP24" s="31">
        <f t="shared" si="46"/>
        <v>4376.9085013198801</v>
      </c>
      <c r="EQ24" s="31">
        <f t="shared" si="47"/>
        <v>19157328.028926238</v>
      </c>
      <c r="EU24" s="27" t="str">
        <f>EK4</f>
        <v>Yt-1</v>
      </c>
      <c r="EV24" s="27">
        <v>0.24469908583563871</v>
      </c>
      <c r="EW24" s="27">
        <v>6.4896454893586766E-2</v>
      </c>
      <c r="EX24" s="27">
        <v>3.7706079051140975</v>
      </c>
      <c r="EY24" s="27">
        <v>2.4199947023081854E-4</v>
      </c>
      <c r="EZ24" s="27">
        <v>0.11636240210035545</v>
      </c>
      <c r="FA24" s="27">
        <v>0.37303576957092199</v>
      </c>
      <c r="FB24" s="27">
        <v>0.11636240210035545</v>
      </c>
      <c r="FC24" s="27">
        <v>0.37303576957092199</v>
      </c>
    </row>
    <row r="25" spans="1:159" ht="15.75" thickBot="1" x14ac:dyDescent="0.3">
      <c r="A25" s="4" t="s">
        <v>25</v>
      </c>
      <c r="B25" s="5">
        <v>23</v>
      </c>
      <c r="C25" s="5">
        <v>23</v>
      </c>
      <c r="D25" s="5">
        <v>11600</v>
      </c>
      <c r="E25" s="5">
        <v>21957.72</v>
      </c>
      <c r="F25">
        <f t="shared" si="20"/>
        <v>16529.256000000001</v>
      </c>
      <c r="G25">
        <f t="shared" si="34"/>
        <v>15852.131999999998</v>
      </c>
      <c r="H25">
        <f t="shared" si="48"/>
        <v>11056.992</v>
      </c>
      <c r="I25">
        <f t="shared" si="50"/>
        <v>10445.028</v>
      </c>
      <c r="J25">
        <f t="shared" si="21"/>
        <v>5440</v>
      </c>
      <c r="K25">
        <f t="shared" si="35"/>
        <v>4800</v>
      </c>
      <c r="L25">
        <f t="shared" si="49"/>
        <v>4800</v>
      </c>
      <c r="M25">
        <f t="shared" si="51"/>
        <v>8000</v>
      </c>
      <c r="N25">
        <f t="shared" si="52"/>
        <v>11600</v>
      </c>
      <c r="O25">
        <f t="shared" si="22"/>
        <v>6160</v>
      </c>
      <c r="P25">
        <f t="shared" si="22"/>
        <v>5428.4639999999999</v>
      </c>
      <c r="S25" s="43">
        <f t="shared" si="1"/>
        <v>16067.548416229864</v>
      </c>
      <c r="T25" s="31">
        <f t="shared" si="2"/>
        <v>0.26825060087159036</v>
      </c>
      <c r="U25" s="31">
        <f t="shared" si="3"/>
        <v>5890.1715837701377</v>
      </c>
      <c r="V25" s="31">
        <f t="shared" si="4"/>
        <v>34694121.286253214</v>
      </c>
      <c r="W25" s="31"/>
      <c r="X25" s="31"/>
      <c r="Y25" s="31"/>
      <c r="AJ25" s="122">
        <v>21</v>
      </c>
      <c r="AK25" s="123">
        <v>38347.847999999998</v>
      </c>
      <c r="AL25" s="124">
        <f t="shared" si="5"/>
        <v>1121.2507068594746</v>
      </c>
      <c r="AM25" s="124">
        <f t="shared" si="6"/>
        <v>0.97076105269689528</v>
      </c>
      <c r="AN25" s="124">
        <f t="shared" si="7"/>
        <v>37226.597293140527</v>
      </c>
      <c r="AO25" s="124">
        <f t="shared" si="8"/>
        <v>1385819546.0256577</v>
      </c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7"/>
      <c r="BC25" s="122">
        <v>21</v>
      </c>
      <c r="BD25" s="123">
        <v>38347.847999999998</v>
      </c>
      <c r="BE25" s="123">
        <v>11600</v>
      </c>
      <c r="BF25" s="123">
        <v>11120</v>
      </c>
      <c r="BG25" s="124">
        <f t="shared" si="9"/>
        <v>3452.4379891277922</v>
      </c>
      <c r="BH25" s="124">
        <f t="shared" si="10"/>
        <v>0.9099704893706736</v>
      </c>
      <c r="BI25" s="124">
        <f t="shared" si="11"/>
        <v>34895.410010872205</v>
      </c>
      <c r="BJ25" s="124">
        <f t="shared" si="12"/>
        <v>1217689639.8268802</v>
      </c>
      <c r="BK25" s="124"/>
      <c r="BL25" s="124"/>
      <c r="BM25" s="124"/>
      <c r="BN25" s="115" t="s">
        <v>34</v>
      </c>
      <c r="BO25" s="116" t="s">
        <v>36</v>
      </c>
      <c r="BP25" s="116" t="s">
        <v>386</v>
      </c>
      <c r="BQ25" s="116" t="s">
        <v>389</v>
      </c>
      <c r="BR25" s="124"/>
      <c r="BS25" s="124"/>
      <c r="BT25" s="124"/>
      <c r="BU25" s="124"/>
      <c r="BV25" s="127"/>
      <c r="BX25" s="69">
        <f t="shared" si="23"/>
        <v>21957.72</v>
      </c>
      <c r="BY25" s="59">
        <f t="shared" si="24"/>
        <v>16529.256000000001</v>
      </c>
      <c r="BZ25" s="59">
        <f t="shared" si="25"/>
        <v>11600</v>
      </c>
      <c r="CA25" s="31">
        <f t="shared" si="26"/>
        <v>16149.4999532861</v>
      </c>
      <c r="CB25" s="31">
        <f t="shared" si="27"/>
        <v>0.26451835831379128</v>
      </c>
      <c r="CC25" s="31">
        <f t="shared" si="28"/>
        <v>5808.220046713901</v>
      </c>
      <c r="CD25" s="31">
        <f t="shared" si="29"/>
        <v>33735420.111049227</v>
      </c>
      <c r="CE25" s="31"/>
      <c r="CF25" s="31"/>
      <c r="CG25" s="31"/>
      <c r="CR25" s="69">
        <v>38347.847999999998</v>
      </c>
      <c r="CS25" s="31">
        <v>21</v>
      </c>
      <c r="CT25" s="31">
        <f t="shared" si="13"/>
        <v>441</v>
      </c>
      <c r="CU25" s="31">
        <f t="shared" si="14"/>
        <v>9261</v>
      </c>
      <c r="CV25" s="42">
        <f t="shared" si="15"/>
        <v>4828.3433565535452</v>
      </c>
      <c r="CW25" s="42">
        <f t="shared" si="16"/>
        <v>33519.504643446453</v>
      </c>
      <c r="CX25" s="42">
        <f t="shared" si="30"/>
        <v>26764.257981854778</v>
      </c>
      <c r="CY25" s="31">
        <f t="shared" si="31"/>
        <v>2562.4206816214783</v>
      </c>
      <c r="CZ25" s="42">
        <f t="shared" si="32"/>
        <v>7390.7640381750234</v>
      </c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50"/>
      <c r="DN25" s="69">
        <v>38347.847999999998</v>
      </c>
      <c r="DO25" s="16">
        <f t="shared" si="17"/>
        <v>33519.504643446453</v>
      </c>
      <c r="DP25">
        <f t="shared" si="36"/>
        <v>0</v>
      </c>
      <c r="DQ25" s="66">
        <f t="shared" si="37"/>
        <v>4458.708851411232</v>
      </c>
      <c r="DR25" s="59">
        <v>22720</v>
      </c>
      <c r="DS25">
        <f t="shared" si="38"/>
        <v>5955.2780899001427</v>
      </c>
      <c r="DT25" s="31">
        <f t="shared" si="39"/>
        <v>0.84470372131703075</v>
      </c>
      <c r="DU25" s="31">
        <f t="shared" si="40"/>
        <v>32392.569910099854</v>
      </c>
      <c r="DV25" s="31">
        <f t="shared" si="41"/>
        <v>1049278585.3807064</v>
      </c>
      <c r="DZ25" s="27" t="s">
        <v>416</v>
      </c>
      <c r="EA25" s="27">
        <v>137</v>
      </c>
      <c r="EB25" s="27">
        <v>1675090544.0114408</v>
      </c>
      <c r="EC25" s="27">
        <v>12226938.277455771</v>
      </c>
      <c r="ED25" s="27"/>
      <c r="EE25" s="27"/>
      <c r="EJ25" s="69">
        <f t="shared" si="42"/>
        <v>21957.72</v>
      </c>
      <c r="EK25" s="59">
        <f t="shared" si="53"/>
        <v>16529.256000000001</v>
      </c>
      <c r="EL25" s="66">
        <f t="shared" si="53"/>
        <v>15852.131999999998</v>
      </c>
      <c r="EM25" s="59">
        <f t="shared" si="43"/>
        <v>11600</v>
      </c>
      <c r="EN25">
        <f t="shared" si="44"/>
        <v>16130.873237561405</v>
      </c>
      <c r="EO25" s="31">
        <f t="shared" si="45"/>
        <v>0.26536665748714328</v>
      </c>
      <c r="EP25" s="31">
        <f t="shared" si="46"/>
        <v>5826.8467624385958</v>
      </c>
      <c r="EQ25" s="31">
        <f t="shared" si="47"/>
        <v>33952143.192941144</v>
      </c>
      <c r="EU25" s="27" t="str">
        <f>EL4</f>
        <v>Yt-2</v>
      </c>
      <c r="EV25" s="27">
        <v>-4.6555479309766468E-3</v>
      </c>
      <c r="EW25" s="27">
        <v>6.2651680076195773E-2</v>
      </c>
      <c r="EX25" s="27">
        <v>-7.4308429164463882E-2</v>
      </c>
      <c r="EY25" s="27">
        <v>0.94087415613142467</v>
      </c>
      <c r="EZ25" s="27">
        <v>-0.12855305303518025</v>
      </c>
      <c r="FA25" s="27">
        <v>0.11924195717322694</v>
      </c>
      <c r="FB25" s="27">
        <v>-0.12855305303518025</v>
      </c>
      <c r="FC25" s="27">
        <v>0.11924195717322694</v>
      </c>
    </row>
    <row r="26" spans="1:159" ht="15.75" thickBot="1" x14ac:dyDescent="0.3">
      <c r="A26" s="4" t="s">
        <v>26</v>
      </c>
      <c r="B26" s="5">
        <v>24</v>
      </c>
      <c r="C26" s="5">
        <v>24</v>
      </c>
      <c r="D26" s="5">
        <v>11040</v>
      </c>
      <c r="E26" s="5">
        <v>21132.876</v>
      </c>
      <c r="F26">
        <f t="shared" si="20"/>
        <v>21957.72</v>
      </c>
      <c r="G26">
        <f t="shared" si="34"/>
        <v>16529.256000000001</v>
      </c>
      <c r="H26">
        <f t="shared" si="48"/>
        <v>15852.131999999998</v>
      </c>
      <c r="I26">
        <f t="shared" si="50"/>
        <v>11056.992</v>
      </c>
      <c r="J26">
        <f t="shared" si="21"/>
        <v>11600</v>
      </c>
      <c r="K26">
        <f t="shared" si="35"/>
        <v>5440</v>
      </c>
      <c r="L26">
        <f t="shared" si="49"/>
        <v>4800</v>
      </c>
      <c r="M26">
        <f t="shared" si="51"/>
        <v>4800</v>
      </c>
      <c r="N26">
        <f t="shared" si="52"/>
        <v>8000</v>
      </c>
      <c r="O26">
        <f t="shared" si="22"/>
        <v>-560</v>
      </c>
      <c r="P26">
        <f t="shared" si="22"/>
        <v>-824.84400000000096</v>
      </c>
      <c r="S26" s="43">
        <f t="shared" si="1"/>
        <v>15685.02292333918</v>
      </c>
      <c r="T26" s="31">
        <f t="shared" si="2"/>
        <v>0.2577904245811512</v>
      </c>
      <c r="U26" s="31">
        <f t="shared" si="3"/>
        <v>5447.8530766608201</v>
      </c>
      <c r="V26" s="31">
        <f t="shared" si="4"/>
        <v>29679103.144882765</v>
      </c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50"/>
      <c r="AJ26" s="122">
        <v>22</v>
      </c>
      <c r="AK26" s="123">
        <v>41536.944000000003</v>
      </c>
      <c r="AL26" s="124">
        <f t="shared" si="5"/>
        <v>1132.0927809639443</v>
      </c>
      <c r="AM26" s="124">
        <f t="shared" si="6"/>
        <v>0.97274491881338343</v>
      </c>
      <c r="AN26" s="124">
        <f t="shared" si="7"/>
        <v>40404.851219036056</v>
      </c>
      <c r="AO26" s="124">
        <f t="shared" si="8"/>
        <v>1632552002.0324395</v>
      </c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7"/>
      <c r="BC26" s="122">
        <v>22</v>
      </c>
      <c r="BD26" s="123">
        <v>41536.944000000003</v>
      </c>
      <c r="BE26" s="123">
        <v>11040</v>
      </c>
      <c r="BF26" s="123">
        <v>14400</v>
      </c>
      <c r="BG26" s="124">
        <f t="shared" si="9"/>
        <v>3745.6392943355586</v>
      </c>
      <c r="BH26" s="124">
        <f t="shared" si="10"/>
        <v>0.90982390774016597</v>
      </c>
      <c r="BI26" s="124">
        <f t="shared" si="11"/>
        <v>37791.304705664443</v>
      </c>
      <c r="BJ26" s="124">
        <f t="shared" si="12"/>
        <v>1428182711.3563755</v>
      </c>
      <c r="BK26" s="124"/>
      <c r="BL26" s="124"/>
      <c r="BM26" s="124"/>
      <c r="BN26" s="124"/>
      <c r="BO26" s="124"/>
      <c r="BP26" s="124"/>
      <c r="BQ26" s="124"/>
      <c r="BR26" s="124"/>
      <c r="BS26" s="124"/>
      <c r="BT26" s="124"/>
      <c r="BU26" s="124"/>
      <c r="BV26" s="127"/>
      <c r="BX26" s="69">
        <f t="shared" si="23"/>
        <v>21132.876</v>
      </c>
      <c r="BY26" s="59">
        <f t="shared" si="24"/>
        <v>21957.72</v>
      </c>
      <c r="BZ26" s="59">
        <f t="shared" si="25"/>
        <v>11040</v>
      </c>
      <c r="CA26" s="31">
        <f t="shared" si="26"/>
        <v>17094.215695515923</v>
      </c>
      <c r="CB26" s="31">
        <f t="shared" si="27"/>
        <v>0.1911079355447918</v>
      </c>
      <c r="CC26" s="31">
        <f t="shared" si="28"/>
        <v>4038.6603044840776</v>
      </c>
      <c r="CD26" s="31">
        <f t="shared" si="29"/>
        <v>16310777.055015422</v>
      </c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50"/>
      <c r="CR26" s="69">
        <v>41536.944000000003</v>
      </c>
      <c r="CS26" s="31">
        <v>22</v>
      </c>
      <c r="CT26" s="31">
        <f t="shared" si="13"/>
        <v>484</v>
      </c>
      <c r="CU26" s="31">
        <f t="shared" si="14"/>
        <v>10648</v>
      </c>
      <c r="CV26" s="42">
        <f t="shared" si="15"/>
        <v>5019.8084361863812</v>
      </c>
      <c r="CW26" s="42">
        <f t="shared" si="16"/>
        <v>36517.135563813623</v>
      </c>
      <c r="CX26" s="42">
        <f t="shared" si="30"/>
        <v>33519.504643446453</v>
      </c>
      <c r="CY26" s="31">
        <f t="shared" si="31"/>
        <v>3107.1323975474111</v>
      </c>
      <c r="CZ26" s="42">
        <f t="shared" si="32"/>
        <v>8126.9408337337918</v>
      </c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50"/>
      <c r="DN26" s="69">
        <v>41536.944000000003</v>
      </c>
      <c r="DO26" s="16">
        <f t="shared" si="17"/>
        <v>36517.135563813623</v>
      </c>
      <c r="DP26">
        <f t="shared" si="36"/>
        <v>0</v>
      </c>
      <c r="DQ26" s="66">
        <f t="shared" si="37"/>
        <v>4641.3260181452197</v>
      </c>
      <c r="DR26" s="59">
        <v>25440</v>
      </c>
      <c r="DS26">
        <f t="shared" si="38"/>
        <v>6132.922350992374</v>
      </c>
      <c r="DT26" s="31">
        <f t="shared" si="39"/>
        <v>0.85235017889153386</v>
      </c>
      <c r="DU26" s="31">
        <f t="shared" si="40"/>
        <v>35404.021649007627</v>
      </c>
      <c r="DV26" s="31">
        <f t="shared" si="41"/>
        <v>1253444748.9234006</v>
      </c>
      <c r="DZ26" s="28" t="s">
        <v>417</v>
      </c>
      <c r="EA26" s="28">
        <v>139</v>
      </c>
      <c r="EB26" s="28">
        <v>3793093497.2294993</v>
      </c>
      <c r="EC26" s="28"/>
      <c r="ED26" s="28"/>
      <c r="EE26" s="28"/>
      <c r="EJ26" s="69">
        <f t="shared" si="42"/>
        <v>21132.876</v>
      </c>
      <c r="EK26" s="59">
        <f t="shared" si="53"/>
        <v>21957.72</v>
      </c>
      <c r="EL26" s="66">
        <f t="shared" si="53"/>
        <v>16529.256000000001</v>
      </c>
      <c r="EM26" s="59">
        <f t="shared" si="43"/>
        <v>11040</v>
      </c>
      <c r="EN26">
        <f t="shared" si="44"/>
        <v>17107.410294507717</v>
      </c>
      <c r="EO26" s="31">
        <f t="shared" si="45"/>
        <v>0.19048357192330484</v>
      </c>
      <c r="EP26" s="31">
        <f t="shared" si="46"/>
        <v>4025.4657054922827</v>
      </c>
      <c r="EQ26" s="31">
        <f t="shared" si="47"/>
        <v>16204374.146094482</v>
      </c>
      <c r="EU26" s="28" t="str">
        <f>EM4</f>
        <v>Xt</v>
      </c>
      <c r="EV26" s="28">
        <v>0.62259060376455466</v>
      </c>
      <c r="EW26" s="28">
        <v>5.7777712691040595E-2</v>
      </c>
      <c r="EX26" s="28">
        <v>10.775618742364957</v>
      </c>
      <c r="EY26" s="28">
        <v>5.9043684937872861E-20</v>
      </c>
      <c r="EZ26" s="28">
        <v>0.50833166538746144</v>
      </c>
      <c r="FA26" s="28">
        <v>0.73684954214164788</v>
      </c>
      <c r="FB26" s="28">
        <v>0.50833166538746144</v>
      </c>
      <c r="FC26" s="28">
        <v>0.73684954214164788</v>
      </c>
    </row>
    <row r="27" spans="1:159" ht="15.75" thickBot="1" x14ac:dyDescent="0.3">
      <c r="A27" s="4" t="s">
        <v>27</v>
      </c>
      <c r="B27" s="5">
        <v>25</v>
      </c>
      <c r="C27" s="5">
        <v>25</v>
      </c>
      <c r="D27" s="5">
        <v>6480</v>
      </c>
      <c r="E27" s="5">
        <v>14018.52</v>
      </c>
      <c r="F27">
        <f t="shared" si="20"/>
        <v>21132.876</v>
      </c>
      <c r="G27">
        <f t="shared" si="34"/>
        <v>21957.72</v>
      </c>
      <c r="H27">
        <f t="shared" si="48"/>
        <v>16529.256000000001</v>
      </c>
      <c r="I27">
        <f t="shared" si="50"/>
        <v>15852.131999999998</v>
      </c>
      <c r="J27">
        <f t="shared" si="21"/>
        <v>11040</v>
      </c>
      <c r="K27">
        <f t="shared" si="35"/>
        <v>11600</v>
      </c>
      <c r="L27">
        <f t="shared" si="49"/>
        <v>5440</v>
      </c>
      <c r="M27">
        <f t="shared" si="51"/>
        <v>4800</v>
      </c>
      <c r="N27">
        <f t="shared" si="52"/>
        <v>4800</v>
      </c>
      <c r="O27">
        <f t="shared" si="22"/>
        <v>-4560</v>
      </c>
      <c r="P27">
        <f t="shared" si="22"/>
        <v>-7114.3559999999998</v>
      </c>
      <c r="S27" s="43">
        <f t="shared" si="1"/>
        <v>12570.172481229334</v>
      </c>
      <c r="T27" s="31">
        <f t="shared" si="2"/>
        <v>0.10331672093563844</v>
      </c>
      <c r="U27" s="31">
        <f t="shared" si="3"/>
        <v>1448.3475187706663</v>
      </c>
      <c r="V27" s="31">
        <f t="shared" si="4"/>
        <v>2097710.5351291457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50"/>
      <c r="AJ27" s="122">
        <v>23</v>
      </c>
      <c r="AK27" s="123">
        <v>28674.083999999999</v>
      </c>
      <c r="AL27" s="124">
        <f t="shared" si="5"/>
        <v>1142.934855068414</v>
      </c>
      <c r="AM27" s="124">
        <f t="shared" si="6"/>
        <v>0.96014049289008097</v>
      </c>
      <c r="AN27" s="124">
        <f t="shared" si="7"/>
        <v>27531.149144931584</v>
      </c>
      <c r="AO27" s="124">
        <f t="shared" si="8"/>
        <v>757964173.24046707</v>
      </c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7"/>
      <c r="BC27" s="122">
        <v>23</v>
      </c>
      <c r="BD27" s="123">
        <v>28674.083999999999</v>
      </c>
      <c r="BE27" s="123">
        <v>6480</v>
      </c>
      <c r="BF27" s="123">
        <v>8400</v>
      </c>
      <c r="BG27" s="124">
        <f t="shared" si="9"/>
        <v>2760.9039550064649</v>
      </c>
      <c r="BH27" s="124">
        <f t="shared" si="10"/>
        <v>0.90371431028079341</v>
      </c>
      <c r="BI27" s="124">
        <f t="shared" si="11"/>
        <v>25913.180044993533</v>
      </c>
      <c r="BJ27" s="124">
        <f t="shared" si="12"/>
        <v>671492900.04425097</v>
      </c>
      <c r="BK27" s="124"/>
      <c r="BL27" s="124"/>
      <c r="BM27" s="124"/>
      <c r="BN27" s="111" t="s">
        <v>483</v>
      </c>
      <c r="BO27" s="124">
        <f>AVERAGE(BD5:BD146)</f>
        <v>33671.15687323943</v>
      </c>
      <c r="BP27" s="124">
        <f>AVERAGE(BE5:BE146)</f>
        <v>12074.084507042253</v>
      </c>
      <c r="BQ27" s="124">
        <f>AVERAGE(BF5:BF146)</f>
        <v>12237.69014084507</v>
      </c>
      <c r="BR27" s="124"/>
      <c r="BS27" s="124"/>
      <c r="BT27" s="124"/>
      <c r="BU27" s="124"/>
      <c r="BV27" s="127"/>
      <c r="BX27" s="69">
        <f t="shared" si="23"/>
        <v>14018.52</v>
      </c>
      <c r="BY27" s="59">
        <f t="shared" si="24"/>
        <v>21132.876</v>
      </c>
      <c r="BZ27" s="59">
        <f t="shared" si="25"/>
        <v>6480</v>
      </c>
      <c r="CA27" s="31">
        <f t="shared" si="26"/>
        <v>14081.078747897833</v>
      </c>
      <c r="CB27" s="31">
        <f t="shared" si="27"/>
        <v>4.4625786386745742E-3</v>
      </c>
      <c r="CC27" s="31">
        <f t="shared" si="28"/>
        <v>62.558747897832291</v>
      </c>
      <c r="CD27" s="31">
        <f t="shared" si="29"/>
        <v>3913.596938544536</v>
      </c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50"/>
      <c r="CR27" s="69">
        <v>28674.083999999999</v>
      </c>
      <c r="CS27" s="31">
        <v>23</v>
      </c>
      <c r="CT27" s="31">
        <f t="shared" si="13"/>
        <v>529</v>
      </c>
      <c r="CU27" s="31">
        <f t="shared" si="14"/>
        <v>12167</v>
      </c>
      <c r="CV27" s="42">
        <f t="shared" si="15"/>
        <v>5215.7688265939014</v>
      </c>
      <c r="CW27" s="42">
        <f t="shared" si="16"/>
        <v>23458.315173406096</v>
      </c>
      <c r="CX27" s="42">
        <f t="shared" si="30"/>
        <v>36517.135563813623</v>
      </c>
      <c r="CY27" s="31">
        <f t="shared" si="31"/>
        <v>3348.8474324150056</v>
      </c>
      <c r="CZ27" s="42">
        <f t="shared" si="32"/>
        <v>8564.6162590089079</v>
      </c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50"/>
      <c r="DN27" s="69">
        <v>28674.083999999999</v>
      </c>
      <c r="DO27" s="16">
        <f t="shared" si="17"/>
        <v>23458.315173406096</v>
      </c>
      <c r="DP27">
        <f t="shared" si="36"/>
        <v>0</v>
      </c>
      <c r="DQ27" s="66">
        <f t="shared" si="37"/>
        <v>4828.3433565535452</v>
      </c>
      <c r="DR27" s="59">
        <v>14880</v>
      </c>
      <c r="DS27">
        <f t="shared" si="38"/>
        <v>5559.6165650932735</v>
      </c>
      <c r="DT27" s="31">
        <f t="shared" si="39"/>
        <v>0.80611005516014833</v>
      </c>
      <c r="DU27" s="31">
        <f t="shared" si="40"/>
        <v>23114.467434906725</v>
      </c>
      <c r="DV27" s="31">
        <f t="shared" si="41"/>
        <v>534278604.79936343</v>
      </c>
      <c r="EJ27" s="69">
        <f t="shared" si="42"/>
        <v>14018.52</v>
      </c>
      <c r="EK27" s="59">
        <f t="shared" si="53"/>
        <v>21132.876</v>
      </c>
      <c r="EL27" s="66">
        <f t="shared" si="53"/>
        <v>21957.72</v>
      </c>
      <c r="EM27" s="59">
        <f t="shared" si="43"/>
        <v>6480</v>
      </c>
      <c r="EN27">
        <f t="shared" si="44"/>
        <v>14041.286094240755</v>
      </c>
      <c r="EO27" s="31">
        <f t="shared" si="45"/>
        <v>1.6240012669493415E-3</v>
      </c>
      <c r="EP27" s="31">
        <f t="shared" si="46"/>
        <v>22.766094240754683</v>
      </c>
      <c r="EQ27" s="31">
        <f t="shared" si="47"/>
        <v>518.29504697892355</v>
      </c>
    </row>
    <row r="28" spans="1:159" ht="30.75" thickBot="1" x14ac:dyDescent="0.3">
      <c r="A28" s="4" t="s">
        <v>29</v>
      </c>
      <c r="B28" s="5">
        <v>27</v>
      </c>
      <c r="C28" s="5">
        <v>27</v>
      </c>
      <c r="D28" s="5">
        <v>7680</v>
      </c>
      <c r="E28" s="5">
        <v>17278.272000000001</v>
      </c>
      <c r="F28">
        <f t="shared" si="20"/>
        <v>14018.52</v>
      </c>
      <c r="G28">
        <f t="shared" si="34"/>
        <v>21132.876</v>
      </c>
      <c r="H28">
        <f t="shared" si="48"/>
        <v>21957.72</v>
      </c>
      <c r="I28">
        <f t="shared" si="50"/>
        <v>16529.256000000001</v>
      </c>
      <c r="J28">
        <f t="shared" si="21"/>
        <v>6480</v>
      </c>
      <c r="K28">
        <f t="shared" si="35"/>
        <v>11040</v>
      </c>
      <c r="L28">
        <f t="shared" si="49"/>
        <v>11600</v>
      </c>
      <c r="M28">
        <f t="shared" si="51"/>
        <v>5440</v>
      </c>
      <c r="N28">
        <f t="shared" si="52"/>
        <v>4800</v>
      </c>
      <c r="O28">
        <f t="shared" si="22"/>
        <v>1200</v>
      </c>
      <c r="P28">
        <f t="shared" si="22"/>
        <v>3259.7520000000004</v>
      </c>
      <c r="S28" s="43">
        <f t="shared" si="1"/>
        <v>13389.869965995083</v>
      </c>
      <c r="T28" s="31">
        <f t="shared" si="2"/>
        <v>0.22504577043380941</v>
      </c>
      <c r="U28" s="31">
        <f t="shared" si="3"/>
        <v>3888.4020340049174</v>
      </c>
      <c r="V28" s="31">
        <f t="shared" si="4"/>
        <v>15119670.378053579</v>
      </c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50"/>
      <c r="AJ28" s="122">
        <v>24</v>
      </c>
      <c r="AK28" s="123">
        <v>33791.976000000002</v>
      </c>
      <c r="AL28" s="124">
        <f t="shared" si="5"/>
        <v>1153.7769291728835</v>
      </c>
      <c r="AM28" s="124">
        <f t="shared" si="6"/>
        <v>0.96585648234442156</v>
      </c>
      <c r="AN28" s="124">
        <f t="shared" si="7"/>
        <v>32638.199070827119</v>
      </c>
      <c r="AO28" s="124">
        <f t="shared" si="8"/>
        <v>1065252038.5869402</v>
      </c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7"/>
      <c r="BC28" s="122">
        <v>24</v>
      </c>
      <c r="BD28" s="123">
        <v>33791.976000000002</v>
      </c>
      <c r="BE28" s="123">
        <v>7680</v>
      </c>
      <c r="BF28" s="123">
        <v>11680</v>
      </c>
      <c r="BG28" s="124">
        <f t="shared" si="9"/>
        <v>3195.4222142610615</v>
      </c>
      <c r="BH28" s="124">
        <f t="shared" si="10"/>
        <v>0.90543843265451363</v>
      </c>
      <c r="BI28" s="124">
        <f t="shared" si="11"/>
        <v>30596.553785738943</v>
      </c>
      <c r="BJ28" s="124">
        <f t="shared" si="12"/>
        <v>936149103.56361604</v>
      </c>
      <c r="BK28" s="124"/>
      <c r="BL28" s="124"/>
      <c r="BM28" s="124"/>
      <c r="BN28" s="111" t="s">
        <v>484</v>
      </c>
      <c r="BO28" s="124"/>
      <c r="BP28" s="139">
        <f>BO21*BP27/BO27</f>
        <v>0.21731900172932353</v>
      </c>
      <c r="BQ28" s="139">
        <f>BO22*BQ27/BO27</f>
        <v>0.28490700523133694</v>
      </c>
      <c r="BR28" s="124"/>
      <c r="BS28" s="124"/>
      <c r="BT28" s="124"/>
      <c r="BU28" s="124"/>
      <c r="BV28" s="127"/>
      <c r="BX28" s="69">
        <f t="shared" si="23"/>
        <v>17278.272000000001</v>
      </c>
      <c r="BY28" s="59">
        <f t="shared" si="24"/>
        <v>14018.52</v>
      </c>
      <c r="BZ28" s="59">
        <f t="shared" si="25"/>
        <v>7680</v>
      </c>
      <c r="CA28" s="31">
        <f t="shared" si="26"/>
        <v>13130.898722224101</v>
      </c>
      <c r="CB28" s="31">
        <f t="shared" si="27"/>
        <v>0.24003403105217347</v>
      </c>
      <c r="CC28" s="31">
        <f t="shared" si="28"/>
        <v>4147.3732777758996</v>
      </c>
      <c r="CD28" s="31">
        <f t="shared" si="29"/>
        <v>17200705.105209608</v>
      </c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50"/>
      <c r="CR28" s="69">
        <v>33791.976000000002</v>
      </c>
      <c r="CS28" s="31">
        <v>24</v>
      </c>
      <c r="CT28" s="31">
        <f t="shared" si="13"/>
        <v>576</v>
      </c>
      <c r="CU28" s="31">
        <f t="shared" si="14"/>
        <v>13824</v>
      </c>
      <c r="CV28" s="42">
        <f t="shared" si="15"/>
        <v>5416.2720973262785</v>
      </c>
      <c r="CW28" s="42">
        <f t="shared" si="16"/>
        <v>28375.703902673726</v>
      </c>
      <c r="CX28" s="42">
        <f t="shared" si="30"/>
        <v>23458.315173406096</v>
      </c>
      <c r="CY28" s="31">
        <f t="shared" si="31"/>
        <v>2295.8448080591093</v>
      </c>
      <c r="CZ28" s="42">
        <f t="shared" si="32"/>
        <v>7712.1169053853882</v>
      </c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50"/>
      <c r="DN28" s="69">
        <v>33791.976000000002</v>
      </c>
      <c r="DO28" s="16">
        <f t="shared" si="17"/>
        <v>28375.703902673726</v>
      </c>
      <c r="DP28">
        <f t="shared" si="36"/>
        <v>0</v>
      </c>
      <c r="DQ28" s="66">
        <f t="shared" si="37"/>
        <v>5019.8084361863812</v>
      </c>
      <c r="DR28" s="59">
        <v>19360</v>
      </c>
      <c r="DS28">
        <f t="shared" si="38"/>
        <v>5838.0092255414866</v>
      </c>
      <c r="DT28" s="31">
        <f t="shared" si="39"/>
        <v>0.82723682019833689</v>
      </c>
      <c r="DU28" s="31">
        <f t="shared" si="40"/>
        <v>27953.966774458517</v>
      </c>
      <c r="DV28" s="31">
        <f t="shared" si="41"/>
        <v>781424258.42753065</v>
      </c>
      <c r="DZ28" s="29"/>
      <c r="EA28" s="29" t="s">
        <v>424</v>
      </c>
      <c r="EB28" s="29" t="s">
        <v>412</v>
      </c>
      <c r="EC28" s="29" t="s">
        <v>425</v>
      </c>
      <c r="ED28" s="29" t="s">
        <v>426</v>
      </c>
      <c r="EE28" s="29" t="s">
        <v>427</v>
      </c>
      <c r="EF28" s="29" t="s">
        <v>428</v>
      </c>
      <c r="EG28" s="29" t="s">
        <v>429</v>
      </c>
      <c r="EH28" s="29" t="s">
        <v>430</v>
      </c>
      <c r="EJ28" s="69">
        <f t="shared" si="42"/>
        <v>17278.272000000001</v>
      </c>
      <c r="EK28" s="59">
        <f t="shared" si="53"/>
        <v>14018.52</v>
      </c>
      <c r="EL28" s="66">
        <f t="shared" si="53"/>
        <v>21132.876</v>
      </c>
      <c r="EM28" s="59">
        <f t="shared" si="43"/>
        <v>7680</v>
      </c>
      <c r="EN28">
        <f t="shared" si="44"/>
        <v>13051.358510026506</v>
      </c>
      <c r="EO28" s="31">
        <f t="shared" si="45"/>
        <v>0.24463751293957486</v>
      </c>
      <c r="EP28" s="31">
        <f t="shared" si="46"/>
        <v>4226.9134899734945</v>
      </c>
      <c r="EQ28" s="31">
        <f t="shared" si="47"/>
        <v>17866797.651719905</v>
      </c>
    </row>
    <row r="29" spans="1:159" ht="15.75" thickBot="1" x14ac:dyDescent="0.3">
      <c r="A29" s="4" t="s">
        <v>30</v>
      </c>
      <c r="B29" s="5">
        <v>28</v>
      </c>
      <c r="C29" s="5">
        <v>28</v>
      </c>
      <c r="D29" s="5">
        <v>12400</v>
      </c>
      <c r="E29" s="5">
        <v>21415.067999999999</v>
      </c>
      <c r="F29">
        <f t="shared" si="20"/>
        <v>17278.272000000001</v>
      </c>
      <c r="G29">
        <f t="shared" si="34"/>
        <v>14018.52</v>
      </c>
      <c r="H29">
        <f t="shared" si="48"/>
        <v>21132.876</v>
      </c>
      <c r="I29">
        <f t="shared" si="50"/>
        <v>21957.72</v>
      </c>
      <c r="J29">
        <f t="shared" si="21"/>
        <v>7680</v>
      </c>
      <c r="K29">
        <f t="shared" si="35"/>
        <v>6480</v>
      </c>
      <c r="L29">
        <f t="shared" si="49"/>
        <v>11040</v>
      </c>
      <c r="M29">
        <f t="shared" si="51"/>
        <v>11600</v>
      </c>
      <c r="N29">
        <f t="shared" si="52"/>
        <v>5440</v>
      </c>
      <c r="O29">
        <f t="shared" si="22"/>
        <v>4720</v>
      </c>
      <c r="P29">
        <f t="shared" si="22"/>
        <v>4136.7959999999985</v>
      </c>
      <c r="S29" s="43">
        <f t="shared" si="1"/>
        <v>16614.013406073696</v>
      </c>
      <c r="T29" s="31">
        <f t="shared" si="2"/>
        <v>0.22419049026257135</v>
      </c>
      <c r="U29" s="31">
        <f t="shared" si="3"/>
        <v>4801.0545939263029</v>
      </c>
      <c r="V29" s="31">
        <f t="shared" si="4"/>
        <v>23050125.213860858</v>
      </c>
      <c r="W29" s="31"/>
      <c r="X29" s="32"/>
      <c r="Y29" s="32"/>
      <c r="Z29" s="31"/>
      <c r="AA29" s="31"/>
      <c r="AB29" s="31"/>
      <c r="AC29" s="31"/>
      <c r="AD29" s="31"/>
      <c r="AE29" s="31"/>
      <c r="AF29" s="31"/>
      <c r="AG29" s="31"/>
      <c r="AH29" s="50"/>
      <c r="AJ29" s="122">
        <v>25</v>
      </c>
      <c r="AK29" s="123">
        <v>39558.948000000004</v>
      </c>
      <c r="AL29" s="124">
        <f t="shared" si="5"/>
        <v>1164.6190032773532</v>
      </c>
      <c r="AM29" s="124">
        <f t="shared" si="6"/>
        <v>0.97055990964983818</v>
      </c>
      <c r="AN29" s="124">
        <f t="shared" si="7"/>
        <v>38394.328996722652</v>
      </c>
      <c r="AO29" s="124">
        <f t="shared" si="8"/>
        <v>1474124499.1085777</v>
      </c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7"/>
      <c r="BC29" s="122">
        <v>25</v>
      </c>
      <c r="BD29" s="123">
        <v>39558.948000000004</v>
      </c>
      <c r="BE29" s="123">
        <v>12400</v>
      </c>
      <c r="BF29" s="123">
        <v>12880</v>
      </c>
      <c r="BG29" s="124">
        <f t="shared" si="9"/>
        <v>3698.1277827009308</v>
      </c>
      <c r="BH29" s="124">
        <f t="shared" si="10"/>
        <v>0.90651602305751577</v>
      </c>
      <c r="BI29" s="124">
        <f t="shared" si="11"/>
        <v>35860.820217299071</v>
      </c>
      <c r="BJ29" s="124">
        <f t="shared" si="12"/>
        <v>1285998426.6574459</v>
      </c>
      <c r="BK29" s="124"/>
      <c r="BL29" s="124"/>
      <c r="BM29" s="124"/>
      <c r="BN29" s="111" t="s">
        <v>485</v>
      </c>
      <c r="BO29" s="124"/>
      <c r="BP29" s="140">
        <f>CORREL($BE$5:$BE$146,BE5:BE146)</f>
        <v>0.99999999999999989</v>
      </c>
      <c r="BQ29" s="140">
        <f>CORREL($BE$5:$BE$146,BF5:BF146)</f>
        <v>0.29999874970036877</v>
      </c>
      <c r="BR29" s="124"/>
      <c r="BS29" s="124"/>
      <c r="BT29" s="124"/>
      <c r="BU29" s="124"/>
      <c r="BV29" s="127"/>
      <c r="BX29" s="69">
        <f t="shared" si="23"/>
        <v>21415.067999999999</v>
      </c>
      <c r="BY29" s="59">
        <f t="shared" si="24"/>
        <v>17278.272000000001</v>
      </c>
      <c r="BZ29" s="59">
        <f t="shared" si="25"/>
        <v>12400</v>
      </c>
      <c r="CA29" s="31">
        <f t="shared" si="26"/>
        <v>16821.799758068053</v>
      </c>
      <c r="CB29" s="31">
        <f t="shared" si="27"/>
        <v>0.21448767951294603</v>
      </c>
      <c r="CC29" s="31">
        <f t="shared" si="28"/>
        <v>4593.2682419319462</v>
      </c>
      <c r="CD29" s="31">
        <f t="shared" si="29"/>
        <v>21098113.142340593</v>
      </c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50"/>
      <c r="CR29" s="69">
        <v>39558.948000000004</v>
      </c>
      <c r="CS29" s="31">
        <v>25</v>
      </c>
      <c r="CT29" s="31">
        <f t="shared" si="13"/>
        <v>625</v>
      </c>
      <c r="CU29" s="31">
        <f t="shared" si="14"/>
        <v>15625</v>
      </c>
      <c r="CV29" s="42">
        <f t="shared" si="15"/>
        <v>5621.3658179336853</v>
      </c>
      <c r="CW29" s="42">
        <f t="shared" si="16"/>
        <v>33937.582182066319</v>
      </c>
      <c r="CX29" s="42">
        <f t="shared" si="30"/>
        <v>28375.703902673726</v>
      </c>
      <c r="CY29" s="31">
        <f t="shared" si="31"/>
        <v>2692.3601962867078</v>
      </c>
      <c r="CZ29" s="42">
        <f t="shared" si="32"/>
        <v>8313.7260142203922</v>
      </c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50"/>
      <c r="DN29" s="69">
        <v>39558.948000000004</v>
      </c>
      <c r="DO29" s="16">
        <f t="shared" si="17"/>
        <v>33937.582182066319</v>
      </c>
      <c r="DP29">
        <f t="shared" si="36"/>
        <v>0</v>
      </c>
      <c r="DQ29" s="66">
        <f t="shared" si="37"/>
        <v>5215.7688265939014</v>
      </c>
      <c r="DR29" s="59">
        <v>25280</v>
      </c>
      <c r="DS29">
        <f t="shared" si="38"/>
        <v>6198.4760203537226</v>
      </c>
      <c r="DT29" s="31">
        <f t="shared" si="39"/>
        <v>0.84331039287612697</v>
      </c>
      <c r="DU29" s="31">
        <f t="shared" si="40"/>
        <v>33360.471979646281</v>
      </c>
      <c r="DV29" s="31">
        <f t="shared" si="41"/>
        <v>1112921090.7047646</v>
      </c>
      <c r="DZ29" s="27" t="s">
        <v>418</v>
      </c>
      <c r="EA29" s="27">
        <v>4865.9016540617304</v>
      </c>
      <c r="EB29" s="27">
        <v>4090.4491158255946</v>
      </c>
      <c r="EC29" s="27">
        <v>1.1895763805583051</v>
      </c>
      <c r="ED29" s="27">
        <v>0.23627047256719216</v>
      </c>
      <c r="EE29" s="27">
        <v>-3222.6800999301768</v>
      </c>
      <c r="EF29" s="27">
        <v>12954.483408053638</v>
      </c>
      <c r="EG29" s="27">
        <v>-3222.6800999301768</v>
      </c>
      <c r="EH29" s="27">
        <v>12954.483408053638</v>
      </c>
      <c r="EJ29" s="69">
        <f t="shared" si="42"/>
        <v>21415.067999999999</v>
      </c>
      <c r="EK29" s="59">
        <f t="shared" si="53"/>
        <v>17278.272000000001</v>
      </c>
      <c r="EL29" s="66">
        <f t="shared" si="53"/>
        <v>14018.52</v>
      </c>
      <c r="EM29" s="59">
        <f t="shared" si="43"/>
        <v>12400</v>
      </c>
      <c r="EN29">
        <f t="shared" si="44"/>
        <v>16820.765719602132</v>
      </c>
      <c r="EO29" s="31">
        <f t="shared" si="45"/>
        <v>0.21453596506898168</v>
      </c>
      <c r="EP29" s="31">
        <f t="shared" si="46"/>
        <v>4594.3022803978674</v>
      </c>
      <c r="EQ29" s="31">
        <f t="shared" si="47"/>
        <v>21107613.443669043</v>
      </c>
    </row>
    <row r="30" spans="1:159" ht="30.75" thickBot="1" x14ac:dyDescent="0.3">
      <c r="A30" s="4" t="s">
        <v>31</v>
      </c>
      <c r="B30" s="5">
        <v>29</v>
      </c>
      <c r="C30" s="5">
        <v>29</v>
      </c>
      <c r="D30" s="5">
        <v>7440</v>
      </c>
      <c r="E30" s="5">
        <v>13424.124</v>
      </c>
      <c r="F30">
        <f t="shared" si="20"/>
        <v>21415.067999999999</v>
      </c>
      <c r="G30">
        <f t="shared" si="34"/>
        <v>17278.272000000001</v>
      </c>
      <c r="H30">
        <f t="shared" si="48"/>
        <v>14018.52</v>
      </c>
      <c r="I30">
        <f t="shared" si="50"/>
        <v>21132.876</v>
      </c>
      <c r="J30">
        <f t="shared" si="21"/>
        <v>12400</v>
      </c>
      <c r="K30">
        <f t="shared" si="35"/>
        <v>7680</v>
      </c>
      <c r="L30">
        <f t="shared" si="49"/>
        <v>6480</v>
      </c>
      <c r="M30">
        <f t="shared" si="51"/>
        <v>11040</v>
      </c>
      <c r="N30">
        <f t="shared" si="52"/>
        <v>11600</v>
      </c>
      <c r="O30">
        <f t="shared" si="22"/>
        <v>-4960</v>
      </c>
      <c r="P30">
        <f t="shared" si="22"/>
        <v>-7990.9439999999995</v>
      </c>
      <c r="S30" s="43">
        <f t="shared" si="1"/>
        <v>13225.930469041934</v>
      </c>
      <c r="T30" s="31">
        <f t="shared" si="2"/>
        <v>1.4763982436251767E-2</v>
      </c>
      <c r="U30" s="31">
        <f t="shared" si="3"/>
        <v>198.19353095806582</v>
      </c>
      <c r="V30" s="31">
        <f t="shared" si="4"/>
        <v>39280.675713625795</v>
      </c>
      <c r="W30" s="31"/>
      <c r="X30" s="27"/>
      <c r="Y30" s="27"/>
      <c r="Z30" s="31"/>
      <c r="AA30" s="31"/>
      <c r="AB30" s="31"/>
      <c r="AC30" s="31"/>
      <c r="AD30" s="31"/>
      <c r="AE30" s="31"/>
      <c r="AF30" s="31"/>
      <c r="AG30" s="31"/>
      <c r="AH30" s="50"/>
      <c r="AJ30" s="122">
        <v>26</v>
      </c>
      <c r="AK30" s="123">
        <v>29480.256000000001</v>
      </c>
      <c r="AL30" s="124">
        <f t="shared" si="5"/>
        <v>1175.4610773818226</v>
      </c>
      <c r="AM30" s="124">
        <f t="shared" si="6"/>
        <v>0.96012717537521297</v>
      </c>
      <c r="AN30" s="124">
        <f t="shared" si="7"/>
        <v>28304.794922618177</v>
      </c>
      <c r="AO30" s="124">
        <f t="shared" si="8"/>
        <v>801161415.61147177</v>
      </c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7"/>
      <c r="BC30" s="122">
        <v>26</v>
      </c>
      <c r="BD30" s="123">
        <v>29480.256000000001</v>
      </c>
      <c r="BE30" s="123">
        <v>7440</v>
      </c>
      <c r="BF30" s="123">
        <v>9600</v>
      </c>
      <c r="BG30" s="124">
        <f t="shared" si="9"/>
        <v>2961.7051216190152</v>
      </c>
      <c r="BH30" s="124">
        <f t="shared" si="10"/>
        <v>0.89953597683754793</v>
      </c>
      <c r="BI30" s="124">
        <f t="shared" si="11"/>
        <v>26518.550878380986</v>
      </c>
      <c r="BJ30" s="124">
        <f t="shared" si="12"/>
        <v>703233540.68928099</v>
      </c>
      <c r="BK30" s="124"/>
      <c r="BL30" s="124"/>
      <c r="BM30" s="124"/>
      <c r="BN30" s="111" t="s">
        <v>486</v>
      </c>
      <c r="BO30" s="124">
        <f>STDEVP(BD5:BD146)</f>
        <v>5267.4362822009753</v>
      </c>
      <c r="BP30" s="124">
        <f>STDEVP(BE5:BE146)</f>
        <v>3950.9048696005334</v>
      </c>
      <c r="BQ30" s="124">
        <f>STDEVP(BF5:BF146)</f>
        <v>3076.9635049882468</v>
      </c>
      <c r="BR30" s="124"/>
      <c r="BS30" s="124"/>
      <c r="BT30" s="124"/>
      <c r="BU30" s="124"/>
      <c r="BV30" s="127"/>
      <c r="BX30" s="69">
        <f t="shared" si="23"/>
        <v>13424.124</v>
      </c>
      <c r="BY30" s="59">
        <f t="shared" si="24"/>
        <v>21415.067999999999</v>
      </c>
      <c r="BZ30" s="59">
        <f t="shared" si="25"/>
        <v>7440</v>
      </c>
      <c r="CA30" s="31">
        <f t="shared" si="26"/>
        <v>14741.229875491172</v>
      </c>
      <c r="CB30" s="31">
        <f t="shared" si="27"/>
        <v>9.8114847232577101E-2</v>
      </c>
      <c r="CC30" s="31">
        <f t="shared" si="28"/>
        <v>1317.1058754911719</v>
      </c>
      <c r="CD30" s="31">
        <f t="shared" si="29"/>
        <v>1734767.8872533664</v>
      </c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50"/>
      <c r="CR30" s="69">
        <v>29480.256000000001</v>
      </c>
      <c r="CS30" s="31">
        <v>26</v>
      </c>
      <c r="CT30" s="31">
        <f t="shared" si="13"/>
        <v>676</v>
      </c>
      <c r="CU30" s="31">
        <f t="shared" si="14"/>
        <v>17576</v>
      </c>
      <c r="CV30" s="42">
        <f t="shared" si="15"/>
        <v>5831.0975579662936</v>
      </c>
      <c r="CW30" s="42">
        <f t="shared" si="16"/>
        <v>23649.158442033709</v>
      </c>
      <c r="CX30" s="42">
        <f t="shared" si="30"/>
        <v>33937.582182066319</v>
      </c>
      <c r="CY30" s="31">
        <f t="shared" si="31"/>
        <v>3140.844228493057</v>
      </c>
      <c r="CZ30" s="42">
        <f t="shared" si="32"/>
        <v>8971.9417864593506</v>
      </c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50"/>
      <c r="DN30" s="69">
        <v>29480.256000000001</v>
      </c>
      <c r="DO30" s="16">
        <f t="shared" si="17"/>
        <v>23649.158442033709</v>
      </c>
      <c r="DP30">
        <f t="shared" si="36"/>
        <v>0</v>
      </c>
      <c r="DQ30" s="66">
        <f t="shared" si="37"/>
        <v>5416.2720973262785</v>
      </c>
      <c r="DR30" s="59">
        <v>17040</v>
      </c>
      <c r="DS30">
        <f t="shared" si="38"/>
        <v>5758.2116830943096</v>
      </c>
      <c r="DT30" s="31">
        <f t="shared" si="39"/>
        <v>0.80467565535746</v>
      </c>
      <c r="DU30" s="31">
        <f t="shared" si="40"/>
        <v>23722.044316905693</v>
      </c>
      <c r="DV30" s="31">
        <f t="shared" si="41"/>
        <v>562735386.57323766</v>
      </c>
      <c r="DZ30" s="27" t="str">
        <f>DQ4</f>
        <v>Yt(2)</v>
      </c>
      <c r="EA30" s="27">
        <v>0.41923902738149083</v>
      </c>
      <c r="EB30" s="27">
        <v>0.12987915353840435</v>
      </c>
      <c r="EC30" s="27">
        <v>3.227916227968985</v>
      </c>
      <c r="ED30" s="27">
        <v>1.56041971312474E-3</v>
      </c>
      <c r="EE30" s="27">
        <v>0.16241193534648435</v>
      </c>
      <c r="EF30" s="27">
        <v>0.6760661194164973</v>
      </c>
      <c r="EG30" s="27">
        <v>0.16241193534648435</v>
      </c>
      <c r="EH30" s="27">
        <v>0.6760661194164973</v>
      </c>
      <c r="EJ30" s="69">
        <f t="shared" si="42"/>
        <v>13424.124</v>
      </c>
      <c r="EK30" s="59">
        <f t="shared" si="53"/>
        <v>21415.067999999999</v>
      </c>
      <c r="EL30" s="66">
        <f t="shared" si="53"/>
        <v>17278.272000000001</v>
      </c>
      <c r="EM30" s="59">
        <f t="shared" si="43"/>
        <v>7440</v>
      </c>
      <c r="EN30">
        <f t="shared" si="44"/>
        <v>14729.81059273937</v>
      </c>
      <c r="EO30" s="31">
        <f t="shared" si="45"/>
        <v>9.7264193383446856E-2</v>
      </c>
      <c r="EP30" s="31">
        <f t="shared" si="46"/>
        <v>1305.6865927393701</v>
      </c>
      <c r="EQ30" s="31">
        <f t="shared" si="47"/>
        <v>1704817.4784593456</v>
      </c>
    </row>
    <row r="31" spans="1:159" ht="30.75" thickBot="1" x14ac:dyDescent="0.3">
      <c r="A31" s="4" t="s">
        <v>32</v>
      </c>
      <c r="B31" s="5">
        <v>30</v>
      </c>
      <c r="C31" s="5">
        <v>30</v>
      </c>
      <c r="D31" s="5">
        <v>8560</v>
      </c>
      <c r="E31" s="5">
        <v>17806.752</v>
      </c>
      <c r="F31">
        <f t="shared" si="20"/>
        <v>13424.124</v>
      </c>
      <c r="G31">
        <f t="shared" si="34"/>
        <v>21415.067999999999</v>
      </c>
      <c r="H31">
        <f t="shared" si="48"/>
        <v>17278.272000000001</v>
      </c>
      <c r="I31">
        <f t="shared" si="50"/>
        <v>14018.52</v>
      </c>
      <c r="J31">
        <f t="shared" si="21"/>
        <v>7440</v>
      </c>
      <c r="K31">
        <f t="shared" si="35"/>
        <v>12400</v>
      </c>
      <c r="L31">
        <f t="shared" si="49"/>
        <v>7680</v>
      </c>
      <c r="M31">
        <f t="shared" si="51"/>
        <v>6480</v>
      </c>
      <c r="N31">
        <f t="shared" si="52"/>
        <v>11040</v>
      </c>
      <c r="O31">
        <f t="shared" si="22"/>
        <v>1120</v>
      </c>
      <c r="P31">
        <f t="shared" si="22"/>
        <v>4382.6280000000006</v>
      </c>
      <c r="S31" s="43">
        <f t="shared" si="1"/>
        <v>13990.981454823299</v>
      </c>
      <c r="T31" s="31">
        <f t="shared" si="2"/>
        <v>0.21428784683342034</v>
      </c>
      <c r="U31" s="31">
        <f t="shared" si="3"/>
        <v>3815.7705451767015</v>
      </c>
      <c r="V31" s="31">
        <f t="shared" si="4"/>
        <v>14560104.853438102</v>
      </c>
      <c r="W31" s="31"/>
      <c r="X31" s="27"/>
      <c r="Y31" s="27"/>
      <c r="Z31" s="31"/>
      <c r="AA31" s="31"/>
      <c r="AB31" s="31"/>
      <c r="AC31" s="31"/>
      <c r="AD31" s="31"/>
      <c r="AE31" s="31"/>
      <c r="AF31" s="31"/>
      <c r="AG31" s="31"/>
      <c r="AH31" s="50"/>
      <c r="AJ31" s="122">
        <v>27</v>
      </c>
      <c r="AK31" s="123">
        <v>32527.775999999998</v>
      </c>
      <c r="AL31" s="124">
        <f t="shared" si="5"/>
        <v>1186.3031514862923</v>
      </c>
      <c r="AM31" s="124">
        <f t="shared" si="6"/>
        <v>0.9635295339132226</v>
      </c>
      <c r="AN31" s="124">
        <f t="shared" si="7"/>
        <v>31341.472848513706</v>
      </c>
      <c r="AO31" s="124">
        <f t="shared" si="8"/>
        <v>982287920.31412184</v>
      </c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7"/>
      <c r="BC31" s="122">
        <v>27</v>
      </c>
      <c r="BD31" s="123">
        <v>32527.775999999998</v>
      </c>
      <c r="BE31" s="123">
        <v>8560</v>
      </c>
      <c r="BF31" s="123">
        <v>8160</v>
      </c>
      <c r="BG31" s="124">
        <f t="shared" si="9"/>
        <v>2903.17106236259</v>
      </c>
      <c r="BH31" s="124">
        <f t="shared" si="10"/>
        <v>0.91074793855065306</v>
      </c>
      <c r="BI31" s="124">
        <f t="shared" si="11"/>
        <v>29624.604937637407</v>
      </c>
      <c r="BJ31" s="124">
        <f t="shared" si="12"/>
        <v>877617217.71109056</v>
      </c>
      <c r="BK31" s="124"/>
      <c r="BL31" s="124"/>
      <c r="BM31" s="124"/>
      <c r="BN31" s="111" t="s">
        <v>487</v>
      </c>
      <c r="BO31" s="124"/>
      <c r="BP31" s="124">
        <f>BO21*BP30/BO30</f>
        <v>0.45456794836654058</v>
      </c>
      <c r="BQ31" s="124">
        <f>BO22*BQ30/BO30</f>
        <v>0.45791489199804308</v>
      </c>
      <c r="BR31" s="124"/>
      <c r="BS31" s="124"/>
      <c r="BT31" s="124"/>
      <c r="BU31" s="124"/>
      <c r="BV31" s="127"/>
      <c r="BX31" s="69">
        <f t="shared" si="23"/>
        <v>17806.752</v>
      </c>
      <c r="BY31" s="59">
        <f t="shared" si="24"/>
        <v>13424.124</v>
      </c>
      <c r="BZ31" s="59">
        <f t="shared" si="25"/>
        <v>8560</v>
      </c>
      <c r="CA31" s="31">
        <f t="shared" si="26"/>
        <v>13533.211749354638</v>
      </c>
      <c r="CB31" s="31">
        <f t="shared" si="27"/>
        <v>0.23999549444196014</v>
      </c>
      <c r="CC31" s="31">
        <f t="shared" si="28"/>
        <v>4273.5402506453629</v>
      </c>
      <c r="CD31" s="31">
        <f t="shared" si="29"/>
        <v>18263146.273886032</v>
      </c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50"/>
      <c r="CR31" s="69">
        <v>32527.775999999998</v>
      </c>
      <c r="CS31" s="31">
        <v>27</v>
      </c>
      <c r="CT31" s="31">
        <f t="shared" si="13"/>
        <v>729</v>
      </c>
      <c r="CU31" s="31">
        <f t="shared" si="14"/>
        <v>19683</v>
      </c>
      <c r="CV31" s="42">
        <f t="shared" si="15"/>
        <v>6045.5148869742779</v>
      </c>
      <c r="CW31" s="42">
        <f t="shared" si="16"/>
        <v>26482.261113025721</v>
      </c>
      <c r="CX31" s="42">
        <f t="shared" si="30"/>
        <v>23649.158442033709</v>
      </c>
      <c r="CY31" s="31">
        <f t="shared" si="31"/>
        <v>2311.2335228662405</v>
      </c>
      <c r="CZ31" s="42">
        <f t="shared" si="32"/>
        <v>8356.7484098405184</v>
      </c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50"/>
      <c r="DN31" s="69">
        <v>32527.775999999998</v>
      </c>
      <c r="DO31" s="16">
        <f t="shared" si="17"/>
        <v>26482.261113025721</v>
      </c>
      <c r="DP31">
        <f t="shared" si="36"/>
        <v>0</v>
      </c>
      <c r="DQ31" s="66">
        <f t="shared" si="37"/>
        <v>5621.3658179336853</v>
      </c>
      <c r="DR31" s="59">
        <v>16720</v>
      </c>
      <c r="DS31">
        <f t="shared" si="38"/>
        <v>5766.7401292104605</v>
      </c>
      <c r="DT31" s="31">
        <f t="shared" si="39"/>
        <v>0.82271335952355107</v>
      </c>
      <c r="DU31" s="31">
        <f t="shared" si="40"/>
        <v>26761.035870789536</v>
      </c>
      <c r="DV31" s="31">
        <f t="shared" si="41"/>
        <v>716153040.87768424</v>
      </c>
      <c r="DZ31" s="28" t="str">
        <f>DR4</f>
        <v>Xt</v>
      </c>
      <c r="EA31" s="28">
        <v>0.60456042230406748</v>
      </c>
      <c r="EB31" s="28">
        <v>5.6590477226191281E-2</v>
      </c>
      <c r="EC31" s="28">
        <v>10.683076940447924</v>
      </c>
      <c r="ED31" s="28">
        <v>9.3948679935409021E-20</v>
      </c>
      <c r="EE31" s="28">
        <v>0.49265664631758188</v>
      </c>
      <c r="EF31" s="28">
        <v>0.71646419829055308</v>
      </c>
      <c r="EG31" s="28">
        <v>0.49265664631758188</v>
      </c>
      <c r="EH31" s="28">
        <v>0.71646419829055308</v>
      </c>
      <c r="EJ31" s="69">
        <f t="shared" si="42"/>
        <v>17806.752</v>
      </c>
      <c r="EK31" s="59">
        <f t="shared" si="53"/>
        <v>13424.124</v>
      </c>
      <c r="EL31" s="66">
        <f t="shared" si="53"/>
        <v>21415.067999999999</v>
      </c>
      <c r="EM31" s="59">
        <f t="shared" si="43"/>
        <v>8560</v>
      </c>
      <c r="EN31">
        <f t="shared" si="44"/>
        <v>13452.476325133219</v>
      </c>
      <c r="EO31" s="31">
        <f t="shared" si="45"/>
        <v>0.2445294725768507</v>
      </c>
      <c r="EP31" s="31">
        <f t="shared" si="46"/>
        <v>4354.2756748667816</v>
      </c>
      <c r="EQ31" s="31">
        <f t="shared" si="47"/>
        <v>18959716.652736567</v>
      </c>
    </row>
    <row r="32" spans="1:159" ht="30.75" thickBot="1" x14ac:dyDescent="0.3">
      <c r="A32" s="4" t="s">
        <v>33</v>
      </c>
      <c r="B32" s="5">
        <v>31</v>
      </c>
      <c r="C32" s="5">
        <v>31</v>
      </c>
      <c r="D32" s="5">
        <v>2168</v>
      </c>
      <c r="E32" s="5">
        <v>17568.263999999999</v>
      </c>
      <c r="F32">
        <f t="shared" si="20"/>
        <v>17806.752</v>
      </c>
      <c r="G32">
        <f t="shared" si="34"/>
        <v>13424.124</v>
      </c>
      <c r="H32">
        <f t="shared" si="48"/>
        <v>21415.067999999999</v>
      </c>
      <c r="I32">
        <f t="shared" si="50"/>
        <v>17278.272000000001</v>
      </c>
      <c r="J32">
        <f t="shared" si="21"/>
        <v>8560</v>
      </c>
      <c r="K32">
        <f t="shared" si="35"/>
        <v>7440</v>
      </c>
      <c r="L32">
        <f t="shared" si="49"/>
        <v>12400</v>
      </c>
      <c r="M32">
        <f t="shared" si="51"/>
        <v>7680</v>
      </c>
      <c r="N32">
        <f t="shared" si="52"/>
        <v>6480</v>
      </c>
      <c r="O32">
        <f t="shared" si="22"/>
        <v>-6392</v>
      </c>
      <c r="P32">
        <f t="shared" si="22"/>
        <v>-238.48800000000119</v>
      </c>
      <c r="S32" s="43">
        <f t="shared" si="1"/>
        <v>9624.7261859710761</v>
      </c>
      <c r="T32" s="31">
        <f t="shared" si="2"/>
        <v>0.45215268930549563</v>
      </c>
      <c r="U32" s="31">
        <f t="shared" si="3"/>
        <v>7943.5378140289231</v>
      </c>
      <c r="V32" s="31">
        <f t="shared" si="4"/>
        <v>63099793.002907403</v>
      </c>
      <c r="W32" s="31"/>
      <c r="X32" s="27"/>
      <c r="Y32" s="27"/>
      <c r="Z32" s="31"/>
      <c r="AA32" s="31"/>
      <c r="AB32" s="31"/>
      <c r="AC32" s="31"/>
      <c r="AD32" s="31"/>
      <c r="AE32" s="31"/>
      <c r="AF32" s="31"/>
      <c r="AG32" s="31"/>
      <c r="AH32" s="50"/>
      <c r="AJ32" s="122">
        <v>28</v>
      </c>
      <c r="AK32" s="123">
        <v>33939</v>
      </c>
      <c r="AL32" s="124">
        <f t="shared" si="5"/>
        <v>1197.145225590762</v>
      </c>
      <c r="AM32" s="124">
        <f t="shared" si="6"/>
        <v>0.9647265616078623</v>
      </c>
      <c r="AN32" s="124">
        <f t="shared" si="7"/>
        <v>32741.854774409239</v>
      </c>
      <c r="AO32" s="124">
        <f t="shared" si="8"/>
        <v>1072029054.068505</v>
      </c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7"/>
      <c r="BC32" s="122">
        <v>28</v>
      </c>
      <c r="BD32" s="123">
        <v>33939</v>
      </c>
      <c r="BE32" s="123">
        <v>2168</v>
      </c>
      <c r="BF32" s="123">
        <v>13040</v>
      </c>
      <c r="BG32" s="124">
        <f t="shared" si="9"/>
        <v>2893.0582920796724</v>
      </c>
      <c r="BH32" s="124">
        <f t="shared" si="10"/>
        <v>0.91475711446773111</v>
      </c>
      <c r="BI32" s="124">
        <f t="shared" si="11"/>
        <v>31045.941707920327</v>
      </c>
      <c r="BJ32" s="124">
        <f t="shared" si="12"/>
        <v>963850496.53158689</v>
      </c>
      <c r="BK32" s="124"/>
      <c r="BL32" s="124"/>
      <c r="BM32" s="124"/>
      <c r="BN32" s="111" t="s">
        <v>488</v>
      </c>
      <c r="BO32" s="124"/>
      <c r="BP32" s="141">
        <f>BP29*BP31/BO8</f>
        <v>0.83991108482700649</v>
      </c>
      <c r="BQ32" s="141">
        <f>BQ29*BQ31/BO8</f>
        <v>0.25382752490268989</v>
      </c>
      <c r="BR32" s="142">
        <f>BP32+BQ32</f>
        <v>1.0937386097296964</v>
      </c>
      <c r="BS32" s="124"/>
      <c r="BT32" s="124"/>
      <c r="BU32" s="124"/>
      <c r="BV32" s="127"/>
      <c r="BX32" s="69">
        <f t="shared" si="23"/>
        <v>17568.263999999999</v>
      </c>
      <c r="BY32" s="59">
        <f t="shared" si="24"/>
        <v>17806.752</v>
      </c>
      <c r="BZ32" s="59">
        <f t="shared" si="25"/>
        <v>2168</v>
      </c>
      <c r="CA32" s="31">
        <f t="shared" si="26"/>
        <v>10626.446592198961</v>
      </c>
      <c r="CB32" s="31">
        <f t="shared" si="27"/>
        <v>0.39513394196495671</v>
      </c>
      <c r="CC32" s="31">
        <f t="shared" si="28"/>
        <v>6941.8174078010379</v>
      </c>
      <c r="CD32" s="31">
        <f t="shared" si="29"/>
        <v>48188828.92324952</v>
      </c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50"/>
      <c r="CR32" s="69">
        <v>33939</v>
      </c>
      <c r="CS32" s="31">
        <v>28</v>
      </c>
      <c r="CT32" s="31">
        <f t="shared" si="13"/>
        <v>784</v>
      </c>
      <c r="CU32" s="31">
        <f t="shared" si="14"/>
        <v>21952</v>
      </c>
      <c r="CV32" s="42">
        <f t="shared" si="15"/>
        <v>6264.6653745078102</v>
      </c>
      <c r="CW32" s="42">
        <f t="shared" si="16"/>
        <v>27674.334625492189</v>
      </c>
      <c r="CX32" s="42">
        <f t="shared" si="30"/>
        <v>26482.261113025721</v>
      </c>
      <c r="CY32" s="31">
        <f t="shared" si="31"/>
        <v>2539.6817638586408</v>
      </c>
      <c r="CZ32" s="42">
        <f t="shared" si="32"/>
        <v>8804.347138366451</v>
      </c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50"/>
      <c r="DN32" s="69">
        <v>33939</v>
      </c>
      <c r="DO32" s="16">
        <f t="shared" si="17"/>
        <v>27674.334625492189</v>
      </c>
      <c r="DP32">
        <f t="shared" si="36"/>
        <v>0</v>
      </c>
      <c r="DQ32" s="66">
        <f t="shared" si="37"/>
        <v>5831.0975579662936</v>
      </c>
      <c r="DR32" s="59">
        <v>15208</v>
      </c>
      <c r="DS32">
        <f t="shared" si="38"/>
        <v>5708.4151085100302</v>
      </c>
      <c r="DT32" s="31">
        <f t="shared" si="39"/>
        <v>0.8318036739883311</v>
      </c>
      <c r="DU32" s="31">
        <f t="shared" si="40"/>
        <v>28230.584891489969</v>
      </c>
      <c r="DV32" s="31">
        <f t="shared" si="41"/>
        <v>796965923.31562173</v>
      </c>
      <c r="EJ32" s="69">
        <f t="shared" si="42"/>
        <v>17568.263999999999</v>
      </c>
      <c r="EK32" s="59">
        <f t="shared" si="53"/>
        <v>17806.752</v>
      </c>
      <c r="EL32" s="66">
        <f t="shared" si="53"/>
        <v>13424.124</v>
      </c>
      <c r="EM32" s="59">
        <f t="shared" si="43"/>
        <v>2168</v>
      </c>
      <c r="EN32">
        <f t="shared" si="44"/>
        <v>10582.504473833607</v>
      </c>
      <c r="EO32" s="31">
        <f t="shared" si="45"/>
        <v>0.39763516339271726</v>
      </c>
      <c r="EP32" s="31">
        <f t="shared" si="46"/>
        <v>6985.7595261663919</v>
      </c>
      <c r="EQ32" s="31">
        <f t="shared" si="47"/>
        <v>48800836.157424495</v>
      </c>
    </row>
    <row r="33" spans="1:147" ht="60.75" thickBot="1" x14ac:dyDescent="0.3">
      <c r="A33" s="4" t="s">
        <v>39</v>
      </c>
      <c r="B33" s="5">
        <v>1</v>
      </c>
      <c r="C33" s="5">
        <v>32</v>
      </c>
      <c r="D33" s="5">
        <v>10880</v>
      </c>
      <c r="E33" s="5">
        <v>20264.675999999999</v>
      </c>
      <c r="F33">
        <f t="shared" si="20"/>
        <v>17568.263999999999</v>
      </c>
      <c r="G33">
        <f t="shared" si="34"/>
        <v>17806.752</v>
      </c>
      <c r="H33">
        <f t="shared" si="48"/>
        <v>13424.124</v>
      </c>
      <c r="I33">
        <f t="shared" si="50"/>
        <v>21415.067999999999</v>
      </c>
      <c r="J33">
        <f t="shared" si="21"/>
        <v>2168</v>
      </c>
      <c r="K33">
        <f t="shared" si="35"/>
        <v>8560</v>
      </c>
      <c r="L33">
        <f t="shared" si="49"/>
        <v>7440</v>
      </c>
      <c r="M33">
        <f t="shared" si="51"/>
        <v>12400</v>
      </c>
      <c r="N33">
        <f t="shared" si="52"/>
        <v>7680</v>
      </c>
      <c r="O33">
        <f t="shared" si="22"/>
        <v>8712</v>
      </c>
      <c r="P33">
        <f t="shared" si="22"/>
        <v>2696.4120000000003</v>
      </c>
      <c r="S33" s="43">
        <f t="shared" si="1"/>
        <v>15575.729925370415</v>
      </c>
      <c r="T33" s="31">
        <f t="shared" si="2"/>
        <v>0.23138519829429222</v>
      </c>
      <c r="U33" s="31">
        <f t="shared" si="3"/>
        <v>4688.9460746295845</v>
      </c>
      <c r="V33" s="31">
        <f t="shared" si="4"/>
        <v>21986215.290784188</v>
      </c>
      <c r="W33" s="31"/>
      <c r="X33" s="27"/>
      <c r="Y33" s="27"/>
      <c r="Z33" s="31"/>
      <c r="AA33" s="31"/>
      <c r="AB33" s="31"/>
      <c r="AC33" s="31"/>
      <c r="AD33" s="31"/>
      <c r="AE33" s="31"/>
      <c r="AF33" s="31"/>
      <c r="AG33" s="31"/>
      <c r="AH33" s="50"/>
      <c r="AJ33" s="122">
        <v>29</v>
      </c>
      <c r="AK33" s="123">
        <v>38119.512000000002</v>
      </c>
      <c r="AL33" s="124">
        <f t="shared" si="5"/>
        <v>1207.9872996952315</v>
      </c>
      <c r="AM33" s="124">
        <f t="shared" si="6"/>
        <v>0.96831052559919362</v>
      </c>
      <c r="AN33" s="124">
        <f t="shared" si="7"/>
        <v>36911.52470030477</v>
      </c>
      <c r="AO33" s="124">
        <f t="shared" si="8"/>
        <v>1362460655.7012091</v>
      </c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7"/>
      <c r="BC33" s="122">
        <v>29</v>
      </c>
      <c r="BD33" s="123">
        <v>38119.512000000002</v>
      </c>
      <c r="BE33" s="123">
        <v>10880</v>
      </c>
      <c r="BF33" s="123">
        <v>11200</v>
      </c>
      <c r="BG33" s="124">
        <f t="shared" si="9"/>
        <v>3402.8744540386774</v>
      </c>
      <c r="BH33" s="124">
        <f t="shared" si="10"/>
        <v>0.91073142662375439</v>
      </c>
      <c r="BI33" s="124">
        <f t="shared" si="11"/>
        <v>34716.637545961326</v>
      </c>
      <c r="BJ33" s="124">
        <f t="shared" si="12"/>
        <v>1205244922.4976516</v>
      </c>
      <c r="BK33" s="124"/>
      <c r="BL33" s="124"/>
      <c r="BM33" s="124"/>
      <c r="BN33" s="111" t="s">
        <v>489</v>
      </c>
      <c r="BO33" s="124"/>
      <c r="BP33" s="142">
        <f>BP29*BP31</f>
        <v>0.45456794836654052</v>
      </c>
      <c r="BQ33" s="142">
        <f>BQ29*BQ31</f>
        <v>0.13737389506859232</v>
      </c>
      <c r="BR33" s="142">
        <f>BP33+BQ33</f>
        <v>0.5919418434351329</v>
      </c>
      <c r="BS33" s="124"/>
      <c r="BT33" s="124"/>
      <c r="BU33" s="124"/>
      <c r="BV33" s="127"/>
      <c r="BX33" s="69">
        <f t="shared" si="23"/>
        <v>20264.675999999999</v>
      </c>
      <c r="BY33" s="59">
        <f t="shared" si="24"/>
        <v>17568.263999999999</v>
      </c>
      <c r="BZ33" s="59">
        <f t="shared" si="25"/>
        <v>10880</v>
      </c>
      <c r="CA33" s="31">
        <f t="shared" si="26"/>
        <v>15951.740319061053</v>
      </c>
      <c r="CB33" s="31">
        <f t="shared" si="27"/>
        <v>0.21283023133155185</v>
      </c>
      <c r="CC33" s="31">
        <f t="shared" si="28"/>
        <v>4312.9356809389465</v>
      </c>
      <c r="CD33" s="31">
        <f t="shared" si="29"/>
        <v>18601414.187916294</v>
      </c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50"/>
      <c r="CR33" s="69">
        <v>38119.512000000002</v>
      </c>
      <c r="CS33" s="31">
        <v>29</v>
      </c>
      <c r="CT33" s="31">
        <f t="shared" si="13"/>
        <v>841</v>
      </c>
      <c r="CU33" s="31">
        <f t="shared" si="14"/>
        <v>24389</v>
      </c>
      <c r="CV33" s="42">
        <f t="shared" si="15"/>
        <v>6488.5965901170648</v>
      </c>
      <c r="CW33" s="42">
        <f t="shared" si="16"/>
        <v>31630.915409882939</v>
      </c>
      <c r="CX33" s="42">
        <f t="shared" si="30"/>
        <v>27674.334625492189</v>
      </c>
      <c r="CY33" s="31">
        <f t="shared" si="31"/>
        <v>2635.8050352970322</v>
      </c>
      <c r="CZ33" s="42">
        <f t="shared" si="32"/>
        <v>9124.401625414097</v>
      </c>
      <c r="DA33" s="31"/>
      <c r="DB33" s="31"/>
      <c r="DC33" s="31"/>
      <c r="DD33" s="31" t="s">
        <v>407</v>
      </c>
      <c r="DE33" s="31"/>
      <c r="DF33" s="31"/>
      <c r="DG33" s="31"/>
      <c r="DH33" s="31"/>
      <c r="DI33" s="31"/>
      <c r="DJ33" s="31"/>
      <c r="DK33" s="31"/>
      <c r="DL33" s="50"/>
      <c r="DN33" s="69">
        <v>38119.512000000002</v>
      </c>
      <c r="DO33" s="16">
        <f t="shared" si="17"/>
        <v>31630.915409882939</v>
      </c>
      <c r="DP33">
        <f t="shared" si="36"/>
        <v>0</v>
      </c>
      <c r="DQ33" s="66">
        <f t="shared" si="37"/>
        <v>6045.5148869742779</v>
      </c>
      <c r="DR33" s="59">
        <v>22080</v>
      </c>
      <c r="DS33">
        <f t="shared" si="38"/>
        <v>6125.1532092039397</v>
      </c>
      <c r="DT33" s="31">
        <f t="shared" si="39"/>
        <v>0.83931711378666285</v>
      </c>
      <c r="DU33" s="31">
        <f t="shared" si="40"/>
        <v>31994.358790796061</v>
      </c>
      <c r="DV33" s="31">
        <f t="shared" si="41"/>
        <v>1023638994.4341892</v>
      </c>
      <c r="EJ33" s="69">
        <f t="shared" si="42"/>
        <v>20264.675999999999</v>
      </c>
      <c r="EK33" s="59">
        <f t="shared" si="53"/>
        <v>17568.263999999999</v>
      </c>
      <c r="EL33" s="66">
        <f t="shared" si="53"/>
        <v>17806.752</v>
      </c>
      <c r="EM33" s="59">
        <f t="shared" si="43"/>
        <v>10880</v>
      </c>
      <c r="EN33">
        <f t="shared" si="44"/>
        <v>15927.752483529997</v>
      </c>
      <c r="EO33" s="31">
        <f t="shared" si="45"/>
        <v>0.21401395790734587</v>
      </c>
      <c r="EP33" s="31">
        <f t="shared" si="46"/>
        <v>4336.9235164700021</v>
      </c>
      <c r="EQ33" s="31">
        <f t="shared" si="47"/>
        <v>18808905.58771053</v>
      </c>
    </row>
    <row r="34" spans="1:147" ht="15.75" thickBot="1" x14ac:dyDescent="0.3">
      <c r="A34" s="4" t="s">
        <v>40</v>
      </c>
      <c r="B34" s="5">
        <v>2</v>
      </c>
      <c r="C34" s="5">
        <v>33</v>
      </c>
      <c r="D34" s="5">
        <v>9200</v>
      </c>
      <c r="E34" s="5">
        <v>15030.876</v>
      </c>
      <c r="F34">
        <f t="shared" si="20"/>
        <v>20264.675999999999</v>
      </c>
      <c r="G34">
        <f t="shared" si="34"/>
        <v>17568.263999999999</v>
      </c>
      <c r="H34">
        <f t="shared" si="48"/>
        <v>17806.752</v>
      </c>
      <c r="I34">
        <f t="shared" si="50"/>
        <v>13424.124</v>
      </c>
      <c r="J34">
        <f t="shared" si="21"/>
        <v>10880</v>
      </c>
      <c r="K34">
        <f t="shared" si="35"/>
        <v>2168</v>
      </c>
      <c r="L34">
        <f t="shared" si="49"/>
        <v>8560</v>
      </c>
      <c r="M34">
        <f t="shared" si="51"/>
        <v>7440</v>
      </c>
      <c r="N34">
        <f t="shared" si="52"/>
        <v>12400</v>
      </c>
      <c r="O34">
        <f t="shared" si="22"/>
        <v>-1680</v>
      </c>
      <c r="P34">
        <f t="shared" si="22"/>
        <v>-5233.7999999999993</v>
      </c>
      <c r="S34" s="43">
        <f t="shared" si="1"/>
        <v>14428.153446698365</v>
      </c>
      <c r="T34" s="31">
        <f t="shared" si="2"/>
        <v>4.0098963846261208E-2</v>
      </c>
      <c r="U34" s="31">
        <f t="shared" si="3"/>
        <v>602.72255330163534</v>
      </c>
      <c r="V34" s="31">
        <f t="shared" si="4"/>
        <v>363274.47625844268</v>
      </c>
      <c r="W34" s="31"/>
      <c r="X34" s="27"/>
      <c r="Y34" s="27"/>
      <c r="Z34" s="31"/>
      <c r="AA34" s="31"/>
      <c r="AB34" s="31"/>
      <c r="AC34" s="31"/>
      <c r="AD34" s="31"/>
      <c r="AE34" s="31"/>
      <c r="AF34" s="31"/>
      <c r="AG34" s="31"/>
      <c r="AH34" s="50"/>
      <c r="AJ34" s="122">
        <v>30</v>
      </c>
      <c r="AK34" s="123">
        <v>33725.207999999999</v>
      </c>
      <c r="AL34" s="124">
        <f t="shared" si="5"/>
        <v>1218.8293737997012</v>
      </c>
      <c r="AM34" s="124">
        <f t="shared" si="6"/>
        <v>0.96385998942394358</v>
      </c>
      <c r="AN34" s="124">
        <f t="shared" si="7"/>
        <v>32506.378626200298</v>
      </c>
      <c r="AO34" s="124">
        <f t="shared" si="8"/>
        <v>1056664651.3898915</v>
      </c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7"/>
      <c r="BC34" s="122">
        <v>30</v>
      </c>
      <c r="BD34" s="123">
        <v>33725.207999999999</v>
      </c>
      <c r="BE34" s="123">
        <v>9200</v>
      </c>
      <c r="BF34" s="123">
        <v>11680</v>
      </c>
      <c r="BG34" s="124">
        <f t="shared" si="9"/>
        <v>3317.4686745742329</v>
      </c>
      <c r="BH34" s="124">
        <f t="shared" si="10"/>
        <v>0.90163237319176115</v>
      </c>
      <c r="BI34" s="124">
        <f t="shared" si="11"/>
        <v>30407.739325425766</v>
      </c>
      <c r="BJ34" s="124">
        <f t="shared" si="12"/>
        <v>924630610.8830446</v>
      </c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7"/>
      <c r="BX34" s="69">
        <f t="shared" si="23"/>
        <v>15030.876</v>
      </c>
      <c r="BY34" s="59">
        <f t="shared" si="24"/>
        <v>20264.675999999999</v>
      </c>
      <c r="BZ34" s="59">
        <f t="shared" si="25"/>
        <v>9200</v>
      </c>
      <c r="CA34" s="31">
        <f t="shared" si="26"/>
        <v>15554.985873589892</v>
      </c>
      <c r="CB34" s="31">
        <f t="shared" si="27"/>
        <v>3.4868884128236584E-2</v>
      </c>
      <c r="CC34" s="31">
        <f t="shared" si="28"/>
        <v>524.10987358989223</v>
      </c>
      <c r="CD34" s="31">
        <f t="shared" si="29"/>
        <v>274691.15959441283</v>
      </c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50"/>
      <c r="CR34" s="69">
        <v>33725.207999999999</v>
      </c>
      <c r="CS34" s="31">
        <v>30</v>
      </c>
      <c r="CT34" s="31">
        <f t="shared" si="13"/>
        <v>900</v>
      </c>
      <c r="CU34" s="31">
        <f t="shared" si="14"/>
        <v>27000</v>
      </c>
      <c r="CV34" s="42">
        <f t="shared" si="15"/>
        <v>6717.3561033522128</v>
      </c>
      <c r="CW34" s="42">
        <f t="shared" si="16"/>
        <v>27007.851896647786</v>
      </c>
      <c r="CX34" s="42">
        <f t="shared" si="30"/>
        <v>31630.915409882939</v>
      </c>
      <c r="CY34" s="31">
        <f t="shared" si="31"/>
        <v>2954.8453333395687</v>
      </c>
      <c r="CZ34" s="42">
        <f t="shared" si="32"/>
        <v>9672.2014366917811</v>
      </c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50"/>
      <c r="DN34" s="69">
        <v>33725.207999999999</v>
      </c>
      <c r="DO34" s="16">
        <f t="shared" si="17"/>
        <v>27007.851896647786</v>
      </c>
      <c r="DP34">
        <f t="shared" si="36"/>
        <v>0</v>
      </c>
      <c r="DQ34" s="66">
        <f t="shared" si="37"/>
        <v>6264.6653745078102</v>
      </c>
      <c r="DR34" s="59">
        <v>20880</v>
      </c>
      <c r="DS34">
        <f t="shared" si="38"/>
        <v>6085.7077163508939</v>
      </c>
      <c r="DT34" s="31">
        <f t="shared" si="39"/>
        <v>0.81955017990249623</v>
      </c>
      <c r="DU34" s="31">
        <f t="shared" si="40"/>
        <v>27639.500283649104</v>
      </c>
      <c r="DV34" s="31">
        <f t="shared" si="41"/>
        <v>763941975.9298389</v>
      </c>
      <c r="EJ34" s="69">
        <f t="shared" si="42"/>
        <v>15030.876</v>
      </c>
      <c r="EK34" s="59">
        <f t="shared" si="53"/>
        <v>20264.675999999999</v>
      </c>
      <c r="EL34" s="66">
        <f t="shared" si="53"/>
        <v>17568.263999999999</v>
      </c>
      <c r="EM34" s="59">
        <f t="shared" si="43"/>
        <v>9200</v>
      </c>
      <c r="EN34">
        <f t="shared" si="44"/>
        <v>15542.720112956755</v>
      </c>
      <c r="EO34" s="31">
        <f t="shared" si="45"/>
        <v>3.4052846484579777E-2</v>
      </c>
      <c r="EP34" s="31">
        <f t="shared" si="46"/>
        <v>511.84411295675454</v>
      </c>
      <c r="EQ34" s="31">
        <f t="shared" si="47"/>
        <v>261984.3959684869</v>
      </c>
    </row>
    <row r="35" spans="1:147" ht="15.75" thickBot="1" x14ac:dyDescent="0.3">
      <c r="A35" s="4" t="s">
        <v>41</v>
      </c>
      <c r="B35" s="5">
        <v>3</v>
      </c>
      <c r="C35" s="5">
        <v>34</v>
      </c>
      <c r="D35" s="5">
        <v>7200</v>
      </c>
      <c r="E35" s="5">
        <v>15021.696</v>
      </c>
      <c r="F35">
        <f t="shared" si="20"/>
        <v>15030.876</v>
      </c>
      <c r="G35">
        <f t="shared" si="34"/>
        <v>20264.675999999999</v>
      </c>
      <c r="H35">
        <f t="shared" si="48"/>
        <v>17568.263999999999</v>
      </c>
      <c r="I35">
        <f t="shared" si="50"/>
        <v>17806.752</v>
      </c>
      <c r="J35">
        <f t="shared" si="21"/>
        <v>9200</v>
      </c>
      <c r="K35">
        <f t="shared" si="35"/>
        <v>10880</v>
      </c>
      <c r="L35">
        <f t="shared" si="49"/>
        <v>2168</v>
      </c>
      <c r="M35">
        <f t="shared" si="51"/>
        <v>8560</v>
      </c>
      <c r="N35">
        <f t="shared" si="52"/>
        <v>7440</v>
      </c>
      <c r="O35">
        <f t="shared" si="22"/>
        <v>-2000</v>
      </c>
      <c r="P35">
        <f t="shared" si="22"/>
        <v>-9.180000000000291</v>
      </c>
      <c r="S35" s="43">
        <f t="shared" si="1"/>
        <v>13061.990972088784</v>
      </c>
      <c r="T35" s="31">
        <f t="shared" si="2"/>
        <v>0.13045830696555272</v>
      </c>
      <c r="U35" s="31">
        <f t="shared" si="3"/>
        <v>1959.7050279112154</v>
      </c>
      <c r="V35" s="31">
        <f t="shared" si="4"/>
        <v>3840443.7964204978</v>
      </c>
      <c r="W35" s="31"/>
      <c r="X35" s="27"/>
      <c r="Y35" s="27"/>
      <c r="Z35" s="31"/>
      <c r="AA35" s="31"/>
      <c r="AB35" s="31"/>
      <c r="AC35" s="31"/>
      <c r="AD35" s="31"/>
      <c r="AE35" s="31"/>
      <c r="AF35" s="31"/>
      <c r="AG35" s="31"/>
      <c r="AH35" s="50"/>
      <c r="AJ35" s="122">
        <v>31</v>
      </c>
      <c r="AK35" s="123">
        <v>32647.871999999999</v>
      </c>
      <c r="AL35" s="124">
        <f t="shared" si="5"/>
        <v>1229.6714479041707</v>
      </c>
      <c r="AM35" s="124">
        <f t="shared" si="6"/>
        <v>0.96233532623798057</v>
      </c>
      <c r="AN35" s="124">
        <f t="shared" si="7"/>
        <v>31418.20055209583</v>
      </c>
      <c r="AO35" s="124">
        <f t="shared" si="8"/>
        <v>987103325.93171477</v>
      </c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7"/>
      <c r="BC35" s="122">
        <v>31</v>
      </c>
      <c r="BD35" s="123">
        <v>32647.871999999999</v>
      </c>
      <c r="BE35" s="123">
        <v>7200</v>
      </c>
      <c r="BF35" s="123">
        <v>9920</v>
      </c>
      <c r="BG35" s="124">
        <f t="shared" si="9"/>
        <v>2975.4264123328007</v>
      </c>
      <c r="BH35" s="124">
        <f t="shared" si="10"/>
        <v>0.90886308264340165</v>
      </c>
      <c r="BI35" s="124">
        <f t="shared" si="11"/>
        <v>29672.4455876672</v>
      </c>
      <c r="BJ35" s="124">
        <f t="shared" si="12"/>
        <v>880454027.15307069</v>
      </c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7"/>
      <c r="BX35" s="69">
        <f t="shared" si="23"/>
        <v>15021.696</v>
      </c>
      <c r="BY35" s="59">
        <f t="shared" si="24"/>
        <v>15030.876</v>
      </c>
      <c r="BZ35" s="59">
        <f t="shared" si="25"/>
        <v>7200</v>
      </c>
      <c r="CA35" s="31">
        <f t="shared" si="26"/>
        <v>13075.066699558336</v>
      </c>
      <c r="CB35" s="31">
        <f t="shared" si="27"/>
        <v>0.12958785082867233</v>
      </c>
      <c r="CC35" s="31">
        <f t="shared" si="28"/>
        <v>1946.6293004416639</v>
      </c>
      <c r="CD35" s="31">
        <f t="shared" si="29"/>
        <v>3789365.6333380016</v>
      </c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50"/>
      <c r="CR35" s="69">
        <v>32647.871999999999</v>
      </c>
      <c r="CS35" s="31">
        <v>31</v>
      </c>
      <c r="CT35" s="31">
        <f t="shared" si="13"/>
        <v>961</v>
      </c>
      <c r="CU35" s="31">
        <f t="shared" si="14"/>
        <v>29791</v>
      </c>
      <c r="CV35" s="42">
        <f t="shared" si="15"/>
        <v>6950.9914837634278</v>
      </c>
      <c r="CW35" s="42">
        <f t="shared" si="16"/>
        <v>25696.880516236572</v>
      </c>
      <c r="CX35" s="42">
        <f t="shared" si="30"/>
        <v>27007.851896647786</v>
      </c>
      <c r="CY35" s="31">
        <f t="shared" si="31"/>
        <v>2582.0629635340606</v>
      </c>
      <c r="CZ35" s="42">
        <f t="shared" si="32"/>
        <v>9533.0544472974889</v>
      </c>
      <c r="DA35" s="31"/>
      <c r="DB35" s="31"/>
      <c r="DC35" s="31"/>
      <c r="DD35" s="30" t="s">
        <v>408</v>
      </c>
      <c r="DE35" s="30"/>
      <c r="DF35" s="31"/>
      <c r="DG35" s="31"/>
      <c r="DH35" s="31"/>
      <c r="DI35" s="31"/>
      <c r="DJ35" s="31"/>
      <c r="DK35" s="31"/>
      <c r="DL35" s="50"/>
      <c r="DN35" s="69">
        <v>32647.871999999999</v>
      </c>
      <c r="DO35" s="16">
        <f t="shared" si="17"/>
        <v>25696.880516236572</v>
      </c>
      <c r="DP35">
        <f t="shared" si="36"/>
        <v>0</v>
      </c>
      <c r="DQ35" s="66">
        <f t="shared" si="37"/>
        <v>6488.5965901170648</v>
      </c>
      <c r="DR35" s="59">
        <v>17120</v>
      </c>
      <c r="DS35">
        <f t="shared" si="38"/>
        <v>5902.0115187145702</v>
      </c>
      <c r="DT35" s="31">
        <f t="shared" si="39"/>
        <v>0.81922216802630898</v>
      </c>
      <c r="DU35" s="31">
        <f t="shared" si="40"/>
        <v>26745.860481285428</v>
      </c>
      <c r="DV35" s="31">
        <f t="shared" si="41"/>
        <v>715341052.88438559</v>
      </c>
      <c r="EJ35" s="69">
        <f t="shared" si="42"/>
        <v>15021.696</v>
      </c>
      <c r="EK35" s="59">
        <f t="shared" si="53"/>
        <v>15030.876</v>
      </c>
      <c r="EL35" s="66">
        <f t="shared" si="53"/>
        <v>20264.675999999999</v>
      </c>
      <c r="EM35" s="59">
        <f t="shared" si="43"/>
        <v>7200</v>
      </c>
      <c r="EN35">
        <f t="shared" si="44"/>
        <v>13004.27955467342</v>
      </c>
      <c r="EO35" s="31">
        <f t="shared" si="45"/>
        <v>0.13430017791110807</v>
      </c>
      <c r="EP35" s="31">
        <f t="shared" si="46"/>
        <v>2017.4164453265803</v>
      </c>
      <c r="EQ35" s="31">
        <f t="shared" si="47"/>
        <v>4069969.1138741351</v>
      </c>
    </row>
    <row r="36" spans="1:147" ht="15.75" thickBot="1" x14ac:dyDescent="0.3">
      <c r="A36" s="4" t="s">
        <v>42</v>
      </c>
      <c r="B36" s="5">
        <v>4</v>
      </c>
      <c r="C36" s="5">
        <v>35</v>
      </c>
      <c r="D36" s="5">
        <v>10480</v>
      </c>
      <c r="E36" s="5">
        <v>18639.828000000001</v>
      </c>
      <c r="F36">
        <f t="shared" si="20"/>
        <v>15021.696</v>
      </c>
      <c r="G36">
        <f t="shared" si="34"/>
        <v>15030.876</v>
      </c>
      <c r="H36">
        <f t="shared" si="48"/>
        <v>20264.675999999999</v>
      </c>
      <c r="I36">
        <f t="shared" si="50"/>
        <v>17568.263999999999</v>
      </c>
      <c r="J36">
        <f t="shared" si="21"/>
        <v>7200</v>
      </c>
      <c r="K36">
        <f t="shared" si="35"/>
        <v>9200</v>
      </c>
      <c r="L36">
        <f t="shared" si="49"/>
        <v>10880</v>
      </c>
      <c r="M36">
        <f t="shared" si="51"/>
        <v>2168</v>
      </c>
      <c r="N36">
        <f t="shared" si="52"/>
        <v>8560</v>
      </c>
      <c r="O36">
        <f t="shared" si="22"/>
        <v>3280</v>
      </c>
      <c r="P36">
        <f t="shared" si="22"/>
        <v>3618.1320000000014</v>
      </c>
      <c r="S36" s="43">
        <f t="shared" si="1"/>
        <v>15302.497430448497</v>
      </c>
      <c r="T36" s="31">
        <f t="shared" si="2"/>
        <v>0.1790429916816563</v>
      </c>
      <c r="U36" s="31">
        <f t="shared" si="3"/>
        <v>3337.3305695515046</v>
      </c>
      <c r="V36" s="31">
        <f t="shared" si="4"/>
        <v>11137775.33046297</v>
      </c>
      <c r="W36" s="31"/>
      <c r="X36" s="27"/>
      <c r="Y36" s="27"/>
      <c r="Z36" s="31"/>
      <c r="AA36" s="31"/>
      <c r="AB36" s="31"/>
      <c r="AC36" s="31"/>
      <c r="AD36" s="31"/>
      <c r="AE36" s="31"/>
      <c r="AF36" s="31"/>
      <c r="AG36" s="31"/>
      <c r="AH36" s="50"/>
      <c r="AJ36" s="122">
        <v>32</v>
      </c>
      <c r="AK36" s="123">
        <v>32553.851999999999</v>
      </c>
      <c r="AL36" s="124">
        <f t="shared" si="5"/>
        <v>1240.5135220086404</v>
      </c>
      <c r="AM36" s="124">
        <f t="shared" si="6"/>
        <v>0.96189349506139421</v>
      </c>
      <c r="AN36" s="124">
        <f t="shared" si="7"/>
        <v>31313.338477991358</v>
      </c>
      <c r="AO36" s="124">
        <f t="shared" si="8"/>
        <v>980525166.63725412</v>
      </c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7"/>
      <c r="BC36" s="122">
        <v>32</v>
      </c>
      <c r="BD36" s="123">
        <v>32553.851999999999</v>
      </c>
      <c r="BE36" s="123">
        <v>10480</v>
      </c>
      <c r="BF36" s="123">
        <v>9280</v>
      </c>
      <c r="BG36" s="124">
        <f t="shared" si="9"/>
        <v>3172.806257797914</v>
      </c>
      <c r="BH36" s="124">
        <f t="shared" si="10"/>
        <v>0.90253668727750203</v>
      </c>
      <c r="BI36" s="124">
        <f t="shared" si="11"/>
        <v>29381.045742202085</v>
      </c>
      <c r="BJ36" s="124">
        <f t="shared" si="12"/>
        <v>863245848.90537119</v>
      </c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7"/>
      <c r="BX36" s="69">
        <f t="shared" si="23"/>
        <v>18639.828000000001</v>
      </c>
      <c r="BY36" s="59">
        <f t="shared" si="24"/>
        <v>15021.696</v>
      </c>
      <c r="BZ36" s="59">
        <f t="shared" si="25"/>
        <v>10480</v>
      </c>
      <c r="CA36" s="31">
        <f t="shared" si="26"/>
        <v>15099.163702815673</v>
      </c>
      <c r="CB36" s="31">
        <f t="shared" si="27"/>
        <v>0.18995155412294193</v>
      </c>
      <c r="CC36" s="31">
        <f t="shared" si="28"/>
        <v>3540.6642971843285</v>
      </c>
      <c r="CD36" s="31">
        <f t="shared" si="29"/>
        <v>12536303.665355794</v>
      </c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50"/>
      <c r="CR36" s="69">
        <v>32553.851999999999</v>
      </c>
      <c r="CS36" s="31">
        <v>32</v>
      </c>
      <c r="CT36" s="31">
        <f t="shared" si="13"/>
        <v>1024</v>
      </c>
      <c r="CU36" s="31">
        <f t="shared" si="14"/>
        <v>32768</v>
      </c>
      <c r="CV36" s="42">
        <f t="shared" si="15"/>
        <v>7189.5503009008835</v>
      </c>
      <c r="CW36" s="42">
        <f t="shared" si="16"/>
        <v>25364.301699099116</v>
      </c>
      <c r="CX36" s="42">
        <f t="shared" si="30"/>
        <v>25696.880516236572</v>
      </c>
      <c r="CY36" s="31">
        <f t="shared" si="31"/>
        <v>2476.3523202478946</v>
      </c>
      <c r="CZ36" s="42">
        <f t="shared" si="32"/>
        <v>9665.9026211487781</v>
      </c>
      <c r="DA36" s="31"/>
      <c r="DB36" s="31"/>
      <c r="DC36" s="31"/>
      <c r="DD36" s="27" t="s">
        <v>409</v>
      </c>
      <c r="DE36" s="27">
        <v>0.29196115033152537</v>
      </c>
      <c r="DF36" s="31"/>
      <c r="DG36" s="31"/>
      <c r="DH36" s="31"/>
      <c r="DI36" s="31"/>
      <c r="DJ36" s="31"/>
      <c r="DK36" s="31"/>
      <c r="DL36" s="50"/>
      <c r="DN36" s="69">
        <v>32553.851999999999</v>
      </c>
      <c r="DO36" s="16">
        <f t="shared" si="17"/>
        <v>25364.301699099116</v>
      </c>
      <c r="DP36">
        <f t="shared" si="36"/>
        <v>0</v>
      </c>
      <c r="DQ36" s="66">
        <f t="shared" si="37"/>
        <v>6717.3561033522128</v>
      </c>
      <c r="DR36" s="59">
        <v>19760</v>
      </c>
      <c r="DS36">
        <f t="shared" si="38"/>
        <v>6081.1214705345537</v>
      </c>
      <c r="DT36" s="31">
        <f t="shared" si="39"/>
        <v>0.81319809801511178</v>
      </c>
      <c r="DU36" s="31">
        <f t="shared" si="40"/>
        <v>26472.730529465443</v>
      </c>
      <c r="DV36" s="31">
        <f t="shared" si="41"/>
        <v>700805461.68569171</v>
      </c>
      <c r="EJ36" s="69">
        <f t="shared" si="42"/>
        <v>18639.828000000001</v>
      </c>
      <c r="EK36" s="59">
        <f t="shared" si="53"/>
        <v>15021.696</v>
      </c>
      <c r="EL36" s="66">
        <f t="shared" si="53"/>
        <v>15030.876</v>
      </c>
      <c r="EM36" s="59">
        <f t="shared" si="43"/>
        <v>10480</v>
      </c>
      <c r="EN36">
        <f t="shared" si="44"/>
        <v>15068.496604174332</v>
      </c>
      <c r="EO36" s="31">
        <f t="shared" si="45"/>
        <v>0.19159679991820039</v>
      </c>
      <c r="EP36" s="31">
        <f t="shared" si="46"/>
        <v>3571.3313958256695</v>
      </c>
      <c r="EQ36" s="31">
        <f t="shared" si="47"/>
        <v>12754407.938810125</v>
      </c>
    </row>
    <row r="37" spans="1:147" ht="15.75" thickBot="1" x14ac:dyDescent="0.3">
      <c r="A37" s="4" t="s">
        <v>43</v>
      </c>
      <c r="B37" s="5">
        <v>5</v>
      </c>
      <c r="C37" s="5">
        <v>36</v>
      </c>
      <c r="D37" s="5">
        <v>11520</v>
      </c>
      <c r="E37" s="5">
        <v>16919.207999999999</v>
      </c>
      <c r="F37">
        <f t="shared" si="20"/>
        <v>18639.828000000001</v>
      </c>
      <c r="G37">
        <f t="shared" si="34"/>
        <v>15021.696</v>
      </c>
      <c r="H37">
        <f t="shared" si="48"/>
        <v>15030.876</v>
      </c>
      <c r="I37">
        <f t="shared" si="50"/>
        <v>20264.675999999999</v>
      </c>
      <c r="J37">
        <f t="shared" si="21"/>
        <v>10480</v>
      </c>
      <c r="K37">
        <f t="shared" si="35"/>
        <v>7200</v>
      </c>
      <c r="L37">
        <f t="shared" si="49"/>
        <v>9200</v>
      </c>
      <c r="M37">
        <f t="shared" si="51"/>
        <v>10880</v>
      </c>
      <c r="N37">
        <f t="shared" si="52"/>
        <v>2168</v>
      </c>
      <c r="O37">
        <f t="shared" si="22"/>
        <v>1040</v>
      </c>
      <c r="P37">
        <f t="shared" si="22"/>
        <v>-1720.6200000000026</v>
      </c>
      <c r="S37" s="43">
        <f t="shared" si="1"/>
        <v>16012.901917245479</v>
      </c>
      <c r="T37" s="31">
        <f t="shared" si="2"/>
        <v>5.3566696665382899E-2</v>
      </c>
      <c r="U37" s="31">
        <f t="shared" si="3"/>
        <v>906.30608275451959</v>
      </c>
      <c r="V37" s="31">
        <f t="shared" si="4"/>
        <v>821390.71563784208</v>
      </c>
      <c r="W37" s="31"/>
      <c r="X37" s="27"/>
      <c r="Y37" s="27"/>
      <c r="Z37" s="31"/>
      <c r="AA37" s="31"/>
      <c r="AB37" s="31"/>
      <c r="AC37" s="31"/>
      <c r="AD37" s="31"/>
      <c r="AE37" s="31"/>
      <c r="AF37" s="31"/>
      <c r="AG37" s="31"/>
      <c r="AH37" s="50"/>
      <c r="AJ37" s="122">
        <v>33</v>
      </c>
      <c r="AK37" s="123">
        <v>35723.123999999996</v>
      </c>
      <c r="AL37" s="124">
        <f t="shared" si="5"/>
        <v>1251.3555961131101</v>
      </c>
      <c r="AM37" s="124">
        <f t="shared" si="6"/>
        <v>0.96497071207677376</v>
      </c>
      <c r="AN37" s="124">
        <f t="shared" si="7"/>
        <v>34471.768403886883</v>
      </c>
      <c r="AO37" s="124">
        <f t="shared" si="8"/>
        <v>1188302816.8912139</v>
      </c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7"/>
      <c r="BC37" s="122">
        <v>33</v>
      </c>
      <c r="BD37" s="123">
        <v>35723.123999999996</v>
      </c>
      <c r="BE37" s="123">
        <v>11520</v>
      </c>
      <c r="BF37" s="123">
        <v>12000</v>
      </c>
      <c r="BG37" s="124">
        <f t="shared" si="9"/>
        <v>3536.7418984470442</v>
      </c>
      <c r="BH37" s="124">
        <f t="shared" si="10"/>
        <v>0.900995727628775</v>
      </c>
      <c r="BI37" s="124">
        <f t="shared" si="11"/>
        <v>32186.382101552954</v>
      </c>
      <c r="BJ37" s="124">
        <f t="shared" si="12"/>
        <v>1035963192.7871684</v>
      </c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7"/>
      <c r="BX37" s="69">
        <f t="shared" si="23"/>
        <v>16919.207999999999</v>
      </c>
      <c r="BY37" s="59">
        <f t="shared" si="24"/>
        <v>18639.828000000001</v>
      </c>
      <c r="BZ37" s="59">
        <f t="shared" si="25"/>
        <v>11520</v>
      </c>
      <c r="CA37" s="31">
        <f t="shared" si="26"/>
        <v>16601.885890169098</v>
      </c>
      <c r="CB37" s="31">
        <f t="shared" si="27"/>
        <v>1.8755139710493567E-2</v>
      </c>
      <c r="CC37" s="31">
        <f t="shared" si="28"/>
        <v>317.32210983090044</v>
      </c>
      <c r="CD37" s="31">
        <f t="shared" si="29"/>
        <v>100693.32138753404</v>
      </c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50"/>
      <c r="CR37" s="69">
        <v>35723.123999999996</v>
      </c>
      <c r="CS37" s="31">
        <v>33</v>
      </c>
      <c r="CT37" s="31">
        <f t="shared" si="13"/>
        <v>1089</v>
      </c>
      <c r="CU37" s="31">
        <f t="shared" si="14"/>
        <v>35937</v>
      </c>
      <c r="CV37" s="42">
        <f t="shared" si="15"/>
        <v>7433.0801243147516</v>
      </c>
      <c r="CW37" s="42">
        <f t="shared" si="16"/>
        <v>28290.043875685245</v>
      </c>
      <c r="CX37" s="42">
        <f t="shared" si="30"/>
        <v>25364.301699099116</v>
      </c>
      <c r="CY37" s="31">
        <f t="shared" si="31"/>
        <v>2449.5347091022381</v>
      </c>
      <c r="CZ37" s="42">
        <f t="shared" si="32"/>
        <v>9882.6148334169902</v>
      </c>
      <c r="DA37" s="31"/>
      <c r="DB37" s="31"/>
      <c r="DC37" s="31"/>
      <c r="DD37" s="27" t="s">
        <v>410</v>
      </c>
      <c r="DE37" s="27">
        <v>8.5241313302907559E-2</v>
      </c>
      <c r="DF37" s="31"/>
      <c r="DG37" s="31"/>
      <c r="DH37" s="31"/>
      <c r="DI37" s="31"/>
      <c r="DJ37" s="31"/>
      <c r="DK37" s="31"/>
      <c r="DL37" s="50"/>
      <c r="DN37" s="69">
        <v>35723.123999999996</v>
      </c>
      <c r="DO37" s="16">
        <f t="shared" si="17"/>
        <v>28290.043875685245</v>
      </c>
      <c r="DP37">
        <f t="shared" si="36"/>
        <v>0</v>
      </c>
      <c r="DQ37" s="66">
        <f t="shared" si="37"/>
        <v>6950.9914837634278</v>
      </c>
      <c r="DR37" s="59">
        <v>23520</v>
      </c>
      <c r="DS37">
        <f t="shared" si="38"/>
        <v>6324.2460303494645</v>
      </c>
      <c r="DT37" s="31">
        <f t="shared" si="39"/>
        <v>0.82296492237494501</v>
      </c>
      <c r="DU37" s="31">
        <f t="shared" si="40"/>
        <v>29398.87796965053</v>
      </c>
      <c r="DV37" s="31">
        <f t="shared" si="41"/>
        <v>864294025.87440324</v>
      </c>
      <c r="EJ37" s="69">
        <f t="shared" si="42"/>
        <v>16919.207999999999</v>
      </c>
      <c r="EK37" s="59">
        <f t="shared" si="53"/>
        <v>18639.828000000001</v>
      </c>
      <c r="EL37" s="66">
        <f t="shared" si="53"/>
        <v>15021.696</v>
      </c>
      <c r="EM37" s="59">
        <f t="shared" si="43"/>
        <v>11520</v>
      </c>
      <c r="EN37">
        <f t="shared" si="44"/>
        <v>16601.387162852148</v>
      </c>
      <c r="EO37" s="31">
        <f t="shared" si="45"/>
        <v>1.8784616700016361E-2</v>
      </c>
      <c r="EP37" s="31">
        <f t="shared" si="46"/>
        <v>317.8208371478504</v>
      </c>
      <c r="EQ37" s="31">
        <f t="shared" si="47"/>
        <v>101010.08452536045</v>
      </c>
    </row>
    <row r="38" spans="1:147" ht="15.75" thickBot="1" x14ac:dyDescent="0.3">
      <c r="A38" s="4" t="s">
        <v>44</v>
      </c>
      <c r="B38" s="5">
        <v>6</v>
      </c>
      <c r="C38" s="5">
        <v>37</v>
      </c>
      <c r="D38" s="5">
        <v>9600</v>
      </c>
      <c r="E38" s="5">
        <v>17909.207999999999</v>
      </c>
      <c r="F38">
        <f t="shared" si="20"/>
        <v>16919.207999999999</v>
      </c>
      <c r="G38">
        <f t="shared" si="34"/>
        <v>18639.828000000001</v>
      </c>
      <c r="H38">
        <f t="shared" si="48"/>
        <v>15021.696</v>
      </c>
      <c r="I38">
        <f t="shared" si="50"/>
        <v>15030.876</v>
      </c>
      <c r="J38">
        <f t="shared" si="21"/>
        <v>11520</v>
      </c>
      <c r="K38">
        <f t="shared" si="35"/>
        <v>10480</v>
      </c>
      <c r="L38">
        <f t="shared" si="49"/>
        <v>7200</v>
      </c>
      <c r="M38">
        <f t="shared" si="51"/>
        <v>9200</v>
      </c>
      <c r="N38">
        <f t="shared" si="52"/>
        <v>10880</v>
      </c>
      <c r="O38">
        <f t="shared" si="22"/>
        <v>-1920</v>
      </c>
      <c r="P38">
        <f t="shared" si="22"/>
        <v>990</v>
      </c>
      <c r="S38" s="43">
        <f t="shared" si="1"/>
        <v>14701.385941620281</v>
      </c>
      <c r="T38" s="31">
        <f t="shared" si="2"/>
        <v>0.1791157966549787</v>
      </c>
      <c r="U38" s="31">
        <f t="shared" si="3"/>
        <v>3207.8220583797174</v>
      </c>
      <c r="V38" s="31">
        <f t="shared" si="4"/>
        <v>10290122.358227488</v>
      </c>
      <c r="W38" s="31"/>
      <c r="X38" s="27"/>
      <c r="Y38" s="27"/>
      <c r="Z38" s="31"/>
      <c r="AA38" s="31"/>
      <c r="AB38" s="31"/>
      <c r="AC38" s="31"/>
      <c r="AD38" s="31"/>
      <c r="AE38" s="31"/>
      <c r="AF38" s="31"/>
      <c r="AG38" s="31"/>
      <c r="AH38" s="50"/>
      <c r="AJ38" s="122">
        <v>34</v>
      </c>
      <c r="AK38" s="123">
        <v>39155.555999999997</v>
      </c>
      <c r="AL38" s="124">
        <f t="shared" si="5"/>
        <v>1262.1976702175798</v>
      </c>
      <c r="AM38" s="124">
        <f t="shared" si="6"/>
        <v>0.96776453205727475</v>
      </c>
      <c r="AN38" s="124">
        <f t="shared" si="7"/>
        <v>37893.358329782415</v>
      </c>
      <c r="AO38" s="124">
        <f t="shared" si="8"/>
        <v>1435906605.5092905</v>
      </c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7"/>
      <c r="BC38" s="122">
        <v>34</v>
      </c>
      <c r="BD38" s="123">
        <v>39155.555999999997</v>
      </c>
      <c r="BE38" s="123">
        <v>9600</v>
      </c>
      <c r="BF38" s="123">
        <v>13840</v>
      </c>
      <c r="BG38" s="124">
        <f t="shared" si="9"/>
        <v>3572.2807091505792</v>
      </c>
      <c r="BH38" s="124">
        <f t="shared" si="10"/>
        <v>0.90876695227746018</v>
      </c>
      <c r="BI38" s="124">
        <f t="shared" si="11"/>
        <v>35583.275290849415</v>
      </c>
      <c r="BJ38" s="124">
        <f t="shared" si="12"/>
        <v>1266169480.4243746</v>
      </c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7"/>
      <c r="BX38" s="69">
        <f t="shared" si="23"/>
        <v>17909.207999999999</v>
      </c>
      <c r="BY38" s="59">
        <f t="shared" si="24"/>
        <v>16919.207999999999</v>
      </c>
      <c r="BZ38" s="59">
        <f t="shared" si="25"/>
        <v>9600</v>
      </c>
      <c r="CA38" s="31">
        <f t="shared" si="26"/>
        <v>15006.678172923286</v>
      </c>
      <c r="CB38" s="31">
        <f t="shared" si="27"/>
        <v>0.16206913377055607</v>
      </c>
      <c r="CC38" s="31">
        <f t="shared" si="28"/>
        <v>2902.5298270767125</v>
      </c>
      <c r="CD38" s="31">
        <f t="shared" si="29"/>
        <v>8424679.3970699701</v>
      </c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50"/>
      <c r="CR38" s="69">
        <v>39155.555999999997</v>
      </c>
      <c r="CS38" s="31">
        <v>34</v>
      </c>
      <c r="CT38" s="31">
        <f t="shared" si="13"/>
        <v>1156</v>
      </c>
      <c r="CU38" s="31">
        <f t="shared" si="14"/>
        <v>39304</v>
      </c>
      <c r="CV38" s="42">
        <f t="shared" si="15"/>
        <v>7681.6285235552068</v>
      </c>
      <c r="CW38" s="42">
        <f t="shared" si="16"/>
        <v>31473.927476444791</v>
      </c>
      <c r="CX38" s="42">
        <f t="shared" si="30"/>
        <v>28290.043875685245</v>
      </c>
      <c r="CY38" s="31">
        <f t="shared" si="31"/>
        <v>2685.4529695598953</v>
      </c>
      <c r="CZ38" s="42">
        <f t="shared" si="32"/>
        <v>10367.081493115102</v>
      </c>
      <c r="DA38" s="31"/>
      <c r="DB38" s="31"/>
      <c r="DC38" s="31"/>
      <c r="DD38" s="27" t="s">
        <v>411</v>
      </c>
      <c r="DE38" s="27">
        <v>6.5355254896449028E-2</v>
      </c>
      <c r="DF38" s="31"/>
      <c r="DG38" s="31"/>
      <c r="DH38" s="31"/>
      <c r="DI38" s="31"/>
      <c r="DJ38" s="31"/>
      <c r="DK38" s="31"/>
      <c r="DL38" s="50"/>
      <c r="DN38" s="69">
        <v>39155.555999999997</v>
      </c>
      <c r="DO38" s="16">
        <f t="shared" si="17"/>
        <v>31473.927476444791</v>
      </c>
      <c r="DP38">
        <f t="shared" si="36"/>
        <v>0</v>
      </c>
      <c r="DQ38" s="66">
        <f t="shared" si="37"/>
        <v>7189.5503009008835</v>
      </c>
      <c r="DR38" s="59">
        <v>23440</v>
      </c>
      <c r="DS38">
        <f t="shared" si="38"/>
        <v>6350.7026094103048</v>
      </c>
      <c r="DT38" s="31">
        <f t="shared" si="39"/>
        <v>0.8378083914985065</v>
      </c>
      <c r="DU38" s="31">
        <f t="shared" si="40"/>
        <v>32804.853390589691</v>
      </c>
      <c r="DV38" s="31">
        <f t="shared" si="41"/>
        <v>1076158405.9780838</v>
      </c>
      <c r="EJ38" s="69">
        <f t="shared" si="42"/>
        <v>17909.207999999999</v>
      </c>
      <c r="EK38" s="59">
        <f t="shared" si="53"/>
        <v>16919.207999999999</v>
      </c>
      <c r="EL38" s="66">
        <f t="shared" si="53"/>
        <v>18639.828000000001</v>
      </c>
      <c r="EM38" s="59">
        <f t="shared" si="43"/>
        <v>9600</v>
      </c>
      <c r="EN38">
        <f t="shared" si="44"/>
        <v>14968.134675607085</v>
      </c>
      <c r="EO38" s="31">
        <f t="shared" si="45"/>
        <v>0.16422129467662186</v>
      </c>
      <c r="EP38" s="31">
        <f t="shared" si="46"/>
        <v>2941.0733243929135</v>
      </c>
      <c r="EQ38" s="31">
        <f t="shared" si="47"/>
        <v>8649912.2994555831</v>
      </c>
    </row>
    <row r="39" spans="1:147" ht="15.75" thickBot="1" x14ac:dyDescent="0.3">
      <c r="A39" s="4" t="s">
        <v>45</v>
      </c>
      <c r="B39" s="5">
        <v>7</v>
      </c>
      <c r="C39" s="5">
        <v>38</v>
      </c>
      <c r="D39" s="5">
        <v>9200</v>
      </c>
      <c r="E39" s="5">
        <v>16942.884000000002</v>
      </c>
      <c r="F39">
        <f t="shared" si="20"/>
        <v>17909.207999999999</v>
      </c>
      <c r="G39">
        <f t="shared" si="34"/>
        <v>16919.207999999999</v>
      </c>
      <c r="H39">
        <f t="shared" si="48"/>
        <v>18639.828000000001</v>
      </c>
      <c r="I39">
        <f t="shared" si="50"/>
        <v>15021.696</v>
      </c>
      <c r="J39">
        <f t="shared" si="21"/>
        <v>9600</v>
      </c>
      <c r="K39">
        <f t="shared" si="35"/>
        <v>11520</v>
      </c>
      <c r="L39">
        <f t="shared" si="49"/>
        <v>10480</v>
      </c>
      <c r="M39">
        <f t="shared" si="51"/>
        <v>7200</v>
      </c>
      <c r="N39">
        <f t="shared" si="52"/>
        <v>9200</v>
      </c>
      <c r="O39">
        <f t="shared" si="22"/>
        <v>-400</v>
      </c>
      <c r="P39">
        <f t="shared" si="22"/>
        <v>-966.32399999999689</v>
      </c>
      <c r="S39" s="43">
        <f t="shared" si="1"/>
        <v>14428.153446698365</v>
      </c>
      <c r="T39" s="31">
        <f t="shared" si="2"/>
        <v>0.14842399636930978</v>
      </c>
      <c r="U39" s="31">
        <f t="shared" si="3"/>
        <v>2514.730553301637</v>
      </c>
      <c r="V39" s="31">
        <f t="shared" si="4"/>
        <v>6323869.7557087569</v>
      </c>
      <c r="W39" s="31"/>
      <c r="X39" s="27"/>
      <c r="Y39" s="27"/>
      <c r="Z39" s="31"/>
      <c r="AA39" s="31"/>
      <c r="AB39" s="31"/>
      <c r="AC39" s="31"/>
      <c r="AD39" s="31"/>
      <c r="AE39" s="31"/>
      <c r="AF39" s="31"/>
      <c r="AG39" s="31"/>
      <c r="AH39" s="50"/>
      <c r="AJ39" s="122">
        <v>35</v>
      </c>
      <c r="AK39" s="123">
        <v>37091.603999999999</v>
      </c>
      <c r="AL39" s="124">
        <f t="shared" si="5"/>
        <v>1273.0397443220493</v>
      </c>
      <c r="AM39" s="124">
        <f t="shared" si="6"/>
        <v>0.96567849305406017</v>
      </c>
      <c r="AN39" s="124">
        <f t="shared" si="7"/>
        <v>35818.564255677949</v>
      </c>
      <c r="AO39" s="124">
        <f t="shared" si="8"/>
        <v>1282969545.33813</v>
      </c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7"/>
      <c r="BC39" s="122">
        <v>35</v>
      </c>
      <c r="BD39" s="123">
        <v>37091.603999999999</v>
      </c>
      <c r="BE39" s="123">
        <v>9200</v>
      </c>
      <c r="BF39" s="123">
        <v>12880</v>
      </c>
      <c r="BG39" s="124">
        <f t="shared" si="9"/>
        <v>3441.1878662521485</v>
      </c>
      <c r="BH39" s="124">
        <f t="shared" si="10"/>
        <v>0.90722461432910395</v>
      </c>
      <c r="BI39" s="124">
        <f t="shared" si="11"/>
        <v>33650.416133747851</v>
      </c>
      <c r="BJ39" s="124">
        <f t="shared" si="12"/>
        <v>1132350505.9743977</v>
      </c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7"/>
      <c r="BX39" s="69">
        <f t="shared" si="23"/>
        <v>16942.884000000002</v>
      </c>
      <c r="BY39" s="59">
        <f t="shared" si="24"/>
        <v>17909.207999999999</v>
      </c>
      <c r="BZ39" s="59">
        <f t="shared" si="25"/>
        <v>9200</v>
      </c>
      <c r="CA39" s="31">
        <f t="shared" si="26"/>
        <v>14994.952265480904</v>
      </c>
      <c r="CB39" s="31">
        <f t="shared" si="27"/>
        <v>0.11497049348381877</v>
      </c>
      <c r="CC39" s="31">
        <f t="shared" si="28"/>
        <v>1947.9317345190975</v>
      </c>
      <c r="CD39" s="31">
        <f t="shared" si="29"/>
        <v>3794438.04234658</v>
      </c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50"/>
      <c r="CR39" s="69">
        <v>37091.603999999999</v>
      </c>
      <c r="CS39" s="31">
        <v>35</v>
      </c>
      <c r="CT39" s="31">
        <f t="shared" si="13"/>
        <v>1225</v>
      </c>
      <c r="CU39" s="31">
        <f t="shared" si="14"/>
        <v>42875</v>
      </c>
      <c r="CV39" s="42">
        <f t="shared" si="15"/>
        <v>7935.243068172419</v>
      </c>
      <c r="CW39" s="42">
        <f t="shared" si="16"/>
        <v>29156.360931827581</v>
      </c>
      <c r="CX39" s="42">
        <f t="shared" si="30"/>
        <v>31473.927476444791</v>
      </c>
      <c r="CY39" s="31">
        <f t="shared" si="31"/>
        <v>2942.1865555204013</v>
      </c>
      <c r="CZ39" s="42">
        <f t="shared" si="32"/>
        <v>10877.42962369282</v>
      </c>
      <c r="DA39" s="31"/>
      <c r="DB39" s="31"/>
      <c r="DC39" s="31"/>
      <c r="DD39" s="27" t="s">
        <v>412</v>
      </c>
      <c r="DE39" s="27">
        <v>5110.4270236958473</v>
      </c>
      <c r="DF39" s="31"/>
      <c r="DG39" s="31"/>
      <c r="DH39" s="31"/>
      <c r="DI39" s="31"/>
      <c r="DJ39" s="31"/>
      <c r="DK39" s="31"/>
      <c r="DL39" s="50"/>
      <c r="DN39" s="69">
        <v>37091.603999999999</v>
      </c>
      <c r="DO39" s="16">
        <f t="shared" si="17"/>
        <v>29156.360931827581</v>
      </c>
      <c r="DP39">
        <f t="shared" si="36"/>
        <v>0</v>
      </c>
      <c r="DQ39" s="66">
        <f t="shared" si="37"/>
        <v>7433.0801243147516</v>
      </c>
      <c r="DR39" s="59">
        <v>22080</v>
      </c>
      <c r="DS39">
        <f t="shared" si="38"/>
        <v>6305.369007709035</v>
      </c>
      <c r="DT39" s="31">
        <f t="shared" si="39"/>
        <v>0.83000549106183075</v>
      </c>
      <c r="DU39" s="31">
        <f t="shared" si="40"/>
        <v>30786.234992290963</v>
      </c>
      <c r="DV39" s="31">
        <f t="shared" si="41"/>
        <v>947792265.00056052</v>
      </c>
      <c r="EJ39" s="69">
        <f t="shared" si="42"/>
        <v>16942.884000000002</v>
      </c>
      <c r="EK39" s="59">
        <f t="shared" si="53"/>
        <v>17909.207999999999</v>
      </c>
      <c r="EL39" s="66">
        <f t="shared" si="53"/>
        <v>16919.207999999999</v>
      </c>
      <c r="EM39" s="59">
        <f t="shared" si="43"/>
        <v>9200</v>
      </c>
      <c r="EN39">
        <f t="shared" si="44"/>
        <v>14969.360957959543</v>
      </c>
      <c r="EO39" s="31">
        <f t="shared" si="45"/>
        <v>0.11648093925688557</v>
      </c>
      <c r="EP39" s="31">
        <f t="shared" si="46"/>
        <v>1973.5230420404587</v>
      </c>
      <c r="EQ39" s="31">
        <f t="shared" si="47"/>
        <v>3894793.1974646258</v>
      </c>
    </row>
    <row r="40" spans="1:147" ht="15.75" thickBot="1" x14ac:dyDescent="0.3">
      <c r="A40" s="4" t="s">
        <v>46</v>
      </c>
      <c r="B40" s="5">
        <v>8</v>
      </c>
      <c r="C40" s="5">
        <v>39</v>
      </c>
      <c r="D40" s="5">
        <v>7200</v>
      </c>
      <c r="E40" s="5">
        <v>15005.508</v>
      </c>
      <c r="F40">
        <f t="shared" si="20"/>
        <v>16942.884000000002</v>
      </c>
      <c r="G40">
        <f t="shared" si="34"/>
        <v>17909.207999999999</v>
      </c>
      <c r="H40">
        <f t="shared" si="48"/>
        <v>16919.207999999999</v>
      </c>
      <c r="I40">
        <f t="shared" si="50"/>
        <v>18639.828000000001</v>
      </c>
      <c r="J40">
        <f t="shared" si="21"/>
        <v>9200</v>
      </c>
      <c r="K40">
        <f t="shared" si="35"/>
        <v>9600</v>
      </c>
      <c r="L40">
        <f t="shared" si="49"/>
        <v>11520</v>
      </c>
      <c r="M40">
        <f t="shared" si="51"/>
        <v>10480</v>
      </c>
      <c r="N40">
        <f t="shared" si="52"/>
        <v>7200</v>
      </c>
      <c r="O40">
        <f t="shared" si="22"/>
        <v>-2000</v>
      </c>
      <c r="P40">
        <f t="shared" si="22"/>
        <v>-1937.376000000002</v>
      </c>
      <c r="S40" s="43">
        <f t="shared" si="1"/>
        <v>13061.990972088784</v>
      </c>
      <c r="T40" s="31">
        <f t="shared" si="2"/>
        <v>0.12952024202787504</v>
      </c>
      <c r="U40" s="31">
        <f t="shared" si="3"/>
        <v>1943.5170279112153</v>
      </c>
      <c r="V40" s="31">
        <f t="shared" si="4"/>
        <v>3777258.4377808436</v>
      </c>
      <c r="W40" s="31"/>
      <c r="X40" s="27"/>
      <c r="Y40" s="27"/>
      <c r="Z40" s="31"/>
      <c r="AA40" s="31"/>
      <c r="AB40" s="31"/>
      <c r="AC40" s="31"/>
      <c r="AD40" s="31"/>
      <c r="AE40" s="31"/>
      <c r="AF40" s="31"/>
      <c r="AG40" s="31"/>
      <c r="AH40" s="50"/>
      <c r="AJ40" s="122">
        <v>36</v>
      </c>
      <c r="AK40" s="123">
        <v>32413.752</v>
      </c>
      <c r="AL40" s="124">
        <f t="shared" si="5"/>
        <v>1283.881818426519</v>
      </c>
      <c r="AM40" s="124">
        <f t="shared" si="6"/>
        <v>0.9603908298420214</v>
      </c>
      <c r="AN40" s="124">
        <f t="shared" si="7"/>
        <v>31129.870181573482</v>
      </c>
      <c r="AO40" s="124">
        <f t="shared" si="8"/>
        <v>969068817.52161777</v>
      </c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7"/>
      <c r="BC40" s="122">
        <v>36</v>
      </c>
      <c r="BD40" s="123">
        <v>32413.752</v>
      </c>
      <c r="BE40" s="123">
        <v>7200</v>
      </c>
      <c r="BF40" s="123">
        <v>11840</v>
      </c>
      <c r="BG40" s="124">
        <f t="shared" si="9"/>
        <v>3173.3771190174662</v>
      </c>
      <c r="BH40" s="124">
        <f t="shared" si="10"/>
        <v>0.90209781579690418</v>
      </c>
      <c r="BI40" s="124">
        <f t="shared" si="11"/>
        <v>29240.374880982534</v>
      </c>
      <c r="BJ40" s="124">
        <f t="shared" si="12"/>
        <v>854999523.18039429</v>
      </c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7"/>
      <c r="BX40" s="69">
        <f t="shared" si="23"/>
        <v>15005.508</v>
      </c>
      <c r="BY40" s="59">
        <f t="shared" si="24"/>
        <v>16942.884000000002</v>
      </c>
      <c r="BZ40" s="59">
        <f t="shared" si="25"/>
        <v>7200</v>
      </c>
      <c r="CA40" s="31">
        <f t="shared" si="26"/>
        <v>13529.663721879695</v>
      </c>
      <c r="CB40" s="31">
        <f t="shared" si="27"/>
        <v>9.8353503135002476E-2</v>
      </c>
      <c r="CC40" s="31">
        <f t="shared" si="28"/>
        <v>1475.8442781203048</v>
      </c>
      <c r="CD40" s="31">
        <f t="shared" si="29"/>
        <v>2178116.3332604435</v>
      </c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50"/>
      <c r="CR40" s="69">
        <v>32413.752</v>
      </c>
      <c r="CS40" s="31">
        <v>36</v>
      </c>
      <c r="CT40" s="31">
        <f t="shared" si="13"/>
        <v>1296</v>
      </c>
      <c r="CU40" s="31">
        <f t="shared" si="14"/>
        <v>46656</v>
      </c>
      <c r="CV40" s="42">
        <f t="shared" si="15"/>
        <v>8193.9713277165647</v>
      </c>
      <c r="CW40" s="42">
        <f t="shared" si="16"/>
        <v>24219.780672283436</v>
      </c>
      <c r="CX40" s="42">
        <f t="shared" si="30"/>
        <v>29156.360931827581</v>
      </c>
      <c r="CY40" s="31">
        <f t="shared" si="31"/>
        <v>2755.3087533420385</v>
      </c>
      <c r="CZ40" s="42">
        <f t="shared" si="32"/>
        <v>10949.280081058603</v>
      </c>
      <c r="DA40" s="31"/>
      <c r="DB40" s="31"/>
      <c r="DC40" s="31"/>
      <c r="DD40" s="28" t="s">
        <v>413</v>
      </c>
      <c r="DE40" s="28">
        <v>142</v>
      </c>
      <c r="DF40" s="31"/>
      <c r="DG40" s="31"/>
      <c r="DH40" s="31"/>
      <c r="DI40" s="31"/>
      <c r="DJ40" s="31"/>
      <c r="DK40" s="31"/>
      <c r="DL40" s="50"/>
      <c r="DN40" s="69">
        <v>32413.752</v>
      </c>
      <c r="DO40" s="16">
        <f t="shared" si="17"/>
        <v>24219.780672283436</v>
      </c>
      <c r="DP40">
        <f t="shared" si="36"/>
        <v>0</v>
      </c>
      <c r="DQ40" s="66">
        <f t="shared" si="37"/>
        <v>7681.6285235552068</v>
      </c>
      <c r="DR40" s="59">
        <v>19040</v>
      </c>
      <c r="DS40">
        <f t="shared" si="38"/>
        <v>6165.6152126480893</v>
      </c>
      <c r="DT40" s="31">
        <f t="shared" si="39"/>
        <v>0.80978397031457239</v>
      </c>
      <c r="DU40" s="31">
        <f t="shared" si="40"/>
        <v>26248.136787351912</v>
      </c>
      <c r="DV40" s="31">
        <f t="shared" si="41"/>
        <v>688964684.80753672</v>
      </c>
      <c r="EJ40" s="69">
        <f t="shared" si="42"/>
        <v>15005.508</v>
      </c>
      <c r="EK40" s="59">
        <f t="shared" si="53"/>
        <v>16942.884000000002</v>
      </c>
      <c r="EL40" s="66">
        <f t="shared" si="53"/>
        <v>17909.207999999999</v>
      </c>
      <c r="EM40" s="59">
        <f t="shared" si="43"/>
        <v>7200</v>
      </c>
      <c r="EN40">
        <f t="shared" si="44"/>
        <v>13483.112158557728</v>
      </c>
      <c r="EO40" s="31">
        <f t="shared" si="45"/>
        <v>0.1014558015258312</v>
      </c>
      <c r="EP40" s="31">
        <f t="shared" si="46"/>
        <v>1522.3958414422723</v>
      </c>
      <c r="EQ40" s="31">
        <f t="shared" si="47"/>
        <v>2317689.0980407242</v>
      </c>
    </row>
    <row r="41" spans="1:147" ht="15.75" thickBot="1" x14ac:dyDescent="0.3">
      <c r="A41" s="4" t="s">
        <v>47</v>
      </c>
      <c r="B41" s="5">
        <v>9</v>
      </c>
      <c r="C41" s="5">
        <v>40</v>
      </c>
      <c r="D41" s="5">
        <v>6800</v>
      </c>
      <c r="E41" s="5">
        <v>11763.912</v>
      </c>
      <c r="F41">
        <f t="shared" si="20"/>
        <v>15005.508</v>
      </c>
      <c r="G41">
        <f t="shared" si="34"/>
        <v>16942.884000000002</v>
      </c>
      <c r="H41">
        <f t="shared" si="48"/>
        <v>17909.207999999999</v>
      </c>
      <c r="I41">
        <f t="shared" si="50"/>
        <v>16919.207999999999</v>
      </c>
      <c r="J41">
        <f t="shared" si="21"/>
        <v>7200</v>
      </c>
      <c r="K41">
        <f t="shared" si="35"/>
        <v>9200</v>
      </c>
      <c r="L41">
        <f t="shared" si="49"/>
        <v>9600</v>
      </c>
      <c r="M41">
        <f t="shared" si="51"/>
        <v>11520</v>
      </c>
      <c r="N41">
        <f t="shared" si="52"/>
        <v>10480</v>
      </c>
      <c r="O41">
        <f t="shared" si="22"/>
        <v>-400</v>
      </c>
      <c r="P41">
        <f t="shared" si="22"/>
        <v>-3241.5959999999995</v>
      </c>
      <c r="S41" s="43">
        <f t="shared" si="1"/>
        <v>12788.758477166866</v>
      </c>
      <c r="T41" s="31">
        <f t="shared" si="2"/>
        <v>8.711782927030276E-2</v>
      </c>
      <c r="U41" s="31">
        <f t="shared" si="3"/>
        <v>1024.846477166866</v>
      </c>
      <c r="V41" s="31">
        <f t="shared" si="4"/>
        <v>1050310.3017613355</v>
      </c>
      <c r="W41" s="31"/>
      <c r="X41" s="27"/>
      <c r="Y41" s="27"/>
      <c r="Z41" s="31"/>
      <c r="AA41" s="31"/>
      <c r="AB41" s="31"/>
      <c r="AC41" s="31"/>
      <c r="AD41" s="31"/>
      <c r="AE41" s="31"/>
      <c r="AF41" s="31"/>
      <c r="AG41" s="31"/>
      <c r="AH41" s="50"/>
      <c r="AJ41" s="122">
        <v>37</v>
      </c>
      <c r="AK41" s="123">
        <v>31170.408000000003</v>
      </c>
      <c r="AL41" s="124">
        <f t="shared" si="5"/>
        <v>1294.7238925309885</v>
      </c>
      <c r="AM41" s="124">
        <f t="shared" si="6"/>
        <v>0.95846304313594521</v>
      </c>
      <c r="AN41" s="124">
        <f t="shared" si="7"/>
        <v>29875.684107469016</v>
      </c>
      <c r="AO41" s="124">
        <f t="shared" si="8"/>
        <v>892556500.88927674</v>
      </c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7"/>
      <c r="BC41" s="122">
        <v>37</v>
      </c>
      <c r="BD41" s="123">
        <v>31170.408000000003</v>
      </c>
      <c r="BE41" s="123">
        <v>6800</v>
      </c>
      <c r="BF41" s="123">
        <v>12880</v>
      </c>
      <c r="BG41" s="124">
        <f t="shared" si="9"/>
        <v>3248.4829289155623</v>
      </c>
      <c r="BH41" s="124">
        <f t="shared" si="10"/>
        <v>0.8957831116963384</v>
      </c>
      <c r="BI41" s="124">
        <f t="shared" si="11"/>
        <v>27921.925071084443</v>
      </c>
      <c r="BJ41" s="124">
        <f t="shared" si="12"/>
        <v>779633899.67525399</v>
      </c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7"/>
      <c r="BX41" s="69">
        <f t="shared" si="23"/>
        <v>11763.912</v>
      </c>
      <c r="BY41" s="59">
        <f t="shared" si="24"/>
        <v>15005.508</v>
      </c>
      <c r="BZ41" s="59">
        <f t="shared" si="25"/>
        <v>6800</v>
      </c>
      <c r="CA41" s="31">
        <f t="shared" si="26"/>
        <v>12821.927958403754</v>
      </c>
      <c r="CB41" s="31">
        <f t="shared" si="27"/>
        <v>8.9937425441787885E-2</v>
      </c>
      <c r="CC41" s="31">
        <f t="shared" si="28"/>
        <v>1058.0159584037538</v>
      </c>
      <c r="CD41" s="31">
        <f t="shared" si="29"/>
        <v>1119397.7682370136</v>
      </c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50"/>
      <c r="CR41" s="69">
        <v>31170.408000000003</v>
      </c>
      <c r="CS41" s="31">
        <v>37</v>
      </c>
      <c r="CT41" s="31">
        <f t="shared" si="13"/>
        <v>1369</v>
      </c>
      <c r="CU41" s="31">
        <f t="shared" si="14"/>
        <v>50653</v>
      </c>
      <c r="CV41" s="42">
        <f t="shared" si="15"/>
        <v>8457.8608717378138</v>
      </c>
      <c r="CW41" s="42">
        <f t="shared" si="16"/>
        <v>22712.547128262187</v>
      </c>
      <c r="CX41" s="42">
        <f t="shared" si="30"/>
        <v>24219.780672283436</v>
      </c>
      <c r="CY41" s="31">
        <f t="shared" si="31"/>
        <v>2357.2458492483497</v>
      </c>
      <c r="CZ41" s="42">
        <f t="shared" si="32"/>
        <v>10815.106720986163</v>
      </c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50"/>
      <c r="DN41" s="69">
        <v>31170.408000000003</v>
      </c>
      <c r="DO41" s="16">
        <f t="shared" si="17"/>
        <v>22712.547128262187</v>
      </c>
      <c r="DP41">
        <f t="shared" si="36"/>
        <v>0</v>
      </c>
      <c r="DQ41" s="66">
        <f t="shared" si="37"/>
        <v>7935.243068172419</v>
      </c>
      <c r="DR41" s="59">
        <v>19680</v>
      </c>
      <c r="DS41">
        <f t="shared" si="38"/>
        <v>6234.7723604527637</v>
      </c>
      <c r="DT41" s="31">
        <f t="shared" si="39"/>
        <v>0.79997783922325416</v>
      </c>
      <c r="DU41" s="31">
        <f t="shared" si="40"/>
        <v>24935.635639547239</v>
      </c>
      <c r="DV41" s="31">
        <f t="shared" si="41"/>
        <v>621785924.74825847</v>
      </c>
      <c r="EJ41" s="69">
        <f t="shared" si="42"/>
        <v>11763.912</v>
      </c>
      <c r="EK41" s="59">
        <f t="shared" si="53"/>
        <v>15005.508</v>
      </c>
      <c r="EL41" s="66">
        <f t="shared" si="53"/>
        <v>16942.884000000002</v>
      </c>
      <c r="EM41" s="59">
        <f t="shared" si="43"/>
        <v>6800</v>
      </c>
      <c r="EN41">
        <f t="shared" si="44"/>
        <v>12764.500548630851</v>
      </c>
      <c r="EO41" s="31">
        <f t="shared" si="45"/>
        <v>8.5055766196725266E-2</v>
      </c>
      <c r="EP41" s="31">
        <f t="shared" si="46"/>
        <v>1000.5885486308507</v>
      </c>
      <c r="EQ41" s="31">
        <f t="shared" si="47"/>
        <v>1001177.4436511922</v>
      </c>
    </row>
    <row r="42" spans="1:147" ht="15.75" thickBot="1" x14ac:dyDescent="0.3">
      <c r="A42" s="4" t="s">
        <v>48</v>
      </c>
      <c r="B42" s="5">
        <v>10</v>
      </c>
      <c r="C42" s="5">
        <v>41</v>
      </c>
      <c r="D42" s="5">
        <v>11680</v>
      </c>
      <c r="E42" s="5">
        <v>16770.851999999999</v>
      </c>
      <c r="F42">
        <f t="shared" si="20"/>
        <v>11763.912</v>
      </c>
      <c r="G42">
        <f t="shared" si="34"/>
        <v>15005.508</v>
      </c>
      <c r="H42">
        <f t="shared" si="48"/>
        <v>16942.884000000002</v>
      </c>
      <c r="I42">
        <f t="shared" si="50"/>
        <v>17909.207999999999</v>
      </c>
      <c r="J42">
        <f t="shared" si="21"/>
        <v>6800</v>
      </c>
      <c r="K42">
        <f t="shared" si="35"/>
        <v>7200</v>
      </c>
      <c r="L42">
        <f t="shared" si="49"/>
        <v>9200</v>
      </c>
      <c r="M42">
        <f t="shared" si="51"/>
        <v>9600</v>
      </c>
      <c r="N42">
        <f t="shared" si="52"/>
        <v>11520</v>
      </c>
      <c r="O42">
        <f t="shared" si="22"/>
        <v>4880</v>
      </c>
      <c r="P42">
        <f t="shared" si="22"/>
        <v>5006.9399999999987</v>
      </c>
      <c r="S42" s="43">
        <f t="shared" si="1"/>
        <v>16122.194915214246</v>
      </c>
      <c r="T42" s="31">
        <f t="shared" si="2"/>
        <v>3.8677646477695525E-2</v>
      </c>
      <c r="U42" s="31">
        <f t="shared" si="3"/>
        <v>648.65708478575289</v>
      </c>
      <c r="V42" s="31">
        <f t="shared" si="4"/>
        <v>420756.01364275144</v>
      </c>
      <c r="W42" s="31"/>
      <c r="X42" s="27"/>
      <c r="Y42" s="27"/>
      <c r="Z42" s="31"/>
      <c r="AA42" s="31"/>
      <c r="AB42" s="31"/>
      <c r="AC42" s="31"/>
      <c r="AD42" s="31"/>
      <c r="AE42" s="31"/>
      <c r="AF42" s="31"/>
      <c r="AG42" s="31"/>
      <c r="AH42" s="50"/>
      <c r="AJ42" s="122">
        <v>38</v>
      </c>
      <c r="AK42" s="123">
        <v>36771.227999999996</v>
      </c>
      <c r="AL42" s="124">
        <f t="shared" si="5"/>
        <v>1305.5659666354582</v>
      </c>
      <c r="AM42" s="124">
        <f t="shared" si="6"/>
        <v>0.96449490436828889</v>
      </c>
      <c r="AN42" s="124">
        <f t="shared" si="7"/>
        <v>35465.662033364541</v>
      </c>
      <c r="AO42" s="124">
        <f t="shared" si="8"/>
        <v>1257813183.4648349</v>
      </c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7"/>
      <c r="BC42" s="122">
        <v>38</v>
      </c>
      <c r="BD42" s="123">
        <v>36771.227999999996</v>
      </c>
      <c r="BE42" s="123">
        <v>11680</v>
      </c>
      <c r="BF42" s="123">
        <v>12880</v>
      </c>
      <c r="BG42" s="124">
        <f t="shared" si="9"/>
        <v>3640.3163014999545</v>
      </c>
      <c r="BH42" s="124">
        <f t="shared" si="10"/>
        <v>0.90100095918743994</v>
      </c>
      <c r="BI42" s="124">
        <f t="shared" si="11"/>
        <v>33130.911698500044</v>
      </c>
      <c r="BJ42" s="124">
        <f t="shared" si="12"/>
        <v>1097657309.9738071</v>
      </c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7"/>
      <c r="BX42" s="69">
        <f t="shared" si="23"/>
        <v>16770.851999999999</v>
      </c>
      <c r="BY42" s="59">
        <f t="shared" si="24"/>
        <v>11763.912</v>
      </c>
      <c r="BZ42" s="59">
        <f t="shared" si="25"/>
        <v>11680</v>
      </c>
      <c r="CA42" s="31">
        <f t="shared" si="26"/>
        <v>15065.918202294521</v>
      </c>
      <c r="CB42" s="31">
        <f t="shared" si="27"/>
        <v>0.10166053565468698</v>
      </c>
      <c r="CC42" s="31">
        <f t="shared" si="28"/>
        <v>1704.9337977054784</v>
      </c>
      <c r="CD42" s="31">
        <f t="shared" si="29"/>
        <v>2906799.2545584249</v>
      </c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50"/>
      <c r="CR42" s="69">
        <v>36771.227999999996</v>
      </c>
      <c r="CS42" s="31">
        <v>38</v>
      </c>
      <c r="CT42" s="31">
        <f t="shared" si="13"/>
        <v>1444</v>
      </c>
      <c r="CU42" s="31">
        <f t="shared" si="14"/>
        <v>54872</v>
      </c>
      <c r="CV42" s="42">
        <f t="shared" si="15"/>
        <v>8726.9592697863391</v>
      </c>
      <c r="CW42" s="42">
        <f t="shared" si="16"/>
        <v>28044.268730213655</v>
      </c>
      <c r="CX42" s="42">
        <f t="shared" si="30"/>
        <v>22712.547128262187</v>
      </c>
      <c r="CY42" s="31">
        <f t="shared" si="31"/>
        <v>2235.7095366318254</v>
      </c>
      <c r="CZ42" s="42">
        <f t="shared" si="32"/>
        <v>10962.668806418165</v>
      </c>
      <c r="DA42" s="31"/>
      <c r="DB42" s="31"/>
      <c r="DC42" s="31"/>
      <c r="DD42" s="31" t="s">
        <v>414</v>
      </c>
      <c r="DE42" s="31"/>
      <c r="DF42" s="31"/>
      <c r="DG42" s="31"/>
      <c r="DH42" s="31"/>
      <c r="DI42" s="31"/>
      <c r="DJ42" s="31"/>
      <c r="DK42" s="31"/>
      <c r="DL42" s="50"/>
      <c r="DN42" s="69">
        <v>36771.227999999996</v>
      </c>
      <c r="DO42" s="16">
        <f t="shared" si="17"/>
        <v>28044.268730213655</v>
      </c>
      <c r="DP42">
        <f t="shared" si="36"/>
        <v>0</v>
      </c>
      <c r="DQ42" s="66">
        <f t="shared" si="37"/>
        <v>8193.9713277165647</v>
      </c>
      <c r="DR42" s="59">
        <v>24560</v>
      </c>
      <c r="DS42">
        <f t="shared" si="38"/>
        <v>6544.5372966626346</v>
      </c>
      <c r="DT42" s="31">
        <f t="shared" si="39"/>
        <v>0.82202015943925955</v>
      </c>
      <c r="DU42" s="31">
        <f t="shared" si="40"/>
        <v>30226.690703337361</v>
      </c>
      <c r="DV42" s="31">
        <f t="shared" si="41"/>
        <v>913652830.87522125</v>
      </c>
      <c r="EJ42" s="69">
        <f t="shared" si="42"/>
        <v>16770.851999999999</v>
      </c>
      <c r="EK42" s="59">
        <f t="shared" si="53"/>
        <v>11763.912</v>
      </c>
      <c r="EL42" s="66">
        <f t="shared" si="53"/>
        <v>15005.508</v>
      </c>
      <c r="EM42" s="59">
        <f t="shared" si="43"/>
        <v>11680</v>
      </c>
      <c r="EN42">
        <f t="shared" si="44"/>
        <v>15018.546663981742</v>
      </c>
      <c r="EO42" s="31">
        <f t="shared" si="45"/>
        <v>0.10448517082007859</v>
      </c>
      <c r="EP42" s="31">
        <f t="shared" si="46"/>
        <v>1752.3053360182566</v>
      </c>
      <c r="EQ42" s="31">
        <f t="shared" si="47"/>
        <v>3070573.9906380554</v>
      </c>
    </row>
    <row r="43" spans="1:147" ht="15.75" thickBot="1" x14ac:dyDescent="0.3">
      <c r="A43" s="4" t="s">
        <v>49</v>
      </c>
      <c r="B43" s="5">
        <v>11</v>
      </c>
      <c r="C43" s="5">
        <v>42</v>
      </c>
      <c r="D43" s="5">
        <v>13440</v>
      </c>
      <c r="E43" s="5">
        <v>19015.776000000002</v>
      </c>
      <c r="F43">
        <f t="shared" si="20"/>
        <v>16770.851999999999</v>
      </c>
      <c r="G43">
        <f t="shared" si="34"/>
        <v>11763.912</v>
      </c>
      <c r="H43">
        <f t="shared" si="48"/>
        <v>15005.508</v>
      </c>
      <c r="I43">
        <f t="shared" si="50"/>
        <v>16942.884000000002</v>
      </c>
      <c r="J43">
        <f t="shared" si="21"/>
        <v>11680</v>
      </c>
      <c r="K43">
        <f t="shared" si="35"/>
        <v>6800</v>
      </c>
      <c r="L43">
        <f t="shared" si="49"/>
        <v>7200</v>
      </c>
      <c r="M43">
        <f t="shared" si="51"/>
        <v>9200</v>
      </c>
      <c r="N43">
        <f t="shared" si="52"/>
        <v>9600</v>
      </c>
      <c r="O43">
        <f t="shared" si="22"/>
        <v>1760</v>
      </c>
      <c r="P43">
        <f t="shared" si="22"/>
        <v>2244.9240000000027</v>
      </c>
      <c r="S43" s="43">
        <f t="shared" si="1"/>
        <v>17324.417892870679</v>
      </c>
      <c r="T43" s="31">
        <f t="shared" si="2"/>
        <v>8.8944995309648306E-2</v>
      </c>
      <c r="U43" s="31">
        <f t="shared" si="3"/>
        <v>1691.3581071293229</v>
      </c>
      <c r="V43" s="31">
        <f t="shared" si="4"/>
        <v>2860692.246552086</v>
      </c>
      <c r="W43" s="31"/>
      <c r="X43" s="27"/>
      <c r="Y43" s="27"/>
      <c r="Z43" s="31"/>
      <c r="AA43" s="31"/>
      <c r="AB43" s="31"/>
      <c r="AC43" s="31"/>
      <c r="AD43" s="31"/>
      <c r="AE43" s="31"/>
      <c r="AF43" s="31"/>
      <c r="AG43" s="31"/>
      <c r="AH43" s="50"/>
      <c r="AJ43" s="122">
        <v>39</v>
      </c>
      <c r="AK43" s="123">
        <v>38389.452000000005</v>
      </c>
      <c r="AL43" s="124">
        <f t="shared" si="5"/>
        <v>1316.4080407399279</v>
      </c>
      <c r="AM43" s="124">
        <f t="shared" si="6"/>
        <v>0.96570912132999631</v>
      </c>
      <c r="AN43" s="124">
        <f t="shared" si="7"/>
        <v>37073.043959260074</v>
      </c>
      <c r="AO43" s="124">
        <f t="shared" si="8"/>
        <v>1374410588.4052298</v>
      </c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7"/>
      <c r="BC43" s="122">
        <v>39</v>
      </c>
      <c r="BD43" s="123">
        <v>38389.452000000005</v>
      </c>
      <c r="BE43" s="123">
        <v>13440</v>
      </c>
      <c r="BF43" s="123">
        <v>9520</v>
      </c>
      <c r="BG43" s="124">
        <f t="shared" si="9"/>
        <v>3435.2195188486203</v>
      </c>
      <c r="BH43" s="124">
        <f t="shared" si="10"/>
        <v>0.91051657838594258</v>
      </c>
      <c r="BI43" s="124">
        <f t="shared" si="11"/>
        <v>34954.232481151383</v>
      </c>
      <c r="BJ43" s="124">
        <f t="shared" si="12"/>
        <v>1221798368.3463783</v>
      </c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7"/>
      <c r="BX43" s="69">
        <f t="shared" si="23"/>
        <v>19015.776000000002</v>
      </c>
      <c r="BY43" s="59">
        <f t="shared" si="24"/>
        <v>16770.851999999999</v>
      </c>
      <c r="BZ43" s="59">
        <f t="shared" si="25"/>
        <v>13440</v>
      </c>
      <c r="CA43" s="31">
        <f t="shared" si="26"/>
        <v>17343.635016793603</v>
      </c>
      <c r="CB43" s="31">
        <f t="shared" si="27"/>
        <v>8.793440684231861E-2</v>
      </c>
      <c r="CC43" s="31">
        <f t="shared" si="28"/>
        <v>1672.1409832063982</v>
      </c>
      <c r="CD43" s="31">
        <f t="shared" si="29"/>
        <v>2796055.4677184601</v>
      </c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50"/>
      <c r="CR43" s="69">
        <v>38389.452000000005</v>
      </c>
      <c r="CS43" s="31">
        <v>39</v>
      </c>
      <c r="CT43" s="31">
        <f t="shared" si="13"/>
        <v>1521</v>
      </c>
      <c r="CU43" s="31">
        <f t="shared" si="14"/>
        <v>59319</v>
      </c>
      <c r="CV43" s="42">
        <f t="shared" si="15"/>
        <v>9001.3140914123178</v>
      </c>
      <c r="CW43" s="42">
        <f t="shared" si="16"/>
        <v>29388.137908587687</v>
      </c>
      <c r="CX43" s="42">
        <f t="shared" si="30"/>
        <v>28044.268730213655</v>
      </c>
      <c r="CY43" s="31">
        <f t="shared" si="31"/>
        <v>2665.6348033361569</v>
      </c>
      <c r="CZ43" s="42">
        <f t="shared" si="32"/>
        <v>11666.948894748475</v>
      </c>
      <c r="DA43" s="31"/>
      <c r="DB43" s="31"/>
      <c r="DC43" s="31"/>
      <c r="DD43" s="29"/>
      <c r="DE43" s="29" t="s">
        <v>419</v>
      </c>
      <c r="DF43" s="29" t="s">
        <v>420</v>
      </c>
      <c r="DG43" s="29" t="s">
        <v>421</v>
      </c>
      <c r="DH43" s="29" t="s">
        <v>422</v>
      </c>
      <c r="DI43" s="29" t="s">
        <v>423</v>
      </c>
      <c r="DJ43" s="31"/>
      <c r="DK43" s="31"/>
      <c r="DL43" s="50"/>
      <c r="DN43" s="69">
        <v>38389.452000000005</v>
      </c>
      <c r="DO43" s="16">
        <f t="shared" si="17"/>
        <v>29388.137908587687</v>
      </c>
      <c r="DP43">
        <f t="shared" si="36"/>
        <v>0</v>
      </c>
      <c r="DQ43" s="66">
        <f t="shared" si="37"/>
        <v>8457.8608717378138</v>
      </c>
      <c r="DR43" s="59">
        <v>22960</v>
      </c>
      <c r="DS43">
        <f t="shared" si="38"/>
        <v>6488.2662837058451</v>
      </c>
      <c r="DT43" s="31">
        <f t="shared" si="39"/>
        <v>0.83098830679568325</v>
      </c>
      <c r="DU43" s="31">
        <f t="shared" si="40"/>
        <v>31901.18571629416</v>
      </c>
      <c r="DV43" s="31">
        <f t="shared" si="41"/>
        <v>1017685650.1054906</v>
      </c>
      <c r="EJ43" s="69">
        <f t="shared" si="42"/>
        <v>19015.776000000002</v>
      </c>
      <c r="EK43" s="59">
        <f t="shared" si="53"/>
        <v>16770.851999999999</v>
      </c>
      <c r="EL43" s="66">
        <f t="shared" si="53"/>
        <v>11763.912</v>
      </c>
      <c r="EM43" s="59">
        <f t="shared" si="43"/>
        <v>13440</v>
      </c>
      <c r="EN43">
        <f t="shared" si="44"/>
        <v>17354.591172992114</v>
      </c>
      <c r="EO43" s="31">
        <f t="shared" si="45"/>
        <v>8.7358245438308058E-2</v>
      </c>
      <c r="EP43" s="31">
        <f t="shared" si="46"/>
        <v>1661.1848270078881</v>
      </c>
      <c r="EQ43" s="31">
        <f t="shared" si="47"/>
        <v>2759535.029481227</v>
      </c>
    </row>
    <row r="44" spans="1:147" ht="15.75" thickBot="1" x14ac:dyDescent="0.3">
      <c r="A44" s="4" t="s">
        <v>50</v>
      </c>
      <c r="B44" s="5">
        <v>12</v>
      </c>
      <c r="C44" s="5">
        <v>43</v>
      </c>
      <c r="D44" s="5">
        <v>12000</v>
      </c>
      <c r="E44" s="5">
        <v>19994.46</v>
      </c>
      <c r="F44">
        <f t="shared" si="20"/>
        <v>19015.776000000002</v>
      </c>
      <c r="G44">
        <f t="shared" si="34"/>
        <v>16770.851999999999</v>
      </c>
      <c r="H44">
        <f t="shared" si="48"/>
        <v>11763.912</v>
      </c>
      <c r="I44">
        <f t="shared" si="50"/>
        <v>15005.508</v>
      </c>
      <c r="J44">
        <f t="shared" si="21"/>
        <v>13440</v>
      </c>
      <c r="K44">
        <f t="shared" si="35"/>
        <v>11680</v>
      </c>
      <c r="L44">
        <f t="shared" si="49"/>
        <v>6800</v>
      </c>
      <c r="M44">
        <f t="shared" si="51"/>
        <v>7200</v>
      </c>
      <c r="N44">
        <f t="shared" si="52"/>
        <v>9200</v>
      </c>
      <c r="O44">
        <f t="shared" si="22"/>
        <v>-1440</v>
      </c>
      <c r="P44">
        <f t="shared" si="22"/>
        <v>978.68399999999747</v>
      </c>
      <c r="S44" s="43">
        <f t="shared" si="1"/>
        <v>16340.78091115178</v>
      </c>
      <c r="T44" s="31">
        <f t="shared" si="2"/>
        <v>0.18273457191883249</v>
      </c>
      <c r="U44" s="31">
        <f t="shared" si="3"/>
        <v>3653.6790888482192</v>
      </c>
      <c r="V44" s="31">
        <f t="shared" si="4"/>
        <v>13349370.884286754</v>
      </c>
      <c r="W44" s="31"/>
      <c r="X44" s="27"/>
      <c r="Y44" s="27"/>
      <c r="Z44" s="31"/>
      <c r="AA44" s="31"/>
      <c r="AB44" s="31"/>
      <c r="AC44" s="31"/>
      <c r="AD44" s="31"/>
      <c r="AE44" s="31"/>
      <c r="AF44" s="31"/>
      <c r="AG44" s="31"/>
      <c r="AH44" s="50"/>
      <c r="AJ44" s="122">
        <v>40</v>
      </c>
      <c r="AK44" s="123">
        <v>38180.951999999997</v>
      </c>
      <c r="AL44" s="124">
        <f t="shared" si="5"/>
        <v>1327.2501148443973</v>
      </c>
      <c r="AM44" s="124">
        <f t="shared" si="6"/>
        <v>0.96523789886526667</v>
      </c>
      <c r="AN44" s="124">
        <f t="shared" si="7"/>
        <v>36853.701885155599</v>
      </c>
      <c r="AO44" s="124">
        <f t="shared" si="8"/>
        <v>1358195342.6399214</v>
      </c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7"/>
      <c r="BC44" s="122">
        <v>40</v>
      </c>
      <c r="BD44" s="123">
        <v>38180.951999999997</v>
      </c>
      <c r="BE44" s="123">
        <v>12000</v>
      </c>
      <c r="BF44" s="123">
        <v>10960</v>
      </c>
      <c r="BG44" s="124">
        <f t="shared" si="9"/>
        <v>3468.0595864601673</v>
      </c>
      <c r="BH44" s="124">
        <f t="shared" si="10"/>
        <v>0.90916780738049252</v>
      </c>
      <c r="BI44" s="124">
        <f t="shared" si="11"/>
        <v>34712.892413539827</v>
      </c>
      <c r="BJ44" s="124">
        <f t="shared" si="12"/>
        <v>1204984899.7139909</v>
      </c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7"/>
      <c r="BX44" s="69">
        <f t="shared" si="23"/>
        <v>19994.46</v>
      </c>
      <c r="BY44" s="59">
        <f t="shared" si="24"/>
        <v>19015.776000000002</v>
      </c>
      <c r="BZ44" s="59">
        <f t="shared" si="25"/>
        <v>12000</v>
      </c>
      <c r="CA44" s="31">
        <f t="shared" si="26"/>
        <v>16987.799619855352</v>
      </c>
      <c r="CB44" s="31">
        <f t="shared" si="27"/>
        <v>0.15037467279159564</v>
      </c>
      <c r="CC44" s="31">
        <f t="shared" si="28"/>
        <v>3006.6603801446472</v>
      </c>
      <c r="CD44" s="31">
        <f t="shared" si="29"/>
        <v>9040006.641531555</v>
      </c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50"/>
      <c r="CR44" s="69">
        <v>38180.951999999997</v>
      </c>
      <c r="CS44" s="31">
        <v>40</v>
      </c>
      <c r="CT44" s="31">
        <f t="shared" si="13"/>
        <v>1600</v>
      </c>
      <c r="CU44" s="31">
        <f t="shared" si="14"/>
        <v>64000</v>
      </c>
      <c r="CV44" s="42">
        <f t="shared" si="15"/>
        <v>9280.97290616592</v>
      </c>
      <c r="CW44" s="42">
        <f t="shared" si="16"/>
        <v>28899.979093834078</v>
      </c>
      <c r="CX44" s="42">
        <f t="shared" si="30"/>
        <v>29388.137908587687</v>
      </c>
      <c r="CY44" s="31">
        <f t="shared" si="31"/>
        <v>2773.9981722556295</v>
      </c>
      <c r="CZ44" s="42">
        <f t="shared" si="32"/>
        <v>12054.971078421549</v>
      </c>
      <c r="DA44" s="31"/>
      <c r="DB44" s="31"/>
      <c r="DC44" s="31"/>
      <c r="DD44" s="27" t="s">
        <v>415</v>
      </c>
      <c r="DE44" s="27">
        <v>3</v>
      </c>
      <c r="DF44" s="27">
        <v>335843585.85671043</v>
      </c>
      <c r="DG44" s="27">
        <v>111947861.95223682</v>
      </c>
      <c r="DH44" s="27">
        <v>4.2864861180948335</v>
      </c>
      <c r="DI44" s="27">
        <v>6.3071206833984171E-3</v>
      </c>
      <c r="DJ44" s="31"/>
      <c r="DK44" s="31"/>
      <c r="DL44" s="50"/>
      <c r="DN44" s="69">
        <v>38180.951999999997</v>
      </c>
      <c r="DO44" s="16">
        <f t="shared" si="17"/>
        <v>28899.979093834078</v>
      </c>
      <c r="DP44">
        <f t="shared" si="36"/>
        <v>0</v>
      </c>
      <c r="DQ44" s="66">
        <f t="shared" si="37"/>
        <v>8726.9592697863391</v>
      </c>
      <c r="DR44" s="59">
        <v>22960</v>
      </c>
      <c r="DS44">
        <f t="shared" si="38"/>
        <v>6523.2165558629276</v>
      </c>
      <c r="DT44" s="31">
        <f t="shared" si="39"/>
        <v>0.82914997625352749</v>
      </c>
      <c r="DU44" s="31">
        <f t="shared" si="40"/>
        <v>31657.73544413707</v>
      </c>
      <c r="DV44" s="31">
        <f t="shared" si="41"/>
        <v>1002212213.4509726</v>
      </c>
      <c r="EJ44" s="69">
        <f t="shared" si="42"/>
        <v>19994.46</v>
      </c>
      <c r="EK44" s="59">
        <f t="shared" si="53"/>
        <v>19015.776000000002</v>
      </c>
      <c r="EL44" s="66">
        <f t="shared" si="53"/>
        <v>16770.851999999999</v>
      </c>
      <c r="EM44" s="59">
        <f t="shared" si="43"/>
        <v>12000</v>
      </c>
      <c r="EN44">
        <f t="shared" si="44"/>
        <v>16984.081504984115</v>
      </c>
      <c r="EO44" s="31">
        <f t="shared" si="45"/>
        <v>0.15056063004531678</v>
      </c>
      <c r="EP44" s="31">
        <f t="shared" si="46"/>
        <v>3010.3784950158843</v>
      </c>
      <c r="EQ44" s="31">
        <f t="shared" si="47"/>
        <v>9062378.6832541004</v>
      </c>
    </row>
    <row r="45" spans="1:147" ht="15.75" thickBot="1" x14ac:dyDescent="0.3">
      <c r="A45" s="4" t="s">
        <v>51</v>
      </c>
      <c r="B45" s="5">
        <v>13</v>
      </c>
      <c r="C45" s="5">
        <v>44</v>
      </c>
      <c r="D45" s="5">
        <v>12640</v>
      </c>
      <c r="E45" s="5">
        <v>19799.052</v>
      </c>
      <c r="F45">
        <f t="shared" si="20"/>
        <v>19994.46</v>
      </c>
      <c r="G45">
        <f t="shared" si="34"/>
        <v>19015.776000000002</v>
      </c>
      <c r="H45">
        <f t="shared" si="48"/>
        <v>16770.851999999999</v>
      </c>
      <c r="I45">
        <f t="shared" si="50"/>
        <v>11763.912</v>
      </c>
      <c r="J45">
        <f t="shared" si="21"/>
        <v>12000</v>
      </c>
      <c r="K45">
        <f t="shared" si="35"/>
        <v>13440</v>
      </c>
      <c r="L45">
        <f t="shared" si="49"/>
        <v>11680</v>
      </c>
      <c r="M45">
        <f t="shared" si="51"/>
        <v>6800</v>
      </c>
      <c r="N45">
        <f t="shared" si="52"/>
        <v>7200</v>
      </c>
      <c r="O45">
        <f t="shared" si="22"/>
        <v>640</v>
      </c>
      <c r="P45">
        <f t="shared" si="22"/>
        <v>-195.40799999999945</v>
      </c>
      <c r="S45" s="43">
        <f t="shared" si="1"/>
        <v>16777.952903026846</v>
      </c>
      <c r="T45" s="31">
        <f t="shared" si="2"/>
        <v>0.15258806820514204</v>
      </c>
      <c r="U45" s="31">
        <f t="shared" si="3"/>
        <v>3021.0990969731538</v>
      </c>
      <c r="V45" s="31">
        <f t="shared" si="4"/>
        <v>9127039.7537320051</v>
      </c>
      <c r="W45" s="31"/>
      <c r="X45" s="27"/>
      <c r="Y45" s="27"/>
      <c r="Z45" s="31"/>
      <c r="AA45" s="31"/>
      <c r="AB45" s="31"/>
      <c r="AC45" s="31"/>
      <c r="AD45" s="31"/>
      <c r="AE45" s="31"/>
      <c r="AF45" s="31"/>
      <c r="AG45" s="31"/>
      <c r="AH45" s="50"/>
      <c r="AJ45" s="122">
        <v>41</v>
      </c>
      <c r="AK45" s="123">
        <v>39043.824000000001</v>
      </c>
      <c r="AL45" s="124">
        <f t="shared" si="5"/>
        <v>1338.092188948867</v>
      </c>
      <c r="AM45" s="124">
        <f t="shared" si="6"/>
        <v>0.96572845454510636</v>
      </c>
      <c r="AN45" s="124">
        <f t="shared" si="7"/>
        <v>37705.731811051133</v>
      </c>
      <c r="AO45" s="124">
        <f t="shared" si="8"/>
        <v>1421722211.4069133</v>
      </c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7"/>
      <c r="BC45" s="122">
        <v>41</v>
      </c>
      <c r="BD45" s="123">
        <v>39043.824000000001</v>
      </c>
      <c r="BE45" s="123">
        <v>12640</v>
      </c>
      <c r="BF45" s="123">
        <v>12480</v>
      </c>
      <c r="BG45" s="124">
        <f t="shared" si="9"/>
        <v>3676.1585458752843</v>
      </c>
      <c r="BH45" s="124">
        <f t="shared" si="10"/>
        <v>0.9058453253483757</v>
      </c>
      <c r="BI45" s="124">
        <f t="shared" si="11"/>
        <v>35367.665454124719</v>
      </c>
      <c r="BJ45" s="124">
        <f t="shared" si="12"/>
        <v>1250871759.6748872</v>
      </c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7"/>
      <c r="BX45" s="69">
        <f t="shared" si="23"/>
        <v>19799.052</v>
      </c>
      <c r="BY45" s="59">
        <f t="shared" si="24"/>
        <v>19994.46</v>
      </c>
      <c r="BZ45" s="59">
        <f t="shared" si="25"/>
        <v>12640</v>
      </c>
      <c r="CA45" s="31">
        <f t="shared" si="26"/>
        <v>17615.862139306075</v>
      </c>
      <c r="CB45" s="31">
        <f t="shared" si="27"/>
        <v>0.11026739364561115</v>
      </c>
      <c r="CC45" s="31">
        <f t="shared" si="28"/>
        <v>2183.1898606939249</v>
      </c>
      <c r="CD45" s="31">
        <f t="shared" si="29"/>
        <v>4766317.9678367591</v>
      </c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50"/>
      <c r="CR45" s="69">
        <v>39043.824000000001</v>
      </c>
      <c r="CS45" s="31">
        <v>41</v>
      </c>
      <c r="CT45" s="31">
        <f t="shared" si="13"/>
        <v>1681</v>
      </c>
      <c r="CU45" s="31">
        <f t="shared" si="14"/>
        <v>68921</v>
      </c>
      <c r="CV45" s="42">
        <f t="shared" si="15"/>
        <v>9565.9832835973175</v>
      </c>
      <c r="CW45" s="42">
        <f t="shared" si="16"/>
        <v>29477.840716402683</v>
      </c>
      <c r="CX45" s="42">
        <f t="shared" si="30"/>
        <v>28899.979093834078</v>
      </c>
      <c r="CY45" s="31">
        <f t="shared" si="31"/>
        <v>2734.6353126963081</v>
      </c>
      <c r="CZ45" s="42">
        <f t="shared" si="32"/>
        <v>12300.618596293625</v>
      </c>
      <c r="DA45" s="31"/>
      <c r="DB45" s="31"/>
      <c r="DC45" s="31"/>
      <c r="DD45" s="27" t="s">
        <v>416</v>
      </c>
      <c r="DE45" s="27">
        <v>138</v>
      </c>
      <c r="DF45" s="27">
        <v>3604072082.3038702</v>
      </c>
      <c r="DG45" s="27">
        <v>26116464.364520799</v>
      </c>
      <c r="DH45" s="27"/>
      <c r="DI45" s="27"/>
      <c r="DJ45" s="31"/>
      <c r="DK45" s="31"/>
      <c r="DL45" s="50"/>
      <c r="DN45" s="69">
        <v>39043.824000000001</v>
      </c>
      <c r="DO45" s="16">
        <f t="shared" si="17"/>
        <v>29477.840716402683</v>
      </c>
      <c r="DP45">
        <f t="shared" si="36"/>
        <v>0</v>
      </c>
      <c r="DQ45" s="66">
        <f t="shared" si="37"/>
        <v>9001.3140914123178</v>
      </c>
      <c r="DR45" s="59">
        <v>25120</v>
      </c>
      <c r="DS45">
        <f t="shared" si="38"/>
        <v>6681.084958673463</v>
      </c>
      <c r="DT45" s="31">
        <f t="shared" si="39"/>
        <v>0.82888241278125163</v>
      </c>
      <c r="DU45" s="31">
        <f t="shared" si="40"/>
        <v>32362.739041326538</v>
      </c>
      <c r="DV45" s="31">
        <f t="shared" si="41"/>
        <v>1047346878.2570009</v>
      </c>
      <c r="EJ45" s="69">
        <f t="shared" si="42"/>
        <v>19799.052</v>
      </c>
      <c r="EK45" s="59">
        <f t="shared" si="53"/>
        <v>19994.46</v>
      </c>
      <c r="EL45" s="66">
        <f t="shared" si="53"/>
        <v>19015.776000000002</v>
      </c>
      <c r="EM45" s="59">
        <f t="shared" si="43"/>
        <v>12640</v>
      </c>
      <c r="EN45">
        <f t="shared" si="44"/>
        <v>17611.571220231996</v>
      </c>
      <c r="EO45" s="31">
        <f t="shared" si="45"/>
        <v>0.11048411710661724</v>
      </c>
      <c r="EP45" s="31">
        <f t="shared" si="46"/>
        <v>2187.4807797680041</v>
      </c>
      <c r="EQ45" s="31">
        <f t="shared" si="47"/>
        <v>4785072.1618544357</v>
      </c>
    </row>
    <row r="46" spans="1:147" ht="15.75" thickBot="1" x14ac:dyDescent="0.3">
      <c r="A46" s="4" t="s">
        <v>52</v>
      </c>
      <c r="B46" s="5">
        <v>14</v>
      </c>
      <c r="C46" s="5">
        <v>45</v>
      </c>
      <c r="D46" s="5">
        <v>11520</v>
      </c>
      <c r="E46" s="5">
        <v>17145.684000000001</v>
      </c>
      <c r="F46">
        <f t="shared" si="20"/>
        <v>19799.052</v>
      </c>
      <c r="G46">
        <f t="shared" si="34"/>
        <v>19994.46</v>
      </c>
      <c r="H46">
        <f t="shared" si="48"/>
        <v>19015.776000000002</v>
      </c>
      <c r="I46">
        <f t="shared" si="50"/>
        <v>16770.851999999999</v>
      </c>
      <c r="J46">
        <f t="shared" si="21"/>
        <v>12640</v>
      </c>
      <c r="K46">
        <f t="shared" si="35"/>
        <v>12000</v>
      </c>
      <c r="L46">
        <f t="shared" si="49"/>
        <v>13440</v>
      </c>
      <c r="M46">
        <f t="shared" si="51"/>
        <v>11680</v>
      </c>
      <c r="N46">
        <f t="shared" si="52"/>
        <v>6800</v>
      </c>
      <c r="O46">
        <f t="shared" si="22"/>
        <v>-1120</v>
      </c>
      <c r="P46">
        <f t="shared" si="22"/>
        <v>-2653.3679999999986</v>
      </c>
      <c r="S46" s="43">
        <f t="shared" si="1"/>
        <v>16012.901917245479</v>
      </c>
      <c r="T46" s="31">
        <f t="shared" si="2"/>
        <v>6.6068060204219431E-2</v>
      </c>
      <c r="U46" s="31">
        <f t="shared" si="3"/>
        <v>1132.782082754522</v>
      </c>
      <c r="V46" s="31">
        <f t="shared" si="4"/>
        <v>1283195.2470096727</v>
      </c>
      <c r="W46" s="31"/>
      <c r="X46" s="27"/>
      <c r="Y46" s="27"/>
      <c r="Z46" s="31"/>
      <c r="AA46" s="31"/>
      <c r="AB46" s="31"/>
      <c r="AC46" s="31"/>
      <c r="AD46" s="31"/>
      <c r="AE46" s="31"/>
      <c r="AF46" s="31"/>
      <c r="AG46" s="31"/>
      <c r="AH46" s="50"/>
      <c r="AJ46" s="122">
        <v>42</v>
      </c>
      <c r="AK46" s="123">
        <v>37379.364000000001</v>
      </c>
      <c r="AL46" s="124">
        <f t="shared" si="5"/>
        <v>1348.9342630533365</v>
      </c>
      <c r="AM46" s="124">
        <f t="shared" si="6"/>
        <v>0.96391232705154273</v>
      </c>
      <c r="AN46" s="124">
        <f t="shared" si="7"/>
        <v>36030.429736946666</v>
      </c>
      <c r="AO46" s="124">
        <f t="shared" si="8"/>
        <v>1298191867.0290506</v>
      </c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7"/>
      <c r="BC46" s="122">
        <v>42</v>
      </c>
      <c r="BD46" s="123">
        <v>37379.364000000001</v>
      </c>
      <c r="BE46" s="123">
        <v>11520</v>
      </c>
      <c r="BF46" s="123">
        <v>13600</v>
      </c>
      <c r="BG46" s="124">
        <f t="shared" si="9"/>
        <v>3701.7008206842647</v>
      </c>
      <c r="BH46" s="124">
        <f t="shared" si="10"/>
        <v>0.90096940063816322</v>
      </c>
      <c r="BI46" s="124">
        <f t="shared" si="11"/>
        <v>33677.663179315736</v>
      </c>
      <c r="BJ46" s="124">
        <f t="shared" si="12"/>
        <v>1134184997.2194388</v>
      </c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7"/>
      <c r="BX46" s="69">
        <f t="shared" si="23"/>
        <v>17145.684000000001</v>
      </c>
      <c r="BY46" s="59">
        <f t="shared" si="24"/>
        <v>19799.052</v>
      </c>
      <c r="BZ46" s="59">
        <f t="shared" si="25"/>
        <v>11520</v>
      </c>
      <c r="CA46" s="31">
        <f t="shared" si="26"/>
        <v>16877.501775983099</v>
      </c>
      <c r="CB46" s="31">
        <f t="shared" si="27"/>
        <v>1.5641383803463436E-2</v>
      </c>
      <c r="CC46" s="31">
        <f t="shared" si="28"/>
        <v>268.18222401690218</v>
      </c>
      <c r="CD46" s="31">
        <f t="shared" si="29"/>
        <v>71921.705278651905</v>
      </c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50"/>
      <c r="CR46" s="69">
        <v>37379.364000000001</v>
      </c>
      <c r="CS46" s="31">
        <v>42</v>
      </c>
      <c r="CT46" s="31">
        <f t="shared" si="13"/>
        <v>1764</v>
      </c>
      <c r="CU46" s="31">
        <f t="shared" si="14"/>
        <v>74088</v>
      </c>
      <c r="CV46" s="42">
        <f t="shared" si="15"/>
        <v>9856.3927932566839</v>
      </c>
      <c r="CW46" s="42">
        <f t="shared" si="16"/>
        <v>27522.971206743317</v>
      </c>
      <c r="CX46" s="42">
        <f t="shared" si="30"/>
        <v>29477.840716402683</v>
      </c>
      <c r="CY46" s="31">
        <f t="shared" si="31"/>
        <v>2781.2313900515237</v>
      </c>
      <c r="CZ46" s="42">
        <f t="shared" si="32"/>
        <v>12637.624183308208</v>
      </c>
      <c r="DA46" s="31"/>
      <c r="DB46" s="31"/>
      <c r="DC46" s="31"/>
      <c r="DD46" s="28" t="s">
        <v>417</v>
      </c>
      <c r="DE46" s="28">
        <v>141</v>
      </c>
      <c r="DF46" s="28">
        <v>3939915668.1605806</v>
      </c>
      <c r="DG46" s="28"/>
      <c r="DH46" s="28"/>
      <c r="DI46" s="28"/>
      <c r="DJ46" s="31"/>
      <c r="DK46" s="31"/>
      <c r="DL46" s="50"/>
      <c r="DN46" s="69">
        <v>37379.364000000001</v>
      </c>
      <c r="DO46" s="16">
        <f t="shared" si="17"/>
        <v>27522.971206743317</v>
      </c>
      <c r="DP46">
        <f t="shared" si="36"/>
        <v>0</v>
      </c>
      <c r="DQ46" s="66">
        <f t="shared" si="37"/>
        <v>9280.97290616592</v>
      </c>
      <c r="DR46" s="59">
        <v>25120</v>
      </c>
      <c r="DS46">
        <f t="shared" si="38"/>
        <v>6717.4068088132144</v>
      </c>
      <c r="DT46" s="31">
        <f t="shared" si="39"/>
        <v>0.82029103521362179</v>
      </c>
      <c r="DU46" s="31">
        <f t="shared" si="40"/>
        <v>30661.957191186786</v>
      </c>
      <c r="DV46" s="31">
        <f t="shared" si="41"/>
        <v>940155618.79417109</v>
      </c>
      <c r="EJ46" s="69">
        <f t="shared" si="42"/>
        <v>17145.684000000001</v>
      </c>
      <c r="EK46" s="59">
        <f t="shared" si="53"/>
        <v>19799.052</v>
      </c>
      <c r="EL46" s="66">
        <f t="shared" si="53"/>
        <v>19994.46</v>
      </c>
      <c r="EM46" s="59">
        <f t="shared" si="43"/>
        <v>11520</v>
      </c>
      <c r="EN46">
        <f t="shared" si="44"/>
        <v>16861.897274779447</v>
      </c>
      <c r="EO46" s="31">
        <f t="shared" si="45"/>
        <v>1.6551496296126431E-2</v>
      </c>
      <c r="EP46" s="31">
        <f t="shared" si="46"/>
        <v>283.78672522055422</v>
      </c>
      <c r="EQ46" s="31">
        <f t="shared" si="47"/>
        <v>80534.905411406347</v>
      </c>
    </row>
    <row r="47" spans="1:147" ht="15.75" thickBot="1" x14ac:dyDescent="0.3">
      <c r="A47" s="4" t="s">
        <v>53</v>
      </c>
      <c r="B47" s="5">
        <v>15</v>
      </c>
      <c r="C47" s="5">
        <v>46</v>
      </c>
      <c r="D47" s="5">
        <v>13280</v>
      </c>
      <c r="E47" s="5">
        <v>18397.368000000002</v>
      </c>
      <c r="F47">
        <f t="shared" si="20"/>
        <v>17145.684000000001</v>
      </c>
      <c r="G47">
        <f t="shared" si="34"/>
        <v>19799.052</v>
      </c>
      <c r="H47">
        <f t="shared" si="48"/>
        <v>19994.46</v>
      </c>
      <c r="I47">
        <f t="shared" si="50"/>
        <v>19015.776000000002</v>
      </c>
      <c r="J47">
        <f t="shared" si="21"/>
        <v>11520</v>
      </c>
      <c r="K47">
        <f t="shared" si="35"/>
        <v>12640</v>
      </c>
      <c r="L47">
        <f t="shared" si="49"/>
        <v>12000</v>
      </c>
      <c r="M47">
        <f t="shared" si="51"/>
        <v>13440</v>
      </c>
      <c r="N47">
        <f t="shared" si="52"/>
        <v>11680</v>
      </c>
      <c r="O47">
        <f t="shared" si="22"/>
        <v>1760</v>
      </c>
      <c r="P47">
        <f t="shared" si="22"/>
        <v>1251.6840000000011</v>
      </c>
      <c r="S47" s="43">
        <f t="shared" si="1"/>
        <v>17215.124894901914</v>
      </c>
      <c r="T47" s="31">
        <f t="shared" si="2"/>
        <v>6.4261534861839387E-2</v>
      </c>
      <c r="U47" s="31">
        <f t="shared" si="3"/>
        <v>1182.2431050980886</v>
      </c>
      <c r="V47" s="31">
        <f t="shared" si="4"/>
        <v>1397698.7595519701</v>
      </c>
      <c r="W47" s="31"/>
      <c r="X47" s="27"/>
      <c r="Y47" s="27"/>
      <c r="Z47" s="31"/>
      <c r="AA47" s="31"/>
      <c r="AB47" s="31"/>
      <c r="AC47" s="31"/>
      <c r="AD47" s="31"/>
      <c r="AE47" s="31"/>
      <c r="AF47" s="31"/>
      <c r="AG47" s="31"/>
      <c r="AH47" s="50"/>
      <c r="AJ47" s="122">
        <v>43</v>
      </c>
      <c r="AK47" s="123">
        <v>34981.932000000001</v>
      </c>
      <c r="AL47" s="124">
        <f t="shared" si="5"/>
        <v>1359.7763371578062</v>
      </c>
      <c r="AM47" s="124">
        <f t="shared" si="6"/>
        <v>0.96112918128256031</v>
      </c>
      <c r="AN47" s="124">
        <f t="shared" si="7"/>
        <v>33622.155662842197</v>
      </c>
      <c r="AO47" s="124">
        <f t="shared" si="8"/>
        <v>1130449351.4163916</v>
      </c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7"/>
      <c r="BC47" s="122">
        <v>43</v>
      </c>
      <c r="BD47" s="123">
        <v>34981.932000000001</v>
      </c>
      <c r="BE47" s="123">
        <v>13280</v>
      </c>
      <c r="BF47" s="123">
        <v>10800</v>
      </c>
      <c r="BG47" s="124">
        <f t="shared" si="9"/>
        <v>3554.3396608159583</v>
      </c>
      <c r="BH47" s="124">
        <f t="shared" si="10"/>
        <v>0.89839498685161356</v>
      </c>
      <c r="BI47" s="124">
        <f t="shared" si="11"/>
        <v>31427.592339184041</v>
      </c>
      <c r="BJ47" s="124">
        <f t="shared" si="12"/>
        <v>987693560.23793936</v>
      </c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7"/>
      <c r="BX47" s="69">
        <f t="shared" si="23"/>
        <v>18397.368000000002</v>
      </c>
      <c r="BY47" s="59">
        <f t="shared" si="24"/>
        <v>17145.684000000001</v>
      </c>
      <c r="BZ47" s="59">
        <f t="shared" si="25"/>
        <v>13280</v>
      </c>
      <c r="CA47" s="31">
        <f t="shared" si="26"/>
        <v>17333.911772276144</v>
      </c>
      <c r="CB47" s="31">
        <f t="shared" si="27"/>
        <v>5.7804802715467681E-2</v>
      </c>
      <c r="CC47" s="31">
        <f t="shared" si="28"/>
        <v>1063.4562277238583</v>
      </c>
      <c r="CD47" s="31">
        <f t="shared" si="29"/>
        <v>1130939.1482846588</v>
      </c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50"/>
      <c r="CR47" s="69">
        <v>34981.932000000001</v>
      </c>
      <c r="CS47" s="31">
        <v>43</v>
      </c>
      <c r="CT47" s="31">
        <f t="shared" si="13"/>
        <v>1849</v>
      </c>
      <c r="CU47" s="31">
        <f t="shared" si="14"/>
        <v>79507</v>
      </c>
      <c r="CV47" s="42">
        <f t="shared" si="15"/>
        <v>10152.249004694195</v>
      </c>
      <c r="CW47" s="42">
        <f t="shared" si="16"/>
        <v>24829.682995305804</v>
      </c>
      <c r="CX47" s="42">
        <f t="shared" si="30"/>
        <v>27522.971206743317</v>
      </c>
      <c r="CY47" s="31">
        <f t="shared" si="31"/>
        <v>2623.5997922192482</v>
      </c>
      <c r="CZ47" s="42">
        <f t="shared" si="32"/>
        <v>12775.848796913444</v>
      </c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50"/>
      <c r="DN47" s="69">
        <v>34981.932000000001</v>
      </c>
      <c r="DO47" s="16">
        <f t="shared" si="17"/>
        <v>24829.682995305804</v>
      </c>
      <c r="DP47">
        <f t="shared" si="36"/>
        <v>0</v>
      </c>
      <c r="DQ47" s="66">
        <f t="shared" si="37"/>
        <v>9565.9832835973175</v>
      </c>
      <c r="DR47" s="59">
        <v>24080</v>
      </c>
      <c r="DS47">
        <f t="shared" si="38"/>
        <v>6695.5696190684257</v>
      </c>
      <c r="DT47" s="31">
        <f t="shared" si="39"/>
        <v>0.80859920432443744</v>
      </c>
      <c r="DU47" s="31">
        <f t="shared" si="40"/>
        <v>28286.362380931576</v>
      </c>
      <c r="DV47" s="31">
        <f t="shared" si="41"/>
        <v>800118296.745381</v>
      </c>
      <c r="EJ47" s="69">
        <f t="shared" si="42"/>
        <v>18397.368000000002</v>
      </c>
      <c r="EK47" s="59">
        <f t="shared" si="53"/>
        <v>17145.684000000001</v>
      </c>
      <c r="EL47" s="66">
        <f t="shared" si="53"/>
        <v>19799.052</v>
      </c>
      <c r="EM47" s="59">
        <f t="shared" si="43"/>
        <v>13280</v>
      </c>
      <c r="EN47">
        <f t="shared" si="44"/>
        <v>17309.28974472962</v>
      </c>
      <c r="EO47" s="31">
        <f t="shared" si="45"/>
        <v>5.9143147828014428E-2</v>
      </c>
      <c r="EP47" s="31">
        <f t="shared" si="46"/>
        <v>1088.0782552703822</v>
      </c>
      <c r="EQ47" s="31">
        <f t="shared" si="47"/>
        <v>1183914.2895922391</v>
      </c>
    </row>
    <row r="48" spans="1:147" ht="15.75" thickBot="1" x14ac:dyDescent="0.3">
      <c r="A48" s="4" t="s">
        <v>54</v>
      </c>
      <c r="B48" s="5">
        <v>16</v>
      </c>
      <c r="C48" s="5">
        <v>47</v>
      </c>
      <c r="D48" s="5">
        <v>13600</v>
      </c>
      <c r="E48" s="5">
        <v>21429.599999999999</v>
      </c>
      <c r="F48">
        <f t="shared" si="20"/>
        <v>18397.368000000002</v>
      </c>
      <c r="G48">
        <f t="shared" si="34"/>
        <v>17145.684000000001</v>
      </c>
      <c r="H48">
        <f t="shared" si="48"/>
        <v>19799.052</v>
      </c>
      <c r="I48">
        <f t="shared" si="50"/>
        <v>19994.46</v>
      </c>
      <c r="J48">
        <f t="shared" si="21"/>
        <v>13280</v>
      </c>
      <c r="K48">
        <f t="shared" si="35"/>
        <v>11520</v>
      </c>
      <c r="L48">
        <f t="shared" si="49"/>
        <v>12640</v>
      </c>
      <c r="M48">
        <f t="shared" si="51"/>
        <v>12000</v>
      </c>
      <c r="N48">
        <f t="shared" si="52"/>
        <v>13440</v>
      </c>
      <c r="O48">
        <f t="shared" si="22"/>
        <v>320</v>
      </c>
      <c r="P48">
        <f t="shared" si="22"/>
        <v>3032.2319999999963</v>
      </c>
      <c r="S48" s="43">
        <f t="shared" si="1"/>
        <v>17433.710890839444</v>
      </c>
      <c r="T48" s="31">
        <f t="shared" si="2"/>
        <v>0.18646587473217208</v>
      </c>
      <c r="U48" s="31">
        <f t="shared" si="3"/>
        <v>3995.8891091605547</v>
      </c>
      <c r="V48" s="31">
        <f t="shared" si="4"/>
        <v>15967129.772707932</v>
      </c>
      <c r="W48" s="31"/>
      <c r="X48" s="27"/>
      <c r="Y48" s="27"/>
      <c r="Z48" s="31"/>
      <c r="AA48" s="31"/>
      <c r="AB48" s="31"/>
      <c r="AC48" s="31"/>
      <c r="AD48" s="31"/>
      <c r="AE48" s="31"/>
      <c r="AF48" s="31"/>
      <c r="AG48" s="31"/>
      <c r="AH48" s="50"/>
      <c r="AJ48" s="122">
        <v>44</v>
      </c>
      <c r="AK48" s="123">
        <v>39032.387999999999</v>
      </c>
      <c r="AL48" s="124">
        <f t="shared" si="5"/>
        <v>1370.6184112622759</v>
      </c>
      <c r="AM48" s="124">
        <f t="shared" si="6"/>
        <v>0.96488509974684922</v>
      </c>
      <c r="AN48" s="124">
        <f t="shared" si="7"/>
        <v>37661.769588737719</v>
      </c>
      <c r="AO48" s="124">
        <f t="shared" si="8"/>
        <v>1418408888.5551693</v>
      </c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7"/>
      <c r="BC48" s="122">
        <v>44</v>
      </c>
      <c r="BD48" s="123">
        <v>39032.387999999999</v>
      </c>
      <c r="BE48" s="123">
        <v>13600</v>
      </c>
      <c r="BF48" s="123">
        <v>11520</v>
      </c>
      <c r="BG48" s="124">
        <f t="shared" si="9"/>
        <v>3654.2651674675863</v>
      </c>
      <c r="BH48" s="124">
        <f t="shared" si="10"/>
        <v>0.90637864207878882</v>
      </c>
      <c r="BI48" s="124">
        <f t="shared" si="11"/>
        <v>35378.122832532412</v>
      </c>
      <c r="BJ48" s="124">
        <f t="shared" si="12"/>
        <v>1251611575.1537511</v>
      </c>
      <c r="BK48" s="124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7"/>
      <c r="BX48" s="69">
        <f t="shared" si="23"/>
        <v>21429.599999999999</v>
      </c>
      <c r="BY48" s="59">
        <f t="shared" si="24"/>
        <v>18397.368000000002</v>
      </c>
      <c r="BZ48" s="59">
        <f t="shared" si="25"/>
        <v>13600</v>
      </c>
      <c r="CA48" s="31">
        <f t="shared" si="26"/>
        <v>17829.196668592205</v>
      </c>
      <c r="CB48" s="31">
        <f t="shared" si="27"/>
        <v>0.16801075761599812</v>
      </c>
      <c r="CC48" s="31">
        <f t="shared" si="28"/>
        <v>3600.4033314077933</v>
      </c>
      <c r="CD48" s="31">
        <f t="shared" si="29"/>
        <v>12962904.148812337</v>
      </c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50"/>
      <c r="CR48" s="69">
        <v>39032.387999999999</v>
      </c>
      <c r="CS48" s="31">
        <v>44</v>
      </c>
      <c r="CT48" s="31">
        <f t="shared" si="13"/>
        <v>1936</v>
      </c>
      <c r="CU48" s="31">
        <f t="shared" si="14"/>
        <v>85184</v>
      </c>
      <c r="CV48" s="42">
        <f t="shared" si="15"/>
        <v>10453.599487460018</v>
      </c>
      <c r="CW48" s="42">
        <f t="shared" si="16"/>
        <v>28578.788512539981</v>
      </c>
      <c r="CX48" s="42">
        <f t="shared" si="30"/>
        <v>24829.682995305804</v>
      </c>
      <c r="CY48" s="31">
        <f t="shared" si="31"/>
        <v>2406.4255398745468</v>
      </c>
      <c r="CZ48" s="42">
        <f t="shared" si="32"/>
        <v>12860.025027334565</v>
      </c>
      <c r="DA48" s="31"/>
      <c r="DB48" s="31"/>
      <c r="DC48" s="31"/>
      <c r="DD48" s="29"/>
      <c r="DE48" s="29" t="s">
        <v>424</v>
      </c>
      <c r="DF48" s="29" t="s">
        <v>412</v>
      </c>
      <c r="DG48" s="29" t="s">
        <v>425</v>
      </c>
      <c r="DH48" s="29" t="s">
        <v>426</v>
      </c>
      <c r="DI48" s="29" t="s">
        <v>427</v>
      </c>
      <c r="DJ48" s="29" t="s">
        <v>428</v>
      </c>
      <c r="DK48" s="29" t="s">
        <v>429</v>
      </c>
      <c r="DL48" s="51" t="s">
        <v>430</v>
      </c>
      <c r="DN48" s="69">
        <v>39032.387999999999</v>
      </c>
      <c r="DO48" s="16">
        <f t="shared" si="17"/>
        <v>28578.788512539981</v>
      </c>
      <c r="DP48">
        <f t="shared" si="36"/>
        <v>0</v>
      </c>
      <c r="DQ48" s="66">
        <f t="shared" si="37"/>
        <v>9856.3927932566839</v>
      </c>
      <c r="DR48" s="59">
        <v>25120</v>
      </c>
      <c r="DS48">
        <f t="shared" si="38"/>
        <v>6792.1418566777265</v>
      </c>
      <c r="DT48" s="31">
        <f t="shared" si="39"/>
        <v>0.82598702757623421</v>
      </c>
      <c r="DU48" s="31">
        <f t="shared" si="40"/>
        <v>32240.246143322271</v>
      </c>
      <c r="DV48" s="31">
        <f t="shared" si="41"/>
        <v>1039433471.3820065</v>
      </c>
      <c r="EJ48" s="69">
        <f t="shared" si="42"/>
        <v>21429.599999999999</v>
      </c>
      <c r="EK48" s="59">
        <f t="shared" si="53"/>
        <v>18397.368000000002</v>
      </c>
      <c r="EL48" s="66">
        <f t="shared" si="53"/>
        <v>17145.684000000001</v>
      </c>
      <c r="EM48" s="59">
        <f t="shared" si="43"/>
        <v>13600</v>
      </c>
      <c r="EN48">
        <f t="shared" si="44"/>
        <v>17827.157550391894</v>
      </c>
      <c r="EO48" s="31">
        <f t="shared" si="45"/>
        <v>0.16810591189794047</v>
      </c>
      <c r="EP48" s="31">
        <f t="shared" si="46"/>
        <v>3602.4424496081047</v>
      </c>
      <c r="EQ48" s="31">
        <f t="shared" si="47"/>
        <v>12977591.602738442</v>
      </c>
    </row>
    <row r="49" spans="1:147" ht="15.75" thickBot="1" x14ac:dyDescent="0.3">
      <c r="A49" s="4" t="s">
        <v>55</v>
      </c>
      <c r="B49" s="5">
        <v>17</v>
      </c>
      <c r="C49" s="5">
        <v>48</v>
      </c>
      <c r="D49" s="5">
        <v>10560</v>
      </c>
      <c r="E49" s="5">
        <v>17878.428</v>
      </c>
      <c r="F49">
        <f t="shared" si="20"/>
        <v>21429.599999999999</v>
      </c>
      <c r="G49">
        <f t="shared" si="34"/>
        <v>18397.368000000002</v>
      </c>
      <c r="H49">
        <f t="shared" si="48"/>
        <v>17145.684000000001</v>
      </c>
      <c r="I49">
        <f t="shared" si="50"/>
        <v>19799.052</v>
      </c>
      <c r="J49">
        <f t="shared" si="21"/>
        <v>13600</v>
      </c>
      <c r="K49">
        <f t="shared" si="35"/>
        <v>13280</v>
      </c>
      <c r="L49">
        <f t="shared" si="49"/>
        <v>11520</v>
      </c>
      <c r="M49">
        <f t="shared" si="51"/>
        <v>12640</v>
      </c>
      <c r="N49">
        <f t="shared" si="52"/>
        <v>12000</v>
      </c>
      <c r="O49">
        <f t="shared" si="22"/>
        <v>-3040</v>
      </c>
      <c r="P49">
        <f t="shared" si="22"/>
        <v>-3551.1719999999987</v>
      </c>
      <c r="S49" s="43">
        <f t="shared" si="1"/>
        <v>15357.143929432881</v>
      </c>
      <c r="T49" s="31">
        <f t="shared" si="2"/>
        <v>0.14102381208052064</v>
      </c>
      <c r="U49" s="31">
        <f t="shared" si="3"/>
        <v>2521.2840705671188</v>
      </c>
      <c r="V49" s="31">
        <f t="shared" si="4"/>
        <v>6356873.3644955</v>
      </c>
      <c r="W49" s="31"/>
      <c r="X49" s="27"/>
      <c r="Y49" s="27"/>
      <c r="Z49" s="31"/>
      <c r="AA49" s="31"/>
      <c r="AB49" s="31"/>
      <c r="AC49" s="31"/>
      <c r="AD49" s="31"/>
      <c r="AE49" s="31"/>
      <c r="AF49" s="31"/>
      <c r="AG49" s="31"/>
      <c r="AH49" s="50"/>
      <c r="AJ49" s="122">
        <v>45</v>
      </c>
      <c r="AK49" s="123">
        <v>37323.407999999996</v>
      </c>
      <c r="AL49" s="124">
        <f t="shared" si="5"/>
        <v>1381.4604853667456</v>
      </c>
      <c r="AM49" s="124">
        <f t="shared" si="6"/>
        <v>0.96298675390610766</v>
      </c>
      <c r="AN49" s="124">
        <f t="shared" si="7"/>
        <v>35941.947514633248</v>
      </c>
      <c r="AO49" s="124">
        <f t="shared" si="8"/>
        <v>1291823591.1446512</v>
      </c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7"/>
      <c r="BC49" s="122">
        <v>45</v>
      </c>
      <c r="BD49" s="123">
        <v>37323.407999999996</v>
      </c>
      <c r="BE49" s="123">
        <v>10560</v>
      </c>
      <c r="BF49" s="123">
        <v>13280</v>
      </c>
      <c r="BG49" s="124">
        <f t="shared" si="9"/>
        <v>3591.6270613021866</v>
      </c>
      <c r="BH49" s="124">
        <f t="shared" si="10"/>
        <v>0.9037701203142493</v>
      </c>
      <c r="BI49" s="124">
        <f t="shared" si="11"/>
        <v>33731.780938697812</v>
      </c>
      <c r="BJ49" s="124">
        <f t="shared" si="12"/>
        <v>1137833045.2962971</v>
      </c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7"/>
      <c r="BX49" s="69">
        <f t="shared" si="23"/>
        <v>17878.428</v>
      </c>
      <c r="BY49" s="59">
        <f t="shared" si="24"/>
        <v>21429.599999999999</v>
      </c>
      <c r="BZ49" s="59">
        <f t="shared" si="25"/>
        <v>10560</v>
      </c>
      <c r="CA49" s="31">
        <f t="shared" si="26"/>
        <v>16672.121710265525</v>
      </c>
      <c r="CB49" s="31">
        <f t="shared" si="27"/>
        <v>6.7472726893800461E-2</v>
      </c>
      <c r="CC49" s="31">
        <f t="shared" si="28"/>
        <v>1206.3062897344753</v>
      </c>
      <c r="CD49" s="31">
        <f t="shared" si="29"/>
        <v>1455174.8646529559</v>
      </c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50"/>
      <c r="CR49" s="69">
        <v>37323.407999999996</v>
      </c>
      <c r="CS49" s="31">
        <v>45</v>
      </c>
      <c r="CT49" s="31">
        <f t="shared" si="13"/>
        <v>2025</v>
      </c>
      <c r="CU49" s="31">
        <f t="shared" si="14"/>
        <v>91125</v>
      </c>
      <c r="CV49" s="42">
        <f t="shared" si="15"/>
        <v>10760.491811104332</v>
      </c>
      <c r="CW49" s="42">
        <f t="shared" si="16"/>
        <v>26562.916188895666</v>
      </c>
      <c r="CX49" s="42">
        <f t="shared" si="30"/>
        <v>28578.788512539981</v>
      </c>
      <c r="CY49" s="31">
        <f t="shared" si="31"/>
        <v>2708.7359959961932</v>
      </c>
      <c r="CZ49" s="42">
        <f t="shared" si="32"/>
        <v>13469.227807100524</v>
      </c>
      <c r="DA49" s="31"/>
      <c r="DB49" s="31"/>
      <c r="DC49" s="31"/>
      <c r="DD49" s="27" t="s">
        <v>418</v>
      </c>
      <c r="DE49" s="27">
        <v>28351.413373124717</v>
      </c>
      <c r="DF49" s="27">
        <v>1761.7477998596676</v>
      </c>
      <c r="DG49" s="27">
        <v>16.092776375473864</v>
      </c>
      <c r="DH49" s="27">
        <v>1.816109119683981E-33</v>
      </c>
      <c r="DI49" s="27">
        <v>24867.903208302767</v>
      </c>
      <c r="DJ49" s="27">
        <v>31834.923537946666</v>
      </c>
      <c r="DK49" s="27">
        <v>24867.903208302767</v>
      </c>
      <c r="DL49" s="52">
        <v>31834.923537946666</v>
      </c>
      <c r="DN49" s="69">
        <v>37323.407999999996</v>
      </c>
      <c r="DO49" s="16">
        <f t="shared" si="17"/>
        <v>26562.916188895666</v>
      </c>
      <c r="DP49">
        <f t="shared" si="36"/>
        <v>0</v>
      </c>
      <c r="DQ49" s="66">
        <f t="shared" si="37"/>
        <v>10152.249004694195</v>
      </c>
      <c r="DR49" s="59">
        <v>23840</v>
      </c>
      <c r="DS49">
        <f t="shared" si="38"/>
        <v>6758.131600138785</v>
      </c>
      <c r="DT49" s="31">
        <f t="shared" si="39"/>
        <v>0.81893047922797435</v>
      </c>
      <c r="DU49" s="31">
        <f t="shared" si="40"/>
        <v>30565.27639986121</v>
      </c>
      <c r="DV49" s="31">
        <f t="shared" si="41"/>
        <v>934236121.3999126</v>
      </c>
      <c r="EJ49" s="69">
        <f t="shared" si="42"/>
        <v>17878.428</v>
      </c>
      <c r="EK49" s="59">
        <f t="shared" si="53"/>
        <v>21429.599999999999</v>
      </c>
      <c r="EL49" s="66">
        <f t="shared" si="53"/>
        <v>18397.368000000002</v>
      </c>
      <c r="EM49" s="59">
        <f t="shared" si="43"/>
        <v>10560</v>
      </c>
      <c r="EN49">
        <f t="shared" si="44"/>
        <v>16670.639238532778</v>
      </c>
      <c r="EO49" s="31">
        <f t="shared" si="45"/>
        <v>6.7555646473348871E-2</v>
      </c>
      <c r="EP49" s="31">
        <f t="shared" si="46"/>
        <v>1207.7887614672218</v>
      </c>
      <c r="EQ49" s="31">
        <f t="shared" si="47"/>
        <v>1458753.6923265255</v>
      </c>
    </row>
    <row r="50" spans="1:147" ht="15.75" thickBot="1" x14ac:dyDescent="0.3">
      <c r="A50" s="4" t="s">
        <v>56</v>
      </c>
      <c r="B50" s="5">
        <v>18</v>
      </c>
      <c r="C50" s="5">
        <v>49</v>
      </c>
      <c r="D50" s="5">
        <v>8800</v>
      </c>
      <c r="E50" s="5">
        <v>14693.34</v>
      </c>
      <c r="F50">
        <f t="shared" si="20"/>
        <v>17878.428</v>
      </c>
      <c r="G50">
        <f t="shared" si="34"/>
        <v>21429.599999999999</v>
      </c>
      <c r="H50">
        <f t="shared" si="48"/>
        <v>18397.368000000002</v>
      </c>
      <c r="I50">
        <f t="shared" si="50"/>
        <v>17145.684000000001</v>
      </c>
      <c r="J50">
        <f t="shared" si="21"/>
        <v>10560</v>
      </c>
      <c r="K50">
        <f t="shared" si="35"/>
        <v>13600</v>
      </c>
      <c r="L50">
        <f t="shared" si="49"/>
        <v>13280</v>
      </c>
      <c r="M50">
        <f t="shared" si="51"/>
        <v>11520</v>
      </c>
      <c r="N50">
        <f t="shared" si="52"/>
        <v>12640</v>
      </c>
      <c r="O50">
        <f t="shared" si="22"/>
        <v>-1760</v>
      </c>
      <c r="P50">
        <f t="shared" si="22"/>
        <v>-3185.0879999999997</v>
      </c>
      <c r="S50" s="43">
        <f t="shared" si="1"/>
        <v>14154.92095177645</v>
      </c>
      <c r="T50" s="31">
        <f t="shared" si="2"/>
        <v>3.6643747998994773E-2</v>
      </c>
      <c r="U50" s="31">
        <f t="shared" si="3"/>
        <v>538.41904822354991</v>
      </c>
      <c r="V50" s="31">
        <f t="shared" si="4"/>
        <v>289895.07148995338</v>
      </c>
      <c r="W50" s="31"/>
      <c r="X50" s="27"/>
      <c r="Y50" s="27"/>
      <c r="Z50" s="31"/>
      <c r="AA50" s="31"/>
      <c r="AB50" s="31"/>
      <c r="AC50" s="31"/>
      <c r="AD50" s="31"/>
      <c r="AE50" s="31"/>
      <c r="AF50" s="31"/>
      <c r="AG50" s="31"/>
      <c r="AH50" s="50"/>
      <c r="AJ50" s="122">
        <v>46</v>
      </c>
      <c r="AK50" s="123">
        <v>34950.504000000001</v>
      </c>
      <c r="AL50" s="124">
        <f t="shared" si="5"/>
        <v>1392.3025594712151</v>
      </c>
      <c r="AM50" s="124">
        <f t="shared" si="6"/>
        <v>0.96016359136133722</v>
      </c>
      <c r="AN50" s="124">
        <f t="shared" si="7"/>
        <v>33558.201440528785</v>
      </c>
      <c r="AO50" s="124">
        <f t="shared" si="8"/>
        <v>1126152883.9231081</v>
      </c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7"/>
      <c r="BC50" s="122">
        <v>46</v>
      </c>
      <c r="BD50" s="123">
        <v>34950.504000000001</v>
      </c>
      <c r="BE50" s="123">
        <v>8800</v>
      </c>
      <c r="BF50" s="123">
        <v>13600</v>
      </c>
      <c r="BG50" s="124">
        <f t="shared" si="9"/>
        <v>3483.3018917028003</v>
      </c>
      <c r="BH50" s="124">
        <f t="shared" si="10"/>
        <v>0.90033614703516718</v>
      </c>
      <c r="BI50" s="124">
        <f t="shared" si="11"/>
        <v>31467.202108297199</v>
      </c>
      <c r="BJ50" s="124">
        <f t="shared" si="12"/>
        <v>990184808.52442372</v>
      </c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7"/>
      <c r="BX50" s="69">
        <f t="shared" si="23"/>
        <v>14693.34</v>
      </c>
      <c r="BY50" s="59">
        <f t="shared" si="24"/>
        <v>17878.428</v>
      </c>
      <c r="BZ50" s="59">
        <f t="shared" si="25"/>
        <v>8800</v>
      </c>
      <c r="CA50" s="31">
        <f t="shared" si="26"/>
        <v>14740.526772866706</v>
      </c>
      <c r="CB50" s="31">
        <f t="shared" si="27"/>
        <v>3.2114395274801867E-3</v>
      </c>
      <c r="CC50" s="31">
        <f t="shared" si="28"/>
        <v>47.186772866705724</v>
      </c>
      <c r="CD50" s="31">
        <f t="shared" si="29"/>
        <v>2226.5915335740756</v>
      </c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50"/>
      <c r="CR50" s="69">
        <v>34950.504000000001</v>
      </c>
      <c r="CS50" s="31">
        <v>46</v>
      </c>
      <c r="CT50" s="31">
        <f t="shared" si="13"/>
        <v>2116</v>
      </c>
      <c r="CU50" s="31">
        <f t="shared" si="14"/>
        <v>97336</v>
      </c>
      <c r="CV50" s="42">
        <f t="shared" si="15"/>
        <v>11072.973545177305</v>
      </c>
      <c r="CW50" s="42">
        <f t="shared" si="16"/>
        <v>23877.530454822696</v>
      </c>
      <c r="CX50" s="42">
        <f t="shared" si="30"/>
        <v>26562.916188895666</v>
      </c>
      <c r="CY50" s="31">
        <f t="shared" si="31"/>
        <v>2546.1854145728403</v>
      </c>
      <c r="CZ50" s="42">
        <f t="shared" si="32"/>
        <v>13619.158959750144</v>
      </c>
      <c r="DA50" s="31"/>
      <c r="DB50" s="31"/>
      <c r="DC50" s="31"/>
      <c r="DD50" s="27" t="s">
        <v>34</v>
      </c>
      <c r="DE50" s="27">
        <v>272.67043092023169</v>
      </c>
      <c r="DF50" s="27">
        <v>106.31980086062249</v>
      </c>
      <c r="DG50" s="27">
        <v>2.5646251094627495</v>
      </c>
      <c r="DH50" s="27">
        <v>1.139777029746838E-2</v>
      </c>
      <c r="DI50" s="27">
        <v>62.443912090847959</v>
      </c>
      <c r="DJ50" s="27">
        <v>482.89694974961543</v>
      </c>
      <c r="DK50" s="27">
        <v>62.443912090847959</v>
      </c>
      <c r="DL50" s="52">
        <v>482.89694974961543</v>
      </c>
      <c r="DN50" s="69">
        <v>34950.504000000001</v>
      </c>
      <c r="DO50" s="16">
        <f t="shared" si="17"/>
        <v>23877.530454822696</v>
      </c>
      <c r="DP50">
        <f t="shared" si="36"/>
        <v>0</v>
      </c>
      <c r="DQ50" s="66">
        <f t="shared" si="37"/>
        <v>10453.599487460018</v>
      </c>
      <c r="DR50" s="59">
        <v>22400</v>
      </c>
      <c r="DS50">
        <f t="shared" si="38"/>
        <v>6715.7804585530839</v>
      </c>
      <c r="DT50" s="31">
        <f t="shared" si="39"/>
        <v>0.80784882362345667</v>
      </c>
      <c r="DU50" s="31">
        <f t="shared" si="40"/>
        <v>28234.723541446918</v>
      </c>
      <c r="DV50" s="31">
        <f t="shared" si="41"/>
        <v>797199613.46193683</v>
      </c>
      <c r="EJ50" s="69">
        <f t="shared" si="42"/>
        <v>14693.34</v>
      </c>
      <c r="EK50" s="59">
        <f t="shared" si="53"/>
        <v>17878.428</v>
      </c>
      <c r="EL50" s="66">
        <f t="shared" si="53"/>
        <v>21429.599999999999</v>
      </c>
      <c r="EM50" s="59">
        <f t="shared" si="43"/>
        <v>8800</v>
      </c>
      <c r="EN50">
        <f t="shared" si="44"/>
        <v>14691.794532448208</v>
      </c>
      <c r="EO50" s="31">
        <f t="shared" si="45"/>
        <v>1.0518150072020191E-4</v>
      </c>
      <c r="EP50" s="31">
        <f t="shared" si="46"/>
        <v>1.5454675517921714</v>
      </c>
      <c r="EQ50" s="31">
        <f t="shared" si="47"/>
        <v>2.3884699536424883</v>
      </c>
    </row>
    <row r="51" spans="1:147" ht="15.75" thickBot="1" x14ac:dyDescent="0.3">
      <c r="A51" s="4" t="s">
        <v>57</v>
      </c>
      <c r="B51" s="5">
        <v>19</v>
      </c>
      <c r="C51" s="5">
        <v>50</v>
      </c>
      <c r="D51" s="5">
        <v>14400</v>
      </c>
      <c r="E51" s="5">
        <v>21718.536</v>
      </c>
      <c r="F51">
        <f t="shared" si="20"/>
        <v>14693.34</v>
      </c>
      <c r="G51">
        <f t="shared" si="34"/>
        <v>17878.428</v>
      </c>
      <c r="H51">
        <f t="shared" si="48"/>
        <v>21429.599999999999</v>
      </c>
      <c r="I51">
        <f t="shared" si="50"/>
        <v>18397.368000000002</v>
      </c>
      <c r="J51">
        <f t="shared" si="21"/>
        <v>8800</v>
      </c>
      <c r="K51">
        <f t="shared" si="35"/>
        <v>10560</v>
      </c>
      <c r="L51">
        <f t="shared" si="49"/>
        <v>13600</v>
      </c>
      <c r="M51">
        <f t="shared" si="51"/>
        <v>13280</v>
      </c>
      <c r="N51">
        <f t="shared" si="52"/>
        <v>11520</v>
      </c>
      <c r="O51">
        <f t="shared" si="22"/>
        <v>5600</v>
      </c>
      <c r="P51">
        <f t="shared" si="22"/>
        <v>7025.1959999999999</v>
      </c>
      <c r="S51" s="43">
        <f t="shared" si="1"/>
        <v>17980.175880683277</v>
      </c>
      <c r="T51" s="31">
        <f t="shared" si="2"/>
        <v>0.17212762956567254</v>
      </c>
      <c r="U51" s="31">
        <f t="shared" si="3"/>
        <v>3738.3601193167233</v>
      </c>
      <c r="V51" s="31">
        <f t="shared" si="4"/>
        <v>13975336.381697746</v>
      </c>
      <c r="W51" s="31"/>
      <c r="X51" s="27"/>
      <c r="Y51" s="27"/>
      <c r="Z51" s="31"/>
      <c r="AA51" s="31"/>
      <c r="AB51" s="31"/>
      <c r="AC51" s="31"/>
      <c r="AD51" s="31"/>
      <c r="AE51" s="31"/>
      <c r="AF51" s="31"/>
      <c r="AG51" s="31"/>
      <c r="AH51" s="50"/>
      <c r="AJ51" s="122">
        <v>47</v>
      </c>
      <c r="AK51" s="123">
        <v>39775.608</v>
      </c>
      <c r="AL51" s="124">
        <f t="shared" si="5"/>
        <v>1403.1446335756848</v>
      </c>
      <c r="AM51" s="124">
        <f t="shared" si="6"/>
        <v>0.96472348999478064</v>
      </c>
      <c r="AN51" s="124">
        <f t="shared" si="7"/>
        <v>38372.463366424316</v>
      </c>
      <c r="AO51" s="124">
        <f t="shared" si="8"/>
        <v>1472445944.8075762</v>
      </c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7"/>
      <c r="BC51" s="122">
        <v>47</v>
      </c>
      <c r="BD51" s="123">
        <v>39775.608</v>
      </c>
      <c r="BE51" s="123">
        <v>14400</v>
      </c>
      <c r="BF51" s="123">
        <v>12400</v>
      </c>
      <c r="BG51" s="124">
        <f t="shared" si="9"/>
        <v>3809.2275538102531</v>
      </c>
      <c r="BH51" s="124">
        <f t="shared" si="10"/>
        <v>0.9042320722335595</v>
      </c>
      <c r="BI51" s="124">
        <f t="shared" si="11"/>
        <v>35966.380446189745</v>
      </c>
      <c r="BJ51" s="124">
        <f t="shared" si="12"/>
        <v>1293580522.4000602</v>
      </c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7"/>
      <c r="BX51" s="69">
        <f t="shared" si="23"/>
        <v>21718.536</v>
      </c>
      <c r="BY51" s="59">
        <f t="shared" si="24"/>
        <v>14693.34</v>
      </c>
      <c r="BZ51" s="59">
        <f t="shared" si="25"/>
        <v>14400</v>
      </c>
      <c r="CA51" s="31">
        <f t="shared" si="26"/>
        <v>17442.745389348362</v>
      </c>
      <c r="CB51" s="31">
        <f t="shared" si="27"/>
        <v>0.19687287442632589</v>
      </c>
      <c r="CC51" s="31">
        <f t="shared" si="28"/>
        <v>4275.7906106516384</v>
      </c>
      <c r="CD51" s="31">
        <f t="shared" si="29"/>
        <v>18282385.346136712</v>
      </c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50"/>
      <c r="CR51" s="69">
        <v>39775.608</v>
      </c>
      <c r="CS51" s="31">
        <v>47</v>
      </c>
      <c r="CT51" s="31">
        <f t="shared" si="13"/>
        <v>2209</v>
      </c>
      <c r="CU51" s="31">
        <f t="shared" si="14"/>
        <v>103823</v>
      </c>
      <c r="CV51" s="42">
        <f t="shared" si="15"/>
        <v>11391.092259229114</v>
      </c>
      <c r="CW51" s="42">
        <f t="shared" si="16"/>
        <v>28384.515740770887</v>
      </c>
      <c r="CX51" s="42">
        <f t="shared" si="30"/>
        <v>23877.530454822696</v>
      </c>
      <c r="CY51" s="31">
        <f t="shared" si="31"/>
        <v>2329.6483812996166</v>
      </c>
      <c r="CZ51" s="42">
        <f t="shared" si="32"/>
        <v>13720.740640528729</v>
      </c>
      <c r="DA51" s="31"/>
      <c r="DB51" s="31"/>
      <c r="DC51" s="31"/>
      <c r="DD51" s="27" t="s">
        <v>460</v>
      </c>
      <c r="DE51" s="27">
        <v>-3.2415252785134783</v>
      </c>
      <c r="DF51" s="27">
        <v>1.7243903354396657</v>
      </c>
      <c r="DG51" s="27">
        <v>-1.8798094676673021</v>
      </c>
      <c r="DH51" s="27">
        <v>6.2242255037116445E-2</v>
      </c>
      <c r="DI51" s="27">
        <v>-6.6511683966165851</v>
      </c>
      <c r="DJ51" s="27">
        <v>0.16811783958962812</v>
      </c>
      <c r="DK51" s="27">
        <v>-6.6511683966165851</v>
      </c>
      <c r="DL51" s="52">
        <v>0.16811783958962812</v>
      </c>
      <c r="DN51" s="69">
        <v>39775.608</v>
      </c>
      <c r="DO51" s="16">
        <f t="shared" si="17"/>
        <v>28384.515740770887</v>
      </c>
      <c r="DP51">
        <f t="shared" si="36"/>
        <v>0</v>
      </c>
      <c r="DQ51" s="66">
        <f t="shared" si="37"/>
        <v>10760.491811104332</v>
      </c>
      <c r="DR51" s="59">
        <v>26800</v>
      </c>
      <c r="DS51">
        <f t="shared" si="38"/>
        <v>7004.6374735706831</v>
      </c>
      <c r="DT51" s="31">
        <f t="shared" si="39"/>
        <v>0.82389615581562736</v>
      </c>
      <c r="DU51" s="31">
        <f t="shared" si="40"/>
        <v>32770.970526429315</v>
      </c>
      <c r="DV51" s="31">
        <f t="shared" si="41"/>
        <v>1073936509.2440989</v>
      </c>
      <c r="EJ51" s="69">
        <f t="shared" si="42"/>
        <v>21718.536</v>
      </c>
      <c r="EK51" s="59">
        <f t="shared" si="53"/>
        <v>14693.34</v>
      </c>
      <c r="EL51" s="66">
        <f t="shared" si="53"/>
        <v>17878.428</v>
      </c>
      <c r="EM51" s="59">
        <f t="shared" si="43"/>
        <v>14400</v>
      </c>
      <c r="EN51">
        <f t="shared" si="44"/>
        <v>17415.446443080793</v>
      </c>
      <c r="EO51" s="31">
        <f t="shared" si="45"/>
        <v>0.19812981671136615</v>
      </c>
      <c r="EP51" s="31">
        <f t="shared" si="46"/>
        <v>4303.0895569192071</v>
      </c>
      <c r="EQ51" s="31">
        <f t="shared" si="47"/>
        <v>18516579.734867137</v>
      </c>
    </row>
    <row r="52" spans="1:147" ht="15.75" thickBot="1" x14ac:dyDescent="0.3">
      <c r="A52" s="4" t="s">
        <v>58</v>
      </c>
      <c r="B52" s="5">
        <v>20</v>
      </c>
      <c r="C52" s="5">
        <v>51</v>
      </c>
      <c r="D52" s="5">
        <v>12200</v>
      </c>
      <c r="E52" s="5">
        <v>20892.383999999998</v>
      </c>
      <c r="F52">
        <f t="shared" si="20"/>
        <v>21718.536</v>
      </c>
      <c r="G52">
        <f t="shared" si="34"/>
        <v>14693.34</v>
      </c>
      <c r="H52">
        <f t="shared" si="48"/>
        <v>17878.428</v>
      </c>
      <c r="I52">
        <f t="shared" si="50"/>
        <v>21429.599999999999</v>
      </c>
      <c r="J52">
        <f t="shared" si="21"/>
        <v>14400</v>
      </c>
      <c r="K52">
        <f t="shared" si="35"/>
        <v>8800</v>
      </c>
      <c r="L52">
        <f t="shared" si="49"/>
        <v>10560</v>
      </c>
      <c r="M52">
        <f t="shared" si="51"/>
        <v>13600</v>
      </c>
      <c r="N52">
        <f t="shared" si="52"/>
        <v>13280</v>
      </c>
      <c r="O52">
        <f t="shared" si="22"/>
        <v>-2200</v>
      </c>
      <c r="P52">
        <f t="shared" si="22"/>
        <v>-826.15200000000186</v>
      </c>
      <c r="S52" s="43">
        <f t="shared" si="1"/>
        <v>16477.397158612737</v>
      </c>
      <c r="T52" s="31">
        <f t="shared" si="2"/>
        <v>0.21132039509647446</v>
      </c>
      <c r="U52" s="31">
        <f t="shared" si="3"/>
        <v>4414.9868413872609</v>
      </c>
      <c r="V52" s="31">
        <f t="shared" si="4"/>
        <v>19492108.809622664</v>
      </c>
      <c r="W52" s="31"/>
      <c r="X52" s="27"/>
      <c r="Y52" s="27"/>
      <c r="Z52" s="31"/>
      <c r="AA52" s="31"/>
      <c r="AB52" s="31"/>
      <c r="AC52" s="31"/>
      <c r="AD52" s="31"/>
      <c r="AE52" s="31"/>
      <c r="AF52" s="31"/>
      <c r="AG52" s="31"/>
      <c r="AH52" s="50"/>
      <c r="AJ52" s="122">
        <v>48</v>
      </c>
      <c r="AK52" s="123">
        <v>28407.167999999998</v>
      </c>
      <c r="AL52" s="124">
        <f t="shared" si="5"/>
        <v>1413.9867076801543</v>
      </c>
      <c r="AM52" s="124">
        <f t="shared" si="6"/>
        <v>0.95022429875163361</v>
      </c>
      <c r="AN52" s="124">
        <f t="shared" si="7"/>
        <v>26993.181292319845</v>
      </c>
      <c r="AO52" s="124">
        <f t="shared" si="8"/>
        <v>728631836.28004611</v>
      </c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7"/>
      <c r="BC52" s="122">
        <v>48</v>
      </c>
      <c r="BD52" s="123">
        <v>28407.167999999998</v>
      </c>
      <c r="BE52" s="123">
        <v>12200</v>
      </c>
      <c r="BF52" s="123">
        <v>3840</v>
      </c>
      <c r="BG52" s="124">
        <f t="shared" si="9"/>
        <v>2750.0511272825825</v>
      </c>
      <c r="BH52" s="124">
        <f t="shared" si="10"/>
        <v>0.90319164771079674</v>
      </c>
      <c r="BI52" s="124">
        <f t="shared" si="11"/>
        <v>25657.116872717415</v>
      </c>
      <c r="BJ52" s="124">
        <f t="shared" si="12"/>
        <v>658287646.22028065</v>
      </c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7"/>
      <c r="BX52" s="69">
        <f t="shared" si="23"/>
        <v>20892.383999999998</v>
      </c>
      <c r="BY52" s="59">
        <f t="shared" si="24"/>
        <v>21718.536</v>
      </c>
      <c r="BZ52" s="59">
        <f t="shared" si="25"/>
        <v>12200</v>
      </c>
      <c r="CA52" s="31">
        <f t="shared" si="26"/>
        <v>17753.958646656964</v>
      </c>
      <c r="CB52" s="31">
        <f t="shared" si="27"/>
        <v>0.15021863246162023</v>
      </c>
      <c r="CC52" s="31">
        <f t="shared" si="28"/>
        <v>3138.4253533430347</v>
      </c>
      <c r="CD52" s="31">
        <f t="shared" si="29"/>
        <v>9849713.6985063516</v>
      </c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50"/>
      <c r="CR52" s="69">
        <v>28407.167999999998</v>
      </c>
      <c r="CS52" s="31">
        <v>48</v>
      </c>
      <c r="CT52" s="31">
        <f t="shared" si="13"/>
        <v>2304</v>
      </c>
      <c r="CU52" s="31">
        <f t="shared" si="14"/>
        <v>110592</v>
      </c>
      <c r="CV52" s="42">
        <f t="shared" si="15"/>
        <v>11714.895522809928</v>
      </c>
      <c r="CW52" s="42">
        <f t="shared" si="16"/>
        <v>16692.272477190068</v>
      </c>
      <c r="CX52" s="42">
        <f t="shared" si="30"/>
        <v>28384.515740770887</v>
      </c>
      <c r="CY52" s="31">
        <f t="shared" si="31"/>
        <v>2693.0707419841219</v>
      </c>
      <c r="CZ52" s="42">
        <f t="shared" si="32"/>
        <v>14407.966264794049</v>
      </c>
      <c r="DA52" s="31"/>
      <c r="DB52" s="31"/>
      <c r="DC52" s="31"/>
      <c r="DD52" s="28" t="s">
        <v>461</v>
      </c>
      <c r="DE52" s="28">
        <v>1.0802371469827649E-2</v>
      </c>
      <c r="DF52" s="28">
        <v>7.9282583621544979E-3</v>
      </c>
      <c r="DG52" s="28">
        <v>1.3625150665362666</v>
      </c>
      <c r="DH52" s="28">
        <v>0.17525488494007971</v>
      </c>
      <c r="DI52" s="28">
        <v>-4.8742018717708117E-3</v>
      </c>
      <c r="DJ52" s="28">
        <v>2.6478944811426111E-2</v>
      </c>
      <c r="DK52" s="28">
        <v>-4.8742018717708117E-3</v>
      </c>
      <c r="DL52" s="53">
        <v>2.6478944811426111E-2</v>
      </c>
      <c r="DN52" s="69">
        <v>28407.167999999998</v>
      </c>
      <c r="DO52" s="16">
        <f t="shared" si="17"/>
        <v>16692.272477190068</v>
      </c>
      <c r="DP52">
        <f t="shared" si="36"/>
        <v>0</v>
      </c>
      <c r="DQ52" s="66">
        <f t="shared" si="37"/>
        <v>11072.973545177305</v>
      </c>
      <c r="DR52" s="59">
        <v>16040</v>
      </c>
      <c r="DS52">
        <f t="shared" si="38"/>
        <v>6436.3088017344753</v>
      </c>
      <c r="DT52" s="31">
        <f t="shared" si="39"/>
        <v>0.77342659424077487</v>
      </c>
      <c r="DU52" s="31">
        <f t="shared" si="40"/>
        <v>21970.859198265523</v>
      </c>
      <c r="DV52" s="31">
        <f t="shared" si="41"/>
        <v>482718653.91000879</v>
      </c>
      <c r="EJ52" s="69">
        <f t="shared" si="42"/>
        <v>20892.383999999998</v>
      </c>
      <c r="EK52" s="59">
        <f t="shared" si="53"/>
        <v>21718.536</v>
      </c>
      <c r="EL52" s="66">
        <f t="shared" si="53"/>
        <v>14693.34</v>
      </c>
      <c r="EM52" s="59">
        <f t="shared" si="43"/>
        <v>12200</v>
      </c>
      <c r="EN52">
        <f t="shared" si="44"/>
        <v>17779.634483663336</v>
      </c>
      <c r="EO52" s="31">
        <f t="shared" si="45"/>
        <v>0.1489896756797435</v>
      </c>
      <c r="EP52" s="31">
        <f t="shared" si="46"/>
        <v>3112.7495163366621</v>
      </c>
      <c r="EQ52" s="31">
        <f t="shared" si="47"/>
        <v>9689209.5514541231</v>
      </c>
    </row>
    <row r="53" spans="1:147" ht="15.75" thickBot="1" x14ac:dyDescent="0.3">
      <c r="A53" s="4" t="s">
        <v>59</v>
      </c>
      <c r="B53" s="5">
        <v>21</v>
      </c>
      <c r="C53" s="5">
        <v>52</v>
      </c>
      <c r="D53" s="5">
        <v>14000</v>
      </c>
      <c r="E53" s="5">
        <v>22940.135999999999</v>
      </c>
      <c r="F53">
        <f t="shared" si="20"/>
        <v>20892.383999999998</v>
      </c>
      <c r="G53">
        <f t="shared" si="34"/>
        <v>21718.536</v>
      </c>
      <c r="H53">
        <f t="shared" si="48"/>
        <v>14693.34</v>
      </c>
      <c r="I53">
        <f t="shared" si="50"/>
        <v>17878.428</v>
      </c>
      <c r="J53">
        <f t="shared" si="21"/>
        <v>12200</v>
      </c>
      <c r="K53">
        <f t="shared" si="35"/>
        <v>14400</v>
      </c>
      <c r="L53">
        <f t="shared" si="49"/>
        <v>8800</v>
      </c>
      <c r="M53">
        <f t="shared" si="51"/>
        <v>10560</v>
      </c>
      <c r="N53">
        <f t="shared" si="52"/>
        <v>13600</v>
      </c>
      <c r="O53">
        <f t="shared" si="22"/>
        <v>1800</v>
      </c>
      <c r="P53">
        <f t="shared" si="22"/>
        <v>2047.7520000000004</v>
      </c>
      <c r="S53" s="43">
        <f t="shared" si="1"/>
        <v>17706.943385761362</v>
      </c>
      <c r="T53" s="31">
        <f t="shared" si="2"/>
        <v>0.22812387050532903</v>
      </c>
      <c r="U53" s="31">
        <f t="shared" si="3"/>
        <v>5233.1926142386365</v>
      </c>
      <c r="V53" s="31">
        <f t="shared" si="4"/>
        <v>27386304.937721815</v>
      </c>
      <c r="W53" s="31"/>
      <c r="X53" s="27"/>
      <c r="Y53" s="27"/>
      <c r="Z53" s="31"/>
      <c r="AA53" s="31"/>
      <c r="AB53" s="31"/>
      <c r="AC53" s="31"/>
      <c r="AD53" s="31"/>
      <c r="AE53" s="31"/>
      <c r="AF53" s="31"/>
      <c r="AG53" s="31"/>
      <c r="AH53" s="50"/>
      <c r="AJ53" s="122">
        <v>49</v>
      </c>
      <c r="AK53" s="123">
        <v>33224.46</v>
      </c>
      <c r="AL53" s="124">
        <f t="shared" si="5"/>
        <v>1424.828781784624</v>
      </c>
      <c r="AM53" s="124">
        <f t="shared" si="6"/>
        <v>0.95711506577429328</v>
      </c>
      <c r="AN53" s="124">
        <f t="shared" si="7"/>
        <v>31799.631218215374</v>
      </c>
      <c r="AO53" s="124">
        <f t="shared" si="8"/>
        <v>1011216545.6144978</v>
      </c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7"/>
      <c r="BC53" s="122">
        <v>49</v>
      </c>
      <c r="BD53" s="123">
        <v>33224.46</v>
      </c>
      <c r="BE53" s="123">
        <v>14000</v>
      </c>
      <c r="BF53" s="123">
        <v>6000</v>
      </c>
      <c r="BG53" s="124">
        <f t="shared" si="9"/>
        <v>3117.274375305271</v>
      </c>
      <c r="BH53" s="124">
        <f t="shared" si="10"/>
        <v>0.90617531856634326</v>
      </c>
      <c r="BI53" s="124">
        <f t="shared" si="11"/>
        <v>30107.185624694728</v>
      </c>
      <c r="BJ53" s="124">
        <f t="shared" si="12"/>
        <v>906442626.23982489</v>
      </c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7"/>
      <c r="BX53" s="69">
        <f t="shared" si="23"/>
        <v>22940.135999999999</v>
      </c>
      <c r="BY53" s="59">
        <f t="shared" si="24"/>
        <v>20892.383999999998</v>
      </c>
      <c r="BZ53" s="59">
        <f t="shared" si="25"/>
        <v>14000</v>
      </c>
      <c r="CA53" s="31">
        <f t="shared" si="26"/>
        <v>18669.516335235538</v>
      </c>
      <c r="CB53" s="31">
        <f t="shared" si="27"/>
        <v>0.18616365939436721</v>
      </c>
      <c r="CC53" s="31">
        <f t="shared" si="28"/>
        <v>4270.619664764461</v>
      </c>
      <c r="CD53" s="31">
        <f t="shared" si="29"/>
        <v>18238192.321072917</v>
      </c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50"/>
      <c r="CR53" s="69">
        <v>33224.46</v>
      </c>
      <c r="CS53" s="31">
        <v>49</v>
      </c>
      <c r="CT53" s="31">
        <f t="shared" si="13"/>
        <v>2401</v>
      </c>
      <c r="CU53" s="31">
        <f t="shared" si="14"/>
        <v>117649</v>
      </c>
      <c r="CV53" s="42">
        <f t="shared" si="15"/>
        <v>12044.430905469922</v>
      </c>
      <c r="CW53" s="42">
        <f t="shared" si="16"/>
        <v>21180.029094530077</v>
      </c>
      <c r="CX53" s="42">
        <f t="shared" si="30"/>
        <v>16692.272477190068</v>
      </c>
      <c r="CY53" s="31">
        <f t="shared" si="31"/>
        <v>1750.2625500434458</v>
      </c>
      <c r="CZ53" s="42">
        <f t="shared" si="32"/>
        <v>13794.693455513368</v>
      </c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50"/>
      <c r="DN53" s="69">
        <v>33224.46</v>
      </c>
      <c r="DO53" s="16">
        <f t="shared" si="17"/>
        <v>21180.029094530077</v>
      </c>
      <c r="DP53">
        <f t="shared" si="36"/>
        <v>0</v>
      </c>
      <c r="DQ53" s="66">
        <f t="shared" si="37"/>
        <v>11391.092259229114</v>
      </c>
      <c r="DR53" s="59">
        <v>20000</v>
      </c>
      <c r="DS53">
        <f t="shared" si="38"/>
        <v>6701.7240808559682</v>
      </c>
      <c r="DT53" s="31">
        <f t="shared" si="39"/>
        <v>0.7982894505777981</v>
      </c>
      <c r="DU53" s="31">
        <f t="shared" si="40"/>
        <v>26522.73591914403</v>
      </c>
      <c r="DV53" s="31">
        <f t="shared" si="41"/>
        <v>703455520.63665295</v>
      </c>
      <c r="EJ53" s="69">
        <f t="shared" si="42"/>
        <v>22940.135999999999</v>
      </c>
      <c r="EK53" s="59">
        <f t="shared" si="53"/>
        <v>20892.383999999998</v>
      </c>
      <c r="EL53" s="66">
        <f t="shared" si="53"/>
        <v>21718.536</v>
      </c>
      <c r="EM53" s="59">
        <f t="shared" si="43"/>
        <v>14000</v>
      </c>
      <c r="EN53">
        <f t="shared" si="44"/>
        <v>18665.432794575747</v>
      </c>
      <c r="EO53" s="31">
        <f t="shared" si="45"/>
        <v>0.18634166795803878</v>
      </c>
      <c r="EP53" s="31">
        <f t="shared" si="46"/>
        <v>4274.7032054242518</v>
      </c>
      <c r="EQ53" s="31">
        <f t="shared" si="47"/>
        <v>18273087.494464371</v>
      </c>
    </row>
    <row r="54" spans="1:147" ht="15.75" thickBot="1" x14ac:dyDescent="0.3">
      <c r="A54" s="4" t="s">
        <v>60</v>
      </c>
      <c r="B54" s="5">
        <v>22</v>
      </c>
      <c r="C54" s="5">
        <v>53</v>
      </c>
      <c r="D54" s="5">
        <v>12240</v>
      </c>
      <c r="E54" s="5">
        <v>18641.004000000001</v>
      </c>
      <c r="F54">
        <f t="shared" si="20"/>
        <v>22940.135999999999</v>
      </c>
      <c r="G54">
        <f t="shared" si="34"/>
        <v>20892.383999999998</v>
      </c>
      <c r="H54">
        <f t="shared" si="48"/>
        <v>21718.536</v>
      </c>
      <c r="I54">
        <f t="shared" si="50"/>
        <v>14693.34</v>
      </c>
      <c r="J54">
        <f t="shared" si="21"/>
        <v>14000</v>
      </c>
      <c r="K54">
        <f t="shared" si="35"/>
        <v>12200</v>
      </c>
      <c r="L54">
        <f t="shared" si="49"/>
        <v>14400</v>
      </c>
      <c r="M54">
        <f t="shared" si="51"/>
        <v>8800</v>
      </c>
      <c r="N54">
        <f t="shared" si="52"/>
        <v>10560</v>
      </c>
      <c r="O54">
        <f t="shared" si="22"/>
        <v>-1760</v>
      </c>
      <c r="P54">
        <f t="shared" si="22"/>
        <v>-4299.1319999999978</v>
      </c>
      <c r="S54" s="43">
        <f t="shared" si="1"/>
        <v>16504.720408104928</v>
      </c>
      <c r="T54" s="31">
        <f t="shared" si="2"/>
        <v>0.11460131610373954</v>
      </c>
      <c r="U54" s="31">
        <f t="shared" si="3"/>
        <v>2136.2835918950732</v>
      </c>
      <c r="V54" s="31">
        <f t="shared" si="4"/>
        <v>4563707.5850001154</v>
      </c>
      <c r="W54" s="31"/>
      <c r="X54" s="27"/>
      <c r="Y54" s="27"/>
      <c r="Z54" s="31"/>
      <c r="AA54" s="31"/>
      <c r="AB54" s="31"/>
      <c r="AC54" s="31"/>
      <c r="AD54" s="31"/>
      <c r="AE54" s="31"/>
      <c r="AF54" s="31"/>
      <c r="AG54" s="31"/>
      <c r="AH54" s="50"/>
      <c r="AJ54" s="122">
        <v>50</v>
      </c>
      <c r="AK54" s="123">
        <v>37162.655999999995</v>
      </c>
      <c r="AL54" s="124">
        <f t="shared" si="5"/>
        <v>1435.6708558890937</v>
      </c>
      <c r="AM54" s="124">
        <f t="shared" si="6"/>
        <v>0.96136791579457892</v>
      </c>
      <c r="AN54" s="124">
        <f t="shared" si="7"/>
        <v>35726.985144110899</v>
      </c>
      <c r="AO54" s="124">
        <f t="shared" si="8"/>
        <v>1276417467.4875209</v>
      </c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7"/>
      <c r="BC54" s="122">
        <v>50</v>
      </c>
      <c r="BD54" s="123">
        <v>37162.655999999995</v>
      </c>
      <c r="BE54" s="123">
        <v>12240</v>
      </c>
      <c r="BF54" s="123">
        <v>12640</v>
      </c>
      <c r="BG54" s="124">
        <f t="shared" si="9"/>
        <v>3660.5369485429082</v>
      </c>
      <c r="BH54" s="124">
        <f t="shared" si="10"/>
        <v>0.90149958742069158</v>
      </c>
      <c r="BI54" s="124">
        <f t="shared" si="11"/>
        <v>33502.119051457084</v>
      </c>
      <c r="BJ54" s="124">
        <f t="shared" si="12"/>
        <v>1122391980.9380038</v>
      </c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7"/>
      <c r="BX54" s="69">
        <f t="shared" si="23"/>
        <v>18641.004000000001</v>
      </c>
      <c r="BY54" s="59">
        <f t="shared" si="24"/>
        <v>22940.135999999999</v>
      </c>
      <c r="BZ54" s="59">
        <f t="shared" si="25"/>
        <v>12240</v>
      </c>
      <c r="CA54" s="31">
        <f t="shared" si="26"/>
        <v>18069.115712192932</v>
      </c>
      <c r="CB54" s="31">
        <f t="shared" si="27"/>
        <v>3.0679049680321348E-2</v>
      </c>
      <c r="CC54" s="31">
        <f t="shared" si="28"/>
        <v>571.88828780706899</v>
      </c>
      <c r="CD54" s="31">
        <f t="shared" si="29"/>
        <v>327056.21373090096</v>
      </c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50"/>
      <c r="CR54" s="69">
        <v>37162.655999999995</v>
      </c>
      <c r="CS54" s="31">
        <v>50</v>
      </c>
      <c r="CT54" s="31">
        <f t="shared" si="13"/>
        <v>2500</v>
      </c>
      <c r="CU54" s="31">
        <f t="shared" si="14"/>
        <v>125000</v>
      </c>
      <c r="CV54" s="42">
        <f t="shared" si="15"/>
        <v>12379.74597675927</v>
      </c>
      <c r="CW54" s="42">
        <f t="shared" si="16"/>
        <v>24782.910023240725</v>
      </c>
      <c r="CX54" s="42">
        <f t="shared" si="30"/>
        <v>21180.029094530077</v>
      </c>
      <c r="CY54" s="31">
        <f t="shared" si="31"/>
        <v>2112.1344001992852</v>
      </c>
      <c r="CZ54" s="42">
        <f t="shared" si="32"/>
        <v>14491.880376958556</v>
      </c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50"/>
      <c r="DN54" s="69">
        <v>37162.655999999995</v>
      </c>
      <c r="DO54" s="16">
        <f t="shared" si="17"/>
        <v>24782.910023240725</v>
      </c>
      <c r="DP54">
        <f t="shared" si="36"/>
        <v>0</v>
      </c>
      <c r="DQ54" s="66">
        <f t="shared" si="37"/>
        <v>11714.895522809928</v>
      </c>
      <c r="DR54" s="59">
        <v>24880</v>
      </c>
      <c r="DS54">
        <f t="shared" si="38"/>
        <v>7019.9409035066301</v>
      </c>
      <c r="DT54" s="31">
        <f t="shared" si="39"/>
        <v>0.81110228226134773</v>
      </c>
      <c r="DU54" s="31">
        <f t="shared" si="40"/>
        <v>30142.715096493364</v>
      </c>
      <c r="DV54" s="31">
        <f t="shared" si="41"/>
        <v>908583273.38836896</v>
      </c>
      <c r="EJ54" s="69">
        <f t="shared" si="42"/>
        <v>18641.004000000001</v>
      </c>
      <c r="EK54" s="59">
        <f t="shared" si="53"/>
        <v>22940.135999999999</v>
      </c>
      <c r="EL54" s="66">
        <f t="shared" si="53"/>
        <v>20892.383999999998</v>
      </c>
      <c r="EM54" s="59">
        <f t="shared" si="43"/>
        <v>12240</v>
      </c>
      <c r="EN54">
        <f t="shared" si="44"/>
        <v>18074.602564602501</v>
      </c>
      <c r="EO54" s="31">
        <f t="shared" si="45"/>
        <v>3.0384706499580166E-2</v>
      </c>
      <c r="EP54" s="31">
        <f t="shared" si="46"/>
        <v>566.40143539749988</v>
      </c>
      <c r="EQ54" s="31">
        <f t="shared" si="47"/>
        <v>320810.58602034824</v>
      </c>
    </row>
    <row r="55" spans="1:147" ht="15.75" thickBot="1" x14ac:dyDescent="0.3">
      <c r="A55" s="4" t="s">
        <v>61</v>
      </c>
      <c r="B55" s="5">
        <v>23</v>
      </c>
      <c r="C55" s="5">
        <v>54</v>
      </c>
      <c r="D55" s="5">
        <v>15680</v>
      </c>
      <c r="E55" s="5">
        <v>18579.504000000001</v>
      </c>
      <c r="F55">
        <f t="shared" si="20"/>
        <v>18641.004000000001</v>
      </c>
      <c r="G55">
        <f t="shared" si="34"/>
        <v>22940.135999999999</v>
      </c>
      <c r="H55">
        <f t="shared" si="48"/>
        <v>20892.383999999998</v>
      </c>
      <c r="I55">
        <f t="shared" si="50"/>
        <v>21718.536</v>
      </c>
      <c r="J55">
        <f t="shared" si="21"/>
        <v>12240</v>
      </c>
      <c r="K55">
        <f t="shared" si="35"/>
        <v>14000</v>
      </c>
      <c r="L55">
        <f t="shared" si="49"/>
        <v>12200</v>
      </c>
      <c r="M55">
        <f t="shared" si="51"/>
        <v>14400</v>
      </c>
      <c r="N55">
        <f t="shared" si="52"/>
        <v>8800</v>
      </c>
      <c r="O55">
        <f t="shared" si="22"/>
        <v>3440</v>
      </c>
      <c r="P55">
        <f t="shared" si="22"/>
        <v>-61.5</v>
      </c>
      <c r="S55" s="43">
        <f t="shared" si="1"/>
        <v>18854.519864433409</v>
      </c>
      <c r="T55" s="31">
        <f t="shared" si="2"/>
        <v>1.4802110133478688E-2</v>
      </c>
      <c r="U55" s="31">
        <f t="shared" si="3"/>
        <v>275.01586443340784</v>
      </c>
      <c r="V55" s="31">
        <f t="shared" si="4"/>
        <v>75633.725690054562</v>
      </c>
      <c r="W55" s="31"/>
      <c r="X55" s="27"/>
      <c r="Y55" s="27"/>
      <c r="Z55" s="31"/>
      <c r="AA55" s="31"/>
      <c r="AB55" s="31"/>
      <c r="AC55" s="31"/>
      <c r="AD55" s="31"/>
      <c r="AE55" s="31"/>
      <c r="AF55" s="31"/>
      <c r="AG55" s="31"/>
      <c r="AH55" s="50"/>
      <c r="AJ55" s="122">
        <v>51</v>
      </c>
      <c r="AK55" s="123">
        <v>34823.123999999996</v>
      </c>
      <c r="AL55" s="124">
        <f t="shared" si="5"/>
        <v>1446.5129299935634</v>
      </c>
      <c r="AM55" s="124">
        <f t="shared" si="6"/>
        <v>0.95846113835181568</v>
      </c>
      <c r="AN55" s="124">
        <f t="shared" si="7"/>
        <v>33376.611070006431</v>
      </c>
      <c r="AO55" s="124">
        <f t="shared" si="8"/>
        <v>1113998166.5184758</v>
      </c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7"/>
      <c r="BC55" s="122">
        <v>51</v>
      </c>
      <c r="BD55" s="123">
        <v>34823.123999999996</v>
      </c>
      <c r="BE55" s="123">
        <v>15680</v>
      </c>
      <c r="BF55" s="123">
        <v>11280</v>
      </c>
      <c r="BG55" s="124">
        <f t="shared" si="9"/>
        <v>3796.5322748237108</v>
      </c>
      <c r="BH55" s="124">
        <f t="shared" si="10"/>
        <v>0.89097668908671968</v>
      </c>
      <c r="BI55" s="124">
        <f t="shared" si="11"/>
        <v>31026.591725176284</v>
      </c>
      <c r="BJ55" s="124">
        <f t="shared" si="12"/>
        <v>962649394.08077741</v>
      </c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7"/>
      <c r="BX55" s="69">
        <f t="shared" si="23"/>
        <v>18579.504000000001</v>
      </c>
      <c r="BY55" s="59">
        <f t="shared" si="24"/>
        <v>18641.004000000001</v>
      </c>
      <c r="BZ55" s="59">
        <f t="shared" si="25"/>
        <v>15680</v>
      </c>
      <c r="CA55" s="31">
        <f t="shared" si="26"/>
        <v>19172.08112357018</v>
      </c>
      <c r="CB55" s="31">
        <f t="shared" si="27"/>
        <v>3.189413041221012E-2</v>
      </c>
      <c r="CC55" s="31">
        <f t="shared" si="28"/>
        <v>592.57712357017954</v>
      </c>
      <c r="CD55" s="31">
        <f t="shared" si="29"/>
        <v>351147.64737870783</v>
      </c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50"/>
      <c r="CR55" s="69">
        <v>34823.123999999996</v>
      </c>
      <c r="CS55" s="31">
        <v>51</v>
      </c>
      <c r="CT55" s="31">
        <f t="shared" si="13"/>
        <v>2601</v>
      </c>
      <c r="CU55" s="31">
        <f t="shared" si="14"/>
        <v>132651</v>
      </c>
      <c r="CV55" s="42">
        <f t="shared" si="15"/>
        <v>12720.888306228142</v>
      </c>
      <c r="CW55" s="42">
        <f t="shared" si="16"/>
        <v>22102.235693771854</v>
      </c>
      <c r="CX55" s="42">
        <f t="shared" si="30"/>
        <v>24782.910023240725</v>
      </c>
      <c r="CY55" s="31">
        <f t="shared" si="31"/>
        <v>2402.6539846451301</v>
      </c>
      <c r="CZ55" s="42">
        <f t="shared" si="32"/>
        <v>15123.542290873273</v>
      </c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50"/>
      <c r="DN55" s="69">
        <v>34823.123999999996</v>
      </c>
      <c r="DO55" s="16">
        <f t="shared" si="17"/>
        <v>22102.235693771854</v>
      </c>
      <c r="DP55">
        <f t="shared" si="36"/>
        <v>0</v>
      </c>
      <c r="DQ55" s="66">
        <f t="shared" si="37"/>
        <v>12044.430905469922</v>
      </c>
      <c r="DR55" s="59">
        <v>26960</v>
      </c>
      <c r="DS55">
        <f t="shared" si="38"/>
        <v>7180.4488726979425</v>
      </c>
      <c r="DT55" s="31">
        <f t="shared" si="39"/>
        <v>0.79380227711052165</v>
      </c>
      <c r="DU55" s="31">
        <f t="shared" si="40"/>
        <v>27642.675127302053</v>
      </c>
      <c r="DV55" s="31">
        <f t="shared" si="41"/>
        <v>764117488.19356358</v>
      </c>
      <c r="EJ55" s="69">
        <f t="shared" si="42"/>
        <v>18579.504000000001</v>
      </c>
      <c r="EK55" s="59">
        <f t="shared" si="53"/>
        <v>18641.004000000001</v>
      </c>
      <c r="EL55" s="66">
        <f t="shared" si="53"/>
        <v>22940.135999999999</v>
      </c>
      <c r="EM55" s="59">
        <f t="shared" si="43"/>
        <v>15680</v>
      </c>
      <c r="EN55">
        <f t="shared" si="44"/>
        <v>19154.787163679073</v>
      </c>
      <c r="EO55" s="31">
        <f t="shared" si="45"/>
        <v>3.0963321931472037E-2</v>
      </c>
      <c r="EP55" s="31">
        <f t="shared" si="46"/>
        <v>575.28316367907246</v>
      </c>
      <c r="EQ55" s="31">
        <f t="shared" si="47"/>
        <v>330950.71841260249</v>
      </c>
    </row>
    <row r="56" spans="1:147" ht="15.75" thickBot="1" x14ac:dyDescent="0.3">
      <c r="A56" s="4" t="s">
        <v>62</v>
      </c>
      <c r="B56" s="5">
        <v>24</v>
      </c>
      <c r="C56" s="5">
        <v>55</v>
      </c>
      <c r="D56" s="5">
        <v>13160</v>
      </c>
      <c r="E56" s="5">
        <v>19692.095999999998</v>
      </c>
      <c r="F56">
        <f t="shared" si="20"/>
        <v>18579.504000000001</v>
      </c>
      <c r="G56">
        <f t="shared" si="34"/>
        <v>18641.004000000001</v>
      </c>
      <c r="H56">
        <f t="shared" si="48"/>
        <v>22940.135999999999</v>
      </c>
      <c r="I56">
        <f t="shared" si="50"/>
        <v>20892.383999999998</v>
      </c>
      <c r="J56">
        <f t="shared" si="21"/>
        <v>15680</v>
      </c>
      <c r="K56">
        <f t="shared" si="35"/>
        <v>12240</v>
      </c>
      <c r="L56">
        <f t="shared" si="49"/>
        <v>14000</v>
      </c>
      <c r="M56">
        <f t="shared" si="51"/>
        <v>12200</v>
      </c>
      <c r="N56">
        <f t="shared" si="52"/>
        <v>14400</v>
      </c>
      <c r="O56">
        <f t="shared" si="22"/>
        <v>-2520</v>
      </c>
      <c r="P56">
        <f t="shared" si="22"/>
        <v>1112.5919999999969</v>
      </c>
      <c r="S56" s="43">
        <f t="shared" si="1"/>
        <v>17133.155146425335</v>
      </c>
      <c r="T56" s="31">
        <f t="shared" si="2"/>
        <v>0.12994761215741904</v>
      </c>
      <c r="U56" s="31">
        <f t="shared" si="3"/>
        <v>2558.9408535746625</v>
      </c>
      <c r="V56" s="31">
        <f t="shared" si="4"/>
        <v>6548178.2920934223</v>
      </c>
      <c r="W56" s="31"/>
      <c r="X56" s="27"/>
      <c r="Y56" s="27"/>
      <c r="Z56" s="31"/>
      <c r="AA56" s="31"/>
      <c r="AB56" s="31"/>
      <c r="AC56" s="31"/>
      <c r="AD56" s="31"/>
      <c r="AE56" s="31"/>
      <c r="AF56" s="31"/>
      <c r="AG56" s="31"/>
      <c r="AH56" s="50"/>
      <c r="AJ56" s="122">
        <v>52</v>
      </c>
      <c r="AK56" s="123">
        <v>38175.372000000003</v>
      </c>
      <c r="AL56" s="124">
        <f t="shared" si="5"/>
        <v>1457.3550040980329</v>
      </c>
      <c r="AM56" s="124">
        <f t="shared" si="6"/>
        <v>0.96182473338837315</v>
      </c>
      <c r="AN56" s="124">
        <f t="shared" si="7"/>
        <v>36718.016995901969</v>
      </c>
      <c r="AO56" s="124">
        <f t="shared" si="8"/>
        <v>1348212772.111346</v>
      </c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7"/>
      <c r="BC56" s="122">
        <v>52</v>
      </c>
      <c r="BD56" s="123">
        <v>38175.372000000003</v>
      </c>
      <c r="BE56" s="123">
        <v>13160</v>
      </c>
      <c r="BF56" s="123">
        <v>12000</v>
      </c>
      <c r="BG56" s="124">
        <f t="shared" si="9"/>
        <v>3668.4236056270447</v>
      </c>
      <c r="BH56" s="124">
        <f t="shared" si="10"/>
        <v>0.9039060154901164</v>
      </c>
      <c r="BI56" s="124">
        <f t="shared" si="11"/>
        <v>34506.948394372957</v>
      </c>
      <c r="BJ56" s="124">
        <f t="shared" si="12"/>
        <v>1190729487.4919183</v>
      </c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7"/>
      <c r="BX56" s="69">
        <f t="shared" si="23"/>
        <v>19692.095999999998</v>
      </c>
      <c r="BY56" s="59">
        <f t="shared" si="24"/>
        <v>18579.504000000001</v>
      </c>
      <c r="BZ56" s="59">
        <f t="shared" si="25"/>
        <v>13160</v>
      </c>
      <c r="CA56" s="31">
        <f t="shared" si="26"/>
        <v>17600.683134249652</v>
      </c>
      <c r="CB56" s="31">
        <f t="shared" si="27"/>
        <v>0.10620570130017375</v>
      </c>
      <c r="CC56" s="31">
        <f t="shared" si="28"/>
        <v>2091.4128657503461</v>
      </c>
      <c r="CD56" s="31">
        <f t="shared" si="29"/>
        <v>4374007.7750260755</v>
      </c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50"/>
      <c r="CR56" s="69">
        <v>38175.372000000003</v>
      </c>
      <c r="CS56" s="31">
        <v>52</v>
      </c>
      <c r="CT56" s="31">
        <f t="shared" si="13"/>
        <v>2704</v>
      </c>
      <c r="CU56" s="31">
        <f t="shared" si="14"/>
        <v>140608</v>
      </c>
      <c r="CV56" s="42">
        <f t="shared" si="15"/>
        <v>13067.905463426712</v>
      </c>
      <c r="CW56" s="42">
        <f t="shared" si="16"/>
        <v>25107.466536573291</v>
      </c>
      <c r="CX56" s="42">
        <f t="shared" si="30"/>
        <v>22102.235693771854</v>
      </c>
      <c r="CY56" s="31">
        <f t="shared" si="31"/>
        <v>2186.4968571569775</v>
      </c>
      <c r="CZ56" s="42">
        <f t="shared" si="32"/>
        <v>15254.402320583689</v>
      </c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50"/>
      <c r="DN56" s="69">
        <v>38175.372000000003</v>
      </c>
      <c r="DO56" s="16">
        <f t="shared" si="17"/>
        <v>25107.466536573291</v>
      </c>
      <c r="DP56">
        <f t="shared" si="36"/>
        <v>0</v>
      </c>
      <c r="DQ56" s="66">
        <f t="shared" si="37"/>
        <v>12379.74597675927</v>
      </c>
      <c r="DR56" s="59">
        <v>25160</v>
      </c>
      <c r="DS56">
        <f t="shared" si="38"/>
        <v>7122.1364513185272</v>
      </c>
      <c r="DT56" s="31">
        <f t="shared" si="39"/>
        <v>0.81343635757318811</v>
      </c>
      <c r="DU56" s="31">
        <f t="shared" si="40"/>
        <v>31053.235548681478</v>
      </c>
      <c r="DV56" s="31">
        <f t="shared" si="41"/>
        <v>964303438.04189503</v>
      </c>
      <c r="EJ56" s="69">
        <f t="shared" si="42"/>
        <v>19692.095999999998</v>
      </c>
      <c r="EK56" s="59">
        <f t="shared" si="53"/>
        <v>18579.504000000001</v>
      </c>
      <c r="EL56" s="66">
        <f t="shared" si="53"/>
        <v>18641.004000000001</v>
      </c>
      <c r="EM56" s="59">
        <f t="shared" si="43"/>
        <v>13160</v>
      </c>
      <c r="EN56">
        <f t="shared" si="44"/>
        <v>17590.824663501098</v>
      </c>
      <c r="EO56" s="31">
        <f t="shared" si="45"/>
        <v>0.10670633214965536</v>
      </c>
      <c r="EP56" s="31">
        <f t="shared" si="46"/>
        <v>2101.2713364988995</v>
      </c>
      <c r="EQ56" s="31">
        <f t="shared" si="47"/>
        <v>4415341.2295918716</v>
      </c>
    </row>
    <row r="57" spans="1:147" ht="15.75" thickBot="1" x14ac:dyDescent="0.3">
      <c r="A57" s="4" t="s">
        <v>63</v>
      </c>
      <c r="B57" s="5">
        <v>25</v>
      </c>
      <c r="C57" s="5">
        <v>56</v>
      </c>
      <c r="D57" s="5">
        <v>16480</v>
      </c>
      <c r="E57" s="5">
        <v>19432.440000000002</v>
      </c>
      <c r="F57">
        <f t="shared" si="20"/>
        <v>19692.095999999998</v>
      </c>
      <c r="G57">
        <f t="shared" si="34"/>
        <v>18579.504000000001</v>
      </c>
      <c r="H57">
        <f t="shared" si="48"/>
        <v>18641.004000000001</v>
      </c>
      <c r="I57">
        <f t="shared" si="50"/>
        <v>22940.135999999999</v>
      </c>
      <c r="J57">
        <f t="shared" si="21"/>
        <v>13160</v>
      </c>
      <c r="K57">
        <f t="shared" si="35"/>
        <v>15680</v>
      </c>
      <c r="L57">
        <f t="shared" si="49"/>
        <v>12240</v>
      </c>
      <c r="M57">
        <f t="shared" si="51"/>
        <v>14000</v>
      </c>
      <c r="N57">
        <f t="shared" si="52"/>
        <v>12200</v>
      </c>
      <c r="O57">
        <f t="shared" si="22"/>
        <v>3320</v>
      </c>
      <c r="P57">
        <f t="shared" si="22"/>
        <v>-259.6559999999954</v>
      </c>
      <c r="S57" s="43">
        <f t="shared" si="1"/>
        <v>19400.984854277242</v>
      </c>
      <c r="T57" s="31">
        <f t="shared" si="2"/>
        <v>1.6186925431268943E-3</v>
      </c>
      <c r="U57" s="31">
        <f t="shared" si="3"/>
        <v>31.45514572276079</v>
      </c>
      <c r="V57" s="31">
        <f t="shared" si="4"/>
        <v>989.42619244011644</v>
      </c>
      <c r="W57" s="31"/>
      <c r="X57" s="27"/>
      <c r="Y57" s="27"/>
      <c r="Z57" s="31"/>
      <c r="AA57" s="31"/>
      <c r="AB57" s="31"/>
      <c r="AC57" s="31"/>
      <c r="AD57" s="31"/>
      <c r="AE57" s="31"/>
      <c r="AF57" s="31"/>
      <c r="AG57" s="31"/>
      <c r="AH57" s="50"/>
      <c r="AJ57" s="122">
        <v>53</v>
      </c>
      <c r="AK57" s="123">
        <v>38459.807999999997</v>
      </c>
      <c r="AL57" s="124">
        <f t="shared" si="5"/>
        <v>1468.1970782025023</v>
      </c>
      <c r="AM57" s="124">
        <f t="shared" si="6"/>
        <v>0.96182515840426186</v>
      </c>
      <c r="AN57" s="124">
        <f t="shared" si="7"/>
        <v>36991.610921797495</v>
      </c>
      <c r="AO57" s="124">
        <f t="shared" si="8"/>
        <v>1368379278.5896478</v>
      </c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7"/>
      <c r="BC57" s="122">
        <v>53</v>
      </c>
      <c r="BD57" s="123">
        <v>38459.807999999997</v>
      </c>
      <c r="BE57" s="123">
        <v>16480</v>
      </c>
      <c r="BF57" s="123">
        <v>14480</v>
      </c>
      <c r="BG57" s="124">
        <f t="shared" si="9"/>
        <v>4190.6850984103494</v>
      </c>
      <c r="BH57" s="124">
        <f t="shared" si="10"/>
        <v>0.89103728499085721</v>
      </c>
      <c r="BI57" s="124">
        <f t="shared" si="11"/>
        <v>34269.122901589646</v>
      </c>
      <c r="BJ57" s="124">
        <f t="shared" si="12"/>
        <v>1174372784.4442561</v>
      </c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7"/>
      <c r="BX57" s="69">
        <f t="shared" si="23"/>
        <v>19432.440000000002</v>
      </c>
      <c r="BY57" s="59">
        <f t="shared" si="24"/>
        <v>19692.095999999998</v>
      </c>
      <c r="BZ57" s="59">
        <f t="shared" si="25"/>
        <v>16480</v>
      </c>
      <c r="CA57" s="31">
        <f t="shared" si="26"/>
        <v>19916.202202172506</v>
      </c>
      <c r="CB57" s="31">
        <f t="shared" si="27"/>
        <v>2.4894568163982684E-2</v>
      </c>
      <c r="CC57" s="31">
        <f t="shared" si="28"/>
        <v>483.76220217250375</v>
      </c>
      <c r="CD57" s="31">
        <f t="shared" si="29"/>
        <v>234025.8682507904</v>
      </c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50"/>
      <c r="CR57" s="69">
        <v>38459.807999999997</v>
      </c>
      <c r="CS57" s="31">
        <v>53</v>
      </c>
      <c r="CT57" s="31">
        <f t="shared" si="13"/>
        <v>2809</v>
      </c>
      <c r="CU57" s="31">
        <f t="shared" si="14"/>
        <v>148877</v>
      </c>
      <c r="CV57" s="42">
        <f t="shared" si="15"/>
        <v>13420.845017905158</v>
      </c>
      <c r="CW57" s="42">
        <f t="shared" si="16"/>
        <v>25038.962982094839</v>
      </c>
      <c r="CX57" s="42">
        <f t="shared" si="30"/>
        <v>25107.466536573291</v>
      </c>
      <c r="CY57" s="31">
        <f t="shared" si="31"/>
        <v>2428.8247144716947</v>
      </c>
      <c r="CZ57" s="42">
        <f t="shared" si="32"/>
        <v>15849.669732376853</v>
      </c>
      <c r="DA57" s="31"/>
      <c r="DB57" s="31"/>
      <c r="DC57" s="31"/>
      <c r="DD57" s="31" t="s">
        <v>407</v>
      </c>
      <c r="DE57" s="31"/>
      <c r="DF57" s="31"/>
      <c r="DG57" s="31"/>
      <c r="DH57" s="31"/>
      <c r="DI57" s="31"/>
      <c r="DJ57" s="31"/>
      <c r="DK57" s="31"/>
      <c r="DL57" s="50"/>
      <c r="DN57" s="69">
        <v>38459.807999999997</v>
      </c>
      <c r="DO57" s="16">
        <f t="shared" si="17"/>
        <v>25038.962982094839</v>
      </c>
      <c r="DP57">
        <f t="shared" si="36"/>
        <v>0</v>
      </c>
      <c r="DQ57" s="66">
        <f t="shared" si="37"/>
        <v>12720.888306228142</v>
      </c>
      <c r="DR57" s="59">
        <v>30960</v>
      </c>
      <c r="DS57">
        <f t="shared" si="38"/>
        <v>7494.6684962179734</v>
      </c>
      <c r="DT57" s="31">
        <f t="shared" si="39"/>
        <v>0.80512985150061145</v>
      </c>
      <c r="DU57" s="31">
        <f t="shared" si="40"/>
        <v>30965.139503782026</v>
      </c>
      <c r="DV57" s="31">
        <f t="shared" si="41"/>
        <v>958839864.48868215</v>
      </c>
      <c r="EJ57" s="69">
        <f t="shared" si="42"/>
        <v>19432.440000000002</v>
      </c>
      <c r="EK57" s="59">
        <f t="shared" si="53"/>
        <v>19692.095999999998</v>
      </c>
      <c r="EL57" s="66">
        <f t="shared" si="53"/>
        <v>18579.504000000001</v>
      </c>
      <c r="EM57" s="59">
        <f t="shared" si="43"/>
        <v>16480</v>
      </c>
      <c r="EN57">
        <f t="shared" si="44"/>
        <v>19930.362029505221</v>
      </c>
      <c r="EO57" s="31">
        <f t="shared" si="45"/>
        <v>2.5623237715141186E-2</v>
      </c>
      <c r="EP57" s="31">
        <f t="shared" si="46"/>
        <v>497.92202950521823</v>
      </c>
      <c r="EQ57" s="31">
        <f t="shared" si="47"/>
        <v>247926.34746659541</v>
      </c>
    </row>
    <row r="58" spans="1:147" ht="15.75" thickBot="1" x14ac:dyDescent="0.3">
      <c r="A58" s="4" t="s">
        <v>64</v>
      </c>
      <c r="B58" s="5">
        <v>26</v>
      </c>
      <c r="C58" s="5">
        <v>57</v>
      </c>
      <c r="D58" s="5">
        <v>16800</v>
      </c>
      <c r="E58" s="5">
        <v>19447.379999999997</v>
      </c>
      <c r="F58">
        <f t="shared" si="20"/>
        <v>19432.440000000002</v>
      </c>
      <c r="G58">
        <f t="shared" si="34"/>
        <v>19692.095999999998</v>
      </c>
      <c r="H58">
        <f t="shared" si="48"/>
        <v>18579.504000000001</v>
      </c>
      <c r="I58">
        <f t="shared" si="50"/>
        <v>18641.004000000001</v>
      </c>
      <c r="J58">
        <f t="shared" si="21"/>
        <v>16480</v>
      </c>
      <c r="K58">
        <f t="shared" si="35"/>
        <v>13160</v>
      </c>
      <c r="L58">
        <f t="shared" si="49"/>
        <v>15680</v>
      </c>
      <c r="M58">
        <f t="shared" si="51"/>
        <v>12240</v>
      </c>
      <c r="N58">
        <f t="shared" si="52"/>
        <v>14000</v>
      </c>
      <c r="O58">
        <f t="shared" si="22"/>
        <v>320</v>
      </c>
      <c r="P58">
        <f t="shared" si="22"/>
        <v>14.939999999995052</v>
      </c>
      <c r="S58" s="43">
        <f t="shared" si="1"/>
        <v>19619.570850214775</v>
      </c>
      <c r="T58" s="31">
        <f t="shared" si="2"/>
        <v>8.8541927094949579E-3</v>
      </c>
      <c r="U58" s="31">
        <f t="shared" si="3"/>
        <v>172.19085021477804</v>
      </c>
      <c r="V58" s="31">
        <f t="shared" si="4"/>
        <v>29649.688897688127</v>
      </c>
      <c r="W58" s="31"/>
      <c r="X58" s="27"/>
      <c r="Y58" s="27"/>
      <c r="Z58" s="31"/>
      <c r="AA58" s="31"/>
      <c r="AB58" s="31"/>
      <c r="AC58" s="31"/>
      <c r="AD58" s="31"/>
      <c r="AE58" s="31"/>
      <c r="AF58" s="31"/>
      <c r="AG58" s="31"/>
      <c r="AH58" s="50"/>
      <c r="AJ58" s="122">
        <v>54</v>
      </c>
      <c r="AK58" s="123">
        <v>36940.175999999999</v>
      </c>
      <c r="AL58" s="124">
        <f t="shared" si="5"/>
        <v>1479.039152306972</v>
      </c>
      <c r="AM58" s="124">
        <f t="shared" si="6"/>
        <v>0.95996123157867552</v>
      </c>
      <c r="AN58" s="124">
        <f t="shared" si="7"/>
        <v>35461.136847693029</v>
      </c>
      <c r="AO58" s="124">
        <f t="shared" si="8"/>
        <v>1257492226.5308123</v>
      </c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7"/>
      <c r="BC58" s="122">
        <v>54</v>
      </c>
      <c r="BD58" s="123">
        <v>36940.175999999999</v>
      </c>
      <c r="BE58" s="123">
        <v>16800</v>
      </c>
      <c r="BF58" s="123">
        <v>13760</v>
      </c>
      <c r="BG58" s="124">
        <f t="shared" si="9"/>
        <v>4142.1475750484769</v>
      </c>
      <c r="BH58" s="124">
        <f t="shared" si="10"/>
        <v>0.8878687644842711</v>
      </c>
      <c r="BI58" s="124">
        <f t="shared" si="11"/>
        <v>32798.028424951524</v>
      </c>
      <c r="BJ58" s="124">
        <f t="shared" si="12"/>
        <v>1075710668.5639281</v>
      </c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7"/>
      <c r="BX58" s="69">
        <f t="shared" si="23"/>
        <v>19447.379999999997</v>
      </c>
      <c r="BY58" s="59">
        <f t="shared" si="24"/>
        <v>19432.440000000002</v>
      </c>
      <c r="BZ58" s="59">
        <f t="shared" si="25"/>
        <v>16800</v>
      </c>
      <c r="CA58" s="31">
        <f t="shared" si="26"/>
        <v>20052.152480790755</v>
      </c>
      <c r="CB58" s="31">
        <f t="shared" si="27"/>
        <v>3.1097889833528118E-2</v>
      </c>
      <c r="CC58" s="31">
        <f t="shared" si="28"/>
        <v>604.77248079075798</v>
      </c>
      <c r="CD58" s="31">
        <f t="shared" si="29"/>
        <v>365749.75352180772</v>
      </c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50"/>
      <c r="CR58" s="69">
        <v>36940.175999999999</v>
      </c>
      <c r="CS58" s="31">
        <v>54</v>
      </c>
      <c r="CT58" s="31">
        <f t="shared" si="13"/>
        <v>2916</v>
      </c>
      <c r="CU58" s="31">
        <f t="shared" si="14"/>
        <v>157464</v>
      </c>
      <c r="CV58" s="42">
        <f t="shared" si="15"/>
        <v>13779.754539213644</v>
      </c>
      <c r="CW58" s="42">
        <f t="shared" si="16"/>
        <v>23160.421460786354</v>
      </c>
      <c r="CX58" s="42">
        <f t="shared" si="30"/>
        <v>25038.962982094839</v>
      </c>
      <c r="CY58" s="31">
        <f t="shared" si="31"/>
        <v>2423.3009060045456</v>
      </c>
      <c r="CZ58" s="42">
        <f t="shared" si="32"/>
        <v>16203.05544521819</v>
      </c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50"/>
      <c r="DN58" s="69">
        <v>36940.175999999999</v>
      </c>
      <c r="DO58" s="16">
        <f t="shared" si="17"/>
        <v>23160.421460786354</v>
      </c>
      <c r="DP58">
        <f t="shared" si="36"/>
        <v>0</v>
      </c>
      <c r="DQ58" s="66">
        <f t="shared" si="37"/>
        <v>13067.905463426712</v>
      </c>
      <c r="DR58" s="59">
        <v>30560</v>
      </c>
      <c r="DS58">
        <f t="shared" si="38"/>
        <v>7517.1025999677513</v>
      </c>
      <c r="DT58" s="31">
        <f t="shared" si="39"/>
        <v>0.79650604263586211</v>
      </c>
      <c r="DU58" s="31">
        <f t="shared" si="40"/>
        <v>29423.073400032248</v>
      </c>
      <c r="DV58" s="31">
        <f t="shared" si="41"/>
        <v>865717248.30368519</v>
      </c>
      <c r="EJ58" s="69">
        <f t="shared" si="42"/>
        <v>19447.379999999997</v>
      </c>
      <c r="EK58" s="59">
        <f t="shared" si="53"/>
        <v>19432.440000000002</v>
      </c>
      <c r="EL58" s="66">
        <f t="shared" si="53"/>
        <v>19692.095999999998</v>
      </c>
      <c r="EM58" s="59">
        <f t="shared" si="43"/>
        <v>16800</v>
      </c>
      <c r="EN58">
        <f t="shared" si="44"/>
        <v>20060.873711494518</v>
      </c>
      <c r="EO58" s="31">
        <f t="shared" si="45"/>
        <v>3.1546342566171927E-2</v>
      </c>
      <c r="EP58" s="31">
        <f t="shared" si="46"/>
        <v>613.49371149452054</v>
      </c>
      <c r="EQ58" s="31">
        <f t="shared" si="47"/>
        <v>376374.53404332203</v>
      </c>
    </row>
    <row r="59" spans="1:147" ht="15.75" thickBot="1" x14ac:dyDescent="0.3">
      <c r="A59" s="4" t="s">
        <v>65</v>
      </c>
      <c r="B59" s="5">
        <v>27</v>
      </c>
      <c r="C59" s="5">
        <v>58</v>
      </c>
      <c r="D59" s="5">
        <v>16000</v>
      </c>
      <c r="E59" s="5">
        <v>15031.439999999999</v>
      </c>
      <c r="F59">
        <f t="shared" si="20"/>
        <v>19447.379999999997</v>
      </c>
      <c r="G59">
        <f t="shared" si="34"/>
        <v>19432.440000000002</v>
      </c>
      <c r="H59">
        <f t="shared" si="48"/>
        <v>19692.095999999998</v>
      </c>
      <c r="I59">
        <f t="shared" si="50"/>
        <v>18579.504000000001</v>
      </c>
      <c r="J59">
        <f t="shared" si="21"/>
        <v>16800</v>
      </c>
      <c r="K59">
        <f t="shared" si="35"/>
        <v>16480</v>
      </c>
      <c r="L59">
        <f t="shared" si="49"/>
        <v>13160</v>
      </c>
      <c r="M59">
        <f t="shared" si="51"/>
        <v>15680</v>
      </c>
      <c r="N59">
        <f t="shared" si="52"/>
        <v>12240</v>
      </c>
      <c r="O59">
        <f t="shared" si="22"/>
        <v>-800</v>
      </c>
      <c r="P59">
        <f t="shared" si="22"/>
        <v>-4415.9399999999987</v>
      </c>
      <c r="S59" s="43">
        <f t="shared" si="1"/>
        <v>19073.105860370943</v>
      </c>
      <c r="T59" s="31">
        <f t="shared" si="2"/>
        <v>0.26888081650001228</v>
      </c>
      <c r="U59" s="31">
        <f t="shared" si="3"/>
        <v>4041.6658603709438</v>
      </c>
      <c r="V59" s="31">
        <f t="shared" si="4"/>
        <v>16335062.926888002</v>
      </c>
      <c r="W59" s="31"/>
      <c r="X59" s="27"/>
      <c r="Y59" s="27"/>
      <c r="Z59" s="31"/>
      <c r="AA59" s="31"/>
      <c r="AB59" s="31"/>
      <c r="AC59" s="31"/>
      <c r="AD59" s="31"/>
      <c r="AE59" s="31"/>
      <c r="AF59" s="31"/>
      <c r="AG59" s="31"/>
      <c r="AH59" s="50"/>
      <c r="AJ59" s="122">
        <v>55</v>
      </c>
      <c r="AK59" s="123">
        <v>34103.58</v>
      </c>
      <c r="AL59" s="124">
        <f t="shared" si="5"/>
        <v>1489.8812264114417</v>
      </c>
      <c r="AM59" s="124">
        <f t="shared" si="6"/>
        <v>0.9563130549223442</v>
      </c>
      <c r="AN59" s="124">
        <f t="shared" si="7"/>
        <v>32613.69877358856</v>
      </c>
      <c r="AO59" s="124">
        <f t="shared" si="8"/>
        <v>1063653347.6943719</v>
      </c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7"/>
      <c r="BC59" s="122">
        <v>55</v>
      </c>
      <c r="BD59" s="123">
        <v>34103.58</v>
      </c>
      <c r="BE59" s="123">
        <v>16000</v>
      </c>
      <c r="BF59" s="123">
        <v>16000</v>
      </c>
      <c r="BG59" s="124">
        <f t="shared" si="9"/>
        <v>4308.8550870683912</v>
      </c>
      <c r="BH59" s="124">
        <f t="shared" si="10"/>
        <v>0.87365387777270331</v>
      </c>
      <c r="BI59" s="124">
        <f t="shared" si="11"/>
        <v>29794.724912931611</v>
      </c>
      <c r="BJ59" s="124">
        <f t="shared" si="12"/>
        <v>887725632.63726759</v>
      </c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7"/>
      <c r="BX59" s="69">
        <f t="shared" si="23"/>
        <v>15031.439999999999</v>
      </c>
      <c r="BY59" s="59">
        <f t="shared" si="24"/>
        <v>19447.379999999997</v>
      </c>
      <c r="BZ59" s="59">
        <f t="shared" si="25"/>
        <v>16000</v>
      </c>
      <c r="CA59" s="31">
        <f t="shared" si="26"/>
        <v>19561.490055551429</v>
      </c>
      <c r="CB59" s="31">
        <f t="shared" si="27"/>
        <v>0.30137166203314059</v>
      </c>
      <c r="CC59" s="31">
        <f t="shared" si="28"/>
        <v>4530.05005555143</v>
      </c>
      <c r="CD59" s="31">
        <f t="shared" si="29"/>
        <v>20521353.505801514</v>
      </c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50"/>
      <c r="CR59" s="69">
        <v>34103.58</v>
      </c>
      <c r="CS59" s="31">
        <v>55</v>
      </c>
      <c r="CT59" s="31">
        <f t="shared" si="13"/>
        <v>3025</v>
      </c>
      <c r="CU59" s="31">
        <f t="shared" si="14"/>
        <v>166375</v>
      </c>
      <c r="CV59" s="42">
        <f t="shared" si="15"/>
        <v>14144.681596902348</v>
      </c>
      <c r="CW59" s="42">
        <f t="shared" si="16"/>
        <v>19958.898403097653</v>
      </c>
      <c r="CX59" s="42">
        <f t="shared" si="30"/>
        <v>23160.421460786354</v>
      </c>
      <c r="CY59" s="31">
        <f t="shared" si="31"/>
        <v>2271.824042646168</v>
      </c>
      <c r="CZ59" s="42">
        <f t="shared" si="32"/>
        <v>16416.505639548515</v>
      </c>
      <c r="DA59" s="31"/>
      <c r="DB59" s="31"/>
      <c r="DC59" s="31"/>
      <c r="DD59" s="30" t="s">
        <v>408</v>
      </c>
      <c r="DE59" s="30"/>
      <c r="DF59" s="31"/>
      <c r="DG59" s="31"/>
      <c r="DH59" s="31"/>
      <c r="DI59" s="31"/>
      <c r="DJ59" s="31"/>
      <c r="DK59" s="31"/>
      <c r="DL59" s="50"/>
      <c r="DN59" s="69">
        <v>34103.58</v>
      </c>
      <c r="DO59" s="16">
        <f t="shared" si="17"/>
        <v>19958.898403097653</v>
      </c>
      <c r="DP59">
        <f t="shared" si="36"/>
        <v>0</v>
      </c>
      <c r="DQ59" s="66">
        <f t="shared" si="37"/>
        <v>13420.845017905158</v>
      </c>
      <c r="DR59" s="59">
        <v>32000</v>
      </c>
      <c r="DS59">
        <f t="shared" si="38"/>
        <v>7644.432377759349</v>
      </c>
      <c r="DT59" s="31">
        <f t="shared" si="39"/>
        <v>0.77584663024353018</v>
      </c>
      <c r="DU59" s="31">
        <f t="shared" si="40"/>
        <v>26459.147622240653</v>
      </c>
      <c r="DV59" s="31">
        <f t="shared" si="41"/>
        <v>700086492.89552319</v>
      </c>
      <c r="EJ59" s="69">
        <f t="shared" si="42"/>
        <v>15031.439999999999</v>
      </c>
      <c r="EK59" s="59">
        <f t="shared" si="53"/>
        <v>19447.379999999997</v>
      </c>
      <c r="EL59" s="66">
        <f t="shared" si="53"/>
        <v>19432.440000000002</v>
      </c>
      <c r="EM59" s="59">
        <f t="shared" si="43"/>
        <v>16000</v>
      </c>
      <c r="EN59">
        <f t="shared" si="44"/>
        <v>19567.665873778824</v>
      </c>
      <c r="EO59" s="31">
        <f t="shared" si="45"/>
        <v>0.30178252208563022</v>
      </c>
      <c r="EP59" s="31">
        <f t="shared" si="46"/>
        <v>4536.2258737788252</v>
      </c>
      <c r="EQ59" s="31">
        <f t="shared" si="47"/>
        <v>20577345.177940466</v>
      </c>
    </row>
    <row r="60" spans="1:147" ht="15.75" thickBot="1" x14ac:dyDescent="0.3">
      <c r="A60" s="4" t="s">
        <v>66</v>
      </c>
      <c r="B60" s="5">
        <v>28</v>
      </c>
      <c r="C60" s="5">
        <v>59</v>
      </c>
      <c r="D60" s="5">
        <v>16000</v>
      </c>
      <c r="E60" s="5">
        <v>19652.940000000002</v>
      </c>
      <c r="F60">
        <f t="shared" si="20"/>
        <v>15031.439999999999</v>
      </c>
      <c r="G60">
        <f t="shared" si="34"/>
        <v>19447.379999999997</v>
      </c>
      <c r="H60">
        <f t="shared" si="48"/>
        <v>19432.440000000002</v>
      </c>
      <c r="I60">
        <f t="shared" si="50"/>
        <v>19692.095999999998</v>
      </c>
      <c r="J60">
        <f t="shared" si="21"/>
        <v>16000</v>
      </c>
      <c r="K60">
        <f t="shared" si="35"/>
        <v>16800</v>
      </c>
      <c r="L60">
        <f t="shared" si="49"/>
        <v>16480</v>
      </c>
      <c r="M60">
        <f t="shared" si="51"/>
        <v>13160</v>
      </c>
      <c r="N60">
        <f t="shared" si="52"/>
        <v>15680</v>
      </c>
      <c r="O60">
        <f t="shared" si="22"/>
        <v>0</v>
      </c>
      <c r="P60">
        <f t="shared" si="22"/>
        <v>4621.5000000000036</v>
      </c>
      <c r="S60" s="43">
        <f t="shared" si="1"/>
        <v>19073.105860370943</v>
      </c>
      <c r="T60" s="31">
        <f t="shared" si="2"/>
        <v>2.9503684417143679E-2</v>
      </c>
      <c r="U60" s="31">
        <f t="shared" si="3"/>
        <v>579.83413962905979</v>
      </c>
      <c r="V60" s="31">
        <f t="shared" si="4"/>
        <v>336207.629479372</v>
      </c>
      <c r="W60" s="31"/>
      <c r="X60" s="27"/>
      <c r="Y60" s="27"/>
      <c r="Z60" s="31"/>
      <c r="AA60" s="31"/>
      <c r="AB60" s="31"/>
      <c r="AC60" s="31"/>
      <c r="AD60" s="31"/>
      <c r="AE60" s="31"/>
      <c r="AF60" s="31"/>
      <c r="AG60" s="31"/>
      <c r="AH60" s="50"/>
      <c r="AJ60" s="122">
        <v>56</v>
      </c>
      <c r="AK60" s="123">
        <v>38487.372000000003</v>
      </c>
      <c r="AL60" s="124">
        <f t="shared" si="5"/>
        <v>1500.7233005159114</v>
      </c>
      <c r="AM60" s="124">
        <f t="shared" si="6"/>
        <v>0.96100738443466827</v>
      </c>
      <c r="AN60" s="124">
        <f t="shared" si="7"/>
        <v>36986.648699484089</v>
      </c>
      <c r="AO60" s="124">
        <f t="shared" si="8"/>
        <v>1368012182.019048</v>
      </c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7"/>
      <c r="BC60" s="122">
        <v>56</v>
      </c>
      <c r="BD60" s="123">
        <v>38487.372000000003</v>
      </c>
      <c r="BE60" s="123">
        <v>16000</v>
      </c>
      <c r="BF60" s="123">
        <v>16000</v>
      </c>
      <c r="BG60" s="124">
        <f t="shared" si="9"/>
        <v>4308.8550870683912</v>
      </c>
      <c r="BH60" s="124">
        <f t="shared" si="10"/>
        <v>0.8880449647986256</v>
      </c>
      <c r="BI60" s="124">
        <f t="shared" si="11"/>
        <v>34178.516912931613</v>
      </c>
      <c r="BJ60" s="124">
        <f t="shared" si="12"/>
        <v>1168171018.3675523</v>
      </c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7"/>
      <c r="BX60" s="69">
        <f t="shared" si="23"/>
        <v>19652.940000000002</v>
      </c>
      <c r="BY60" s="59">
        <f t="shared" si="24"/>
        <v>15031.439999999999</v>
      </c>
      <c r="BZ60" s="59">
        <f t="shared" si="25"/>
        <v>16000</v>
      </c>
      <c r="CA60" s="31">
        <f t="shared" si="26"/>
        <v>18511.560779758762</v>
      </c>
      <c r="CB60" s="31">
        <f t="shared" si="27"/>
        <v>5.8076767152458637E-2</v>
      </c>
      <c r="CC60" s="31">
        <f t="shared" si="28"/>
        <v>1141.3792202412405</v>
      </c>
      <c r="CD60" s="31">
        <f t="shared" si="29"/>
        <v>1302746.5243985022</v>
      </c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50"/>
      <c r="CR60" s="69">
        <v>38487.372000000003</v>
      </c>
      <c r="CS60" s="31">
        <v>56</v>
      </c>
      <c r="CT60" s="31">
        <f t="shared" si="13"/>
        <v>3136</v>
      </c>
      <c r="CU60" s="31">
        <f t="shared" si="14"/>
        <v>175616</v>
      </c>
      <c r="CV60" s="42">
        <f t="shared" si="15"/>
        <v>14515.673760521442</v>
      </c>
      <c r="CW60" s="42">
        <f t="shared" si="16"/>
        <v>23971.698239478559</v>
      </c>
      <c r="CX60" s="42">
        <f t="shared" si="30"/>
        <v>19958.898403097653</v>
      </c>
      <c r="CY60" s="31">
        <f t="shared" si="31"/>
        <v>2013.6680928056703</v>
      </c>
      <c r="CZ60" s="42">
        <f t="shared" si="32"/>
        <v>16529.341853327111</v>
      </c>
      <c r="DA60" s="31"/>
      <c r="DB60" s="31"/>
      <c r="DC60" s="31"/>
      <c r="DD60" s="27" t="s">
        <v>409</v>
      </c>
      <c r="DE60" s="27">
        <v>0.31899935935742685</v>
      </c>
      <c r="DF60" s="31"/>
      <c r="DG60" s="31"/>
      <c r="DH60" s="31"/>
      <c r="DI60" s="31"/>
      <c r="DJ60" s="31"/>
      <c r="DK60" s="31"/>
      <c r="DL60" s="50"/>
      <c r="DN60" s="69">
        <v>38487.372000000003</v>
      </c>
      <c r="DO60" s="16">
        <f t="shared" si="17"/>
        <v>23971.698239478559</v>
      </c>
      <c r="DP60">
        <f t="shared" si="36"/>
        <v>0</v>
      </c>
      <c r="DQ60" s="66">
        <f t="shared" si="37"/>
        <v>13779.754539213644</v>
      </c>
      <c r="DR60" s="59">
        <v>32000</v>
      </c>
      <c r="DS60">
        <f t="shared" si="38"/>
        <v>7691.0472425837688</v>
      </c>
      <c r="DT60" s="31">
        <f t="shared" si="39"/>
        <v>0.80016699392767665</v>
      </c>
      <c r="DU60" s="31">
        <f t="shared" si="40"/>
        <v>30796.324757416234</v>
      </c>
      <c r="DV60" s="31">
        <f t="shared" si="41"/>
        <v>948413618.56424809</v>
      </c>
      <c r="EJ60" s="69">
        <f t="shared" si="42"/>
        <v>19652.940000000002</v>
      </c>
      <c r="EK60" s="59">
        <f t="shared" si="53"/>
        <v>15031.439999999999</v>
      </c>
      <c r="EL60" s="66">
        <f t="shared" si="53"/>
        <v>19447.379999999997</v>
      </c>
      <c r="EM60" s="59">
        <f t="shared" si="43"/>
        <v>16000</v>
      </c>
      <c r="EN60">
        <f t="shared" si="44"/>
        <v>18487.019838787706</v>
      </c>
      <c r="EO60" s="31">
        <f t="shared" si="45"/>
        <v>5.9325483170064933E-2</v>
      </c>
      <c r="EP60" s="31">
        <f t="shared" si="46"/>
        <v>1165.9201612122961</v>
      </c>
      <c r="EQ60" s="31">
        <f t="shared" si="47"/>
        <v>1359369.8223213064</v>
      </c>
    </row>
    <row r="61" spans="1:147" ht="15.75" thickBot="1" x14ac:dyDescent="0.3">
      <c r="A61" s="4" t="s">
        <v>68</v>
      </c>
      <c r="B61" s="5">
        <v>1</v>
      </c>
      <c r="C61" s="5">
        <v>60</v>
      </c>
      <c r="D61" s="5">
        <v>14000</v>
      </c>
      <c r="E61" s="5">
        <v>18400.14</v>
      </c>
      <c r="F61">
        <f t="shared" si="20"/>
        <v>19652.940000000002</v>
      </c>
      <c r="G61">
        <f t="shared" si="34"/>
        <v>15031.439999999999</v>
      </c>
      <c r="H61">
        <f t="shared" si="48"/>
        <v>19447.379999999997</v>
      </c>
      <c r="I61">
        <f t="shared" si="50"/>
        <v>19432.440000000002</v>
      </c>
      <c r="J61">
        <f t="shared" si="21"/>
        <v>16000</v>
      </c>
      <c r="K61">
        <f t="shared" si="35"/>
        <v>16000</v>
      </c>
      <c r="L61">
        <f t="shared" si="49"/>
        <v>16800</v>
      </c>
      <c r="M61">
        <f t="shared" si="51"/>
        <v>16480</v>
      </c>
      <c r="N61">
        <f t="shared" si="52"/>
        <v>13160</v>
      </c>
      <c r="O61">
        <f t="shared" si="22"/>
        <v>-2000</v>
      </c>
      <c r="P61">
        <f t="shared" si="22"/>
        <v>-1252.8000000000029</v>
      </c>
      <c r="S61" s="43">
        <f t="shared" si="1"/>
        <v>17706.943385761362</v>
      </c>
      <c r="T61" s="31">
        <f t="shared" si="2"/>
        <v>3.7673442388951241E-2</v>
      </c>
      <c r="U61" s="31">
        <f t="shared" si="3"/>
        <v>693.19661423863727</v>
      </c>
      <c r="V61" s="31">
        <f t="shared" si="4"/>
        <v>480521.5459919101</v>
      </c>
      <c r="W61" s="31"/>
      <c r="X61" s="27"/>
      <c r="Y61" s="27"/>
      <c r="Z61" s="31"/>
      <c r="AA61" s="31"/>
      <c r="AB61" s="31"/>
      <c r="AC61" s="31"/>
      <c r="AD61" s="31"/>
      <c r="AE61" s="31"/>
      <c r="AF61" s="31"/>
      <c r="AG61" s="31"/>
      <c r="AH61" s="50"/>
      <c r="AJ61" s="122">
        <v>57</v>
      </c>
      <c r="AK61" s="123">
        <v>36460.296000000002</v>
      </c>
      <c r="AL61" s="124">
        <f t="shared" si="5"/>
        <v>1511.5653746203809</v>
      </c>
      <c r="AM61" s="124">
        <f t="shared" si="6"/>
        <v>0.95854215295947176</v>
      </c>
      <c r="AN61" s="124">
        <f t="shared" si="7"/>
        <v>34948.73062537962</v>
      </c>
      <c r="AO61" s="124">
        <f t="shared" si="8"/>
        <v>1221413772.3253474</v>
      </c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7"/>
      <c r="BC61" s="122">
        <v>57</v>
      </c>
      <c r="BD61" s="123">
        <v>36460.296000000002</v>
      </c>
      <c r="BE61" s="123">
        <v>14000</v>
      </c>
      <c r="BF61" s="123">
        <v>12400</v>
      </c>
      <c r="BG61" s="124">
        <f t="shared" si="9"/>
        <v>3777.110064254156</v>
      </c>
      <c r="BH61" s="124">
        <f t="shared" si="10"/>
        <v>0.89640484366187934</v>
      </c>
      <c r="BI61" s="124">
        <f t="shared" si="11"/>
        <v>32683.185935745845</v>
      </c>
      <c r="BJ61" s="124">
        <f t="shared" si="12"/>
        <v>1068190642.910535</v>
      </c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7"/>
      <c r="BX61" s="69">
        <f t="shared" si="23"/>
        <v>18400.14</v>
      </c>
      <c r="BY61" s="59">
        <f t="shared" si="24"/>
        <v>19652.940000000002</v>
      </c>
      <c r="BZ61" s="59">
        <f t="shared" si="25"/>
        <v>14000</v>
      </c>
      <c r="CA61" s="31">
        <f t="shared" si="26"/>
        <v>18374.827426123193</v>
      </c>
      <c r="CB61" s="31">
        <f t="shared" si="27"/>
        <v>1.3756728957935488E-3</v>
      </c>
      <c r="CC61" s="31">
        <f t="shared" si="28"/>
        <v>25.312573876806709</v>
      </c>
      <c r="CD61" s="31">
        <f t="shared" si="29"/>
        <v>640.72639626879743</v>
      </c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50"/>
      <c r="CR61" s="69">
        <v>36460.296000000002</v>
      </c>
      <c r="CS61" s="31">
        <v>57</v>
      </c>
      <c r="CT61" s="31">
        <f t="shared" si="13"/>
        <v>3249</v>
      </c>
      <c r="CU61" s="31">
        <f t="shared" si="14"/>
        <v>185193</v>
      </c>
      <c r="CV61" s="42">
        <f t="shared" si="15"/>
        <v>14892.778599621102</v>
      </c>
      <c r="CW61" s="42">
        <f t="shared" si="16"/>
        <v>21567.5174003789</v>
      </c>
      <c r="CX61" s="42">
        <f t="shared" si="30"/>
        <v>23971.698239478559</v>
      </c>
      <c r="CY61" s="31">
        <f t="shared" si="31"/>
        <v>2337.2416340902932</v>
      </c>
      <c r="CZ61" s="42">
        <f t="shared" si="32"/>
        <v>17230.020233711395</v>
      </c>
      <c r="DA61" s="31"/>
      <c r="DB61" s="31"/>
      <c r="DC61" s="31"/>
      <c r="DD61" s="27" t="s">
        <v>410</v>
      </c>
      <c r="DE61" s="27">
        <v>0.10176059127044874</v>
      </c>
      <c r="DF61" s="31"/>
      <c r="DG61" s="31"/>
      <c r="DH61" s="31"/>
      <c r="DI61" s="31"/>
      <c r="DJ61" s="31"/>
      <c r="DK61" s="31"/>
      <c r="DL61" s="50"/>
      <c r="DN61" s="69">
        <v>36460.296000000002</v>
      </c>
      <c r="DO61" s="16">
        <f t="shared" si="17"/>
        <v>21567.5174003789</v>
      </c>
      <c r="DP61">
        <f t="shared" si="36"/>
        <v>0</v>
      </c>
      <c r="DQ61" s="66">
        <f t="shared" si="37"/>
        <v>14144.681596902348</v>
      </c>
      <c r="DR61" s="59">
        <v>26400</v>
      </c>
      <c r="DS61">
        <f t="shared" si="38"/>
        <v>7421.5369874729668</v>
      </c>
      <c r="DT61" s="31">
        <f t="shared" si="39"/>
        <v>0.79644880043011812</v>
      </c>
      <c r="DU61" s="31">
        <f t="shared" si="40"/>
        <v>29038.759012527036</v>
      </c>
      <c r="DV61" s="31">
        <f t="shared" si="41"/>
        <v>843249524.98762012</v>
      </c>
      <c r="EJ61" s="69">
        <f t="shared" si="42"/>
        <v>18400.14</v>
      </c>
      <c r="EK61" s="59">
        <f t="shared" si="53"/>
        <v>19652.940000000002</v>
      </c>
      <c r="EL61" s="66">
        <f t="shared" si="53"/>
        <v>15031.439999999999</v>
      </c>
      <c r="EM61" s="59">
        <f t="shared" si="43"/>
        <v>14000</v>
      </c>
      <c r="EN61">
        <f t="shared" si="44"/>
        <v>18393.274076778318</v>
      </c>
      <c r="EO61" s="31">
        <f t="shared" si="45"/>
        <v>3.7314516203036728E-4</v>
      </c>
      <c r="EP61" s="31">
        <f t="shared" si="46"/>
        <v>6.8659232216814416</v>
      </c>
      <c r="EQ61" s="31">
        <f t="shared" si="47"/>
        <v>47.140901686024463</v>
      </c>
    </row>
    <row r="62" spans="1:147" ht="15.75" thickBot="1" x14ac:dyDescent="0.3">
      <c r="A62" s="4" t="s">
        <v>69</v>
      </c>
      <c r="B62" s="5">
        <v>2</v>
      </c>
      <c r="C62" s="5">
        <v>61</v>
      </c>
      <c r="D62" s="5">
        <v>14240</v>
      </c>
      <c r="E62" s="5">
        <v>18046.080000000002</v>
      </c>
      <c r="F62">
        <f t="shared" si="20"/>
        <v>18400.14</v>
      </c>
      <c r="G62">
        <f t="shared" si="34"/>
        <v>19652.940000000002</v>
      </c>
      <c r="H62">
        <f t="shared" si="48"/>
        <v>15031.439999999999</v>
      </c>
      <c r="I62">
        <f t="shared" si="50"/>
        <v>19447.379999999997</v>
      </c>
      <c r="J62">
        <f t="shared" si="21"/>
        <v>14000</v>
      </c>
      <c r="K62">
        <f t="shared" si="35"/>
        <v>16000</v>
      </c>
      <c r="L62">
        <f t="shared" si="49"/>
        <v>16000</v>
      </c>
      <c r="M62">
        <f t="shared" si="51"/>
        <v>16800</v>
      </c>
      <c r="N62">
        <f t="shared" si="52"/>
        <v>16480</v>
      </c>
      <c r="O62">
        <f t="shared" si="22"/>
        <v>240</v>
      </c>
      <c r="P62">
        <f t="shared" si="22"/>
        <v>-354.05999999999767</v>
      </c>
      <c r="S62" s="43">
        <f t="shared" si="1"/>
        <v>17870.882882714512</v>
      </c>
      <c r="T62" s="31">
        <f t="shared" si="2"/>
        <v>9.708319883625147E-3</v>
      </c>
      <c r="U62" s="31">
        <f t="shared" si="3"/>
        <v>175.19711728549009</v>
      </c>
      <c r="V62" s="31">
        <f t="shared" si="4"/>
        <v>30694.029905145773</v>
      </c>
      <c r="W62" s="31"/>
      <c r="X62" s="27"/>
      <c r="Y62" s="27"/>
      <c r="Z62" s="31"/>
      <c r="AA62" s="31"/>
      <c r="AB62" s="31"/>
      <c r="AC62" s="31"/>
      <c r="AD62" s="31"/>
      <c r="AE62" s="31"/>
      <c r="AF62" s="31"/>
      <c r="AG62" s="31"/>
      <c r="AH62" s="50"/>
      <c r="AJ62" s="122">
        <v>58</v>
      </c>
      <c r="AK62" s="123">
        <v>35674.127999999997</v>
      </c>
      <c r="AL62" s="124">
        <f t="shared" si="5"/>
        <v>1522.4074487248504</v>
      </c>
      <c r="AM62" s="124">
        <f t="shared" si="6"/>
        <v>0.95732460654049201</v>
      </c>
      <c r="AN62" s="124">
        <f t="shared" si="7"/>
        <v>34151.720551275146</v>
      </c>
      <c r="AO62" s="124">
        <f t="shared" si="8"/>
        <v>1166340016.6123891</v>
      </c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7"/>
      <c r="BC62" s="122">
        <v>58</v>
      </c>
      <c r="BD62" s="123">
        <v>35674.127999999997</v>
      </c>
      <c r="BE62" s="123">
        <v>14240</v>
      </c>
      <c r="BF62" s="123">
        <v>12240</v>
      </c>
      <c r="BG62" s="124">
        <f t="shared" si="9"/>
        <v>3779.884665764092</v>
      </c>
      <c r="BH62" s="124">
        <f t="shared" si="10"/>
        <v>0.89404409083905023</v>
      </c>
      <c r="BI62" s="124">
        <f t="shared" si="11"/>
        <v>31894.243334235904</v>
      </c>
      <c r="BJ62" s="124">
        <f t="shared" si="12"/>
        <v>1017242757.8634514</v>
      </c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7"/>
      <c r="BX62" s="69">
        <f t="shared" si="23"/>
        <v>18046.080000000002</v>
      </c>
      <c r="BY62" s="59">
        <f t="shared" si="24"/>
        <v>18400.14</v>
      </c>
      <c r="BZ62" s="59">
        <f t="shared" si="25"/>
        <v>14240</v>
      </c>
      <c r="CA62" s="31">
        <f t="shared" si="26"/>
        <v>18225.227371623914</v>
      </c>
      <c r="CB62" s="31">
        <f t="shared" si="27"/>
        <v>9.9272180786028029E-3</v>
      </c>
      <c r="CC62" s="31">
        <f t="shared" si="28"/>
        <v>179.14737162391248</v>
      </c>
      <c r="CD62" s="31">
        <f t="shared" si="29"/>
        <v>32093.780759756202</v>
      </c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50"/>
      <c r="CR62" s="69">
        <v>35674.127999999997</v>
      </c>
      <c r="CS62" s="31">
        <v>58</v>
      </c>
      <c r="CT62" s="31">
        <f t="shared" si="13"/>
        <v>3364</v>
      </c>
      <c r="CU62" s="31">
        <f t="shared" si="14"/>
        <v>195112</v>
      </c>
      <c r="CV62" s="42">
        <f t="shared" si="15"/>
        <v>15276.043683751497</v>
      </c>
      <c r="CW62" s="42">
        <f t="shared" si="16"/>
        <v>20398.0843162485</v>
      </c>
      <c r="CX62" s="42">
        <f t="shared" si="30"/>
        <v>21567.5174003789</v>
      </c>
      <c r="CY62" s="31">
        <f t="shared" si="31"/>
        <v>2143.3796574865169</v>
      </c>
      <c r="CZ62" s="42">
        <f t="shared" si="32"/>
        <v>17419.423341238013</v>
      </c>
      <c r="DA62" s="31"/>
      <c r="DB62" s="31"/>
      <c r="DC62" s="31"/>
      <c r="DD62" s="27" t="s">
        <v>411</v>
      </c>
      <c r="DE62" s="27">
        <v>9.5298437250811677E-2</v>
      </c>
      <c r="DF62" s="31"/>
      <c r="DG62" s="31"/>
      <c r="DH62" s="31"/>
      <c r="DI62" s="31"/>
      <c r="DJ62" s="31"/>
      <c r="DK62" s="31"/>
      <c r="DL62" s="50"/>
      <c r="DN62" s="69">
        <v>35674.127999999997</v>
      </c>
      <c r="DO62" s="16">
        <f t="shared" si="17"/>
        <v>20398.0843162485</v>
      </c>
      <c r="DP62">
        <f t="shared" si="36"/>
        <v>0</v>
      </c>
      <c r="DQ62" s="66">
        <f t="shared" si="37"/>
        <v>14515.673760521442</v>
      </c>
      <c r="DR62" s="59">
        <v>26480</v>
      </c>
      <c r="DS62">
        <f t="shared" si="38"/>
        <v>7474.2483738312912</v>
      </c>
      <c r="DT62" s="31">
        <f t="shared" si="39"/>
        <v>0.79048546403625364</v>
      </c>
      <c r="DU62" s="31">
        <f t="shared" si="40"/>
        <v>28199.879626168706</v>
      </c>
      <c r="DV62" s="31">
        <f t="shared" si="41"/>
        <v>795233210.9304049</v>
      </c>
      <c r="EJ62" s="69">
        <f t="shared" si="42"/>
        <v>18046.080000000002</v>
      </c>
      <c r="EK62" s="59">
        <f t="shared" si="53"/>
        <v>18400.14</v>
      </c>
      <c r="EL62" s="66">
        <f t="shared" si="53"/>
        <v>19652.940000000002</v>
      </c>
      <c r="EM62" s="59">
        <f t="shared" si="43"/>
        <v>14240</v>
      </c>
      <c r="EN62">
        <f t="shared" si="44"/>
        <v>18214.621192183913</v>
      </c>
      <c r="EO62" s="31">
        <f t="shared" si="45"/>
        <v>9.3394904701692184E-3</v>
      </c>
      <c r="EP62" s="31">
        <f t="shared" si="46"/>
        <v>168.54119218391133</v>
      </c>
      <c r="EQ62" s="31">
        <f t="shared" si="47"/>
        <v>28406.133462774134</v>
      </c>
    </row>
    <row r="63" spans="1:147" ht="15.75" thickBot="1" x14ac:dyDescent="0.3">
      <c r="A63" s="4" t="s">
        <v>70</v>
      </c>
      <c r="B63" s="5">
        <v>3</v>
      </c>
      <c r="C63" s="5">
        <v>62</v>
      </c>
      <c r="D63" s="5">
        <v>9920</v>
      </c>
      <c r="E63" s="5">
        <v>12086.28</v>
      </c>
      <c r="F63">
        <f t="shared" si="20"/>
        <v>18046.080000000002</v>
      </c>
      <c r="G63">
        <f t="shared" si="34"/>
        <v>18400.14</v>
      </c>
      <c r="H63">
        <f t="shared" si="48"/>
        <v>19652.940000000002</v>
      </c>
      <c r="I63">
        <f t="shared" si="50"/>
        <v>15031.439999999999</v>
      </c>
      <c r="J63">
        <f t="shared" si="21"/>
        <v>14240</v>
      </c>
      <c r="K63">
        <f t="shared" si="35"/>
        <v>14000</v>
      </c>
      <c r="L63">
        <f t="shared" si="49"/>
        <v>16000</v>
      </c>
      <c r="M63">
        <f t="shared" si="51"/>
        <v>16000</v>
      </c>
      <c r="N63">
        <f t="shared" si="52"/>
        <v>16800</v>
      </c>
      <c r="O63">
        <f t="shared" si="22"/>
        <v>-4320</v>
      </c>
      <c r="P63">
        <f t="shared" si="22"/>
        <v>-5959.8000000000011</v>
      </c>
      <c r="S63" s="43">
        <f t="shared" si="1"/>
        <v>14919.971937557813</v>
      </c>
      <c r="T63" s="31">
        <f t="shared" si="2"/>
        <v>0.23445526146653994</v>
      </c>
      <c r="U63" s="31">
        <f t="shared" si="3"/>
        <v>2833.6919375578127</v>
      </c>
      <c r="V63" s="31">
        <f t="shared" si="4"/>
        <v>8029809.9969801512</v>
      </c>
      <c r="W63" s="31"/>
      <c r="X63" s="27"/>
      <c r="Y63" s="27"/>
      <c r="Z63" s="31"/>
      <c r="AA63" s="31"/>
      <c r="AB63" s="31"/>
      <c r="AC63" s="31"/>
      <c r="AD63" s="31"/>
      <c r="AE63" s="31"/>
      <c r="AF63" s="31"/>
      <c r="AG63" s="31"/>
      <c r="AH63" s="50"/>
      <c r="AJ63" s="122">
        <v>59</v>
      </c>
      <c r="AK63" s="123">
        <v>26501.028000000002</v>
      </c>
      <c r="AL63" s="124">
        <f t="shared" si="5"/>
        <v>1533.2495228293201</v>
      </c>
      <c r="AM63" s="124">
        <f t="shared" si="6"/>
        <v>0.94214377182540543</v>
      </c>
      <c r="AN63" s="124">
        <f t="shared" si="7"/>
        <v>24967.778477170683</v>
      </c>
      <c r="AO63" s="124">
        <f t="shared" si="8"/>
        <v>623389962.08506763</v>
      </c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7"/>
      <c r="BC63" s="122">
        <v>59</v>
      </c>
      <c r="BD63" s="123">
        <v>26501.028000000002</v>
      </c>
      <c r="BE63" s="123">
        <v>9920</v>
      </c>
      <c r="BF63" s="123">
        <v>9200</v>
      </c>
      <c r="BG63" s="124">
        <f t="shared" si="9"/>
        <v>3119.5938263075163</v>
      </c>
      <c r="BH63" s="124">
        <f t="shared" si="10"/>
        <v>0.88228404474318822</v>
      </c>
      <c r="BI63" s="124">
        <f t="shared" si="11"/>
        <v>23381.434173692487</v>
      </c>
      <c r="BJ63" s="124">
        <f t="shared" si="12"/>
        <v>546691464.0187149</v>
      </c>
      <c r="BK63" s="124"/>
      <c r="BL63" s="124"/>
      <c r="BM63" s="124"/>
      <c r="BN63" s="124"/>
      <c r="BO63" s="124"/>
      <c r="BP63" s="124"/>
      <c r="BQ63" s="124"/>
      <c r="BR63" s="124"/>
      <c r="BS63" s="124"/>
      <c r="BT63" s="124"/>
      <c r="BU63" s="124"/>
      <c r="BV63" s="127"/>
      <c r="BX63" s="69">
        <f t="shared" si="23"/>
        <v>12086.28</v>
      </c>
      <c r="BY63" s="59">
        <f t="shared" si="24"/>
        <v>18046.080000000002</v>
      </c>
      <c r="BZ63" s="59">
        <f t="shared" si="25"/>
        <v>9920</v>
      </c>
      <c r="CA63" s="31">
        <f t="shared" si="26"/>
        <v>15472.287898659531</v>
      </c>
      <c r="CB63" s="31">
        <f t="shared" si="27"/>
        <v>0.28015302464112452</v>
      </c>
      <c r="CC63" s="31">
        <f t="shared" si="28"/>
        <v>3386.0078986595308</v>
      </c>
      <c r="CD63" s="31">
        <f t="shared" si="29"/>
        <v>11465049.489784732</v>
      </c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50"/>
      <c r="CR63" s="69">
        <v>26501.028000000002</v>
      </c>
      <c r="CS63" s="31">
        <v>59</v>
      </c>
      <c r="CT63" s="31">
        <f t="shared" si="13"/>
        <v>3481</v>
      </c>
      <c r="CU63" s="31">
        <f t="shared" si="14"/>
        <v>205379</v>
      </c>
      <c r="CV63" s="42">
        <f t="shared" si="15"/>
        <v>15665.516582462798</v>
      </c>
      <c r="CW63" s="42">
        <f t="shared" si="16"/>
        <v>10835.511417537204</v>
      </c>
      <c r="CX63" s="42">
        <f t="shared" si="30"/>
        <v>20398.0843162485</v>
      </c>
      <c r="CY63" s="31">
        <f t="shared" si="31"/>
        <v>2049.0820050352686</v>
      </c>
      <c r="CZ63" s="42">
        <f t="shared" si="32"/>
        <v>17714.598587498069</v>
      </c>
      <c r="DA63" s="31"/>
      <c r="DB63" s="31"/>
      <c r="DC63" s="31"/>
      <c r="DD63" s="27" t="s">
        <v>412</v>
      </c>
      <c r="DE63" s="27">
        <v>4800.2149056652243</v>
      </c>
      <c r="DF63" s="31"/>
      <c r="DG63" s="31"/>
      <c r="DH63" s="31"/>
      <c r="DI63" s="31"/>
      <c r="DJ63" s="31"/>
      <c r="DK63" s="31"/>
      <c r="DL63" s="50"/>
      <c r="DN63" s="69">
        <v>26501.028000000002</v>
      </c>
      <c r="DO63" s="16">
        <f t="shared" si="17"/>
        <v>10835.511417537204</v>
      </c>
      <c r="DP63">
        <f t="shared" si="36"/>
        <v>0</v>
      </c>
      <c r="DQ63" s="66">
        <f t="shared" si="37"/>
        <v>14892.778599621102</v>
      </c>
      <c r="DR63" s="59">
        <v>19120</v>
      </c>
      <c r="DS63">
        <f t="shared" si="38"/>
        <v>7106.7205187440231</v>
      </c>
      <c r="DT63" s="31">
        <f t="shared" si="39"/>
        <v>0.73183227010121932</v>
      </c>
      <c r="DU63" s="31">
        <f t="shared" si="40"/>
        <v>19394.307481255979</v>
      </c>
      <c r="DV63" s="31">
        <f t="shared" si="41"/>
        <v>376139162.67750162</v>
      </c>
      <c r="EJ63" s="69">
        <f t="shared" si="42"/>
        <v>12086.28</v>
      </c>
      <c r="EK63" s="59">
        <f t="shared" si="53"/>
        <v>18046.080000000002</v>
      </c>
      <c r="EL63" s="66">
        <f t="shared" si="53"/>
        <v>18400.14</v>
      </c>
      <c r="EM63" s="59">
        <f t="shared" si="43"/>
        <v>9920</v>
      </c>
      <c r="EN63">
        <f t="shared" si="44"/>
        <v>15444.224096038</v>
      </c>
      <c r="EO63" s="31">
        <f t="shared" si="45"/>
        <v>0.27783106928169787</v>
      </c>
      <c r="EP63" s="31">
        <f t="shared" si="46"/>
        <v>3357.9440960379998</v>
      </c>
      <c r="EQ63" s="31">
        <f t="shared" si="47"/>
        <v>11275788.552116459</v>
      </c>
    </row>
    <row r="64" spans="1:147" ht="15.75" thickBot="1" x14ac:dyDescent="0.3">
      <c r="A64" s="4" t="s">
        <v>71</v>
      </c>
      <c r="B64" s="5">
        <v>4</v>
      </c>
      <c r="C64" s="5">
        <v>63</v>
      </c>
      <c r="D64" s="5">
        <v>14320</v>
      </c>
      <c r="E64" s="5">
        <v>17442</v>
      </c>
      <c r="F64">
        <f t="shared" si="20"/>
        <v>12086.28</v>
      </c>
      <c r="G64">
        <f t="shared" si="34"/>
        <v>18046.080000000002</v>
      </c>
      <c r="H64">
        <f t="shared" si="48"/>
        <v>18400.14</v>
      </c>
      <c r="I64">
        <f t="shared" si="50"/>
        <v>19652.940000000002</v>
      </c>
      <c r="J64">
        <f t="shared" si="21"/>
        <v>9920</v>
      </c>
      <c r="K64">
        <f t="shared" si="35"/>
        <v>14240</v>
      </c>
      <c r="L64">
        <f t="shared" si="49"/>
        <v>14000</v>
      </c>
      <c r="M64">
        <f t="shared" si="51"/>
        <v>16000</v>
      </c>
      <c r="N64">
        <f t="shared" si="52"/>
        <v>16000</v>
      </c>
      <c r="O64">
        <f t="shared" si="22"/>
        <v>4400</v>
      </c>
      <c r="P64">
        <f t="shared" si="22"/>
        <v>5355.7199999999993</v>
      </c>
      <c r="S64" s="43">
        <f t="shared" si="1"/>
        <v>17925.529381698892</v>
      </c>
      <c r="T64" s="31">
        <f t="shared" si="2"/>
        <v>2.772212944036764E-2</v>
      </c>
      <c r="U64" s="31">
        <f t="shared" si="3"/>
        <v>483.52938169889239</v>
      </c>
      <c r="V64" s="31">
        <f t="shared" si="4"/>
        <v>233800.66296611319</v>
      </c>
      <c r="W64" s="31"/>
      <c r="X64" s="27"/>
      <c r="Y64" s="27"/>
      <c r="Z64" s="31"/>
      <c r="AA64" s="31"/>
      <c r="AB64" s="31"/>
      <c r="AC64" s="31"/>
      <c r="AD64" s="31"/>
      <c r="AE64" s="31"/>
      <c r="AF64" s="31"/>
      <c r="AG64" s="31"/>
      <c r="AH64" s="50"/>
      <c r="AJ64" s="122">
        <v>60</v>
      </c>
      <c r="AK64" s="123">
        <v>23296.127999999997</v>
      </c>
      <c r="AL64" s="124">
        <f t="shared" si="5"/>
        <v>1544.0915969337898</v>
      </c>
      <c r="AM64" s="124">
        <f t="shared" si="6"/>
        <v>0.93371895978019215</v>
      </c>
      <c r="AN64" s="124">
        <f t="shared" si="7"/>
        <v>21752.036403066206</v>
      </c>
      <c r="AO64" s="124">
        <f t="shared" si="8"/>
        <v>473151087.6803174</v>
      </c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7"/>
      <c r="BC64" s="122">
        <v>60</v>
      </c>
      <c r="BD64" s="123">
        <v>23296.127999999997</v>
      </c>
      <c r="BE64" s="123">
        <v>14320</v>
      </c>
      <c r="BF64" s="123">
        <v>3840</v>
      </c>
      <c r="BG64" s="124">
        <f t="shared" si="9"/>
        <v>2920.2738219299004</v>
      </c>
      <c r="BH64" s="124">
        <f t="shared" si="10"/>
        <v>0.87464552813540952</v>
      </c>
      <c r="BI64" s="124">
        <f t="shared" si="11"/>
        <v>20375.854178070098</v>
      </c>
      <c r="BJ64" s="124">
        <f t="shared" si="12"/>
        <v>415175433.4859767</v>
      </c>
      <c r="BK64" s="124"/>
      <c r="BL64" s="124"/>
      <c r="BM64" s="124"/>
      <c r="BN64" s="124"/>
      <c r="BO64" s="124"/>
      <c r="BP64" s="124"/>
      <c r="BQ64" s="124"/>
      <c r="BR64" s="124"/>
      <c r="BS64" s="124"/>
      <c r="BT64" s="124"/>
      <c r="BU64" s="124"/>
      <c r="BV64" s="127"/>
      <c r="BX64" s="69">
        <f t="shared" si="23"/>
        <v>17442</v>
      </c>
      <c r="BY64" s="59">
        <f t="shared" si="24"/>
        <v>12086.28</v>
      </c>
      <c r="BZ64" s="59">
        <f t="shared" si="25"/>
        <v>14320</v>
      </c>
      <c r="CA64" s="31">
        <f t="shared" si="26"/>
        <v>16773.472076056696</v>
      </c>
      <c r="CB64" s="31">
        <f t="shared" si="27"/>
        <v>3.8328627677061342E-2</v>
      </c>
      <c r="CC64" s="31">
        <f t="shared" si="28"/>
        <v>668.5279239433039</v>
      </c>
      <c r="CD64" s="31">
        <f t="shared" si="29"/>
        <v>446929.58509194391</v>
      </c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50"/>
      <c r="CR64" s="69">
        <v>23296.127999999997</v>
      </c>
      <c r="CS64" s="31">
        <v>60</v>
      </c>
      <c r="CT64" s="31">
        <f t="shared" si="13"/>
        <v>3600</v>
      </c>
      <c r="CU64" s="31">
        <f t="shared" si="14"/>
        <v>216000</v>
      </c>
      <c r="CV64" s="42">
        <f t="shared" si="15"/>
        <v>16061.244865305185</v>
      </c>
      <c r="CW64" s="42">
        <f t="shared" si="16"/>
        <v>7234.8831346948118</v>
      </c>
      <c r="CX64" s="42">
        <f t="shared" si="30"/>
        <v>10835.511417537204</v>
      </c>
      <c r="CY64" s="31">
        <f t="shared" si="31"/>
        <v>1278.0005400252937</v>
      </c>
      <c r="CZ64" s="42">
        <f t="shared" si="32"/>
        <v>17339.245405330479</v>
      </c>
      <c r="DA64" s="31"/>
      <c r="DB64" s="31"/>
      <c r="DC64" s="31"/>
      <c r="DD64" s="28" t="s">
        <v>413</v>
      </c>
      <c r="DE64" s="28">
        <v>141</v>
      </c>
      <c r="DF64" s="31"/>
      <c r="DG64" s="31"/>
      <c r="DH64" s="31"/>
      <c r="DI64" s="31"/>
      <c r="DJ64" s="31"/>
      <c r="DK64" s="31"/>
      <c r="DL64" s="50"/>
      <c r="DN64" s="69">
        <v>23296.127999999997</v>
      </c>
      <c r="DO64" s="16">
        <f t="shared" si="17"/>
        <v>7234.8831346948118</v>
      </c>
      <c r="DP64">
        <f t="shared" si="36"/>
        <v>0</v>
      </c>
      <c r="DQ64" s="66">
        <f t="shared" si="37"/>
        <v>15276.043683751497</v>
      </c>
      <c r="DR64" s="59">
        <v>18160</v>
      </c>
      <c r="DS64">
        <f t="shared" si="38"/>
        <v>7102.1718053145614</v>
      </c>
      <c r="DT64" s="31">
        <f t="shared" si="39"/>
        <v>0.6951350969004565</v>
      </c>
      <c r="DU64" s="31">
        <f t="shared" si="40"/>
        <v>16193.956194685436</v>
      </c>
      <c r="DV64" s="31">
        <f t="shared" si="41"/>
        <v>262244217.23539078</v>
      </c>
      <c r="EJ64" s="69">
        <f t="shared" si="42"/>
        <v>17442</v>
      </c>
      <c r="EK64" s="59">
        <f t="shared" si="53"/>
        <v>12086.28</v>
      </c>
      <c r="EL64" s="66">
        <f t="shared" si="53"/>
        <v>18046.080000000002</v>
      </c>
      <c r="EM64" s="59">
        <f t="shared" si="43"/>
        <v>14320</v>
      </c>
      <c r="EN64">
        <f t="shared" si="44"/>
        <v>16726.913484139244</v>
      </c>
      <c r="EO64" s="31">
        <f t="shared" si="45"/>
        <v>4.0997965592291928E-2</v>
      </c>
      <c r="EP64" s="31">
        <f t="shared" si="46"/>
        <v>715.08651586075575</v>
      </c>
      <c r="EQ64" s="31">
        <f t="shared" si="47"/>
        <v>511348.72516587487</v>
      </c>
    </row>
    <row r="65" spans="1:147" ht="15.75" thickBot="1" x14ac:dyDescent="0.3">
      <c r="A65" s="4" t="s">
        <v>72</v>
      </c>
      <c r="B65" s="5">
        <v>5</v>
      </c>
      <c r="C65" s="5">
        <v>64</v>
      </c>
      <c r="D65" s="5">
        <v>14800</v>
      </c>
      <c r="E65" s="5">
        <v>19742.940000000002</v>
      </c>
      <c r="F65">
        <f t="shared" si="20"/>
        <v>17442</v>
      </c>
      <c r="G65">
        <f t="shared" si="34"/>
        <v>12086.28</v>
      </c>
      <c r="H65">
        <f t="shared" si="48"/>
        <v>18046.080000000002</v>
      </c>
      <c r="I65">
        <f t="shared" si="50"/>
        <v>18400.14</v>
      </c>
      <c r="J65">
        <f t="shared" si="21"/>
        <v>14320</v>
      </c>
      <c r="K65">
        <f t="shared" si="35"/>
        <v>9920</v>
      </c>
      <c r="L65">
        <f t="shared" si="49"/>
        <v>14240</v>
      </c>
      <c r="M65">
        <f t="shared" si="51"/>
        <v>14000</v>
      </c>
      <c r="N65">
        <f t="shared" si="52"/>
        <v>16000</v>
      </c>
      <c r="O65">
        <f t="shared" si="22"/>
        <v>480</v>
      </c>
      <c r="P65">
        <f t="shared" si="22"/>
        <v>2300.9400000000023</v>
      </c>
      <c r="S65" s="43">
        <f t="shared" si="1"/>
        <v>18253.408375605191</v>
      </c>
      <c r="T65" s="31">
        <f t="shared" si="2"/>
        <v>7.5446292416165517E-2</v>
      </c>
      <c r="U65" s="31">
        <f t="shared" si="3"/>
        <v>1489.5316243948109</v>
      </c>
      <c r="V65" s="31">
        <f t="shared" si="4"/>
        <v>2218704.4600722441</v>
      </c>
      <c r="W65" s="31"/>
      <c r="X65" s="27"/>
      <c r="Y65" s="27"/>
      <c r="Z65" s="31"/>
      <c r="AA65" s="31"/>
      <c r="AB65" s="31"/>
      <c r="AC65" s="31"/>
      <c r="AD65" s="31"/>
      <c r="AE65" s="31"/>
      <c r="AF65" s="31"/>
      <c r="AG65" s="31"/>
      <c r="AH65" s="50"/>
      <c r="AJ65" s="122">
        <v>61</v>
      </c>
      <c r="AK65" s="123">
        <v>38167.236000000004</v>
      </c>
      <c r="AL65" s="124">
        <f t="shared" si="5"/>
        <v>1554.9336710382595</v>
      </c>
      <c r="AM65" s="124">
        <f t="shared" si="6"/>
        <v>0.95925998751813568</v>
      </c>
      <c r="AN65" s="124">
        <f t="shared" si="7"/>
        <v>36612.302328961741</v>
      </c>
      <c r="AO65" s="124">
        <f t="shared" si="8"/>
        <v>1340460681.8272974</v>
      </c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7"/>
      <c r="BC65" s="122">
        <v>61</v>
      </c>
      <c r="BD65" s="123">
        <v>38167.236000000004</v>
      </c>
      <c r="BE65" s="123">
        <v>14800</v>
      </c>
      <c r="BF65" s="123">
        <v>13520</v>
      </c>
      <c r="BG65" s="124">
        <f t="shared" si="9"/>
        <v>3956.8162889324058</v>
      </c>
      <c r="BH65" s="124">
        <f t="shared" si="10"/>
        <v>0.89632950395117927</v>
      </c>
      <c r="BI65" s="124">
        <f t="shared" si="11"/>
        <v>34210.419711067596</v>
      </c>
      <c r="BJ65" s="124">
        <f t="shared" si="12"/>
        <v>1170352816.8074024</v>
      </c>
      <c r="BK65" s="124"/>
      <c r="BL65" s="124"/>
      <c r="BM65" s="124"/>
      <c r="BN65" s="124"/>
      <c r="BO65" s="124"/>
      <c r="BP65" s="124"/>
      <c r="BQ65" s="124"/>
      <c r="BR65" s="124"/>
      <c r="BS65" s="124"/>
      <c r="BT65" s="124"/>
      <c r="BU65" s="124"/>
      <c r="BV65" s="127"/>
      <c r="BX65" s="69">
        <f t="shared" si="23"/>
        <v>19742.940000000002</v>
      </c>
      <c r="BY65" s="59">
        <f t="shared" si="24"/>
        <v>17442</v>
      </c>
      <c r="BZ65" s="59">
        <f t="shared" si="25"/>
        <v>14800</v>
      </c>
      <c r="CA65" s="31">
        <f t="shared" si="26"/>
        <v>18343.371188146833</v>
      </c>
      <c r="CB65" s="31">
        <f t="shared" si="27"/>
        <v>7.0889584421224436E-2</v>
      </c>
      <c r="CC65" s="31">
        <f t="shared" si="28"/>
        <v>1399.5688118531689</v>
      </c>
      <c r="CD65" s="31">
        <f t="shared" si="29"/>
        <v>1958792.8591120909</v>
      </c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50"/>
      <c r="CR65" s="69">
        <v>38167.236000000004</v>
      </c>
      <c r="CS65" s="31">
        <v>61</v>
      </c>
      <c r="CT65" s="31">
        <f t="shared" si="13"/>
        <v>3721</v>
      </c>
      <c r="CU65" s="31">
        <f t="shared" si="14"/>
        <v>226981</v>
      </c>
      <c r="CV65" s="42">
        <f t="shared" si="15"/>
        <v>16463.276101828826</v>
      </c>
      <c r="CW65" s="42">
        <f t="shared" si="16"/>
        <v>21703.959898171179</v>
      </c>
      <c r="CX65" s="42">
        <f t="shared" si="30"/>
        <v>7234.8831346948118</v>
      </c>
      <c r="CY65" s="31">
        <f t="shared" si="31"/>
        <v>987.66259847981041</v>
      </c>
      <c r="CZ65" s="42">
        <f t="shared" si="32"/>
        <v>17450.938700308638</v>
      </c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50"/>
      <c r="DN65" s="69">
        <v>38167.236000000004</v>
      </c>
      <c r="DO65" s="16">
        <f t="shared" si="17"/>
        <v>21703.959898171179</v>
      </c>
      <c r="DP65">
        <f t="shared" si="36"/>
        <v>0</v>
      </c>
      <c r="DQ65" s="66">
        <f t="shared" si="37"/>
        <v>15665.516582462798</v>
      </c>
      <c r="DR65" s="59">
        <v>28320</v>
      </c>
      <c r="DS65">
        <f t="shared" si="38"/>
        <v>7727.7154643434369</v>
      </c>
      <c r="DT65" s="31">
        <f t="shared" si="39"/>
        <v>0.79753012598702622</v>
      </c>
      <c r="DU65" s="31">
        <f t="shared" si="40"/>
        <v>30439.520535656568</v>
      </c>
      <c r="DV65" s="31">
        <f t="shared" si="41"/>
        <v>926564410.44065785</v>
      </c>
      <c r="EJ65" s="69">
        <f t="shared" si="42"/>
        <v>19742.940000000002</v>
      </c>
      <c r="EK65" s="59">
        <f t="shared" si="53"/>
        <v>17442</v>
      </c>
      <c r="EL65" s="66">
        <f t="shared" si="53"/>
        <v>12086.28</v>
      </c>
      <c r="EM65" s="59">
        <f t="shared" si="43"/>
        <v>14800</v>
      </c>
      <c r="EN65">
        <f t="shared" si="44"/>
        <v>18364.042896496911</v>
      </c>
      <c r="EO65" s="31">
        <f t="shared" si="45"/>
        <v>6.9842541359244961E-2</v>
      </c>
      <c r="EP65" s="31">
        <f t="shared" si="46"/>
        <v>1378.8971035030918</v>
      </c>
      <c r="EQ65" s="31">
        <f t="shared" si="47"/>
        <v>1901357.2220492163</v>
      </c>
    </row>
    <row r="66" spans="1:147" ht="15.75" thickBot="1" x14ac:dyDescent="0.3">
      <c r="A66" s="4" t="s">
        <v>73</v>
      </c>
      <c r="B66" s="5">
        <v>6</v>
      </c>
      <c r="C66" s="5">
        <v>65</v>
      </c>
      <c r="D66" s="5">
        <v>15440</v>
      </c>
      <c r="E66" s="5">
        <v>19496.879999999997</v>
      </c>
      <c r="F66">
        <f t="shared" si="20"/>
        <v>19742.940000000002</v>
      </c>
      <c r="G66">
        <f t="shared" si="34"/>
        <v>17442</v>
      </c>
      <c r="H66">
        <f t="shared" si="48"/>
        <v>12086.28</v>
      </c>
      <c r="I66">
        <f t="shared" si="50"/>
        <v>18046.080000000002</v>
      </c>
      <c r="J66">
        <f t="shared" si="21"/>
        <v>14800</v>
      </c>
      <c r="K66">
        <f t="shared" si="35"/>
        <v>14320</v>
      </c>
      <c r="L66">
        <f t="shared" si="49"/>
        <v>9920</v>
      </c>
      <c r="M66">
        <f t="shared" si="51"/>
        <v>14240</v>
      </c>
      <c r="N66">
        <f t="shared" si="52"/>
        <v>14000</v>
      </c>
      <c r="O66">
        <f t="shared" si="22"/>
        <v>640</v>
      </c>
      <c r="P66">
        <f t="shared" si="22"/>
        <v>-246.06000000000495</v>
      </c>
      <c r="S66" s="43">
        <f t="shared" si="1"/>
        <v>18690.580367480259</v>
      </c>
      <c r="T66" s="31">
        <f t="shared" si="2"/>
        <v>4.1355315954128988E-2</v>
      </c>
      <c r="U66" s="31">
        <f t="shared" si="3"/>
        <v>806.29963251973822</v>
      </c>
      <c r="V66" s="31">
        <f t="shared" si="4"/>
        <v>650119.09740146494</v>
      </c>
      <c r="W66" s="31"/>
      <c r="X66" s="27"/>
      <c r="Y66" s="27"/>
      <c r="Z66" s="31"/>
      <c r="AA66" s="31"/>
      <c r="AB66" s="31"/>
      <c r="AC66" s="31"/>
      <c r="AD66" s="31"/>
      <c r="AE66" s="31"/>
      <c r="AF66" s="31"/>
      <c r="AG66" s="31"/>
      <c r="AH66" s="50"/>
      <c r="AJ66" s="122">
        <v>62</v>
      </c>
      <c r="AK66" s="123">
        <v>38160.612000000001</v>
      </c>
      <c r="AL66" s="124">
        <f t="shared" si="5"/>
        <v>1565.775745142729</v>
      </c>
      <c r="AM66" s="124">
        <f t="shared" si="6"/>
        <v>0.95896879889812214</v>
      </c>
      <c r="AN66" s="124">
        <f t="shared" si="7"/>
        <v>36594.83625485727</v>
      </c>
      <c r="AO66" s="124">
        <f t="shared" si="8"/>
        <v>1339182040.5198159</v>
      </c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7"/>
      <c r="BC66" s="122">
        <v>62</v>
      </c>
      <c r="BD66" s="123">
        <v>38160.612000000001</v>
      </c>
      <c r="BE66" s="123">
        <v>15440</v>
      </c>
      <c r="BF66" s="123">
        <v>12800</v>
      </c>
      <c r="BG66" s="124">
        <f t="shared" si="9"/>
        <v>3933.9727572154125</v>
      </c>
      <c r="BH66" s="124">
        <f t="shared" si="10"/>
        <v>0.89691012405106563</v>
      </c>
      <c r="BI66" s="124">
        <f t="shared" si="11"/>
        <v>34226.639242784586</v>
      </c>
      <c r="BJ66" s="124">
        <f t="shared" si="12"/>
        <v>1171462833.8557217</v>
      </c>
      <c r="BK66" s="124"/>
      <c r="BL66" s="124"/>
      <c r="BM66" s="124"/>
      <c r="BN66" s="124"/>
      <c r="BO66" s="124"/>
      <c r="BP66" s="124"/>
      <c r="BQ66" s="124"/>
      <c r="BR66" s="124"/>
      <c r="BS66" s="124"/>
      <c r="BT66" s="124"/>
      <c r="BU66" s="124"/>
      <c r="BV66" s="127"/>
      <c r="BX66" s="69">
        <f t="shared" si="23"/>
        <v>19496.879999999997</v>
      </c>
      <c r="BY66" s="59">
        <f t="shared" si="24"/>
        <v>19742.940000000002</v>
      </c>
      <c r="BZ66" s="59">
        <f t="shared" si="25"/>
        <v>15440</v>
      </c>
      <c r="CA66" s="31">
        <f t="shared" si="26"/>
        <v>19285.811911217286</v>
      </c>
      <c r="CB66" s="31">
        <f t="shared" si="27"/>
        <v>1.0825736670826879E-2</v>
      </c>
      <c r="CC66" s="31">
        <f t="shared" si="28"/>
        <v>211.06808878271113</v>
      </c>
      <c r="CD66" s="31">
        <f t="shared" si="29"/>
        <v>44549.738102386429</v>
      </c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50"/>
      <c r="CR66" s="69">
        <v>38160.612000000001</v>
      </c>
      <c r="CS66" s="31">
        <v>62</v>
      </c>
      <c r="CT66" s="31">
        <f t="shared" si="13"/>
        <v>3844</v>
      </c>
      <c r="CU66" s="31">
        <f t="shared" si="14"/>
        <v>238328</v>
      </c>
      <c r="CV66" s="42">
        <f t="shared" si="15"/>
        <v>16871.657861583892</v>
      </c>
      <c r="CW66" s="42">
        <f t="shared" si="16"/>
        <v>21288.954138416109</v>
      </c>
      <c r="CX66" s="42">
        <f t="shared" si="30"/>
        <v>21703.959898171179</v>
      </c>
      <c r="CY66" s="31">
        <f t="shared" si="31"/>
        <v>2154.381746798847</v>
      </c>
      <c r="CZ66" s="42">
        <f t="shared" si="32"/>
        <v>19026.03960838274</v>
      </c>
      <c r="DA66" s="31"/>
      <c r="DB66" s="31"/>
      <c r="DC66" s="31"/>
      <c r="DD66" s="31" t="s">
        <v>414</v>
      </c>
      <c r="DE66" s="31"/>
      <c r="DF66" s="31"/>
      <c r="DG66" s="31"/>
      <c r="DH66" s="31"/>
      <c r="DI66" s="31"/>
      <c r="DJ66" s="31"/>
      <c r="DK66" s="31"/>
      <c r="DL66" s="50"/>
      <c r="DN66" s="69">
        <v>38160.612000000001</v>
      </c>
      <c r="DO66" s="16">
        <f t="shared" si="17"/>
        <v>21288.954138416109</v>
      </c>
      <c r="DP66">
        <f t="shared" si="36"/>
        <v>0</v>
      </c>
      <c r="DQ66" s="66">
        <f t="shared" si="37"/>
        <v>16061.244865305185</v>
      </c>
      <c r="DR66" s="59">
        <v>28240</v>
      </c>
      <c r="DS66">
        <f t="shared" si="38"/>
        <v>7774.5850805721166</v>
      </c>
      <c r="DT66" s="31">
        <f t="shared" si="39"/>
        <v>0.79626676111556816</v>
      </c>
      <c r="DU66" s="31">
        <f t="shared" si="40"/>
        <v>30386.026919427884</v>
      </c>
      <c r="DV66" s="31">
        <f t="shared" si="41"/>
        <v>923310631.94819605</v>
      </c>
      <c r="EJ66" s="69">
        <f t="shared" si="42"/>
        <v>19496.879999999997</v>
      </c>
      <c r="EK66" s="59">
        <f t="shared" si="53"/>
        <v>19742.940000000002</v>
      </c>
      <c r="EL66" s="66">
        <f t="shared" si="53"/>
        <v>17442</v>
      </c>
      <c r="EM66" s="59">
        <f t="shared" si="43"/>
        <v>15440</v>
      </c>
      <c r="EN66">
        <f t="shared" si="44"/>
        <v>19300.604986303988</v>
      </c>
      <c r="EO66" s="31">
        <f t="shared" si="45"/>
        <v>1.0066996037110011E-2</v>
      </c>
      <c r="EP66" s="31">
        <f t="shared" si="46"/>
        <v>196.27501369600941</v>
      </c>
      <c r="EQ66" s="31">
        <f t="shared" si="47"/>
        <v>38523.881001368682</v>
      </c>
    </row>
    <row r="67" spans="1:147" ht="15.75" thickBot="1" x14ac:dyDescent="0.3">
      <c r="A67" s="4" t="s">
        <v>74</v>
      </c>
      <c r="B67" s="5">
        <v>7</v>
      </c>
      <c r="C67" s="5">
        <v>66</v>
      </c>
      <c r="D67" s="5">
        <v>17120</v>
      </c>
      <c r="E67" s="5">
        <v>18249.84</v>
      </c>
      <c r="F67">
        <f t="shared" si="20"/>
        <v>19496.879999999997</v>
      </c>
      <c r="G67">
        <f t="shared" si="34"/>
        <v>19742.940000000002</v>
      </c>
      <c r="H67">
        <f t="shared" si="48"/>
        <v>17442</v>
      </c>
      <c r="I67">
        <f t="shared" si="50"/>
        <v>12086.28</v>
      </c>
      <c r="J67">
        <f t="shared" si="21"/>
        <v>15440</v>
      </c>
      <c r="K67">
        <f t="shared" si="35"/>
        <v>14800</v>
      </c>
      <c r="L67">
        <f t="shared" si="49"/>
        <v>14320</v>
      </c>
      <c r="M67">
        <f t="shared" si="51"/>
        <v>9920</v>
      </c>
      <c r="N67">
        <f t="shared" si="52"/>
        <v>14240</v>
      </c>
      <c r="O67">
        <f t="shared" si="22"/>
        <v>1680</v>
      </c>
      <c r="P67">
        <f t="shared" si="22"/>
        <v>-1247.0399999999972</v>
      </c>
      <c r="S67" s="43">
        <f t="shared" si="1"/>
        <v>19838.156846152306</v>
      </c>
      <c r="T67" s="31">
        <f t="shared" si="2"/>
        <v>8.7031823081862941E-2</v>
      </c>
      <c r="U67" s="31">
        <f t="shared" si="3"/>
        <v>1588.3168461523055</v>
      </c>
      <c r="V67" s="31">
        <f t="shared" si="4"/>
        <v>2522750.4037712067</v>
      </c>
      <c r="W67" s="31"/>
      <c r="X67" s="27"/>
      <c r="Y67" s="27"/>
      <c r="Z67" s="31"/>
      <c r="AA67" s="31"/>
      <c r="AB67" s="31"/>
      <c r="AC67" s="31"/>
      <c r="AD67" s="31"/>
      <c r="AE67" s="31"/>
      <c r="AF67" s="31"/>
      <c r="AG67" s="31"/>
      <c r="AH67" s="50"/>
      <c r="AJ67" s="122">
        <v>63</v>
      </c>
      <c r="AK67" s="123">
        <v>22060.991999999998</v>
      </c>
      <c r="AL67" s="124">
        <f t="shared" si="5"/>
        <v>1576.6178192471987</v>
      </c>
      <c r="AM67" s="124">
        <f t="shared" si="6"/>
        <v>0.92853368428549365</v>
      </c>
      <c r="AN67" s="124">
        <f t="shared" si="7"/>
        <v>20484.374180752799</v>
      </c>
      <c r="AO67" s="124">
        <f t="shared" si="8"/>
        <v>419609585.57709187</v>
      </c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7"/>
      <c r="BC67" s="122">
        <v>63</v>
      </c>
      <c r="BD67" s="123">
        <v>22060.991999999998</v>
      </c>
      <c r="BE67" s="123">
        <v>17120</v>
      </c>
      <c r="BF67" s="123">
        <v>1040</v>
      </c>
      <c r="BG67" s="124">
        <f t="shared" si="9"/>
        <v>2856.4181349074474</v>
      </c>
      <c r="BH67" s="124">
        <f t="shared" si="10"/>
        <v>0.87052177277851117</v>
      </c>
      <c r="BI67" s="124">
        <f t="shared" si="11"/>
        <v>19204.573865092552</v>
      </c>
      <c r="BJ67" s="124">
        <f t="shared" si="12"/>
        <v>368815657.33979589</v>
      </c>
      <c r="BK67" s="124"/>
      <c r="BL67" s="124"/>
      <c r="BM67" s="124"/>
      <c r="BN67" s="124"/>
      <c r="BO67" s="124"/>
      <c r="BP67" s="124"/>
      <c r="BQ67" s="124"/>
      <c r="BR67" s="124"/>
      <c r="BS67" s="124"/>
      <c r="BT67" s="124"/>
      <c r="BU67" s="124"/>
      <c r="BV67" s="127"/>
      <c r="BX67" s="69">
        <f t="shared" si="23"/>
        <v>18249.84</v>
      </c>
      <c r="BY67" s="59">
        <f t="shared" si="24"/>
        <v>19496.879999999997</v>
      </c>
      <c r="BZ67" s="59">
        <f t="shared" si="25"/>
        <v>17120</v>
      </c>
      <c r="CA67" s="31">
        <f t="shared" si="26"/>
        <v>20265.159485398781</v>
      </c>
      <c r="CB67" s="31">
        <f t="shared" si="27"/>
        <v>0.11042943310181244</v>
      </c>
      <c r="CC67" s="31">
        <f t="shared" si="28"/>
        <v>2015.3194853987807</v>
      </c>
      <c r="CD67" s="31">
        <f t="shared" si="29"/>
        <v>4061512.628228006</v>
      </c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50"/>
      <c r="CR67" s="69">
        <v>22060.991999999998</v>
      </c>
      <c r="CS67" s="31">
        <v>63</v>
      </c>
      <c r="CT67" s="31">
        <f t="shared" si="13"/>
        <v>3969</v>
      </c>
      <c r="CU67" s="31">
        <f t="shared" si="14"/>
        <v>250047</v>
      </c>
      <c r="CV67" s="42">
        <f t="shared" si="15"/>
        <v>17286.437714120566</v>
      </c>
      <c r="CW67" s="42">
        <f t="shared" si="16"/>
        <v>4774.5542858794324</v>
      </c>
      <c r="CX67" s="42">
        <f t="shared" si="30"/>
        <v>21288.954138416109</v>
      </c>
      <c r="CY67" s="31">
        <f t="shared" si="31"/>
        <v>2120.9176098339258</v>
      </c>
      <c r="CZ67" s="42">
        <f t="shared" si="32"/>
        <v>19407.355323954493</v>
      </c>
      <c r="DA67" s="31"/>
      <c r="DB67" s="31"/>
      <c r="DC67" s="31"/>
      <c r="DD67" s="29"/>
      <c r="DE67" s="29" t="s">
        <v>419</v>
      </c>
      <c r="DF67" s="29" t="s">
        <v>420</v>
      </c>
      <c r="DG67" s="29" t="s">
        <v>421</v>
      </c>
      <c r="DH67" s="29" t="s">
        <v>422</v>
      </c>
      <c r="DI67" s="29" t="s">
        <v>423</v>
      </c>
      <c r="DJ67" s="31"/>
      <c r="DK67" s="31"/>
      <c r="DL67" s="50"/>
      <c r="DN67" s="69">
        <v>22060.991999999998</v>
      </c>
      <c r="DO67" s="16">
        <f t="shared" si="17"/>
        <v>4774.5542858794324</v>
      </c>
      <c r="DP67">
        <f t="shared" si="36"/>
        <v>0</v>
      </c>
      <c r="DQ67" s="66">
        <f t="shared" si="37"/>
        <v>16463.276101828826</v>
      </c>
      <c r="DR67" s="59">
        <v>18160</v>
      </c>
      <c r="DS67">
        <f t="shared" si="38"/>
        <v>7256.3685468277972</v>
      </c>
      <c r="DT67" s="31">
        <f t="shared" si="39"/>
        <v>0.67107696032763176</v>
      </c>
      <c r="DU67" s="31">
        <f t="shared" si="40"/>
        <v>14804.6234531722</v>
      </c>
      <c r="DV67" s="31">
        <f t="shared" si="41"/>
        <v>219176875.59021637</v>
      </c>
      <c r="EJ67" s="69">
        <f t="shared" si="42"/>
        <v>18249.84</v>
      </c>
      <c r="EK67" s="59">
        <f t="shared" si="53"/>
        <v>19496.879999999997</v>
      </c>
      <c r="EL67" s="66">
        <f t="shared" si="53"/>
        <v>19742.940000000002</v>
      </c>
      <c r="EM67" s="59">
        <f t="shared" si="43"/>
        <v>17120</v>
      </c>
      <c r="EN67">
        <f t="shared" si="44"/>
        <v>20275.634407111422</v>
      </c>
      <c r="EO67" s="31">
        <f t="shared" si="45"/>
        <v>0.11100340644692894</v>
      </c>
      <c r="EP67" s="31">
        <f t="shared" si="46"/>
        <v>2025.7944071114216</v>
      </c>
      <c r="EQ67" s="31">
        <f t="shared" si="47"/>
        <v>4103842.9798839162</v>
      </c>
    </row>
    <row r="68" spans="1:147" ht="15.75" thickBot="1" x14ac:dyDescent="0.3">
      <c r="A68" s="4" t="s">
        <v>79</v>
      </c>
      <c r="B68" s="5">
        <v>12</v>
      </c>
      <c r="C68" s="5">
        <v>71</v>
      </c>
      <c r="D68" s="5">
        <v>8640</v>
      </c>
      <c r="E68" s="5">
        <v>19004.940000000002</v>
      </c>
      <c r="F68">
        <f t="shared" si="20"/>
        <v>18249.84</v>
      </c>
      <c r="G68">
        <f t="shared" si="34"/>
        <v>19496.879999999997</v>
      </c>
      <c r="H68">
        <f t="shared" si="48"/>
        <v>19742.940000000002</v>
      </c>
      <c r="I68">
        <f t="shared" si="50"/>
        <v>17442</v>
      </c>
      <c r="J68">
        <f t="shared" si="21"/>
        <v>17120</v>
      </c>
      <c r="K68">
        <f t="shared" si="35"/>
        <v>15440</v>
      </c>
      <c r="L68">
        <f t="shared" si="49"/>
        <v>14800</v>
      </c>
      <c r="M68">
        <f t="shared" si="51"/>
        <v>14320</v>
      </c>
      <c r="N68">
        <f t="shared" si="52"/>
        <v>9920</v>
      </c>
      <c r="O68">
        <f t="shared" si="22"/>
        <v>-8480</v>
      </c>
      <c r="P68">
        <f t="shared" si="22"/>
        <v>755.10000000000218</v>
      </c>
      <c r="S68" s="43">
        <f t="shared" si="1"/>
        <v>14045.627953807681</v>
      </c>
      <c r="T68" s="31">
        <f t="shared" si="2"/>
        <v>0.26094857685382433</v>
      </c>
      <c r="U68" s="31">
        <f t="shared" si="3"/>
        <v>4959.3120461923208</v>
      </c>
      <c r="V68" s="31">
        <f t="shared" si="4"/>
        <v>24594775.971508265</v>
      </c>
      <c r="W68" s="31"/>
      <c r="X68" s="27"/>
      <c r="Y68" s="27"/>
      <c r="Z68" s="31"/>
      <c r="AA68" s="31"/>
      <c r="AB68" s="31"/>
      <c r="AC68" s="31"/>
      <c r="AD68" s="31"/>
      <c r="AE68" s="31"/>
      <c r="AF68" s="31"/>
      <c r="AG68" s="31"/>
      <c r="AH68" s="50"/>
      <c r="AJ68" s="122">
        <v>64</v>
      </c>
      <c r="AK68" s="123">
        <v>28610.832000000002</v>
      </c>
      <c r="AL68" s="124">
        <f t="shared" si="5"/>
        <v>1587.4598933516681</v>
      </c>
      <c r="AM68" s="124">
        <f t="shared" si="6"/>
        <v>0.94451542362166652</v>
      </c>
      <c r="AN68" s="124">
        <f t="shared" si="7"/>
        <v>27023.372106648334</v>
      </c>
      <c r="AO68" s="124">
        <f t="shared" si="8"/>
        <v>730262640.01437926</v>
      </c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7"/>
      <c r="BC68" s="122">
        <v>64</v>
      </c>
      <c r="BD68" s="123">
        <v>28610.832000000002</v>
      </c>
      <c r="BE68" s="123">
        <v>8640</v>
      </c>
      <c r="BF68" s="123">
        <v>6480</v>
      </c>
      <c r="BG68" s="124">
        <f t="shared" si="9"/>
        <v>2736.3876919247273</v>
      </c>
      <c r="BH68" s="124">
        <f t="shared" si="10"/>
        <v>0.90435833211964178</v>
      </c>
      <c r="BI68" s="124">
        <f t="shared" si="11"/>
        <v>25874.444308075275</v>
      </c>
      <c r="BJ68" s="124">
        <f t="shared" si="12"/>
        <v>669486868.25168896</v>
      </c>
      <c r="BK68" s="124"/>
      <c r="BL68" s="124"/>
      <c r="BM68" s="124"/>
      <c r="BN68" s="124"/>
      <c r="BO68" s="124"/>
      <c r="BP68" s="124"/>
      <c r="BQ68" s="124"/>
      <c r="BR68" s="124"/>
      <c r="BS68" s="124"/>
      <c r="BT68" s="124"/>
      <c r="BU68" s="124"/>
      <c r="BV68" s="127"/>
      <c r="BX68" s="69">
        <f t="shared" si="23"/>
        <v>19004.940000000002</v>
      </c>
      <c r="BY68" s="59">
        <f t="shared" si="24"/>
        <v>18249.84</v>
      </c>
      <c r="BZ68" s="59">
        <f t="shared" si="25"/>
        <v>8640</v>
      </c>
      <c r="CA68" s="31">
        <f t="shared" si="26"/>
        <v>14729.990392726208</v>
      </c>
      <c r="CB68" s="31">
        <f t="shared" si="27"/>
        <v>0.22493886364670418</v>
      </c>
      <c r="CC68" s="31">
        <f t="shared" si="28"/>
        <v>4274.9496072737948</v>
      </c>
      <c r="CD68" s="31">
        <f t="shared" si="29"/>
        <v>18275194.14473037</v>
      </c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50"/>
      <c r="CR68" s="69">
        <v>28610.832000000002</v>
      </c>
      <c r="CS68" s="31">
        <v>64</v>
      </c>
      <c r="CT68" s="31">
        <f t="shared" si="13"/>
        <v>4096</v>
      </c>
      <c r="CU68" s="31">
        <f t="shared" si="14"/>
        <v>262144</v>
      </c>
      <c r="CV68" s="42">
        <f t="shared" si="15"/>
        <v>17707.663228989004</v>
      </c>
      <c r="CW68" s="42">
        <f t="shared" si="16"/>
        <v>10903.168771010998</v>
      </c>
      <c r="CX68" s="42">
        <f t="shared" si="30"/>
        <v>4774.5542858794324</v>
      </c>
      <c r="CY68" s="31">
        <f t="shared" si="31"/>
        <v>789.27310715300098</v>
      </c>
      <c r="CZ68" s="42">
        <f t="shared" si="32"/>
        <v>18496.936336142004</v>
      </c>
      <c r="DA68" s="31"/>
      <c r="DB68" s="31"/>
      <c r="DC68" s="31"/>
      <c r="DD68" s="27" t="s">
        <v>415</v>
      </c>
      <c r="DE68" s="27">
        <v>1</v>
      </c>
      <c r="DF68" s="27">
        <v>362847119.11078358</v>
      </c>
      <c r="DG68" s="27">
        <v>362847119.11078358</v>
      </c>
      <c r="DH68" s="27">
        <v>15.747162782134374</v>
      </c>
      <c r="DI68" s="27">
        <v>1.1553444658792641E-4</v>
      </c>
      <c r="DJ68" s="31"/>
      <c r="DK68" s="31"/>
      <c r="DL68" s="50"/>
      <c r="DN68" s="69">
        <v>28610.832000000002</v>
      </c>
      <c r="DO68" s="16">
        <f t="shared" si="17"/>
        <v>10903.168771010998</v>
      </c>
      <c r="DP68">
        <f t="shared" si="36"/>
        <v>0</v>
      </c>
      <c r="DQ68" s="66">
        <f t="shared" si="37"/>
        <v>16871.657861583892</v>
      </c>
      <c r="DR68" s="59">
        <v>15120</v>
      </c>
      <c r="DS68">
        <f t="shared" si="38"/>
        <v>7137.3737733376875</v>
      </c>
      <c r="DT68" s="31">
        <f t="shared" si="39"/>
        <v>0.75053595878170598</v>
      </c>
      <c r="DU68" s="31">
        <f t="shared" si="40"/>
        <v>21473.458226662315</v>
      </c>
      <c r="DV68" s="31">
        <f t="shared" si="41"/>
        <v>461109408.21221143</v>
      </c>
      <c r="EJ68" s="69">
        <f t="shared" si="42"/>
        <v>19004.940000000002</v>
      </c>
      <c r="EK68" s="59">
        <f t="shared" si="53"/>
        <v>18249.84</v>
      </c>
      <c r="EL68" s="66">
        <f t="shared" si="53"/>
        <v>19496.879999999997</v>
      </c>
      <c r="EM68" s="59">
        <f t="shared" si="43"/>
        <v>8640</v>
      </c>
      <c r="EN68">
        <f t="shared" si="44"/>
        <v>14692.062083311421</v>
      </c>
      <c r="EO68" s="31">
        <f t="shared" si="45"/>
        <v>0.22693457157394767</v>
      </c>
      <c r="EP68" s="31">
        <f t="shared" si="46"/>
        <v>4312.8779166885815</v>
      </c>
      <c r="EQ68" s="31">
        <f t="shared" si="47"/>
        <v>18600915.924260039</v>
      </c>
    </row>
    <row r="69" spans="1:147" ht="15.75" thickBot="1" x14ac:dyDescent="0.3">
      <c r="A69" s="4" t="s">
        <v>80</v>
      </c>
      <c r="B69" s="5">
        <v>13</v>
      </c>
      <c r="C69" s="5">
        <v>72</v>
      </c>
      <c r="D69" s="5">
        <v>16640</v>
      </c>
      <c r="E69" s="5">
        <v>21553.200000000001</v>
      </c>
      <c r="F69">
        <f t="shared" si="20"/>
        <v>19004.940000000002</v>
      </c>
      <c r="G69">
        <f t="shared" si="34"/>
        <v>18249.84</v>
      </c>
      <c r="H69">
        <f t="shared" si="48"/>
        <v>19496.879999999997</v>
      </c>
      <c r="I69">
        <f t="shared" si="50"/>
        <v>19742.940000000002</v>
      </c>
      <c r="J69">
        <f t="shared" si="21"/>
        <v>8640</v>
      </c>
      <c r="K69">
        <f t="shared" si="35"/>
        <v>17120</v>
      </c>
      <c r="L69">
        <f t="shared" si="49"/>
        <v>15440</v>
      </c>
      <c r="M69">
        <f t="shared" si="51"/>
        <v>14800</v>
      </c>
      <c r="N69">
        <f t="shared" si="52"/>
        <v>14320</v>
      </c>
      <c r="O69">
        <f t="shared" si="22"/>
        <v>8000</v>
      </c>
      <c r="P69">
        <f t="shared" si="22"/>
        <v>2548.2599999999984</v>
      </c>
      <c r="S69" s="43">
        <f t="shared" si="1"/>
        <v>19510.277852246007</v>
      </c>
      <c r="T69" s="31">
        <f t="shared" si="2"/>
        <v>9.4785096772358357E-2</v>
      </c>
      <c r="U69" s="31">
        <f t="shared" si="3"/>
        <v>2042.9221477539941</v>
      </c>
      <c r="V69" s="31">
        <f t="shared" si="4"/>
        <v>4173530.9017837918</v>
      </c>
      <c r="W69" s="31"/>
      <c r="X69" s="27"/>
      <c r="Y69" s="27"/>
      <c r="Z69" s="31"/>
      <c r="AA69" s="31"/>
      <c r="AB69" s="31"/>
      <c r="AC69" s="31"/>
      <c r="AD69" s="31"/>
      <c r="AE69" s="31"/>
      <c r="AF69" s="31"/>
      <c r="AG69" s="31"/>
      <c r="AH69" s="50"/>
      <c r="AJ69" s="122">
        <v>65</v>
      </c>
      <c r="AK69" s="123">
        <v>39918.156000000003</v>
      </c>
      <c r="AL69" s="124">
        <f t="shared" si="5"/>
        <v>1598.3019674561378</v>
      </c>
      <c r="AM69" s="124">
        <f t="shared" si="6"/>
        <v>0.95996052604593918</v>
      </c>
      <c r="AN69" s="124">
        <f t="shared" si="7"/>
        <v>38319.854032543866</v>
      </c>
      <c r="AO69" s="124">
        <f t="shared" si="8"/>
        <v>1468411213.0754683</v>
      </c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7"/>
      <c r="BC69" s="122">
        <v>65</v>
      </c>
      <c r="BD69" s="123">
        <v>39918.156000000003</v>
      </c>
      <c r="BE69" s="123">
        <v>16640</v>
      </c>
      <c r="BF69" s="123">
        <v>12912</v>
      </c>
      <c r="BG69" s="124">
        <f t="shared" si="9"/>
        <v>4041.872350440311</v>
      </c>
      <c r="BH69" s="124">
        <f t="shared" si="10"/>
        <v>0.89874601546122745</v>
      </c>
      <c r="BI69" s="124">
        <f t="shared" si="11"/>
        <v>35876.283649559693</v>
      </c>
      <c r="BJ69" s="124">
        <f t="shared" si="12"/>
        <v>1287107728.5036643</v>
      </c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7"/>
      <c r="BX69" s="69">
        <f t="shared" si="23"/>
        <v>21553.200000000001</v>
      </c>
      <c r="BY69" s="59">
        <f t="shared" si="24"/>
        <v>19004.940000000002</v>
      </c>
      <c r="BZ69" s="59">
        <f t="shared" si="25"/>
        <v>16640</v>
      </c>
      <c r="CA69" s="31">
        <f t="shared" si="26"/>
        <v>19851.66761910792</v>
      </c>
      <c r="CB69" s="31">
        <f t="shared" si="27"/>
        <v>7.8945696272111801E-2</v>
      </c>
      <c r="CC69" s="31">
        <f t="shared" si="28"/>
        <v>1701.5323808920803</v>
      </c>
      <c r="CD69" s="31">
        <f t="shared" si="29"/>
        <v>2895212.4432242713</v>
      </c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50"/>
      <c r="CR69" s="69">
        <v>39918.156000000003</v>
      </c>
      <c r="CS69" s="31">
        <v>65</v>
      </c>
      <c r="CT69" s="31">
        <f t="shared" si="13"/>
        <v>4225</v>
      </c>
      <c r="CU69" s="31">
        <f t="shared" si="14"/>
        <v>274625</v>
      </c>
      <c r="CV69" s="42">
        <f t="shared" si="15"/>
        <v>18135.381975739398</v>
      </c>
      <c r="CW69" s="42">
        <f t="shared" si="16"/>
        <v>21782.774024260605</v>
      </c>
      <c r="CX69" s="42">
        <f t="shared" si="30"/>
        <v>10903.168771010998</v>
      </c>
      <c r="CY69" s="31">
        <f t="shared" si="31"/>
        <v>1283.4561147736233</v>
      </c>
      <c r="CZ69" s="42">
        <f t="shared" si="32"/>
        <v>19418.838090513022</v>
      </c>
      <c r="DA69" s="31"/>
      <c r="DB69" s="31"/>
      <c r="DC69" s="31"/>
      <c r="DD69" s="27" t="s">
        <v>416</v>
      </c>
      <c r="DE69" s="27">
        <v>139</v>
      </c>
      <c r="DF69" s="27">
        <v>3202846776.5393128</v>
      </c>
      <c r="DG69" s="27">
        <v>23042063.140570596</v>
      </c>
      <c r="DH69" s="27"/>
      <c r="DI69" s="27"/>
      <c r="DJ69" s="31"/>
      <c r="DK69" s="31"/>
      <c r="DL69" s="50"/>
      <c r="DN69" s="69">
        <v>39918.156000000003</v>
      </c>
      <c r="DO69" s="16">
        <f t="shared" si="17"/>
        <v>21782.774024260605</v>
      </c>
      <c r="DP69">
        <f t="shared" si="36"/>
        <v>0</v>
      </c>
      <c r="DQ69" s="66">
        <f t="shared" si="37"/>
        <v>17286.437714120566</v>
      </c>
      <c r="DR69" s="59">
        <v>29552</v>
      </c>
      <c r="DS69">
        <f t="shared" si="38"/>
        <v>8007.9587968183278</v>
      </c>
      <c r="DT69" s="31">
        <f t="shared" si="39"/>
        <v>0.79939056311072276</v>
      </c>
      <c r="DU69" s="31">
        <f t="shared" si="40"/>
        <v>31910.197203181677</v>
      </c>
      <c r="DV69" s="31">
        <f t="shared" si="41"/>
        <v>1018260685.5459437</v>
      </c>
      <c r="EJ69" s="69">
        <f t="shared" si="42"/>
        <v>21553.200000000001</v>
      </c>
      <c r="EK69" s="59">
        <f t="shared" si="53"/>
        <v>19004.940000000002</v>
      </c>
      <c r="EL69" s="66">
        <f t="shared" si="53"/>
        <v>18249.84</v>
      </c>
      <c r="EM69" s="59">
        <f t="shared" si="43"/>
        <v>16640</v>
      </c>
      <c r="EN69">
        <f t="shared" si="44"/>
        <v>19863.364847634199</v>
      </c>
      <c r="EO69" s="31">
        <f t="shared" si="45"/>
        <v>7.8402982033563551E-2</v>
      </c>
      <c r="EP69" s="31">
        <f t="shared" si="46"/>
        <v>1689.8351523658021</v>
      </c>
      <c r="EQ69" s="31">
        <f t="shared" si="47"/>
        <v>2855542.8421711535</v>
      </c>
    </row>
    <row r="70" spans="1:147" ht="15.75" thickBot="1" x14ac:dyDescent="0.3">
      <c r="A70" s="4" t="s">
        <v>81</v>
      </c>
      <c r="B70" s="5">
        <v>14</v>
      </c>
      <c r="C70" s="5">
        <v>73</v>
      </c>
      <c r="D70" s="5">
        <v>16000</v>
      </c>
      <c r="E70" s="5">
        <v>18851.940000000002</v>
      </c>
      <c r="F70">
        <f t="shared" si="20"/>
        <v>21553.200000000001</v>
      </c>
      <c r="G70">
        <f t="shared" si="34"/>
        <v>19004.940000000002</v>
      </c>
      <c r="H70">
        <f t="shared" si="48"/>
        <v>18249.84</v>
      </c>
      <c r="I70">
        <f t="shared" si="50"/>
        <v>19496.879999999997</v>
      </c>
      <c r="J70">
        <f t="shared" si="21"/>
        <v>16640</v>
      </c>
      <c r="K70">
        <f t="shared" si="35"/>
        <v>8640</v>
      </c>
      <c r="L70">
        <f t="shared" si="49"/>
        <v>17120</v>
      </c>
      <c r="M70">
        <f t="shared" si="51"/>
        <v>15440</v>
      </c>
      <c r="N70">
        <f t="shared" si="52"/>
        <v>14800</v>
      </c>
      <c r="O70">
        <f t="shared" si="22"/>
        <v>-640</v>
      </c>
      <c r="P70">
        <f t="shared" si="22"/>
        <v>-2701.2599999999984</v>
      </c>
      <c r="S70" s="43">
        <f t="shared" ref="S70:S133" si="54">$AA$21+$AA$22*D70</f>
        <v>19073.105860370943</v>
      </c>
      <c r="T70" s="31">
        <f t="shared" ref="T70:T133" si="55">ABS((S70-E70)/E70)</f>
        <v>1.1731729486245988E-2</v>
      </c>
      <c r="U70" s="31">
        <f t="shared" ref="U70:U133" si="56">ABS(S70-E70)</f>
        <v>221.16586037094021</v>
      </c>
      <c r="V70" s="31">
        <f t="shared" ref="V70:V133" si="57">(S70-E70)^2</f>
        <v>48914.337793618222</v>
      </c>
      <c r="W70" s="31"/>
      <c r="X70" s="27"/>
      <c r="Y70" s="27"/>
      <c r="Z70" s="31"/>
      <c r="AA70" s="31"/>
      <c r="AB70" s="31"/>
      <c r="AC70" s="31"/>
      <c r="AD70" s="31"/>
      <c r="AE70" s="31"/>
      <c r="AF70" s="31"/>
      <c r="AG70" s="31"/>
      <c r="AH70" s="50"/>
      <c r="AJ70" s="122">
        <v>66</v>
      </c>
      <c r="AK70" s="123">
        <v>40946.484000000004</v>
      </c>
      <c r="AL70" s="124">
        <f t="shared" ref="AL70:AL133" si="58">$AU$20+$AU$21*AJ70</f>
        <v>1609.1440415606075</v>
      </c>
      <c r="AM70" s="124">
        <f t="shared" ref="AM70:AM133" si="59">ABS((AL70-AK70)/AK70)</f>
        <v>0.96070128899075669</v>
      </c>
      <c r="AN70" s="124">
        <f t="shared" ref="AN70:AN133" si="60">ABS(AL70-AK70)</f>
        <v>39337.339958439399</v>
      </c>
      <c r="AO70" s="124">
        <f t="shared" ref="AO70:AO133" si="61">(AL70-AK70)^2</f>
        <v>1547426315.0058331</v>
      </c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7"/>
      <c r="BC70" s="122">
        <v>66</v>
      </c>
      <c r="BD70" s="123">
        <v>40946.484000000004</v>
      </c>
      <c r="BE70" s="123">
        <v>16000</v>
      </c>
      <c r="BF70" s="123">
        <v>14480</v>
      </c>
      <c r="BG70" s="124">
        <f t="shared" ref="BG70:BG133" si="62">$BP$20+$BP$21*BE70+$BP$22*BF70</f>
        <v>4152.1441109430316</v>
      </c>
      <c r="BH70" s="124">
        <f t="shared" ref="BH70:BH133" si="63">ABS((BG70-BD70)/BD70)</f>
        <v>0.89859583277179478</v>
      </c>
      <c r="BI70" s="124">
        <f t="shared" ref="BI70:BI133" si="64">ABS(BG70-BD70)</f>
        <v>36794.339889056973</v>
      </c>
      <c r="BJ70" s="124">
        <f t="shared" ref="BJ70:BJ133" si="65">(BG70-BD70)^2</f>
        <v>1353823447.8714492</v>
      </c>
      <c r="BK70" s="124"/>
      <c r="BL70" s="124"/>
      <c r="BM70" s="124"/>
      <c r="BN70" s="124"/>
      <c r="BO70" s="124"/>
      <c r="BP70" s="124"/>
      <c r="BQ70" s="124"/>
      <c r="BR70" s="124"/>
      <c r="BS70" s="124"/>
      <c r="BT70" s="124"/>
      <c r="BU70" s="124"/>
      <c r="BV70" s="127"/>
      <c r="BX70" s="69">
        <f t="shared" si="23"/>
        <v>18851.940000000002</v>
      </c>
      <c r="BY70" s="59">
        <f t="shared" si="24"/>
        <v>21553.200000000001</v>
      </c>
      <c r="BZ70" s="59">
        <f t="shared" si="25"/>
        <v>16000</v>
      </c>
      <c r="CA70" s="31">
        <f t="shared" si="26"/>
        <v>20062.167616285886</v>
      </c>
      <c r="CB70" s="31">
        <f t="shared" si="27"/>
        <v>6.4196449611333542E-2</v>
      </c>
      <c r="CC70" s="31">
        <f t="shared" si="28"/>
        <v>1210.2276162858834</v>
      </c>
      <c r="CD70" s="31">
        <f t="shared" si="29"/>
        <v>1464650.8832210114</v>
      </c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50"/>
      <c r="CR70" s="69">
        <v>40946.484000000004</v>
      </c>
      <c r="CS70" s="31">
        <v>66</v>
      </c>
      <c r="CT70" s="31">
        <f t="shared" ref="CT70:CT133" si="66">CS70^2</f>
        <v>4356</v>
      </c>
      <c r="CU70" s="31">
        <f t="shared" ref="CU70:CU133" si="67">CS70^3</f>
        <v>287496</v>
      </c>
      <c r="CV70" s="42">
        <f t="shared" ref="CV70:CV133" si="68">$DF$49+$DF$50*CS70+$DF$51*CT70+$DF$52*CU70</f>
        <v>18569.641523921902</v>
      </c>
      <c r="CW70" s="42">
        <f t="shared" ref="CW70:CW133" si="69">CR70-CV70</f>
        <v>22376.842476078102</v>
      </c>
      <c r="CX70" s="42">
        <f t="shared" si="30"/>
        <v>21782.774024260605</v>
      </c>
      <c r="CY70" s="31">
        <f t="shared" si="31"/>
        <v>2160.7369518730698</v>
      </c>
      <c r="CZ70" s="42">
        <f t="shared" si="32"/>
        <v>20730.378475794972</v>
      </c>
      <c r="DA70" s="31"/>
      <c r="DB70" s="31"/>
      <c r="DC70" s="31"/>
      <c r="DD70" s="28" t="s">
        <v>417</v>
      </c>
      <c r="DE70" s="28">
        <v>140</v>
      </c>
      <c r="DF70" s="28">
        <v>3565693895.6500964</v>
      </c>
      <c r="DG70" s="28"/>
      <c r="DH70" s="28"/>
      <c r="DI70" s="28"/>
      <c r="DJ70" s="31"/>
      <c r="DK70" s="31"/>
      <c r="DL70" s="50"/>
      <c r="DN70" s="69">
        <v>40946.484000000004</v>
      </c>
      <c r="DO70" s="16">
        <f t="shared" ref="DO70:DO133" si="70">CW70</f>
        <v>22376.842476078102</v>
      </c>
      <c r="DP70">
        <f t="shared" si="36"/>
        <v>0</v>
      </c>
      <c r="DQ70" s="66">
        <f t="shared" si="37"/>
        <v>17707.663228989004</v>
      </c>
      <c r="DR70" s="59">
        <v>30480</v>
      </c>
      <c r="DS70">
        <f t="shared" si="38"/>
        <v>8115.1831730041249</v>
      </c>
      <c r="DT70" s="31">
        <f t="shared" si="39"/>
        <v>0.80181001199018398</v>
      </c>
      <c r="DU70" s="31">
        <f t="shared" si="40"/>
        <v>32831.300826995881</v>
      </c>
      <c r="DV70" s="31">
        <f t="shared" si="41"/>
        <v>1077894313.9927003</v>
      </c>
      <c r="EJ70" s="69">
        <f t="shared" si="42"/>
        <v>18851.940000000002</v>
      </c>
      <c r="EK70" s="59">
        <f t="shared" si="53"/>
        <v>21553.200000000001</v>
      </c>
      <c r="EL70" s="66">
        <f t="shared" si="53"/>
        <v>19004.940000000002</v>
      </c>
      <c r="EM70" s="59">
        <f t="shared" si="43"/>
        <v>16000</v>
      </c>
      <c r="EN70">
        <f t="shared" si="44"/>
        <v>20084.948349453723</v>
      </c>
      <c r="EO70" s="31">
        <f t="shared" si="45"/>
        <v>6.5404852203737179E-2</v>
      </c>
      <c r="EP70" s="31">
        <f t="shared" si="46"/>
        <v>1233.0083494537212</v>
      </c>
      <c r="EQ70" s="31">
        <f t="shared" si="47"/>
        <v>1520309.5898225899</v>
      </c>
    </row>
    <row r="71" spans="1:147" ht="15.75" thickBot="1" x14ac:dyDescent="0.3">
      <c r="A71" s="4" t="s">
        <v>82</v>
      </c>
      <c r="B71" s="5">
        <v>15</v>
      </c>
      <c r="C71" s="5">
        <v>74</v>
      </c>
      <c r="D71" s="5">
        <v>10880</v>
      </c>
      <c r="E71" s="5">
        <v>12736.619999999999</v>
      </c>
      <c r="F71">
        <f t="shared" ref="F71:F134" si="71">E70</f>
        <v>18851.940000000002</v>
      </c>
      <c r="G71">
        <f t="shared" si="34"/>
        <v>21553.200000000001</v>
      </c>
      <c r="H71">
        <f t="shared" si="48"/>
        <v>19004.940000000002</v>
      </c>
      <c r="I71">
        <f t="shared" si="50"/>
        <v>18249.84</v>
      </c>
      <c r="J71">
        <f t="shared" ref="J71:J134" si="72">D70</f>
        <v>16000</v>
      </c>
      <c r="K71">
        <f t="shared" si="35"/>
        <v>16640</v>
      </c>
      <c r="L71">
        <f t="shared" si="49"/>
        <v>8640</v>
      </c>
      <c r="M71">
        <f t="shared" si="51"/>
        <v>17120</v>
      </c>
      <c r="N71">
        <f t="shared" si="52"/>
        <v>15440</v>
      </c>
      <c r="O71">
        <f t="shared" ref="O71:P134" si="73">D71-D70</f>
        <v>-5120</v>
      </c>
      <c r="P71">
        <f t="shared" si="73"/>
        <v>-6115.3200000000033</v>
      </c>
      <c r="S71" s="43">
        <f t="shared" si="54"/>
        <v>15575.729925370415</v>
      </c>
      <c r="T71" s="31">
        <f t="shared" si="55"/>
        <v>0.22290921181368498</v>
      </c>
      <c r="U71" s="31">
        <f t="shared" si="56"/>
        <v>2839.109925370416</v>
      </c>
      <c r="V71" s="31">
        <f t="shared" si="57"/>
        <v>8060545.1683368096</v>
      </c>
      <c r="W71" s="31"/>
      <c r="X71" s="27"/>
      <c r="Y71" s="27"/>
      <c r="Z71" s="31"/>
      <c r="AA71" s="31"/>
      <c r="AB71" s="31"/>
      <c r="AC71" s="31"/>
      <c r="AD71" s="31"/>
      <c r="AE71" s="31"/>
      <c r="AF71" s="31"/>
      <c r="AG71" s="31"/>
      <c r="AH71" s="50"/>
      <c r="AJ71" s="122">
        <v>67</v>
      </c>
      <c r="AK71" s="123">
        <v>33793.656000000003</v>
      </c>
      <c r="AL71" s="124">
        <f t="shared" si="58"/>
        <v>1619.9861156650773</v>
      </c>
      <c r="AM71" s="124">
        <f t="shared" si="59"/>
        <v>0.95206241918113044</v>
      </c>
      <c r="AN71" s="124">
        <f t="shared" si="60"/>
        <v>32173.669884334926</v>
      </c>
      <c r="AO71" s="124">
        <f t="shared" si="61"/>
        <v>1035145033.8261602</v>
      </c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7"/>
      <c r="BC71" s="122">
        <v>67</v>
      </c>
      <c r="BD71" s="123">
        <v>33793.656000000003</v>
      </c>
      <c r="BE71" s="123">
        <v>10880</v>
      </c>
      <c r="BF71" s="123">
        <v>13200</v>
      </c>
      <c r="BG71" s="124">
        <f t="shared" si="62"/>
        <v>3609.0731068352038</v>
      </c>
      <c r="BH71" s="124">
        <f t="shared" si="63"/>
        <v>0.89320264410470407</v>
      </c>
      <c r="BI71" s="124">
        <f t="shared" si="64"/>
        <v>30184.582893164799</v>
      </c>
      <c r="BJ71" s="124">
        <f t="shared" si="65"/>
        <v>911109044.43433702</v>
      </c>
      <c r="BK71" s="124"/>
      <c r="BL71" s="124"/>
      <c r="BM71" s="124"/>
      <c r="BN71" s="124"/>
      <c r="BO71" s="124"/>
      <c r="BP71" s="124"/>
      <c r="BQ71" s="124"/>
      <c r="BR71" s="124"/>
      <c r="BS71" s="124"/>
      <c r="BT71" s="124"/>
      <c r="BU71" s="124"/>
      <c r="BV71" s="127"/>
      <c r="BX71" s="69">
        <f t="shared" ref="BX71:BX134" si="74">E71</f>
        <v>12736.619999999999</v>
      </c>
      <c r="BY71" s="59">
        <f t="shared" ref="BY71:BY134" si="75">BX70</f>
        <v>18851.940000000002</v>
      </c>
      <c r="BZ71" s="59">
        <f t="shared" ref="BZ71:BZ134" si="76">D71</f>
        <v>10880</v>
      </c>
      <c r="CA71" s="31">
        <f t="shared" ref="CA71:CA134" si="77">$CI$20+$CI$21*BY71+$CI$22*BZ71</f>
        <v>16256.945782231393</v>
      </c>
      <c r="CB71" s="31">
        <f t="shared" ref="CB71:CB134" si="78">ABS((CA71-BX71)/BX71)</f>
        <v>0.27639403407115809</v>
      </c>
      <c r="CC71" s="31">
        <f t="shared" ref="CC71:CC134" si="79">ABS(CA71-BX71)</f>
        <v>3520.3257822313935</v>
      </c>
      <c r="CD71" s="31">
        <f t="shared" ref="CD71:CD134" si="80">(CA71-BX71)^2</f>
        <v>12392693.613043074</v>
      </c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50"/>
      <c r="CR71" s="69">
        <v>33793.656000000003</v>
      </c>
      <c r="CS71" s="31">
        <v>67</v>
      </c>
      <c r="CT71" s="31">
        <f t="shared" si="66"/>
        <v>4489</v>
      </c>
      <c r="CU71" s="31">
        <f t="shared" si="67"/>
        <v>300763</v>
      </c>
      <c r="CV71" s="42">
        <f t="shared" si="68"/>
        <v>19010.489443086706</v>
      </c>
      <c r="CW71" s="42">
        <f t="shared" si="69"/>
        <v>14783.166556913297</v>
      </c>
      <c r="CX71" s="42">
        <f t="shared" ref="CX71:CX134" si="81">CW70</f>
        <v>22376.842476078102</v>
      </c>
      <c r="CY71" s="31">
        <f t="shared" ref="CY71:CY134" si="82">$DF$73+$DF$74*CX71</f>
        <v>2208.6398726660059</v>
      </c>
      <c r="CZ71" s="42">
        <f t="shared" ref="CZ71:CZ134" si="83">CY71+CV71</f>
        <v>21219.129315752711</v>
      </c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50"/>
      <c r="DN71" s="69">
        <v>33793.656000000003</v>
      </c>
      <c r="DO71" s="16">
        <f t="shared" si="70"/>
        <v>14783.166556913297</v>
      </c>
      <c r="DP71">
        <f t="shared" si="36"/>
        <v>0</v>
      </c>
      <c r="DQ71" s="66">
        <f t="shared" si="37"/>
        <v>18135.381975739398</v>
      </c>
      <c r="DR71" s="59">
        <v>24080</v>
      </c>
      <c r="DS71">
        <f t="shared" si="38"/>
        <v>7808.5558675369493</v>
      </c>
      <c r="DT71" s="31">
        <f t="shared" si="39"/>
        <v>0.7689342677946136</v>
      </c>
      <c r="DU71" s="31">
        <f t="shared" si="40"/>
        <v>25985.100132463052</v>
      </c>
      <c r="DV71" s="31">
        <f t="shared" si="41"/>
        <v>675225428.8941313</v>
      </c>
      <c r="EJ71" s="69">
        <f t="shared" si="42"/>
        <v>12736.619999999999</v>
      </c>
      <c r="EK71" s="59">
        <f t="shared" si="53"/>
        <v>18851.940000000002</v>
      </c>
      <c r="EL71" s="66">
        <f t="shared" si="53"/>
        <v>21553.200000000001</v>
      </c>
      <c r="EM71" s="59">
        <f t="shared" si="43"/>
        <v>10880</v>
      </c>
      <c r="EN71">
        <f t="shared" si="44"/>
        <v>16224.425059004234</v>
      </c>
      <c r="EO71" s="31">
        <f t="shared" si="45"/>
        <v>0.27384070962345075</v>
      </c>
      <c r="EP71" s="31">
        <f t="shared" si="46"/>
        <v>3487.8050590042349</v>
      </c>
      <c r="EQ71" s="31">
        <f t="shared" si="47"/>
        <v>12164784.129615534</v>
      </c>
    </row>
    <row r="72" spans="1:147" ht="15.75" thickBot="1" x14ac:dyDescent="0.3">
      <c r="A72" s="4" t="s">
        <v>83</v>
      </c>
      <c r="B72" s="5">
        <v>16</v>
      </c>
      <c r="C72" s="5">
        <v>75</v>
      </c>
      <c r="D72" s="5">
        <v>3600</v>
      </c>
      <c r="E72" s="5">
        <v>7808.4</v>
      </c>
      <c r="F72">
        <f t="shared" si="71"/>
        <v>12736.619999999999</v>
      </c>
      <c r="G72">
        <f t="shared" ref="G72:G135" si="84">E70</f>
        <v>18851.940000000002</v>
      </c>
      <c r="H72">
        <f t="shared" si="48"/>
        <v>21553.200000000001</v>
      </c>
      <c r="I72">
        <f t="shared" si="50"/>
        <v>19004.940000000002</v>
      </c>
      <c r="J72">
        <f t="shared" si="72"/>
        <v>10880</v>
      </c>
      <c r="K72">
        <f t="shared" ref="K72:K135" si="85">D70</f>
        <v>16000</v>
      </c>
      <c r="L72">
        <f t="shared" si="49"/>
        <v>16640</v>
      </c>
      <c r="M72">
        <f t="shared" si="51"/>
        <v>8640</v>
      </c>
      <c r="N72">
        <f t="shared" si="52"/>
        <v>17120</v>
      </c>
      <c r="O72">
        <f t="shared" si="73"/>
        <v>-7280</v>
      </c>
      <c r="P72">
        <f t="shared" si="73"/>
        <v>-4928.2199999999993</v>
      </c>
      <c r="S72" s="43">
        <f t="shared" si="54"/>
        <v>10602.898517791537</v>
      </c>
      <c r="T72" s="31">
        <f t="shared" si="55"/>
        <v>0.35788362760508391</v>
      </c>
      <c r="U72" s="31">
        <f t="shared" si="56"/>
        <v>2794.4985177915369</v>
      </c>
      <c r="V72" s="31">
        <f t="shared" si="57"/>
        <v>7809221.9659390962</v>
      </c>
      <c r="W72" s="31"/>
      <c r="X72" s="27"/>
      <c r="Y72" s="27"/>
      <c r="Z72" s="31"/>
      <c r="AA72" s="31"/>
      <c r="AB72" s="31"/>
      <c r="AC72" s="31"/>
      <c r="AD72" s="31"/>
      <c r="AE72" s="31"/>
      <c r="AF72" s="31"/>
      <c r="AG72" s="31"/>
      <c r="AH72" s="50"/>
      <c r="AJ72" s="122">
        <v>68</v>
      </c>
      <c r="AK72" s="123">
        <v>25254.563999999998</v>
      </c>
      <c r="AL72" s="124">
        <f t="shared" si="58"/>
        <v>1630.8281897695467</v>
      </c>
      <c r="AM72" s="124">
        <f t="shared" si="59"/>
        <v>0.93542441715606162</v>
      </c>
      <c r="AN72" s="124">
        <f t="shared" si="60"/>
        <v>23623.735810230453</v>
      </c>
      <c r="AO72" s="124">
        <f t="shared" si="61"/>
        <v>558080893.63156474</v>
      </c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7"/>
      <c r="BC72" s="122">
        <v>68</v>
      </c>
      <c r="BD72" s="123">
        <v>25254.563999999998</v>
      </c>
      <c r="BE72" s="123">
        <v>3600</v>
      </c>
      <c r="BF72" s="123">
        <v>12640</v>
      </c>
      <c r="BG72" s="124">
        <f t="shared" si="62"/>
        <v>2966.7991741311971</v>
      </c>
      <c r="BH72" s="124">
        <f t="shared" si="63"/>
        <v>0.88252423703964178</v>
      </c>
      <c r="BI72" s="124">
        <f t="shared" si="64"/>
        <v>22287.764825868802</v>
      </c>
      <c r="BJ72" s="124">
        <f t="shared" si="65"/>
        <v>496744460.93323463</v>
      </c>
      <c r="BK72" s="124"/>
      <c r="BL72" s="124"/>
      <c r="BM72" s="124"/>
      <c r="BN72" s="124"/>
      <c r="BO72" s="124"/>
      <c r="BP72" s="124"/>
      <c r="BQ72" s="124"/>
      <c r="BR72" s="124"/>
      <c r="BS72" s="124"/>
      <c r="BT72" s="124"/>
      <c r="BU72" s="124"/>
      <c r="BV72" s="127"/>
      <c r="BX72" s="69">
        <f t="shared" si="74"/>
        <v>7808.4</v>
      </c>
      <c r="BY72" s="59">
        <f t="shared" si="75"/>
        <v>12736.619999999999</v>
      </c>
      <c r="BZ72" s="59">
        <f t="shared" si="76"/>
        <v>3600</v>
      </c>
      <c r="CA72" s="31">
        <f t="shared" si="77"/>
        <v>10305.621344486564</v>
      </c>
      <c r="CB72" s="31">
        <f t="shared" si="78"/>
        <v>0.31981216952084485</v>
      </c>
      <c r="CC72" s="31">
        <f t="shared" si="79"/>
        <v>2497.2213444865647</v>
      </c>
      <c r="CD72" s="31">
        <f t="shared" si="80"/>
        <v>6236114.4433592856</v>
      </c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50"/>
      <c r="CR72" s="69">
        <v>25254.563999999998</v>
      </c>
      <c r="CS72" s="31">
        <v>68</v>
      </c>
      <c r="CT72" s="31">
        <f t="shared" si="66"/>
        <v>4624</v>
      </c>
      <c r="CU72" s="31">
        <f t="shared" si="67"/>
        <v>314432</v>
      </c>
      <c r="CV72" s="42">
        <f t="shared" si="68"/>
        <v>19457.973302783976</v>
      </c>
      <c r="CW72" s="42">
        <f t="shared" si="69"/>
        <v>5796.5906972160228</v>
      </c>
      <c r="CX72" s="42">
        <f t="shared" si="81"/>
        <v>14783.166556913297</v>
      </c>
      <c r="CY72" s="31">
        <f t="shared" si="82"/>
        <v>1596.3211155091674</v>
      </c>
      <c r="CZ72" s="42">
        <f t="shared" si="83"/>
        <v>21054.294418293142</v>
      </c>
      <c r="DA72" s="31"/>
      <c r="DB72" s="31"/>
      <c r="DC72" s="31"/>
      <c r="DD72" s="29"/>
      <c r="DE72" s="29" t="s">
        <v>424</v>
      </c>
      <c r="DF72" s="29" t="s">
        <v>412</v>
      </c>
      <c r="DG72" s="29" t="s">
        <v>425</v>
      </c>
      <c r="DH72" s="29" t="s">
        <v>426</v>
      </c>
      <c r="DI72" s="29" t="s">
        <v>427</v>
      </c>
      <c r="DJ72" s="29" t="s">
        <v>428</v>
      </c>
      <c r="DK72" s="29" t="s">
        <v>429</v>
      </c>
      <c r="DL72" s="51" t="s">
        <v>430</v>
      </c>
      <c r="DN72" s="69">
        <v>25254.563999999998</v>
      </c>
      <c r="DO72" s="16">
        <f t="shared" si="70"/>
        <v>5796.5906972160228</v>
      </c>
      <c r="DP72">
        <f t="shared" ref="DP72:DP135" si="86">$DS$1*DO71+$DS$2*DO70</f>
        <v>0</v>
      </c>
      <c r="DQ72" s="66">
        <f t="shared" ref="DQ72:DQ135" si="87">DP72+CV70</f>
        <v>18569.641523921902</v>
      </c>
      <c r="DR72" s="59">
        <v>16240</v>
      </c>
      <c r="DS72">
        <f t="shared" ref="DS72:DS135" si="88">$EB$29+$EB$30*DQ72+$EB$31*DR72</f>
        <v>7421.287788617522</v>
      </c>
      <c r="DT72" s="31">
        <f t="shared" ref="DT72:DT135" si="89">ABS((DS72-DN72)/DN72)</f>
        <v>0.70614072812274553</v>
      </c>
      <c r="DU72" s="31">
        <f t="shared" ref="DU72:DU135" si="90">ABS(DS72-DN72)</f>
        <v>17833.276211382476</v>
      </c>
      <c r="DV72" s="31">
        <f t="shared" ref="DV72:DV135" si="91">(DS72-DN72)^2</f>
        <v>318025740.43146008</v>
      </c>
      <c r="EJ72" s="69">
        <f t="shared" ref="EJ72:EJ135" si="92">BX72</f>
        <v>7808.4</v>
      </c>
      <c r="EK72" s="59">
        <f t="shared" si="53"/>
        <v>12736.619999999999</v>
      </c>
      <c r="EL72" s="66">
        <f t="shared" si="53"/>
        <v>18851.940000000002</v>
      </c>
      <c r="EM72" s="59">
        <f t="shared" ref="EM72:EM135" si="93">BZ72</f>
        <v>3600</v>
      </c>
      <c r="EN72">
        <f t="shared" ref="EN72:EN135" si="94">$EV$23+$EV$24*EK72+$EV$25*EL72+$EV$26*EM72</f>
        <v>10208.128095409909</v>
      </c>
      <c r="EO72" s="31">
        <f t="shared" ref="EO72:EO135" si="95">ABS((EN72-EJ72)/EJ72)</f>
        <v>0.30732648114977584</v>
      </c>
      <c r="EP72" s="31">
        <f t="shared" ref="EP72:EP135" si="96">ABS(EN72-EJ72)</f>
        <v>2399.7280954099097</v>
      </c>
      <c r="EQ72" s="31">
        <f t="shared" ref="EQ72:EQ135" si="97">(EN72-EJ72)^2</f>
        <v>5758694.9318996724</v>
      </c>
    </row>
    <row r="73" spans="1:147" ht="15.75" thickBot="1" x14ac:dyDescent="0.3">
      <c r="A73" s="4" t="s">
        <v>84</v>
      </c>
      <c r="B73" s="5">
        <v>17</v>
      </c>
      <c r="C73" s="5">
        <v>76</v>
      </c>
      <c r="D73" s="5">
        <v>4880</v>
      </c>
      <c r="E73" s="5">
        <v>7704.36</v>
      </c>
      <c r="F73">
        <f t="shared" si="71"/>
        <v>7808.4</v>
      </c>
      <c r="G73">
        <f t="shared" si="84"/>
        <v>12736.619999999999</v>
      </c>
      <c r="H73">
        <f t="shared" ref="H73:H136" si="98">E70</f>
        <v>18851.940000000002</v>
      </c>
      <c r="I73">
        <f t="shared" si="50"/>
        <v>21553.200000000001</v>
      </c>
      <c r="J73">
        <f t="shared" si="72"/>
        <v>3600</v>
      </c>
      <c r="K73">
        <f t="shared" si="85"/>
        <v>10880</v>
      </c>
      <c r="L73">
        <f t="shared" ref="L73:L136" si="99">D70</f>
        <v>16000</v>
      </c>
      <c r="M73">
        <f t="shared" si="51"/>
        <v>16640</v>
      </c>
      <c r="N73">
        <f t="shared" si="52"/>
        <v>8640</v>
      </c>
      <c r="O73">
        <f t="shared" si="73"/>
        <v>1280</v>
      </c>
      <c r="P73">
        <f t="shared" si="73"/>
        <v>-104.03999999999996</v>
      </c>
      <c r="S73" s="43">
        <f t="shared" si="54"/>
        <v>11477.24250154167</v>
      </c>
      <c r="T73" s="31">
        <f t="shared" si="55"/>
        <v>0.48970745156530465</v>
      </c>
      <c r="U73" s="31">
        <f t="shared" si="56"/>
        <v>3772.8825015416705</v>
      </c>
      <c r="V73" s="31">
        <f t="shared" si="57"/>
        <v>14234642.370439334</v>
      </c>
      <c r="W73" s="31"/>
      <c r="X73" s="27"/>
      <c r="Y73" s="27"/>
      <c r="Z73" s="31"/>
      <c r="AA73" s="31"/>
      <c r="AB73" s="31"/>
      <c r="AC73" s="31"/>
      <c r="AD73" s="31"/>
      <c r="AE73" s="31"/>
      <c r="AF73" s="31"/>
      <c r="AG73" s="31"/>
      <c r="AH73" s="50"/>
      <c r="AJ73" s="122">
        <v>69</v>
      </c>
      <c r="AK73" s="123">
        <v>28029.312000000002</v>
      </c>
      <c r="AL73" s="124">
        <f t="shared" si="58"/>
        <v>1641.6702638740162</v>
      </c>
      <c r="AM73" s="124">
        <f t="shared" si="59"/>
        <v>0.94143023332595477</v>
      </c>
      <c r="AN73" s="124">
        <f t="shared" si="60"/>
        <v>26387.641736125985</v>
      </c>
      <c r="AO73" s="124">
        <f t="shared" si="61"/>
        <v>696307636.39413798</v>
      </c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7"/>
      <c r="BC73" s="122">
        <v>69</v>
      </c>
      <c r="BD73" s="123">
        <v>28029.312000000002</v>
      </c>
      <c r="BE73" s="123">
        <v>4880</v>
      </c>
      <c r="BF73" s="123">
        <v>12160</v>
      </c>
      <c r="BG73" s="124">
        <f t="shared" si="62"/>
        <v>3020.0874640395436</v>
      </c>
      <c r="BH73" s="124">
        <f t="shared" si="63"/>
        <v>0.89225252963613433</v>
      </c>
      <c r="BI73" s="124">
        <f t="shared" si="64"/>
        <v>25009.224535960457</v>
      </c>
      <c r="BJ73" s="124">
        <f t="shared" si="65"/>
        <v>625461311.89008653</v>
      </c>
      <c r="BK73" s="124"/>
      <c r="BL73" s="124"/>
      <c r="BM73" s="124"/>
      <c r="BN73" s="124"/>
      <c r="BO73" s="124"/>
      <c r="BP73" s="124"/>
      <c r="BQ73" s="124"/>
      <c r="BR73" s="124"/>
      <c r="BS73" s="124"/>
      <c r="BT73" s="124"/>
      <c r="BU73" s="124"/>
      <c r="BV73" s="127"/>
      <c r="BX73" s="69">
        <f t="shared" si="74"/>
        <v>7704.36</v>
      </c>
      <c r="BY73" s="59">
        <f t="shared" si="75"/>
        <v>7808.4</v>
      </c>
      <c r="BZ73" s="59">
        <f t="shared" si="76"/>
        <v>4880</v>
      </c>
      <c r="CA73" s="31">
        <f t="shared" si="77"/>
        <v>9924.6361821065948</v>
      </c>
      <c r="CB73" s="31">
        <f t="shared" si="78"/>
        <v>0.28818437639292493</v>
      </c>
      <c r="CC73" s="31">
        <f t="shared" si="79"/>
        <v>2220.2761821065951</v>
      </c>
      <c r="CD73" s="31">
        <f t="shared" si="80"/>
        <v>4929626.3248298382</v>
      </c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50"/>
      <c r="CR73" s="69">
        <v>28029.312000000002</v>
      </c>
      <c r="CS73" s="31">
        <v>69</v>
      </c>
      <c r="CT73" s="31">
        <f t="shared" si="66"/>
        <v>4761</v>
      </c>
      <c r="CU73" s="31">
        <f t="shared" si="67"/>
        <v>328509</v>
      </c>
      <c r="CV73" s="42">
        <f t="shared" si="68"/>
        <v>19912.140672563877</v>
      </c>
      <c r="CW73" s="42">
        <f t="shared" si="69"/>
        <v>8117.1713274361246</v>
      </c>
      <c r="CX73" s="42">
        <f t="shared" si="81"/>
        <v>5796.5906972160228</v>
      </c>
      <c r="CY73" s="31">
        <f t="shared" si="82"/>
        <v>871.68537649665859</v>
      </c>
      <c r="CZ73" s="42">
        <f t="shared" si="83"/>
        <v>20783.826049060535</v>
      </c>
      <c r="DA73" s="31"/>
      <c r="DB73" s="31"/>
      <c r="DC73" s="31"/>
      <c r="DD73" s="27" t="s">
        <v>418</v>
      </c>
      <c r="DE73" s="27">
        <v>26.226428817951792</v>
      </c>
      <c r="DF73" s="27">
        <v>404.27522504308098</v>
      </c>
      <c r="DG73" s="27">
        <v>6.4872708475165686E-2</v>
      </c>
      <c r="DH73" s="27">
        <v>0.94836855588656277</v>
      </c>
      <c r="DI73" s="27">
        <v>-773.09754070054373</v>
      </c>
      <c r="DJ73" s="27">
        <v>825.55039833644742</v>
      </c>
      <c r="DK73" s="27">
        <v>-773.09754070054373</v>
      </c>
      <c r="DL73" s="52">
        <v>825.55039833644742</v>
      </c>
      <c r="DN73" s="69">
        <v>28029.312000000002</v>
      </c>
      <c r="DO73" s="16">
        <f t="shared" si="70"/>
        <v>8117.1713274361246</v>
      </c>
      <c r="DP73">
        <f t="shared" si="86"/>
        <v>0</v>
      </c>
      <c r="DQ73" s="66">
        <f t="shared" si="87"/>
        <v>19010.489443086706</v>
      </c>
      <c r="DR73" s="59">
        <v>17040</v>
      </c>
      <c r="DS73">
        <f t="shared" si="88"/>
        <v>7523.8171249787683</v>
      </c>
      <c r="DT73" s="31">
        <f t="shared" si="89"/>
        <v>0.7315732499970472</v>
      </c>
      <c r="DU73" s="31">
        <f t="shared" si="90"/>
        <v>20505.494875021235</v>
      </c>
      <c r="DV73" s="31">
        <f t="shared" si="91"/>
        <v>420475320.06952214</v>
      </c>
      <c r="EJ73" s="69">
        <f t="shared" si="92"/>
        <v>7704.36</v>
      </c>
      <c r="EK73" s="59">
        <f t="shared" si="53"/>
        <v>7808.4</v>
      </c>
      <c r="EL73" s="66">
        <f t="shared" si="53"/>
        <v>12736.619999999999</v>
      </c>
      <c r="EM73" s="59">
        <f t="shared" si="93"/>
        <v>4880</v>
      </c>
      <c r="EN73">
        <f t="shared" si="94"/>
        <v>9827.583304804888</v>
      </c>
      <c r="EO73" s="31">
        <f t="shared" si="95"/>
        <v>0.27558723953772779</v>
      </c>
      <c r="EP73" s="31">
        <f t="shared" si="96"/>
        <v>2123.2233048048884</v>
      </c>
      <c r="EQ73" s="31">
        <f t="shared" si="97"/>
        <v>4508077.2020665919</v>
      </c>
    </row>
    <row r="74" spans="1:147" ht="15.75" thickBot="1" x14ac:dyDescent="0.3">
      <c r="A74" s="4" t="s">
        <v>85</v>
      </c>
      <c r="B74" s="5">
        <v>18</v>
      </c>
      <c r="C74" s="5">
        <v>77</v>
      </c>
      <c r="D74" s="5">
        <v>9600</v>
      </c>
      <c r="E74" s="5">
        <v>11711.52</v>
      </c>
      <c r="F74">
        <f t="shared" si="71"/>
        <v>7704.36</v>
      </c>
      <c r="G74">
        <f t="shared" si="84"/>
        <v>7808.4</v>
      </c>
      <c r="H74">
        <f t="shared" si="98"/>
        <v>12736.619999999999</v>
      </c>
      <c r="I74">
        <f t="shared" ref="I74:I137" si="100">E70</f>
        <v>18851.940000000002</v>
      </c>
      <c r="J74">
        <f t="shared" si="72"/>
        <v>4880</v>
      </c>
      <c r="K74">
        <f t="shared" si="85"/>
        <v>3600</v>
      </c>
      <c r="L74">
        <f t="shared" si="99"/>
        <v>10880</v>
      </c>
      <c r="M74">
        <f t="shared" si="51"/>
        <v>16000</v>
      </c>
      <c r="N74">
        <f t="shared" si="52"/>
        <v>16640</v>
      </c>
      <c r="O74">
        <f t="shared" si="73"/>
        <v>4720</v>
      </c>
      <c r="P74">
        <f t="shared" si="73"/>
        <v>4007.1600000000008</v>
      </c>
      <c r="S74" s="43">
        <f t="shared" si="54"/>
        <v>14701.385941620281</v>
      </c>
      <c r="T74" s="31">
        <f t="shared" si="55"/>
        <v>0.25529273242245931</v>
      </c>
      <c r="U74" s="31">
        <f t="shared" si="56"/>
        <v>2989.8659416202809</v>
      </c>
      <c r="V74" s="31">
        <f t="shared" si="57"/>
        <v>8939298.3488609288</v>
      </c>
      <c r="W74" s="31"/>
      <c r="X74" s="27"/>
      <c r="Y74" s="27"/>
      <c r="Z74" s="31"/>
      <c r="AA74" s="31"/>
      <c r="AB74" s="31"/>
      <c r="AC74" s="31"/>
      <c r="AD74" s="31"/>
      <c r="AE74" s="31"/>
      <c r="AF74" s="31"/>
      <c r="AG74" s="31"/>
      <c r="AH74" s="50"/>
      <c r="AJ74" s="122">
        <v>70</v>
      </c>
      <c r="AK74" s="123">
        <v>31521.432000000001</v>
      </c>
      <c r="AL74" s="124">
        <f t="shared" si="58"/>
        <v>1652.5123379784859</v>
      </c>
      <c r="AM74" s="124">
        <f t="shared" si="59"/>
        <v>0.94757495985656726</v>
      </c>
      <c r="AN74" s="124">
        <f t="shared" si="60"/>
        <v>29868.919662021515</v>
      </c>
      <c r="AO74" s="124">
        <f t="shared" si="61"/>
        <v>892152361.77629542</v>
      </c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7"/>
      <c r="BC74" s="122">
        <v>70</v>
      </c>
      <c r="BD74" s="123">
        <v>31521.432000000001</v>
      </c>
      <c r="BE74" s="123">
        <v>9600</v>
      </c>
      <c r="BF74" s="123">
        <v>12240</v>
      </c>
      <c r="BG74" s="124">
        <f t="shared" si="62"/>
        <v>3407.3217869133582</v>
      </c>
      <c r="BH74" s="124">
        <f t="shared" si="63"/>
        <v>0.89190460043460718</v>
      </c>
      <c r="BI74" s="124">
        <f t="shared" si="64"/>
        <v>28114.110213086642</v>
      </c>
      <c r="BJ74" s="124">
        <f t="shared" si="65"/>
        <v>790403193.07358265</v>
      </c>
      <c r="BK74" s="124"/>
      <c r="BL74" s="124"/>
      <c r="BM74" s="124"/>
      <c r="BN74" s="124"/>
      <c r="BO74" s="124"/>
      <c r="BP74" s="124"/>
      <c r="BQ74" s="124"/>
      <c r="BR74" s="124"/>
      <c r="BS74" s="124"/>
      <c r="BT74" s="124"/>
      <c r="BU74" s="124"/>
      <c r="BV74" s="127"/>
      <c r="BX74" s="69">
        <f t="shared" si="74"/>
        <v>11711.52</v>
      </c>
      <c r="BY74" s="59">
        <f t="shared" si="75"/>
        <v>7704.36</v>
      </c>
      <c r="BZ74" s="59">
        <f t="shared" si="76"/>
        <v>9600</v>
      </c>
      <c r="CA74" s="31">
        <f t="shared" si="77"/>
        <v>12815.765550202079</v>
      </c>
      <c r="CB74" s="31">
        <f t="shared" si="78"/>
        <v>9.4287125001885186E-2</v>
      </c>
      <c r="CC74" s="31">
        <f t="shared" si="79"/>
        <v>1104.2455502020784</v>
      </c>
      <c r="CD74" s="31">
        <f t="shared" si="80"/>
        <v>1219358.235141091</v>
      </c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50"/>
      <c r="CR74" s="69">
        <v>31521.432000000001</v>
      </c>
      <c r="CS74" s="31">
        <v>70</v>
      </c>
      <c r="CT74" s="31">
        <f t="shared" si="66"/>
        <v>4900</v>
      </c>
      <c r="CU74" s="31">
        <f t="shared" si="67"/>
        <v>343000</v>
      </c>
      <c r="CV74" s="42">
        <f t="shared" si="68"/>
        <v>20373.039121976599</v>
      </c>
      <c r="CW74" s="42">
        <f t="shared" si="69"/>
        <v>11148.392878023402</v>
      </c>
      <c r="CX74" s="42">
        <f t="shared" si="81"/>
        <v>8117.1713274361246</v>
      </c>
      <c r="CY74" s="31">
        <f t="shared" si="82"/>
        <v>1058.8062205390638</v>
      </c>
      <c r="CZ74" s="42">
        <f t="shared" si="83"/>
        <v>21431.845342515662</v>
      </c>
      <c r="DA74" s="31"/>
      <c r="DB74" s="31"/>
      <c r="DC74" s="31"/>
      <c r="DD74" s="28" t="s">
        <v>459</v>
      </c>
      <c r="DE74" s="28">
        <v>0.31998282134905709</v>
      </c>
      <c r="DF74" s="28">
        <v>8.0635355481984361E-2</v>
      </c>
      <c r="DG74" s="28">
        <v>3.9682694946455341</v>
      </c>
      <c r="DH74" s="28">
        <v>1.1553444658792968E-4</v>
      </c>
      <c r="DI74" s="28">
        <v>0.16055239268371826</v>
      </c>
      <c r="DJ74" s="28">
        <v>0.47941325001439594</v>
      </c>
      <c r="DK74" s="28">
        <v>0.16055239268371826</v>
      </c>
      <c r="DL74" s="53">
        <v>0.47941325001439594</v>
      </c>
      <c r="DN74" s="69">
        <v>31521.432000000001</v>
      </c>
      <c r="DO74" s="16">
        <f t="shared" si="70"/>
        <v>11148.392878023402</v>
      </c>
      <c r="DP74">
        <f t="shared" si="86"/>
        <v>0</v>
      </c>
      <c r="DQ74" s="66">
        <f t="shared" si="87"/>
        <v>19457.973302783976</v>
      </c>
      <c r="DR74" s="59">
        <v>21840</v>
      </c>
      <c r="DS74">
        <f t="shared" si="88"/>
        <v>7853.5702405840648</v>
      </c>
      <c r="DT74" s="31">
        <f t="shared" si="89"/>
        <v>0.75084982685481849</v>
      </c>
      <c r="DU74" s="31">
        <f t="shared" si="90"/>
        <v>23667.861759415937</v>
      </c>
      <c r="DV74" s="31">
        <f t="shared" si="91"/>
        <v>560167680.26282322</v>
      </c>
      <c r="EJ74" s="69">
        <f t="shared" si="92"/>
        <v>11711.52</v>
      </c>
      <c r="EK74" s="59">
        <f t="shared" si="53"/>
        <v>7704.36</v>
      </c>
      <c r="EL74" s="66">
        <f t="shared" si="53"/>
        <v>7808.4</v>
      </c>
      <c r="EM74" s="59">
        <f t="shared" si="93"/>
        <v>9600</v>
      </c>
      <c r="EN74">
        <f t="shared" si="94"/>
        <v>12763.696026107644</v>
      </c>
      <c r="EO74" s="31">
        <f t="shared" si="95"/>
        <v>8.9841115936073482E-2</v>
      </c>
      <c r="EP74" s="31">
        <f t="shared" si="96"/>
        <v>1052.1760261076433</v>
      </c>
      <c r="EQ74" s="31">
        <f t="shared" si="97"/>
        <v>1107074.3899156721</v>
      </c>
    </row>
    <row r="75" spans="1:147" ht="15.75" thickBot="1" x14ac:dyDescent="0.3">
      <c r="A75" s="4" t="s">
        <v>89</v>
      </c>
      <c r="B75" s="5">
        <v>22</v>
      </c>
      <c r="C75" s="5">
        <v>81</v>
      </c>
      <c r="D75" s="5">
        <v>8000</v>
      </c>
      <c r="E75" s="5">
        <v>9271.6200000000008</v>
      </c>
      <c r="F75">
        <f t="shared" si="71"/>
        <v>11711.52</v>
      </c>
      <c r="G75">
        <f t="shared" si="84"/>
        <v>7704.36</v>
      </c>
      <c r="H75">
        <f t="shared" si="98"/>
        <v>7808.4</v>
      </c>
      <c r="I75">
        <f t="shared" si="100"/>
        <v>12736.619999999999</v>
      </c>
      <c r="J75">
        <f t="shared" si="72"/>
        <v>9600</v>
      </c>
      <c r="K75">
        <f t="shared" si="85"/>
        <v>4880</v>
      </c>
      <c r="L75">
        <f t="shared" si="99"/>
        <v>3600</v>
      </c>
      <c r="M75">
        <f t="shared" ref="M75:M138" si="101">D71</f>
        <v>10880</v>
      </c>
      <c r="N75">
        <f t="shared" ref="N75:N138" si="102">D70</f>
        <v>16000</v>
      </c>
      <c r="O75">
        <f t="shared" si="73"/>
        <v>-1600</v>
      </c>
      <c r="P75">
        <f t="shared" si="73"/>
        <v>-2439.8999999999996</v>
      </c>
      <c r="S75" s="43">
        <f t="shared" si="54"/>
        <v>13608.455961932617</v>
      </c>
      <c r="T75" s="31">
        <f t="shared" si="55"/>
        <v>0.46775385120751456</v>
      </c>
      <c r="U75" s="31">
        <f t="shared" si="56"/>
        <v>4336.8359619326166</v>
      </c>
      <c r="V75" s="31">
        <f t="shared" si="57"/>
        <v>18808146.160712004</v>
      </c>
      <c r="W75" s="31"/>
      <c r="X75" s="27"/>
      <c r="Y75" s="27"/>
      <c r="Z75" s="31"/>
      <c r="AA75" s="31"/>
      <c r="AB75" s="31"/>
      <c r="AC75" s="31"/>
      <c r="AD75" s="31"/>
      <c r="AE75" s="31"/>
      <c r="AF75" s="31"/>
      <c r="AG75" s="31"/>
      <c r="AH75" s="50"/>
      <c r="AJ75" s="122">
        <v>71</v>
      </c>
      <c r="AK75" s="123">
        <v>29866.835999999999</v>
      </c>
      <c r="AL75" s="124">
        <f t="shared" si="58"/>
        <v>1663.3544120829556</v>
      </c>
      <c r="AM75" s="124">
        <f t="shared" si="59"/>
        <v>0.94430764570833825</v>
      </c>
      <c r="AN75" s="124">
        <f t="shared" si="60"/>
        <v>28203.481587917042</v>
      </c>
      <c r="AO75" s="124">
        <f t="shared" si="61"/>
        <v>795436373.67997563</v>
      </c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7"/>
      <c r="BC75" s="122">
        <v>71</v>
      </c>
      <c r="BD75" s="123">
        <v>29866.835999999999</v>
      </c>
      <c r="BE75" s="123">
        <v>8000</v>
      </c>
      <c r="BF75" s="123">
        <v>12960</v>
      </c>
      <c r="BG75" s="124">
        <f t="shared" si="62"/>
        <v>3353.0833436957164</v>
      </c>
      <c r="BH75" s="124">
        <f t="shared" si="63"/>
        <v>0.88773222099268523</v>
      </c>
      <c r="BI75" s="124">
        <f t="shared" si="64"/>
        <v>26513.752656304285</v>
      </c>
      <c r="BJ75" s="124">
        <f t="shared" si="65"/>
        <v>702979079.9196825</v>
      </c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127"/>
      <c r="BX75" s="69">
        <f t="shared" si="74"/>
        <v>9271.6200000000008</v>
      </c>
      <c r="BY75" s="59">
        <f t="shared" si="75"/>
        <v>11711.52</v>
      </c>
      <c r="BZ75" s="59">
        <f t="shared" si="76"/>
        <v>8000</v>
      </c>
      <c r="CA75" s="31">
        <f t="shared" si="77"/>
        <v>12780.074632708167</v>
      </c>
      <c r="CB75" s="31">
        <f t="shared" si="78"/>
        <v>0.3784079408677411</v>
      </c>
      <c r="CC75" s="31">
        <f t="shared" si="79"/>
        <v>3508.4546327081662</v>
      </c>
      <c r="CD75" s="31">
        <f t="shared" si="80"/>
        <v>12309253.909771394</v>
      </c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50"/>
      <c r="CR75" s="69">
        <v>29866.835999999999</v>
      </c>
      <c r="CS75" s="31">
        <v>71</v>
      </c>
      <c r="CT75" s="31">
        <f t="shared" si="66"/>
        <v>5041</v>
      </c>
      <c r="CU75" s="31">
        <f t="shared" si="67"/>
        <v>357911</v>
      </c>
      <c r="CV75" s="42">
        <f t="shared" si="68"/>
        <v>20840.716220572293</v>
      </c>
      <c r="CW75" s="42">
        <f t="shared" si="69"/>
        <v>9026.1197794277068</v>
      </c>
      <c r="CX75" s="42">
        <f t="shared" si="81"/>
        <v>11148.392878023402</v>
      </c>
      <c r="CY75" s="31">
        <f t="shared" si="82"/>
        <v>1303.2298478153207</v>
      </c>
      <c r="CZ75" s="42">
        <f t="shared" si="83"/>
        <v>22143.946068387613</v>
      </c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50"/>
      <c r="DN75" s="69">
        <v>29866.835999999999</v>
      </c>
      <c r="DO75" s="16">
        <f t="shared" si="70"/>
        <v>9026.1197794277068</v>
      </c>
      <c r="DP75">
        <f t="shared" si="86"/>
        <v>0</v>
      </c>
      <c r="DQ75" s="66">
        <f t="shared" si="87"/>
        <v>19912.140672563877</v>
      </c>
      <c r="DR75" s="59">
        <v>20960</v>
      </c>
      <c r="DS75">
        <f t="shared" si="88"/>
        <v>7862.7574941767934</v>
      </c>
      <c r="DT75" s="31">
        <f t="shared" si="89"/>
        <v>0.73673952292178546</v>
      </c>
      <c r="DU75" s="31">
        <f t="shared" si="90"/>
        <v>22004.078505823207</v>
      </c>
      <c r="DV75" s="31">
        <f t="shared" si="91"/>
        <v>484179470.89043087</v>
      </c>
      <c r="EJ75" s="69">
        <f t="shared" si="92"/>
        <v>9271.6200000000008</v>
      </c>
      <c r="EK75" s="59">
        <f t="shared" si="53"/>
        <v>11711.52</v>
      </c>
      <c r="EL75" s="66">
        <f t="shared" si="53"/>
        <v>7704.36</v>
      </c>
      <c r="EM75" s="59">
        <f t="shared" si="93"/>
        <v>8000</v>
      </c>
      <c r="EN75">
        <f t="shared" si="94"/>
        <v>12748.583812088233</v>
      </c>
      <c r="EO75" s="31">
        <f t="shared" si="95"/>
        <v>0.37501146639834587</v>
      </c>
      <c r="EP75" s="31">
        <f t="shared" si="96"/>
        <v>3476.9638120882319</v>
      </c>
      <c r="EQ75" s="31">
        <f t="shared" si="97"/>
        <v>12089277.350571129</v>
      </c>
    </row>
    <row r="76" spans="1:147" ht="15.75" thickBot="1" x14ac:dyDescent="0.3">
      <c r="A76" s="4" t="s">
        <v>90</v>
      </c>
      <c r="B76" s="5">
        <v>23</v>
      </c>
      <c r="C76" s="5">
        <v>82</v>
      </c>
      <c r="D76" s="5">
        <v>800</v>
      </c>
      <c r="E76" s="5">
        <v>2358.36</v>
      </c>
      <c r="F76">
        <f t="shared" si="71"/>
        <v>9271.6200000000008</v>
      </c>
      <c r="G76">
        <f t="shared" si="84"/>
        <v>11711.52</v>
      </c>
      <c r="H76">
        <f t="shared" si="98"/>
        <v>7704.36</v>
      </c>
      <c r="I76">
        <f t="shared" si="100"/>
        <v>7808.4</v>
      </c>
      <c r="J76">
        <f t="shared" si="72"/>
        <v>8000</v>
      </c>
      <c r="K76">
        <f t="shared" si="85"/>
        <v>9600</v>
      </c>
      <c r="L76">
        <f t="shared" si="99"/>
        <v>4880</v>
      </c>
      <c r="M76">
        <f t="shared" si="101"/>
        <v>3600</v>
      </c>
      <c r="N76">
        <f t="shared" si="102"/>
        <v>10880</v>
      </c>
      <c r="O76">
        <f t="shared" si="73"/>
        <v>-7200</v>
      </c>
      <c r="P76">
        <f t="shared" si="73"/>
        <v>-6913.26</v>
      </c>
      <c r="S76" s="43">
        <f t="shared" si="54"/>
        <v>8690.2710533381232</v>
      </c>
      <c r="T76" s="31">
        <f t="shared" si="55"/>
        <v>2.6848789215124587</v>
      </c>
      <c r="U76" s="31">
        <f t="shared" si="56"/>
        <v>6331.9110533381227</v>
      </c>
      <c r="V76" s="31">
        <f t="shared" si="57"/>
        <v>40093097.587385491</v>
      </c>
      <c r="W76" s="31"/>
      <c r="X76" s="27"/>
      <c r="Y76" s="27"/>
      <c r="Z76" s="31"/>
      <c r="AA76" s="31"/>
      <c r="AB76" s="31"/>
      <c r="AC76" s="31"/>
      <c r="AD76" s="31"/>
      <c r="AE76" s="31"/>
      <c r="AF76" s="31"/>
      <c r="AG76" s="31"/>
      <c r="AH76" s="50"/>
      <c r="AJ76" s="122">
        <v>72</v>
      </c>
      <c r="AK76" s="123">
        <v>20099.64</v>
      </c>
      <c r="AL76" s="124">
        <f t="shared" si="58"/>
        <v>1674.1964861874253</v>
      </c>
      <c r="AM76" s="124">
        <f t="shared" si="59"/>
        <v>0.91670515063018909</v>
      </c>
      <c r="AN76" s="124">
        <f t="shared" si="60"/>
        <v>18425.443513812574</v>
      </c>
      <c r="AO76" s="124">
        <f t="shared" si="61"/>
        <v>339496968.68069786</v>
      </c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7"/>
      <c r="BC76" s="122">
        <v>72</v>
      </c>
      <c r="BD76" s="123">
        <v>20099.64</v>
      </c>
      <c r="BE76" s="123">
        <v>800</v>
      </c>
      <c r="BF76" s="123">
        <v>11920</v>
      </c>
      <c r="BG76" s="124">
        <f t="shared" si="62"/>
        <v>2667.7452322317636</v>
      </c>
      <c r="BH76" s="124">
        <f t="shared" si="63"/>
        <v>0.86727397942292683</v>
      </c>
      <c r="BI76" s="124">
        <f t="shared" si="64"/>
        <v>17431.894767768237</v>
      </c>
      <c r="BJ76" s="124">
        <f t="shared" si="65"/>
        <v>303870955.19454563</v>
      </c>
      <c r="BK76" s="124"/>
      <c r="BL76" s="124"/>
      <c r="BM76" s="124"/>
      <c r="BN76" s="124"/>
      <c r="BO76" s="124"/>
      <c r="BP76" s="124"/>
      <c r="BQ76" s="124"/>
      <c r="BR76" s="124"/>
      <c r="BS76" s="124"/>
      <c r="BT76" s="124"/>
      <c r="BU76" s="124"/>
      <c r="BV76" s="127"/>
      <c r="BX76" s="69">
        <f t="shared" si="74"/>
        <v>2358.36</v>
      </c>
      <c r="BY76" s="59">
        <f t="shared" si="75"/>
        <v>9271.6200000000008</v>
      </c>
      <c r="BZ76" s="59">
        <f t="shared" si="76"/>
        <v>800</v>
      </c>
      <c r="CA76" s="31">
        <f t="shared" si="77"/>
        <v>7752.0356644631629</v>
      </c>
      <c r="CB76" s="31">
        <f t="shared" si="78"/>
        <v>2.2870450925487043</v>
      </c>
      <c r="CC76" s="31">
        <f t="shared" si="79"/>
        <v>5393.6756644631623</v>
      </c>
      <c r="CD76" s="31">
        <f t="shared" si="80"/>
        <v>29091737.173422135</v>
      </c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50"/>
      <c r="CR76" s="69">
        <v>20099.64</v>
      </c>
      <c r="CS76" s="31">
        <v>72</v>
      </c>
      <c r="CT76" s="31">
        <f t="shared" si="66"/>
        <v>5184</v>
      </c>
      <c r="CU76" s="31">
        <f t="shared" si="67"/>
        <v>373248</v>
      </c>
      <c r="CV76" s="42">
        <f t="shared" si="68"/>
        <v>21315.219537901154</v>
      </c>
      <c r="CW76" s="42">
        <f t="shared" si="69"/>
        <v>-1215.5795379011543</v>
      </c>
      <c r="CX76" s="42">
        <f t="shared" si="81"/>
        <v>9026.1197794277068</v>
      </c>
      <c r="CY76" s="31">
        <f t="shared" si="82"/>
        <v>1132.0996020802045</v>
      </c>
      <c r="CZ76" s="42">
        <f t="shared" si="83"/>
        <v>22447.319139981359</v>
      </c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50"/>
      <c r="DN76" s="69">
        <v>20099.64</v>
      </c>
      <c r="DO76" s="16">
        <f t="shared" si="70"/>
        <v>-1215.5795379011543</v>
      </c>
      <c r="DP76">
        <f t="shared" si="86"/>
        <v>0</v>
      </c>
      <c r="DQ76" s="66">
        <f t="shared" si="87"/>
        <v>20373.039121976599</v>
      </c>
      <c r="DR76" s="59">
        <v>12720</v>
      </c>
      <c r="DS76">
        <f t="shared" si="88"/>
        <v>7456.313062309865</v>
      </c>
      <c r="DT76" s="31">
        <f t="shared" si="89"/>
        <v>0.62903250693495671</v>
      </c>
      <c r="DU76" s="31">
        <f t="shared" si="90"/>
        <v>12643.326937690133</v>
      </c>
      <c r="DV76" s="31">
        <f t="shared" si="91"/>
        <v>159853716.05332097</v>
      </c>
      <c r="EJ76" s="69">
        <f t="shared" si="92"/>
        <v>2358.36</v>
      </c>
      <c r="EK76" s="59">
        <f t="shared" si="53"/>
        <v>9271.6200000000008</v>
      </c>
      <c r="EL76" s="66">
        <f t="shared" si="53"/>
        <v>11711.52</v>
      </c>
      <c r="EM76" s="59">
        <f t="shared" si="93"/>
        <v>800</v>
      </c>
      <c r="EN76">
        <f t="shared" si="94"/>
        <v>7650.2346400059723</v>
      </c>
      <c r="EO76" s="31">
        <f t="shared" si="95"/>
        <v>2.2438790685077645</v>
      </c>
      <c r="EP76" s="31">
        <f t="shared" si="96"/>
        <v>5291.8746400059717</v>
      </c>
      <c r="EQ76" s="31">
        <f t="shared" si="97"/>
        <v>28003937.205538332</v>
      </c>
    </row>
    <row r="77" spans="1:147" ht="15.75" thickBot="1" x14ac:dyDescent="0.3">
      <c r="A77" s="4" t="s">
        <v>92</v>
      </c>
      <c r="B77" s="5">
        <v>25</v>
      </c>
      <c r="C77" s="5">
        <v>84</v>
      </c>
      <c r="D77" s="5">
        <v>10800</v>
      </c>
      <c r="E77" s="5">
        <v>13469.039999999999</v>
      </c>
      <c r="F77">
        <f t="shared" si="71"/>
        <v>2358.36</v>
      </c>
      <c r="G77">
        <f t="shared" si="84"/>
        <v>9271.6200000000008</v>
      </c>
      <c r="H77">
        <f t="shared" si="98"/>
        <v>11711.52</v>
      </c>
      <c r="I77">
        <f t="shared" si="100"/>
        <v>7704.36</v>
      </c>
      <c r="J77">
        <f t="shared" si="72"/>
        <v>800</v>
      </c>
      <c r="K77">
        <f t="shared" si="85"/>
        <v>8000</v>
      </c>
      <c r="L77">
        <f t="shared" si="99"/>
        <v>9600</v>
      </c>
      <c r="M77">
        <f t="shared" si="101"/>
        <v>4880</v>
      </c>
      <c r="N77">
        <f t="shared" si="102"/>
        <v>3600</v>
      </c>
      <c r="O77">
        <f t="shared" si="73"/>
        <v>10000</v>
      </c>
      <c r="P77">
        <f t="shared" si="73"/>
        <v>11110.679999999998</v>
      </c>
      <c r="S77" s="43">
        <f t="shared" si="54"/>
        <v>15521.083426386031</v>
      </c>
      <c r="T77" s="31">
        <f t="shared" si="55"/>
        <v>0.15235261209306913</v>
      </c>
      <c r="U77" s="31">
        <f t="shared" si="56"/>
        <v>2052.0434263860316</v>
      </c>
      <c r="V77" s="31">
        <f t="shared" si="57"/>
        <v>4210882.2237741249</v>
      </c>
      <c r="W77" s="31"/>
      <c r="X77" s="27"/>
      <c r="Y77" s="27"/>
      <c r="Z77" s="31"/>
      <c r="AA77" s="31"/>
      <c r="AB77" s="31"/>
      <c r="AC77" s="31"/>
      <c r="AD77" s="31"/>
      <c r="AE77" s="31"/>
      <c r="AF77" s="31"/>
      <c r="AG77" s="31"/>
      <c r="AH77" s="50"/>
      <c r="AJ77" s="122">
        <v>73</v>
      </c>
      <c r="AK77" s="123">
        <v>36565.824000000001</v>
      </c>
      <c r="AL77" s="124">
        <f t="shared" si="58"/>
        <v>1685.0385602918948</v>
      </c>
      <c r="AM77" s="124">
        <f t="shared" si="59"/>
        <v>0.95391766474914119</v>
      </c>
      <c r="AN77" s="124">
        <f t="shared" si="60"/>
        <v>34880.785439708103</v>
      </c>
      <c r="AO77" s="124">
        <f t="shared" si="61"/>
        <v>1216669192.8909528</v>
      </c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7"/>
      <c r="BC77" s="122">
        <v>73</v>
      </c>
      <c r="BD77" s="123">
        <v>36565.824000000001</v>
      </c>
      <c r="BE77" s="123">
        <v>10800</v>
      </c>
      <c r="BF77" s="123">
        <v>14800</v>
      </c>
      <c r="BG77" s="124">
        <f t="shared" si="62"/>
        <v>3767.6085311612051</v>
      </c>
      <c r="BH77" s="124">
        <f t="shared" si="63"/>
        <v>0.89696366390755466</v>
      </c>
      <c r="BI77" s="124">
        <f t="shared" si="64"/>
        <v>32798.215468838796</v>
      </c>
      <c r="BJ77" s="124">
        <f t="shared" si="65"/>
        <v>1075722937.9403765</v>
      </c>
      <c r="BK77" s="124"/>
      <c r="BL77" s="124"/>
      <c r="BM77" s="124"/>
      <c r="BN77" s="124"/>
      <c r="BO77" s="124"/>
      <c r="BP77" s="124"/>
      <c r="BQ77" s="124"/>
      <c r="BR77" s="124"/>
      <c r="BS77" s="124"/>
      <c r="BT77" s="124"/>
      <c r="BU77" s="124"/>
      <c r="BV77" s="127"/>
      <c r="BX77" s="69">
        <f t="shared" si="74"/>
        <v>13469.039999999999</v>
      </c>
      <c r="BY77" s="59">
        <f t="shared" si="75"/>
        <v>2358.36</v>
      </c>
      <c r="BZ77" s="59">
        <f t="shared" si="76"/>
        <v>10800</v>
      </c>
      <c r="CA77" s="31">
        <f t="shared" si="77"/>
        <v>12286.027997574543</v>
      </c>
      <c r="CB77" s="31">
        <f t="shared" si="78"/>
        <v>8.7831946629118016E-2</v>
      </c>
      <c r="CC77" s="31">
        <f t="shared" si="79"/>
        <v>1183.0120024254556</v>
      </c>
      <c r="CD77" s="31">
        <f t="shared" si="80"/>
        <v>1399517.3978826862</v>
      </c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50"/>
      <c r="CR77" s="69">
        <v>36565.824000000001</v>
      </c>
      <c r="CS77" s="31">
        <v>73</v>
      </c>
      <c r="CT77" s="31">
        <f t="shared" si="66"/>
        <v>5329</v>
      </c>
      <c r="CU77" s="31">
        <f t="shared" si="67"/>
        <v>389017</v>
      </c>
      <c r="CV77" s="42">
        <f t="shared" si="68"/>
        <v>21796.596643513345</v>
      </c>
      <c r="CW77" s="42">
        <f t="shared" si="69"/>
        <v>14769.227356486655</v>
      </c>
      <c r="CX77" s="42">
        <f t="shared" si="81"/>
        <v>-1215.5795379011543</v>
      </c>
      <c r="CY77" s="31">
        <f t="shared" si="82"/>
        <v>306.25653688779511</v>
      </c>
      <c r="CZ77" s="42">
        <f t="shared" si="83"/>
        <v>22102.85318040114</v>
      </c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50"/>
      <c r="DN77" s="69">
        <v>36565.824000000001</v>
      </c>
      <c r="DO77" s="16">
        <f t="shared" si="70"/>
        <v>14769.227356486655</v>
      </c>
      <c r="DP77">
        <f t="shared" si="86"/>
        <v>0</v>
      </c>
      <c r="DQ77" s="66">
        <f t="shared" si="87"/>
        <v>20840.716220572293</v>
      </c>
      <c r="DR77" s="59">
        <v>25600</v>
      </c>
      <c r="DS77">
        <f t="shared" si="88"/>
        <v>8245.9399146781143</v>
      </c>
      <c r="DT77" s="31">
        <f t="shared" si="89"/>
        <v>0.77449052113038352</v>
      </c>
      <c r="DU77" s="31">
        <f t="shared" si="90"/>
        <v>28319.884085321886</v>
      </c>
      <c r="DV77" s="31">
        <f t="shared" si="91"/>
        <v>802015834.6060679</v>
      </c>
      <c r="EJ77" s="69">
        <f t="shared" si="92"/>
        <v>13469.039999999999</v>
      </c>
      <c r="EK77" s="59">
        <f t="shared" si="53"/>
        <v>2358.36</v>
      </c>
      <c r="EL77" s="66">
        <f t="shared" si="53"/>
        <v>9271.6200000000008</v>
      </c>
      <c r="EM77" s="59">
        <f t="shared" si="93"/>
        <v>10800</v>
      </c>
      <c r="EN77">
        <f t="shared" si="94"/>
        <v>12195.831346904222</v>
      </c>
      <c r="EO77" s="31">
        <f t="shared" si="95"/>
        <v>9.4528537527231102E-2</v>
      </c>
      <c r="EP77" s="31">
        <f t="shared" si="96"/>
        <v>1273.2086530957768</v>
      </c>
      <c r="EQ77" s="31">
        <f t="shared" si="97"/>
        <v>1621060.2743179619</v>
      </c>
    </row>
    <row r="78" spans="1:147" ht="15.75" thickBot="1" x14ac:dyDescent="0.3">
      <c r="A78" s="4" t="s">
        <v>93</v>
      </c>
      <c r="B78" s="5">
        <v>26</v>
      </c>
      <c r="C78" s="5">
        <v>85</v>
      </c>
      <c r="D78" s="5">
        <v>15920</v>
      </c>
      <c r="E78" s="5">
        <v>19736.46</v>
      </c>
      <c r="F78">
        <f t="shared" si="71"/>
        <v>13469.039999999999</v>
      </c>
      <c r="G78">
        <f t="shared" si="84"/>
        <v>2358.36</v>
      </c>
      <c r="H78">
        <f t="shared" si="98"/>
        <v>9271.6200000000008</v>
      </c>
      <c r="I78">
        <f t="shared" si="100"/>
        <v>11711.52</v>
      </c>
      <c r="J78">
        <f t="shared" si="72"/>
        <v>10800</v>
      </c>
      <c r="K78">
        <f t="shared" si="85"/>
        <v>800</v>
      </c>
      <c r="L78">
        <f t="shared" si="99"/>
        <v>8000</v>
      </c>
      <c r="M78">
        <f t="shared" si="101"/>
        <v>9600</v>
      </c>
      <c r="N78">
        <f t="shared" si="102"/>
        <v>4880</v>
      </c>
      <c r="O78">
        <f t="shared" si="73"/>
        <v>5120</v>
      </c>
      <c r="P78">
        <f t="shared" si="73"/>
        <v>6267.42</v>
      </c>
      <c r="S78" s="43">
        <f t="shared" si="54"/>
        <v>19018.459361386558</v>
      </c>
      <c r="T78" s="31">
        <f t="shared" si="55"/>
        <v>3.6379403328329445E-2</v>
      </c>
      <c r="U78" s="31">
        <f t="shared" si="56"/>
        <v>718.00063861344097</v>
      </c>
      <c r="V78" s="31">
        <f t="shared" si="57"/>
        <v>515524.91704930906</v>
      </c>
      <c r="W78" s="31"/>
      <c r="X78" s="27"/>
      <c r="Y78" s="27"/>
      <c r="Z78" s="31"/>
      <c r="AA78" s="31"/>
      <c r="AB78" s="31"/>
      <c r="AC78" s="31"/>
      <c r="AD78" s="31"/>
      <c r="AE78" s="31"/>
      <c r="AF78" s="31"/>
      <c r="AG78" s="31"/>
      <c r="AH78" s="50"/>
      <c r="AJ78" s="122">
        <v>74</v>
      </c>
      <c r="AK78" s="123">
        <v>38614.896000000001</v>
      </c>
      <c r="AL78" s="124">
        <f t="shared" si="58"/>
        <v>1695.8806343963645</v>
      </c>
      <c r="AM78" s="124">
        <f t="shared" si="59"/>
        <v>0.95608221670734617</v>
      </c>
      <c r="AN78" s="124">
        <f t="shared" si="60"/>
        <v>36919.015365603635</v>
      </c>
      <c r="AO78" s="124">
        <f t="shared" si="61"/>
        <v>1363013695.5656772</v>
      </c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7"/>
      <c r="BC78" s="122">
        <v>74</v>
      </c>
      <c r="BD78" s="123">
        <v>38614.896000000001</v>
      </c>
      <c r="BE78" s="123">
        <v>15920</v>
      </c>
      <c r="BF78" s="123">
        <v>12880</v>
      </c>
      <c r="BG78" s="124">
        <f t="shared" si="62"/>
        <v>3980.7616907945912</v>
      </c>
      <c r="BH78" s="124">
        <f t="shared" si="63"/>
        <v>0.89691124143401568</v>
      </c>
      <c r="BI78" s="124">
        <f t="shared" si="64"/>
        <v>34634.134309205408</v>
      </c>
      <c r="BJ78" s="124">
        <f t="shared" si="65"/>
        <v>1199523259.3480792</v>
      </c>
      <c r="BK78" s="124"/>
      <c r="BL78" s="124"/>
      <c r="BM78" s="124"/>
      <c r="BN78" s="124"/>
      <c r="BO78" s="124"/>
      <c r="BP78" s="124"/>
      <c r="BQ78" s="124"/>
      <c r="BR78" s="124"/>
      <c r="BS78" s="124"/>
      <c r="BT78" s="124"/>
      <c r="BU78" s="124"/>
      <c r="BV78" s="127"/>
      <c r="BX78" s="69">
        <f t="shared" si="74"/>
        <v>19736.46</v>
      </c>
      <c r="BY78" s="59">
        <f t="shared" si="75"/>
        <v>13469.039999999999</v>
      </c>
      <c r="BZ78" s="59">
        <f t="shared" si="76"/>
        <v>15920</v>
      </c>
      <c r="CA78" s="31">
        <f t="shared" si="77"/>
        <v>18090.664735462953</v>
      </c>
      <c r="CB78" s="31">
        <f t="shared" si="78"/>
        <v>8.3388574472678792E-2</v>
      </c>
      <c r="CC78" s="31">
        <f t="shared" si="79"/>
        <v>1645.795264537046</v>
      </c>
      <c r="CD78" s="31">
        <f t="shared" si="80"/>
        <v>2708642.0527725653</v>
      </c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50"/>
      <c r="CR78" s="69">
        <v>38614.896000000001</v>
      </c>
      <c r="CS78" s="31">
        <v>74</v>
      </c>
      <c r="CT78" s="31">
        <f t="shared" si="66"/>
        <v>5476</v>
      </c>
      <c r="CU78" s="31">
        <f t="shared" si="67"/>
        <v>405224</v>
      </c>
      <c r="CV78" s="42">
        <f t="shared" si="68"/>
        <v>22284.895106959033</v>
      </c>
      <c r="CW78" s="88">
        <f t="shared" si="69"/>
        <v>16330.000893040968</v>
      </c>
      <c r="CX78" s="42">
        <f t="shared" si="81"/>
        <v>14769.227356486655</v>
      </c>
      <c r="CY78" s="31">
        <f t="shared" si="82"/>
        <v>1595.1971231276307</v>
      </c>
      <c r="CZ78" s="42">
        <f t="shared" si="83"/>
        <v>23880.092230086662</v>
      </c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50"/>
      <c r="DN78" s="69">
        <v>38614.896000000001</v>
      </c>
      <c r="DO78" s="16">
        <f t="shared" si="70"/>
        <v>16330.000893040968</v>
      </c>
      <c r="DP78">
        <f t="shared" si="86"/>
        <v>0</v>
      </c>
      <c r="DQ78" s="66">
        <f t="shared" si="87"/>
        <v>21315.219537901154</v>
      </c>
      <c r="DR78" s="59">
        <v>28800</v>
      </c>
      <c r="DS78">
        <f t="shared" si="88"/>
        <v>8488.6575310077624</v>
      </c>
      <c r="DT78" s="31">
        <f t="shared" si="89"/>
        <v>0.78017142578843768</v>
      </c>
      <c r="DU78" s="31">
        <f t="shared" si="90"/>
        <v>30126.23846899224</v>
      </c>
      <c r="DV78" s="31">
        <f t="shared" si="91"/>
        <v>907590244.2905879</v>
      </c>
      <c r="EJ78" s="69">
        <f t="shared" si="92"/>
        <v>19736.46</v>
      </c>
      <c r="EK78" s="59">
        <f t="shared" si="53"/>
        <v>13469.039999999999</v>
      </c>
      <c r="EL78" s="66">
        <f t="shared" si="53"/>
        <v>2358.36</v>
      </c>
      <c r="EM78" s="59">
        <f t="shared" si="93"/>
        <v>15920</v>
      </c>
      <c r="EN78">
        <f t="shared" si="94"/>
        <v>18134.453490480359</v>
      </c>
      <c r="EO78" s="31">
        <f t="shared" si="95"/>
        <v>8.1169901264950287E-2</v>
      </c>
      <c r="EP78" s="31">
        <f t="shared" si="96"/>
        <v>1602.0065095196405</v>
      </c>
      <c r="EQ78" s="31">
        <f t="shared" si="97"/>
        <v>2566424.8565433021</v>
      </c>
    </row>
    <row r="79" spans="1:147" ht="15.75" thickBot="1" x14ac:dyDescent="0.3">
      <c r="A79" s="4" t="s">
        <v>94</v>
      </c>
      <c r="B79" s="5">
        <v>27</v>
      </c>
      <c r="C79" s="5">
        <v>86</v>
      </c>
      <c r="D79" s="5">
        <v>12560</v>
      </c>
      <c r="E79" s="5">
        <v>15756.119999999999</v>
      </c>
      <c r="F79">
        <f t="shared" si="71"/>
        <v>19736.46</v>
      </c>
      <c r="G79">
        <f t="shared" si="84"/>
        <v>13469.039999999999</v>
      </c>
      <c r="H79">
        <f t="shared" si="98"/>
        <v>2358.36</v>
      </c>
      <c r="I79">
        <f t="shared" si="100"/>
        <v>9271.6200000000008</v>
      </c>
      <c r="J79">
        <f t="shared" si="72"/>
        <v>15920</v>
      </c>
      <c r="K79">
        <f t="shared" si="85"/>
        <v>10800</v>
      </c>
      <c r="L79">
        <f t="shared" si="99"/>
        <v>800</v>
      </c>
      <c r="M79">
        <f t="shared" si="101"/>
        <v>8000</v>
      </c>
      <c r="N79">
        <f t="shared" si="102"/>
        <v>9600</v>
      </c>
      <c r="O79">
        <f t="shared" si="73"/>
        <v>-3360</v>
      </c>
      <c r="P79">
        <f t="shared" si="73"/>
        <v>-3980.34</v>
      </c>
      <c r="S79" s="43">
        <f t="shared" si="54"/>
        <v>16723.306404042462</v>
      </c>
      <c r="T79" s="31">
        <f t="shared" si="55"/>
        <v>6.1384808191513048E-2</v>
      </c>
      <c r="U79" s="31">
        <f t="shared" si="56"/>
        <v>967.18640404246253</v>
      </c>
      <c r="V79" s="31">
        <f t="shared" si="57"/>
        <v>935449.54016458953</v>
      </c>
      <c r="W79" s="31"/>
      <c r="X79" s="27"/>
      <c r="Y79" s="27"/>
      <c r="Z79" s="31"/>
      <c r="AA79" s="31"/>
      <c r="AB79" s="31"/>
      <c r="AC79" s="31"/>
      <c r="AD79" s="31"/>
      <c r="AE79" s="31"/>
      <c r="AF79" s="31"/>
      <c r="AG79" s="31"/>
      <c r="AH79" s="50"/>
      <c r="AJ79" s="122">
        <v>75</v>
      </c>
      <c r="AK79" s="123">
        <v>36490.080000000002</v>
      </c>
      <c r="AL79" s="124">
        <f t="shared" si="58"/>
        <v>1706.722708500834</v>
      </c>
      <c r="AM79" s="124">
        <f t="shared" si="59"/>
        <v>0.95322776194240089</v>
      </c>
      <c r="AN79" s="124">
        <f t="shared" si="60"/>
        <v>34783.357291499167</v>
      </c>
      <c r="AO79" s="124">
        <f t="shared" si="61"/>
        <v>1209881944.4680884</v>
      </c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7"/>
      <c r="BC79" s="122">
        <v>75</v>
      </c>
      <c r="BD79" s="123">
        <v>36490.080000000002</v>
      </c>
      <c r="BE79" s="123">
        <v>12560</v>
      </c>
      <c r="BF79" s="123">
        <v>14000</v>
      </c>
      <c r="BG79" s="124">
        <f t="shared" si="62"/>
        <v>3826.4460240894241</v>
      </c>
      <c r="BH79" s="124">
        <f t="shared" si="63"/>
        <v>0.89513736269996047</v>
      </c>
      <c r="BI79" s="124">
        <f t="shared" si="64"/>
        <v>32663.633975910576</v>
      </c>
      <c r="BJ79" s="124">
        <f t="shared" si="65"/>
        <v>1066912984.5122597</v>
      </c>
      <c r="BK79" s="124"/>
      <c r="BL79" s="124"/>
      <c r="BM79" s="124"/>
      <c r="BN79" s="124"/>
      <c r="BO79" s="124"/>
      <c r="BP79" s="124"/>
      <c r="BQ79" s="124"/>
      <c r="BR79" s="124"/>
      <c r="BS79" s="124"/>
      <c r="BT79" s="124"/>
      <c r="BU79" s="124"/>
      <c r="BV79" s="127"/>
      <c r="BX79" s="69">
        <f t="shared" si="74"/>
        <v>15756.119999999999</v>
      </c>
      <c r="BY79" s="59">
        <f t="shared" si="75"/>
        <v>19736.46</v>
      </c>
      <c r="BZ79" s="59">
        <f t="shared" si="76"/>
        <v>12560</v>
      </c>
      <c r="CA79" s="31">
        <f t="shared" si="77"/>
        <v>17505.09887474549</v>
      </c>
      <c r="CB79" s="31">
        <f t="shared" si="78"/>
        <v>0.11100314511094682</v>
      </c>
      <c r="CC79" s="31">
        <f t="shared" si="79"/>
        <v>1748.9788747454913</v>
      </c>
      <c r="CD79" s="31">
        <f t="shared" si="80"/>
        <v>3058927.1043060049</v>
      </c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50"/>
      <c r="CR79" s="69">
        <v>36490.080000000002</v>
      </c>
      <c r="CS79" s="31">
        <v>75</v>
      </c>
      <c r="CT79" s="31">
        <f t="shared" si="66"/>
        <v>5625</v>
      </c>
      <c r="CU79" s="31">
        <f t="shared" si="67"/>
        <v>421875</v>
      </c>
      <c r="CV79" s="42">
        <f t="shared" si="68"/>
        <v>22780.162497788398</v>
      </c>
      <c r="CW79" s="88">
        <f t="shared" si="69"/>
        <v>13709.917502211603</v>
      </c>
      <c r="CX79" s="42">
        <f t="shared" si="81"/>
        <v>16330.000893040968</v>
      </c>
      <c r="CY79" s="31">
        <f t="shared" si="82"/>
        <v>1721.0506520745616</v>
      </c>
      <c r="CZ79" s="42">
        <f t="shared" si="83"/>
        <v>24501.213149862961</v>
      </c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50"/>
      <c r="DN79" s="69">
        <v>36490.080000000002</v>
      </c>
      <c r="DO79" s="16">
        <f t="shared" si="70"/>
        <v>13709.917502211603</v>
      </c>
      <c r="DP79">
        <f t="shared" si="86"/>
        <v>0</v>
      </c>
      <c r="DQ79" s="66">
        <f t="shared" si="87"/>
        <v>21796.596643513345</v>
      </c>
      <c r="DR79" s="59">
        <v>26560</v>
      </c>
      <c r="DS79">
        <f t="shared" si="88"/>
        <v>8424.415713030774</v>
      </c>
      <c r="DT79" s="31">
        <f t="shared" si="89"/>
        <v>0.7691313443809723</v>
      </c>
      <c r="DU79" s="31">
        <f t="shared" si="90"/>
        <v>28065.66428696923</v>
      </c>
      <c r="DV79" s="31">
        <f t="shared" si="91"/>
        <v>787681511.86886001</v>
      </c>
      <c r="EJ79" s="69">
        <f t="shared" si="92"/>
        <v>15756.119999999999</v>
      </c>
      <c r="EK79" s="59">
        <f t="shared" si="53"/>
        <v>19736.46</v>
      </c>
      <c r="EL79" s="66">
        <f t="shared" si="53"/>
        <v>13469.039999999999</v>
      </c>
      <c r="EM79" s="59">
        <f t="shared" si="93"/>
        <v>12560</v>
      </c>
      <c r="EN79">
        <f t="shared" si="94"/>
        <v>17524.45470309371</v>
      </c>
      <c r="EO79" s="31">
        <f t="shared" si="95"/>
        <v>0.11223160924730906</v>
      </c>
      <c r="EP79" s="31">
        <f t="shared" si="96"/>
        <v>1768.3347030937111</v>
      </c>
      <c r="EQ79" s="31">
        <f t="shared" si="97"/>
        <v>3127007.6221655235</v>
      </c>
    </row>
    <row r="80" spans="1:147" ht="15.75" thickBot="1" x14ac:dyDescent="0.3">
      <c r="A80" s="4" t="s">
        <v>95</v>
      </c>
      <c r="B80" s="5">
        <v>28</v>
      </c>
      <c r="C80" s="5">
        <v>87</v>
      </c>
      <c r="D80" s="5">
        <v>14400</v>
      </c>
      <c r="E80" s="5">
        <v>18268.559999999998</v>
      </c>
      <c r="F80">
        <f t="shared" si="71"/>
        <v>15756.119999999999</v>
      </c>
      <c r="G80">
        <f t="shared" si="84"/>
        <v>19736.46</v>
      </c>
      <c r="H80">
        <f t="shared" si="98"/>
        <v>13469.039999999999</v>
      </c>
      <c r="I80">
        <f t="shared" si="100"/>
        <v>2358.36</v>
      </c>
      <c r="J80">
        <f t="shared" si="72"/>
        <v>12560</v>
      </c>
      <c r="K80">
        <f t="shared" si="85"/>
        <v>15920</v>
      </c>
      <c r="L80">
        <f t="shared" si="99"/>
        <v>10800</v>
      </c>
      <c r="M80">
        <f t="shared" si="101"/>
        <v>800</v>
      </c>
      <c r="N80">
        <f t="shared" si="102"/>
        <v>8000</v>
      </c>
      <c r="O80">
        <f t="shared" si="73"/>
        <v>1840</v>
      </c>
      <c r="P80">
        <f t="shared" si="73"/>
        <v>2512.4399999999987</v>
      </c>
      <c r="S80" s="43">
        <f t="shared" si="54"/>
        <v>17980.175880683277</v>
      </c>
      <c r="T80" s="31">
        <f t="shared" si="55"/>
        <v>1.5785815593386723E-2</v>
      </c>
      <c r="U80" s="31">
        <f t="shared" si="56"/>
        <v>288.3841193167209</v>
      </c>
      <c r="V80" s="31">
        <f t="shared" si="57"/>
        <v>83165.400274080719</v>
      </c>
      <c r="W80" s="31"/>
      <c r="X80" s="27"/>
      <c r="Y80" s="27"/>
      <c r="Z80" s="31"/>
      <c r="AA80" s="31"/>
      <c r="AB80" s="31"/>
      <c r="AC80" s="31"/>
      <c r="AD80" s="31"/>
      <c r="AE80" s="31"/>
      <c r="AF80" s="31"/>
      <c r="AG80" s="31"/>
      <c r="AH80" s="50"/>
      <c r="AJ80" s="122">
        <v>76</v>
      </c>
      <c r="AK80" s="123">
        <v>37307.22</v>
      </c>
      <c r="AL80" s="124">
        <f t="shared" si="58"/>
        <v>1717.5647826053037</v>
      </c>
      <c r="AM80" s="124">
        <f t="shared" si="59"/>
        <v>0.95396159824813265</v>
      </c>
      <c r="AN80" s="124">
        <f t="shared" si="60"/>
        <v>35589.655217394698</v>
      </c>
      <c r="AO80" s="124">
        <f t="shared" si="61"/>
        <v>1266623558.4930296</v>
      </c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7"/>
      <c r="BC80" s="122">
        <v>76</v>
      </c>
      <c r="BD80" s="123">
        <v>37307.22</v>
      </c>
      <c r="BE80" s="123">
        <v>14400</v>
      </c>
      <c r="BF80" s="123">
        <v>14000</v>
      </c>
      <c r="BG80" s="124">
        <f t="shared" si="62"/>
        <v>3974.1864760474737</v>
      </c>
      <c r="BH80" s="124">
        <f t="shared" si="63"/>
        <v>0.89347406544772112</v>
      </c>
      <c r="BI80" s="124">
        <f t="shared" si="64"/>
        <v>33333.03352395253</v>
      </c>
      <c r="BJ80" s="124">
        <f t="shared" si="65"/>
        <v>1111091123.9089432</v>
      </c>
      <c r="BK80" s="124"/>
      <c r="BL80" s="124"/>
      <c r="BM80" s="124"/>
      <c r="BN80" s="124"/>
      <c r="BO80" s="124"/>
      <c r="BP80" s="124"/>
      <c r="BQ80" s="124"/>
      <c r="BR80" s="124"/>
      <c r="BS80" s="124"/>
      <c r="BT80" s="124"/>
      <c r="BU80" s="124"/>
      <c r="BV80" s="127"/>
      <c r="BX80" s="69">
        <f t="shared" si="74"/>
        <v>18268.559999999998</v>
      </c>
      <c r="BY80" s="59">
        <f t="shared" si="75"/>
        <v>15756.119999999999</v>
      </c>
      <c r="BZ80" s="59">
        <f t="shared" si="76"/>
        <v>14400</v>
      </c>
      <c r="CA80" s="31">
        <f t="shared" si="77"/>
        <v>17695.430850592609</v>
      </c>
      <c r="CB80" s="31">
        <f t="shared" si="78"/>
        <v>3.1372431620630664E-2</v>
      </c>
      <c r="CC80" s="31">
        <f t="shared" si="79"/>
        <v>573.12914940738847</v>
      </c>
      <c r="CD80" s="31">
        <f t="shared" si="80"/>
        <v>328477.02190043661</v>
      </c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50"/>
      <c r="CR80" s="69">
        <v>37307.22</v>
      </c>
      <c r="CS80" s="31">
        <v>76</v>
      </c>
      <c r="CT80" s="31">
        <f t="shared" si="66"/>
        <v>5776</v>
      </c>
      <c r="CU80" s="31">
        <f t="shared" si="67"/>
        <v>438976</v>
      </c>
      <c r="CV80" s="42">
        <f t="shared" si="68"/>
        <v>23282.446385551619</v>
      </c>
      <c r="CW80" s="88">
        <f t="shared" si="69"/>
        <v>14024.773614448382</v>
      </c>
      <c r="CX80" s="42">
        <f t="shared" si="81"/>
        <v>13709.917502211603</v>
      </c>
      <c r="CY80" s="31">
        <f t="shared" si="82"/>
        <v>1509.7792964625928</v>
      </c>
      <c r="CZ80" s="42">
        <f t="shared" si="83"/>
        <v>24792.22568201421</v>
      </c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50"/>
      <c r="DN80" s="69">
        <v>37307.22</v>
      </c>
      <c r="DO80" s="16">
        <f t="shared" si="70"/>
        <v>14024.773614448382</v>
      </c>
      <c r="DP80">
        <f t="shared" si="86"/>
        <v>0</v>
      </c>
      <c r="DQ80" s="66">
        <f t="shared" si="87"/>
        <v>22284.895106959033</v>
      </c>
      <c r="DR80" s="59">
        <v>28400</v>
      </c>
      <c r="DS80">
        <f t="shared" si="88"/>
        <v>8591.9619822333952</v>
      </c>
      <c r="DT80" s="31">
        <f t="shared" si="89"/>
        <v>0.76969707251750752</v>
      </c>
      <c r="DU80" s="31">
        <f t="shared" si="90"/>
        <v>28715.258017766606</v>
      </c>
      <c r="DV80" s="31">
        <f t="shared" si="91"/>
        <v>824566043.02690935</v>
      </c>
      <c r="EJ80" s="69">
        <f t="shared" si="92"/>
        <v>18268.559999999998</v>
      </c>
      <c r="EK80" s="59">
        <f t="shared" si="53"/>
        <v>15756.119999999999</v>
      </c>
      <c r="EL80" s="66">
        <f t="shared" si="53"/>
        <v>19736.46</v>
      </c>
      <c r="EM80" s="59">
        <f t="shared" si="93"/>
        <v>14400</v>
      </c>
      <c r="EN80">
        <f t="shared" si="94"/>
        <v>17666.857580491902</v>
      </c>
      <c r="EO80" s="31">
        <f t="shared" si="95"/>
        <v>3.2936499620555525E-2</v>
      </c>
      <c r="EP80" s="31">
        <f t="shared" si="96"/>
        <v>601.70241950809577</v>
      </c>
      <c r="EQ80" s="31">
        <f t="shared" si="97"/>
        <v>362045.80164189648</v>
      </c>
    </row>
    <row r="81" spans="1:147" ht="15.75" thickBot="1" x14ac:dyDescent="0.3">
      <c r="A81" s="4" t="s">
        <v>96</v>
      </c>
      <c r="B81" s="5">
        <v>29</v>
      </c>
      <c r="C81" s="5">
        <v>88</v>
      </c>
      <c r="D81" s="5">
        <v>13840</v>
      </c>
      <c r="E81" s="5">
        <v>19349.28</v>
      </c>
      <c r="F81">
        <f t="shared" si="71"/>
        <v>18268.559999999998</v>
      </c>
      <c r="G81">
        <f t="shared" si="84"/>
        <v>15756.119999999999</v>
      </c>
      <c r="H81">
        <f t="shared" si="98"/>
        <v>19736.46</v>
      </c>
      <c r="I81">
        <f t="shared" si="100"/>
        <v>13469.039999999999</v>
      </c>
      <c r="J81">
        <f t="shared" si="72"/>
        <v>14400</v>
      </c>
      <c r="K81">
        <f t="shared" si="85"/>
        <v>12560</v>
      </c>
      <c r="L81">
        <f t="shared" si="99"/>
        <v>15920</v>
      </c>
      <c r="M81">
        <f t="shared" si="101"/>
        <v>10800</v>
      </c>
      <c r="N81">
        <f t="shared" si="102"/>
        <v>800</v>
      </c>
      <c r="O81">
        <f t="shared" si="73"/>
        <v>-560</v>
      </c>
      <c r="P81">
        <f t="shared" si="73"/>
        <v>1080.7200000000012</v>
      </c>
      <c r="S81" s="43">
        <f t="shared" si="54"/>
        <v>17597.650387792593</v>
      </c>
      <c r="T81" s="31">
        <f t="shared" si="55"/>
        <v>9.0526862612324885E-2</v>
      </c>
      <c r="U81" s="31">
        <f t="shared" si="56"/>
        <v>1751.6296122074054</v>
      </c>
      <c r="V81" s="31">
        <f t="shared" si="57"/>
        <v>3068206.2983618658</v>
      </c>
      <c r="W81" s="31"/>
      <c r="X81" s="27"/>
      <c r="Y81" s="27"/>
      <c r="Z81" s="31"/>
      <c r="AA81" s="31"/>
      <c r="AB81" s="31"/>
      <c r="AC81" s="31"/>
      <c r="AD81" s="31"/>
      <c r="AE81" s="31"/>
      <c r="AF81" s="31"/>
      <c r="AG81" s="31"/>
      <c r="AH81" s="50"/>
      <c r="AJ81" s="122">
        <v>77</v>
      </c>
      <c r="AK81" s="123">
        <v>38652.54</v>
      </c>
      <c r="AL81" s="124">
        <f t="shared" si="58"/>
        <v>1728.4068567097734</v>
      </c>
      <c r="AM81" s="124">
        <f t="shared" si="59"/>
        <v>0.9552834857241006</v>
      </c>
      <c r="AN81" s="124">
        <f t="shared" si="60"/>
        <v>36924.13314329023</v>
      </c>
      <c r="AO81" s="124">
        <f t="shared" si="61"/>
        <v>1363391608.383424</v>
      </c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7"/>
      <c r="BC81" s="122">
        <v>77</v>
      </c>
      <c r="BD81" s="123">
        <v>38652.54</v>
      </c>
      <c r="BE81" s="123">
        <v>13840</v>
      </c>
      <c r="BF81" s="123">
        <v>12800</v>
      </c>
      <c r="BG81" s="124">
        <f t="shared" si="62"/>
        <v>3805.5027989910213</v>
      </c>
      <c r="BH81" s="124">
        <f t="shared" si="63"/>
        <v>0.90154585445119462</v>
      </c>
      <c r="BI81" s="124">
        <f t="shared" si="64"/>
        <v>34847.037201008978</v>
      </c>
      <c r="BJ81" s="124">
        <f t="shared" si="65"/>
        <v>1214316001.6885035</v>
      </c>
      <c r="BK81" s="124"/>
      <c r="BL81" s="124"/>
      <c r="BM81" s="124"/>
      <c r="BN81" s="124"/>
      <c r="BO81" s="124"/>
      <c r="BP81" s="124"/>
      <c r="BQ81" s="124"/>
      <c r="BR81" s="124"/>
      <c r="BS81" s="124"/>
      <c r="BT81" s="124"/>
      <c r="BU81" s="124"/>
      <c r="BV81" s="127"/>
      <c r="BX81" s="69">
        <f t="shared" si="74"/>
        <v>19349.28</v>
      </c>
      <c r="BY81" s="59">
        <f t="shared" si="75"/>
        <v>18268.559999999998</v>
      </c>
      <c r="BZ81" s="59">
        <f t="shared" si="76"/>
        <v>13840</v>
      </c>
      <c r="CA81" s="31">
        <f t="shared" si="77"/>
        <v>17946.835776435881</v>
      </c>
      <c r="CB81" s="31">
        <f t="shared" si="78"/>
        <v>7.2480434598296076E-2</v>
      </c>
      <c r="CC81" s="31">
        <f t="shared" si="79"/>
        <v>1402.4442235641181</v>
      </c>
      <c r="CD81" s="31">
        <f t="shared" si="80"/>
        <v>1966849.8002083623</v>
      </c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50"/>
      <c r="CR81" s="69">
        <v>38652.54</v>
      </c>
      <c r="CS81" s="31">
        <v>77</v>
      </c>
      <c r="CT81" s="31">
        <f t="shared" si="66"/>
        <v>5929</v>
      </c>
      <c r="CU81" s="31">
        <f t="shared" si="67"/>
        <v>456533</v>
      </c>
      <c r="CV81" s="42">
        <f t="shared" si="68"/>
        <v>23791.794339798857</v>
      </c>
      <c r="CW81" s="88">
        <f t="shared" si="69"/>
        <v>14860.745660201144</v>
      </c>
      <c r="CX81" s="42">
        <f t="shared" si="81"/>
        <v>14024.773614448382</v>
      </c>
      <c r="CY81" s="31">
        <f t="shared" si="82"/>
        <v>1535.1678309984811</v>
      </c>
      <c r="CZ81" s="42">
        <f t="shared" si="83"/>
        <v>25326.962170797338</v>
      </c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50"/>
      <c r="DN81" s="69">
        <v>38652.54</v>
      </c>
      <c r="DO81" s="16">
        <f t="shared" si="70"/>
        <v>14860.745660201144</v>
      </c>
      <c r="DP81">
        <f t="shared" si="86"/>
        <v>0</v>
      </c>
      <c r="DQ81" s="66">
        <f t="shared" si="87"/>
        <v>22780.162497788398</v>
      </c>
      <c r="DR81" s="59">
        <v>26640</v>
      </c>
      <c r="DS81">
        <f t="shared" si="88"/>
        <v>8556.6876518113895</v>
      </c>
      <c r="DT81" s="31">
        <f t="shared" si="89"/>
        <v>0.77862547579508645</v>
      </c>
      <c r="DU81" s="31">
        <f t="shared" si="90"/>
        <v>30095.852348188611</v>
      </c>
      <c r="DV81" s="31">
        <f t="shared" si="91"/>
        <v>905760328.56396997</v>
      </c>
      <c r="EJ81" s="69">
        <f t="shared" si="92"/>
        <v>19349.28</v>
      </c>
      <c r="EK81" s="59">
        <f t="shared" si="53"/>
        <v>18268.559999999998</v>
      </c>
      <c r="EL81" s="66">
        <f t="shared" si="53"/>
        <v>15756.119999999999</v>
      </c>
      <c r="EM81" s="59">
        <f t="shared" si="93"/>
        <v>13840</v>
      </c>
      <c r="EN81">
        <f t="shared" si="94"/>
        <v>17951.52927725223</v>
      </c>
      <c r="EO81" s="31">
        <f t="shared" si="95"/>
        <v>7.2237867390816043E-2</v>
      </c>
      <c r="EP81" s="31">
        <f t="shared" si="96"/>
        <v>1397.750722747769</v>
      </c>
      <c r="EQ81" s="31">
        <f t="shared" si="97"/>
        <v>1953707.0829419107</v>
      </c>
    </row>
    <row r="82" spans="1:147" ht="15.75" thickBot="1" x14ac:dyDescent="0.3">
      <c r="A82" s="4" t="s">
        <v>97</v>
      </c>
      <c r="B82" s="5">
        <v>30</v>
      </c>
      <c r="C82" s="5">
        <v>89</v>
      </c>
      <c r="D82" s="5">
        <v>14080</v>
      </c>
      <c r="E82" s="5">
        <v>18929.7</v>
      </c>
      <c r="F82">
        <f t="shared" si="71"/>
        <v>19349.28</v>
      </c>
      <c r="G82">
        <f t="shared" si="84"/>
        <v>18268.559999999998</v>
      </c>
      <c r="H82">
        <f t="shared" si="98"/>
        <v>15756.119999999999</v>
      </c>
      <c r="I82">
        <f t="shared" si="100"/>
        <v>19736.46</v>
      </c>
      <c r="J82">
        <f t="shared" si="72"/>
        <v>13840</v>
      </c>
      <c r="K82">
        <f t="shared" si="85"/>
        <v>14400</v>
      </c>
      <c r="L82">
        <f t="shared" si="99"/>
        <v>12560</v>
      </c>
      <c r="M82">
        <f t="shared" si="101"/>
        <v>15920</v>
      </c>
      <c r="N82">
        <f t="shared" si="102"/>
        <v>10800</v>
      </c>
      <c r="O82">
        <f t="shared" si="73"/>
        <v>240</v>
      </c>
      <c r="P82">
        <f t="shared" si="73"/>
        <v>-419.57999999999811</v>
      </c>
      <c r="S82" s="43">
        <f t="shared" si="54"/>
        <v>17761.589884745743</v>
      </c>
      <c r="T82" s="31">
        <f t="shared" si="55"/>
        <v>6.1707798605062827E-2</v>
      </c>
      <c r="U82" s="31">
        <f t="shared" si="56"/>
        <v>1168.1101152542578</v>
      </c>
      <c r="V82" s="31">
        <f t="shared" si="57"/>
        <v>1364481.2413593156</v>
      </c>
      <c r="W82" s="31"/>
      <c r="X82" s="27"/>
      <c r="Y82" s="27"/>
      <c r="Z82" s="31"/>
      <c r="AA82" s="31"/>
      <c r="AB82" s="31"/>
      <c r="AC82" s="31"/>
      <c r="AD82" s="31"/>
      <c r="AE82" s="31"/>
      <c r="AF82" s="31"/>
      <c r="AG82" s="31"/>
      <c r="AH82" s="50"/>
      <c r="AJ82" s="122">
        <v>78</v>
      </c>
      <c r="AK82" s="123">
        <v>32973.407999999996</v>
      </c>
      <c r="AL82" s="124">
        <f t="shared" si="58"/>
        <v>1739.2489308142431</v>
      </c>
      <c r="AM82" s="124">
        <f t="shared" si="59"/>
        <v>0.94725298243923584</v>
      </c>
      <c r="AN82" s="124">
        <f t="shared" si="60"/>
        <v>31234.159069185753</v>
      </c>
      <c r="AO82" s="124">
        <f t="shared" si="61"/>
        <v>975572692.75919867</v>
      </c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7"/>
      <c r="BC82" s="122">
        <v>78</v>
      </c>
      <c r="BD82" s="123">
        <v>32973.407999999996</v>
      </c>
      <c r="BE82" s="123">
        <v>14080</v>
      </c>
      <c r="BF82" s="123">
        <v>8800</v>
      </c>
      <c r="BG82" s="124">
        <f t="shared" si="62"/>
        <v>3412.375987131627</v>
      </c>
      <c r="BH82" s="124">
        <f t="shared" si="63"/>
        <v>0.89651127395956076</v>
      </c>
      <c r="BI82" s="124">
        <f t="shared" si="64"/>
        <v>29561.032012868367</v>
      </c>
      <c r="BJ82" s="124">
        <f t="shared" si="65"/>
        <v>873854613.66582847</v>
      </c>
      <c r="BK82" s="124"/>
      <c r="BL82" s="124"/>
      <c r="BM82" s="124"/>
      <c r="BN82" s="124"/>
      <c r="BO82" s="124"/>
      <c r="BP82" s="124"/>
      <c r="BQ82" s="124"/>
      <c r="BR82" s="124"/>
      <c r="BS82" s="124"/>
      <c r="BT82" s="124"/>
      <c r="BU82" s="124"/>
      <c r="BV82" s="127"/>
      <c r="BX82" s="69">
        <f t="shared" si="74"/>
        <v>18929.7</v>
      </c>
      <c r="BY82" s="59">
        <f t="shared" si="75"/>
        <v>19349.28</v>
      </c>
      <c r="BZ82" s="59">
        <f t="shared" si="76"/>
        <v>14080</v>
      </c>
      <c r="CA82" s="31">
        <f t="shared" si="77"/>
        <v>18352.050996520884</v>
      </c>
      <c r="CB82" s="31">
        <f t="shared" si="78"/>
        <v>3.0515486430271837E-2</v>
      </c>
      <c r="CC82" s="31">
        <f t="shared" si="79"/>
        <v>577.6490034791168</v>
      </c>
      <c r="CD82" s="31">
        <f t="shared" si="80"/>
        <v>333678.37122041668</v>
      </c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50"/>
      <c r="CR82" s="69">
        <v>32973.407999999996</v>
      </c>
      <c r="CS82" s="31">
        <v>78</v>
      </c>
      <c r="CT82" s="31">
        <f t="shared" si="66"/>
        <v>6084</v>
      </c>
      <c r="CU82" s="31">
        <f t="shared" si="67"/>
        <v>474552</v>
      </c>
      <c r="CV82" s="42">
        <f t="shared" si="68"/>
        <v>24308.253930080289</v>
      </c>
      <c r="CW82" s="88">
        <f t="shared" si="69"/>
        <v>8665.1540699197067</v>
      </c>
      <c r="CX82" s="42">
        <f t="shared" si="81"/>
        <v>14860.745660201144</v>
      </c>
      <c r="CY82" s="31">
        <f t="shared" si="82"/>
        <v>1602.5767340807568</v>
      </c>
      <c r="CZ82" s="42">
        <f t="shared" si="83"/>
        <v>25910.830664161047</v>
      </c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50"/>
      <c r="DN82" s="69">
        <v>32973.407999999996</v>
      </c>
      <c r="DO82" s="16">
        <f t="shared" si="70"/>
        <v>8665.1540699197067</v>
      </c>
      <c r="DP82">
        <f t="shared" si="86"/>
        <v>0</v>
      </c>
      <c r="DQ82" s="66">
        <f t="shared" si="87"/>
        <v>23282.446385551619</v>
      </c>
      <c r="DR82" s="59">
        <v>22880</v>
      </c>
      <c r="DS82">
        <f t="shared" si="88"/>
        <v>8409.1436636195776</v>
      </c>
      <c r="DT82" s="31">
        <f t="shared" si="89"/>
        <v>0.74497195850609133</v>
      </c>
      <c r="DU82" s="31">
        <f t="shared" si="90"/>
        <v>24564.264336380416</v>
      </c>
      <c r="DV82" s="31">
        <f t="shared" si="91"/>
        <v>603403082.38757086</v>
      </c>
      <c r="EJ82" s="69">
        <f t="shared" si="92"/>
        <v>18929.7</v>
      </c>
      <c r="EK82" s="59">
        <f t="shared" si="53"/>
        <v>19349.28</v>
      </c>
      <c r="EL82" s="66">
        <f t="shared" si="53"/>
        <v>18268.559999999998</v>
      </c>
      <c r="EM82" s="59">
        <f t="shared" si="93"/>
        <v>14080</v>
      </c>
      <c r="EN82">
        <f t="shared" si="94"/>
        <v>18353.705433356306</v>
      </c>
      <c r="EO82" s="31">
        <f t="shared" si="95"/>
        <v>3.0428087431057769E-2</v>
      </c>
      <c r="EP82" s="31">
        <f t="shared" si="96"/>
        <v>575.99456664369427</v>
      </c>
      <c r="EQ82" s="31">
        <f t="shared" si="97"/>
        <v>331769.74080305715</v>
      </c>
    </row>
    <row r="83" spans="1:147" ht="15.75" thickBot="1" x14ac:dyDescent="0.3">
      <c r="A83" s="4" t="s">
        <v>98</v>
      </c>
      <c r="B83" s="5">
        <v>31</v>
      </c>
      <c r="C83" s="5">
        <v>90</v>
      </c>
      <c r="D83" s="5">
        <v>13600</v>
      </c>
      <c r="E83" s="5">
        <v>17918.46</v>
      </c>
      <c r="F83">
        <f t="shared" si="71"/>
        <v>18929.7</v>
      </c>
      <c r="G83">
        <f t="shared" si="84"/>
        <v>19349.28</v>
      </c>
      <c r="H83">
        <f t="shared" si="98"/>
        <v>18268.559999999998</v>
      </c>
      <c r="I83">
        <f t="shared" si="100"/>
        <v>15756.119999999999</v>
      </c>
      <c r="J83">
        <f t="shared" si="72"/>
        <v>14080</v>
      </c>
      <c r="K83">
        <f t="shared" si="85"/>
        <v>13840</v>
      </c>
      <c r="L83">
        <f t="shared" si="99"/>
        <v>14400</v>
      </c>
      <c r="M83">
        <f t="shared" si="101"/>
        <v>12560</v>
      </c>
      <c r="N83">
        <f t="shared" si="102"/>
        <v>15920</v>
      </c>
      <c r="O83">
        <f t="shared" si="73"/>
        <v>-480</v>
      </c>
      <c r="P83">
        <f t="shared" si="73"/>
        <v>-1011.2400000000016</v>
      </c>
      <c r="S83" s="43">
        <f t="shared" si="54"/>
        <v>17433.710890839444</v>
      </c>
      <c r="T83" s="31">
        <f t="shared" si="55"/>
        <v>2.7053056410012648E-2</v>
      </c>
      <c r="U83" s="31">
        <f t="shared" si="56"/>
        <v>484.74910916055524</v>
      </c>
      <c r="V83" s="31">
        <f t="shared" si="57"/>
        <v>234981.69883195189</v>
      </c>
      <c r="W83" s="31"/>
      <c r="X83" s="27"/>
      <c r="Y83" s="27"/>
      <c r="Z83" s="31"/>
      <c r="AA83" s="31"/>
      <c r="AB83" s="31"/>
      <c r="AC83" s="31"/>
      <c r="AD83" s="31"/>
      <c r="AE83" s="31"/>
      <c r="AF83" s="31"/>
      <c r="AG83" s="31"/>
      <c r="AH83" s="50"/>
      <c r="AJ83" s="122">
        <v>79</v>
      </c>
      <c r="AK83" s="123">
        <v>37207.428</v>
      </c>
      <c r="AL83" s="124">
        <f t="shared" si="58"/>
        <v>1750.0910049187125</v>
      </c>
      <c r="AM83" s="124">
        <f t="shared" si="59"/>
        <v>0.95296393491862119</v>
      </c>
      <c r="AN83" s="124">
        <f t="shared" si="60"/>
        <v>35457.336995081285</v>
      </c>
      <c r="AO83" s="124">
        <f t="shared" si="61"/>
        <v>1257222746.7827599</v>
      </c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7"/>
      <c r="BC83" s="122">
        <v>79</v>
      </c>
      <c r="BD83" s="123">
        <v>37207.428</v>
      </c>
      <c r="BE83" s="123">
        <v>13600</v>
      </c>
      <c r="BF83" s="123">
        <v>13520</v>
      </c>
      <c r="BG83" s="124">
        <f t="shared" si="62"/>
        <v>3860.4638202641127</v>
      </c>
      <c r="BH83" s="124">
        <f t="shared" si="63"/>
        <v>0.89624480842201415</v>
      </c>
      <c r="BI83" s="124">
        <f t="shared" si="64"/>
        <v>33346.964179735885</v>
      </c>
      <c r="BJ83" s="124">
        <f t="shared" si="65"/>
        <v>1112020020.0045881</v>
      </c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7"/>
      <c r="BX83" s="69">
        <f t="shared" si="74"/>
        <v>17918.46</v>
      </c>
      <c r="BY83" s="59">
        <f t="shared" si="75"/>
        <v>18929.7</v>
      </c>
      <c r="BZ83" s="59">
        <f t="shared" si="76"/>
        <v>13600</v>
      </c>
      <c r="CA83" s="31">
        <f t="shared" si="77"/>
        <v>17955.763368149099</v>
      </c>
      <c r="CB83" s="31">
        <f t="shared" si="78"/>
        <v>2.0818400771662128E-3</v>
      </c>
      <c r="CC83" s="31">
        <f t="shared" si="79"/>
        <v>37.303368149099697</v>
      </c>
      <c r="CD83" s="31">
        <f t="shared" si="80"/>
        <v>1391.5412752672657</v>
      </c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50"/>
      <c r="CR83" s="69">
        <v>37207.428</v>
      </c>
      <c r="CS83" s="31">
        <v>79</v>
      </c>
      <c r="CT83" s="31">
        <f t="shared" si="66"/>
        <v>6241</v>
      </c>
      <c r="CU83" s="31">
        <f t="shared" si="67"/>
        <v>493039</v>
      </c>
      <c r="CV83" s="42">
        <f t="shared" si="68"/>
        <v>24831.87272594609</v>
      </c>
      <c r="CW83" s="88">
        <f t="shared" si="69"/>
        <v>12375.55527405391</v>
      </c>
      <c r="CX83" s="42">
        <f t="shared" si="81"/>
        <v>8665.1540699197067</v>
      </c>
      <c r="CY83" s="31">
        <f t="shared" si="82"/>
        <v>1102.9930037772201</v>
      </c>
      <c r="CZ83" s="42">
        <f t="shared" si="83"/>
        <v>25934.865729723311</v>
      </c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50"/>
      <c r="DN83" s="69">
        <v>37207.428</v>
      </c>
      <c r="DO83" s="16">
        <f t="shared" si="70"/>
        <v>12375.55527405391</v>
      </c>
      <c r="DP83">
        <f t="shared" si="86"/>
        <v>0</v>
      </c>
      <c r="DQ83" s="66">
        <f t="shared" si="87"/>
        <v>23791.794339798857</v>
      </c>
      <c r="DR83" s="59">
        <v>27120</v>
      </c>
      <c r="DS83">
        <f t="shared" si="88"/>
        <v>8715.2409682127764</v>
      </c>
      <c r="DT83" s="31">
        <f t="shared" si="89"/>
        <v>0.76576610003215551</v>
      </c>
      <c r="DU83" s="31">
        <f t="shared" si="90"/>
        <v>28492.187031787224</v>
      </c>
      <c r="DV83" s="31">
        <f t="shared" si="91"/>
        <v>811804721.85434401</v>
      </c>
      <c r="EJ83" s="69">
        <f t="shared" si="92"/>
        <v>17918.46</v>
      </c>
      <c r="EK83" s="59">
        <f t="shared" si="53"/>
        <v>18929.7</v>
      </c>
      <c r="EL83" s="66">
        <f t="shared" si="53"/>
        <v>19349.28</v>
      </c>
      <c r="EM83" s="59">
        <f t="shared" si="93"/>
        <v>13600</v>
      </c>
      <c r="EN83">
        <f t="shared" si="94"/>
        <v>17947.159757354442</v>
      </c>
      <c r="EO83" s="31">
        <f t="shared" si="95"/>
        <v>1.6016866044539062E-3</v>
      </c>
      <c r="EP83" s="31">
        <f t="shared" si="96"/>
        <v>28.699757354443136</v>
      </c>
      <c r="EQ83" s="31">
        <f t="shared" si="97"/>
        <v>823.6760722039129</v>
      </c>
    </row>
    <row r="84" spans="1:147" ht="15.75" thickBot="1" x14ac:dyDescent="0.3">
      <c r="A84" s="4" t="s">
        <v>100</v>
      </c>
      <c r="B84" s="5">
        <v>1</v>
      </c>
      <c r="C84" s="5">
        <v>91</v>
      </c>
      <c r="D84" s="5">
        <v>12720</v>
      </c>
      <c r="E84" s="5">
        <v>18729.36</v>
      </c>
      <c r="F84">
        <f t="shared" si="71"/>
        <v>17918.46</v>
      </c>
      <c r="G84">
        <f t="shared" si="84"/>
        <v>18929.7</v>
      </c>
      <c r="H84">
        <f t="shared" si="98"/>
        <v>19349.28</v>
      </c>
      <c r="I84">
        <f t="shared" si="100"/>
        <v>18268.559999999998</v>
      </c>
      <c r="J84">
        <f t="shared" si="72"/>
        <v>13600</v>
      </c>
      <c r="K84">
        <f t="shared" si="85"/>
        <v>14080</v>
      </c>
      <c r="L84">
        <f t="shared" si="99"/>
        <v>13840</v>
      </c>
      <c r="M84">
        <f t="shared" si="101"/>
        <v>14400</v>
      </c>
      <c r="N84">
        <f t="shared" si="102"/>
        <v>12560</v>
      </c>
      <c r="O84">
        <f t="shared" si="73"/>
        <v>-880</v>
      </c>
      <c r="P84">
        <f t="shared" si="73"/>
        <v>810.90000000000146</v>
      </c>
      <c r="S84" s="43">
        <f t="shared" si="54"/>
        <v>16832.599402011227</v>
      </c>
      <c r="T84" s="31">
        <f t="shared" si="55"/>
        <v>0.10127204549374746</v>
      </c>
      <c r="U84" s="31">
        <f t="shared" si="56"/>
        <v>1896.760597988774</v>
      </c>
      <c r="V84" s="31">
        <f t="shared" si="57"/>
        <v>3597700.7660827315</v>
      </c>
      <c r="W84" s="31"/>
      <c r="X84" s="27"/>
      <c r="Y84" s="27"/>
      <c r="Z84" s="31"/>
      <c r="AA84" s="31"/>
      <c r="AB84" s="31"/>
      <c r="AC84" s="31"/>
      <c r="AD84" s="31"/>
      <c r="AE84" s="31"/>
      <c r="AF84" s="31"/>
      <c r="AG84" s="31"/>
      <c r="AH84" s="50"/>
      <c r="AJ84" s="122">
        <v>80</v>
      </c>
      <c r="AK84" s="123">
        <v>35567.64</v>
      </c>
      <c r="AL84" s="124">
        <f t="shared" si="58"/>
        <v>1760.933079023182</v>
      </c>
      <c r="AM84" s="124">
        <f t="shared" si="59"/>
        <v>0.95049058416517984</v>
      </c>
      <c r="AN84" s="124">
        <f t="shared" si="60"/>
        <v>33806.706920976816</v>
      </c>
      <c r="AO84" s="124">
        <f t="shared" si="61"/>
        <v>1142893432.8408217</v>
      </c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7"/>
      <c r="BC84" s="122">
        <v>80</v>
      </c>
      <c r="BD84" s="123">
        <v>35567.64</v>
      </c>
      <c r="BE84" s="123">
        <v>12720</v>
      </c>
      <c r="BF84" s="123">
        <v>12000</v>
      </c>
      <c r="BG84" s="124">
        <f t="shared" si="62"/>
        <v>3633.0943671153373</v>
      </c>
      <c r="BH84" s="124">
        <f t="shared" si="63"/>
        <v>0.89785393781776535</v>
      </c>
      <c r="BI84" s="124">
        <f t="shared" si="64"/>
        <v>31934.545632884663</v>
      </c>
      <c r="BJ84" s="124">
        <f t="shared" si="65"/>
        <v>1019815204.7787929</v>
      </c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7"/>
      <c r="BX84" s="69">
        <f t="shared" si="74"/>
        <v>18729.36</v>
      </c>
      <c r="BY84" s="59">
        <f t="shared" si="75"/>
        <v>17918.46</v>
      </c>
      <c r="BZ84" s="59">
        <f t="shared" si="76"/>
        <v>12720</v>
      </c>
      <c r="CA84" s="31">
        <f t="shared" si="77"/>
        <v>17171.696004984413</v>
      </c>
      <c r="CB84" s="31">
        <f t="shared" si="78"/>
        <v>8.3166963260655341E-2</v>
      </c>
      <c r="CC84" s="31">
        <f t="shared" si="79"/>
        <v>1557.6639950155877</v>
      </c>
      <c r="CD84" s="31">
        <f t="shared" si="80"/>
        <v>2426317.1213679207</v>
      </c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50"/>
      <c r="CR84" s="69">
        <v>35567.64</v>
      </c>
      <c r="CS84" s="31">
        <v>80</v>
      </c>
      <c r="CT84" s="31">
        <f t="shared" si="66"/>
        <v>6400</v>
      </c>
      <c r="CU84" s="31">
        <f t="shared" si="67"/>
        <v>512000</v>
      </c>
      <c r="CV84" s="42">
        <f t="shared" si="68"/>
        <v>25362.69829694643</v>
      </c>
      <c r="CW84" s="88">
        <f t="shared" si="69"/>
        <v>10204.94170305357</v>
      </c>
      <c r="CX84" s="42">
        <f t="shared" si="81"/>
        <v>12375.55527405391</v>
      </c>
      <c r="CY84" s="31">
        <f t="shared" si="82"/>
        <v>1402.1825238533643</v>
      </c>
      <c r="CZ84" s="42">
        <f t="shared" si="83"/>
        <v>26764.880820799794</v>
      </c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50"/>
      <c r="DN84" s="69">
        <v>35567.64</v>
      </c>
      <c r="DO84" s="16">
        <f t="shared" si="70"/>
        <v>10204.94170305357</v>
      </c>
      <c r="DP84">
        <f t="shared" si="86"/>
        <v>0</v>
      </c>
      <c r="DQ84" s="66">
        <f t="shared" si="87"/>
        <v>24308.253930080289</v>
      </c>
      <c r="DR84" s="59">
        <v>24720</v>
      </c>
      <c r="DS84">
        <f t="shared" si="88"/>
        <v>8646.5011572924614</v>
      </c>
      <c r="DT84" s="31">
        <f t="shared" si="89"/>
        <v>0.75689977863888458</v>
      </c>
      <c r="DU84" s="31">
        <f t="shared" si="90"/>
        <v>26921.138842707536</v>
      </c>
      <c r="DV84" s="31">
        <f t="shared" si="91"/>
        <v>724747716.58833647</v>
      </c>
      <c r="EJ84" s="69">
        <f t="shared" si="92"/>
        <v>18729.36</v>
      </c>
      <c r="EK84" s="59">
        <f t="shared" si="53"/>
        <v>17918.46</v>
      </c>
      <c r="EL84" s="66">
        <f t="shared" si="53"/>
        <v>18929.7</v>
      </c>
      <c r="EM84" s="59">
        <f t="shared" si="93"/>
        <v>12720</v>
      </c>
      <c r="EN84">
        <f t="shared" si="94"/>
        <v>17153.783897282079</v>
      </c>
      <c r="EO84" s="31">
        <f t="shared" si="95"/>
        <v>8.4123328438233946E-2</v>
      </c>
      <c r="EP84" s="31">
        <f t="shared" si="96"/>
        <v>1575.5761027179215</v>
      </c>
      <c r="EQ84" s="31">
        <f t="shared" si="97"/>
        <v>2482440.0554557941</v>
      </c>
    </row>
    <row r="85" spans="1:147" ht="15.75" thickBot="1" x14ac:dyDescent="0.3">
      <c r="A85" s="4" t="s">
        <v>101</v>
      </c>
      <c r="B85" s="5">
        <v>2</v>
      </c>
      <c r="C85" s="5">
        <v>92</v>
      </c>
      <c r="D85" s="5">
        <v>13520</v>
      </c>
      <c r="E85" s="5">
        <v>18479.52</v>
      </c>
      <c r="F85">
        <f t="shared" si="71"/>
        <v>18729.36</v>
      </c>
      <c r="G85">
        <f t="shared" si="84"/>
        <v>17918.46</v>
      </c>
      <c r="H85">
        <f t="shared" si="98"/>
        <v>18929.7</v>
      </c>
      <c r="I85">
        <f t="shared" si="100"/>
        <v>19349.28</v>
      </c>
      <c r="J85">
        <f t="shared" si="72"/>
        <v>12720</v>
      </c>
      <c r="K85">
        <f t="shared" si="85"/>
        <v>13600</v>
      </c>
      <c r="L85">
        <f t="shared" si="99"/>
        <v>14080</v>
      </c>
      <c r="M85">
        <f t="shared" si="101"/>
        <v>13840</v>
      </c>
      <c r="N85">
        <f t="shared" si="102"/>
        <v>14400</v>
      </c>
      <c r="O85">
        <f t="shared" si="73"/>
        <v>800</v>
      </c>
      <c r="P85">
        <f t="shared" si="73"/>
        <v>-249.84000000000015</v>
      </c>
      <c r="S85" s="43">
        <f t="shared" si="54"/>
        <v>17379.064391855063</v>
      </c>
      <c r="T85" s="31">
        <f t="shared" si="55"/>
        <v>5.9550010397723382E-2</v>
      </c>
      <c r="U85" s="31">
        <f t="shared" si="56"/>
        <v>1100.4556081449373</v>
      </c>
      <c r="V85" s="31">
        <f t="shared" si="57"/>
        <v>1211002.5454976438</v>
      </c>
      <c r="W85" s="31"/>
      <c r="X85" s="27"/>
      <c r="Y85" s="27"/>
      <c r="Z85" s="31"/>
      <c r="AA85" s="31"/>
      <c r="AB85" s="31"/>
      <c r="AC85" s="31"/>
      <c r="AD85" s="31"/>
      <c r="AE85" s="31"/>
      <c r="AF85" s="31"/>
      <c r="AG85" s="31"/>
      <c r="AH85" s="50"/>
      <c r="AJ85" s="122">
        <v>81</v>
      </c>
      <c r="AK85" s="123">
        <v>37419.312000000005</v>
      </c>
      <c r="AL85" s="124">
        <f t="shared" si="58"/>
        <v>1771.7751531276517</v>
      </c>
      <c r="AM85" s="124">
        <f t="shared" si="59"/>
        <v>0.9526507822183462</v>
      </c>
      <c r="AN85" s="124">
        <f t="shared" si="60"/>
        <v>35647.536846872354</v>
      </c>
      <c r="AO85" s="124">
        <f t="shared" si="61"/>
        <v>1270746883.2491221</v>
      </c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7"/>
      <c r="BC85" s="122">
        <v>81</v>
      </c>
      <c r="BD85" s="123">
        <v>37419.312000000005</v>
      </c>
      <c r="BE85" s="123">
        <v>13520</v>
      </c>
      <c r="BF85" s="123">
        <v>12560</v>
      </c>
      <c r="BG85" s="124">
        <f t="shared" si="62"/>
        <v>3755.0649690105602</v>
      </c>
      <c r="BH85" s="124">
        <f t="shared" si="63"/>
        <v>0.8996490109435854</v>
      </c>
      <c r="BI85" s="124">
        <f t="shared" si="64"/>
        <v>33664.247030989442</v>
      </c>
      <c r="BJ85" s="124">
        <f t="shared" si="65"/>
        <v>1133281528.1634815</v>
      </c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7"/>
      <c r="BX85" s="69">
        <f t="shared" si="74"/>
        <v>18479.52</v>
      </c>
      <c r="BY85" s="59">
        <f t="shared" si="75"/>
        <v>18729.36</v>
      </c>
      <c r="BZ85" s="59">
        <f t="shared" si="76"/>
        <v>13520</v>
      </c>
      <c r="CA85" s="31">
        <f t="shared" si="77"/>
        <v>17858.709284882236</v>
      </c>
      <c r="CB85" s="31">
        <f t="shared" si="78"/>
        <v>3.3594526000554376E-2</v>
      </c>
      <c r="CC85" s="31">
        <f t="shared" si="79"/>
        <v>620.81071511776463</v>
      </c>
      <c r="CD85" s="31">
        <f t="shared" si="80"/>
        <v>385405.94400503032</v>
      </c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50"/>
      <c r="CR85" s="69">
        <v>37419.312000000005</v>
      </c>
      <c r="CS85" s="31">
        <v>81</v>
      </c>
      <c r="CT85" s="31">
        <f t="shared" si="66"/>
        <v>6561</v>
      </c>
      <c r="CU85" s="31">
        <f t="shared" si="67"/>
        <v>531441</v>
      </c>
      <c r="CV85" s="42">
        <f t="shared" si="68"/>
        <v>25900.778212631485</v>
      </c>
      <c r="CW85" s="88">
        <f t="shared" si="69"/>
        <v>11518.53378736852</v>
      </c>
      <c r="CX85" s="42">
        <f t="shared" si="81"/>
        <v>10204.94170305357</v>
      </c>
      <c r="CY85" s="31">
        <f t="shared" si="82"/>
        <v>1227.1543269417325</v>
      </c>
      <c r="CZ85" s="42">
        <f t="shared" si="83"/>
        <v>27127.932539573216</v>
      </c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50"/>
      <c r="DN85" s="69">
        <v>37419.312000000005</v>
      </c>
      <c r="DO85" s="16">
        <f t="shared" si="70"/>
        <v>11518.53378736852</v>
      </c>
      <c r="DP85">
        <f t="shared" si="86"/>
        <v>0</v>
      </c>
      <c r="DQ85" s="66">
        <f t="shared" si="87"/>
        <v>24831.87272594609</v>
      </c>
      <c r="DR85" s="59">
        <v>26080</v>
      </c>
      <c r="DS85">
        <f t="shared" si="88"/>
        <v>8791.4713723039313</v>
      </c>
      <c r="DT85" s="31">
        <f t="shared" si="89"/>
        <v>0.76505523745856341</v>
      </c>
      <c r="DU85" s="31">
        <f t="shared" si="90"/>
        <v>28627.840627696074</v>
      </c>
      <c r="DV85" s="31">
        <f t="shared" si="91"/>
        <v>819553259.00476599</v>
      </c>
      <c r="EJ85" s="69">
        <f t="shared" si="92"/>
        <v>18479.52</v>
      </c>
      <c r="EK85" s="59">
        <f t="shared" si="53"/>
        <v>18729.36</v>
      </c>
      <c r="EL85" s="66">
        <f t="shared" si="53"/>
        <v>17918.46</v>
      </c>
      <c r="EM85" s="59">
        <f t="shared" si="93"/>
        <v>13520</v>
      </c>
      <c r="EN85">
        <f t="shared" si="94"/>
        <v>17854.990745287563</v>
      </c>
      <c r="EO85" s="31">
        <f t="shared" si="95"/>
        <v>3.3795750902211597E-2</v>
      </c>
      <c r="EP85" s="31">
        <f t="shared" si="96"/>
        <v>624.52925471243725</v>
      </c>
      <c r="EQ85" s="31">
        <f t="shared" si="97"/>
        <v>390036.78999167233</v>
      </c>
    </row>
    <row r="86" spans="1:147" ht="15.75" thickBot="1" x14ac:dyDescent="0.3">
      <c r="A86" s="4" t="s">
        <v>102</v>
      </c>
      <c r="B86" s="5">
        <v>3</v>
      </c>
      <c r="C86" s="5">
        <v>93</v>
      </c>
      <c r="D86" s="5">
        <v>16400</v>
      </c>
      <c r="E86" s="5">
        <v>21880.98</v>
      </c>
      <c r="F86">
        <f t="shared" si="71"/>
        <v>18479.52</v>
      </c>
      <c r="G86">
        <f t="shared" si="84"/>
        <v>18729.36</v>
      </c>
      <c r="H86">
        <f t="shared" si="98"/>
        <v>17918.46</v>
      </c>
      <c r="I86">
        <f t="shared" si="100"/>
        <v>18929.7</v>
      </c>
      <c r="J86">
        <f t="shared" si="72"/>
        <v>13520</v>
      </c>
      <c r="K86">
        <f t="shared" si="85"/>
        <v>12720</v>
      </c>
      <c r="L86">
        <f t="shared" si="99"/>
        <v>13600</v>
      </c>
      <c r="M86">
        <f t="shared" si="101"/>
        <v>14080</v>
      </c>
      <c r="N86">
        <f t="shared" si="102"/>
        <v>13840</v>
      </c>
      <c r="O86">
        <f t="shared" si="73"/>
        <v>2880</v>
      </c>
      <c r="P86">
        <f t="shared" si="73"/>
        <v>3401.4599999999991</v>
      </c>
      <c r="S86" s="43">
        <f t="shared" si="54"/>
        <v>19346.338355292857</v>
      </c>
      <c r="T86" s="31">
        <f t="shared" si="55"/>
        <v>0.11583766562133609</v>
      </c>
      <c r="U86" s="31">
        <f t="shared" si="56"/>
        <v>2534.6416447071424</v>
      </c>
      <c r="V86" s="31">
        <f t="shared" si="57"/>
        <v>6424408.2670837278</v>
      </c>
      <c r="W86" s="31"/>
      <c r="X86" s="27"/>
      <c r="Y86" s="27"/>
      <c r="Z86" s="31"/>
      <c r="AA86" s="31"/>
      <c r="AB86" s="31"/>
      <c r="AC86" s="31"/>
      <c r="AD86" s="31"/>
      <c r="AE86" s="31"/>
      <c r="AF86" s="31"/>
      <c r="AG86" s="31"/>
      <c r="AH86" s="50"/>
      <c r="AJ86" s="122">
        <v>82</v>
      </c>
      <c r="AK86" s="123">
        <v>43133.495999999999</v>
      </c>
      <c r="AL86" s="124">
        <f t="shared" si="58"/>
        <v>1782.6172272321214</v>
      </c>
      <c r="AM86" s="124">
        <f t="shared" si="59"/>
        <v>0.95867209031161948</v>
      </c>
      <c r="AN86" s="124">
        <f t="shared" si="60"/>
        <v>41350.878772767879</v>
      </c>
      <c r="AO86" s="124">
        <f t="shared" si="61"/>
        <v>1709895175.2801452</v>
      </c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7"/>
      <c r="BC86" s="122">
        <v>82</v>
      </c>
      <c r="BD86" s="123">
        <v>43133.495999999999</v>
      </c>
      <c r="BE86" s="123">
        <v>16400</v>
      </c>
      <c r="BF86" s="123">
        <v>16000</v>
      </c>
      <c r="BG86" s="124">
        <f t="shared" si="62"/>
        <v>4340.9725766244892</v>
      </c>
      <c r="BH86" s="124">
        <f t="shared" si="63"/>
        <v>0.89935959337438154</v>
      </c>
      <c r="BI86" s="124">
        <f t="shared" si="64"/>
        <v>38792.523423375511</v>
      </c>
      <c r="BJ86" s="124">
        <f t="shared" si="65"/>
        <v>1504859873.5531378</v>
      </c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7"/>
      <c r="BX86" s="69">
        <f t="shared" si="74"/>
        <v>21880.98</v>
      </c>
      <c r="BY86" s="59">
        <f t="shared" si="75"/>
        <v>18479.52</v>
      </c>
      <c r="BZ86" s="59">
        <f t="shared" si="76"/>
        <v>16400</v>
      </c>
      <c r="CA86" s="31">
        <f t="shared" si="77"/>
        <v>19578.479946237705</v>
      </c>
      <c r="CB86" s="31">
        <f t="shared" si="78"/>
        <v>0.10522837888258636</v>
      </c>
      <c r="CC86" s="31">
        <f t="shared" si="79"/>
        <v>2302.5000537622946</v>
      </c>
      <c r="CD86" s="31">
        <f t="shared" si="80"/>
        <v>5301506.4975753697</v>
      </c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50"/>
      <c r="CR86" s="69">
        <v>43133.495999999999</v>
      </c>
      <c r="CS86" s="31">
        <v>82</v>
      </c>
      <c r="CT86" s="31">
        <f t="shared" si="66"/>
        <v>6724</v>
      </c>
      <c r="CU86" s="31">
        <f t="shared" si="67"/>
        <v>551368</v>
      </c>
      <c r="CV86" s="42">
        <f t="shared" si="68"/>
        <v>26446.160042551426</v>
      </c>
      <c r="CW86" s="88">
        <f t="shared" si="69"/>
        <v>16687.335957448573</v>
      </c>
      <c r="CX86" s="42">
        <f t="shared" si="81"/>
        <v>11518.53378736852</v>
      </c>
      <c r="CY86" s="31">
        <f t="shared" si="82"/>
        <v>1333.0762916187894</v>
      </c>
      <c r="CZ86" s="42">
        <f t="shared" si="83"/>
        <v>27779.236334170215</v>
      </c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50"/>
      <c r="DN86" s="69">
        <v>43133.495999999999</v>
      </c>
      <c r="DO86" s="16">
        <f t="shared" si="70"/>
        <v>16687.335957448573</v>
      </c>
      <c r="DP86">
        <f t="shared" si="86"/>
        <v>0</v>
      </c>
      <c r="DQ86" s="66">
        <f t="shared" si="87"/>
        <v>25362.69829694643</v>
      </c>
      <c r="DR86" s="59">
        <v>32400</v>
      </c>
      <c r="DS86">
        <f t="shared" si="88"/>
        <v>9218.0663642115233</v>
      </c>
      <c r="DT86" s="31">
        <f t="shared" si="89"/>
        <v>0.78628983924207008</v>
      </c>
      <c r="DU86" s="31">
        <f t="shared" si="90"/>
        <v>33915.429635788474</v>
      </c>
      <c r="DV86" s="31">
        <f t="shared" si="91"/>
        <v>1150256367.3801191</v>
      </c>
      <c r="EJ86" s="69">
        <f t="shared" si="92"/>
        <v>21880.98</v>
      </c>
      <c r="EK86" s="59">
        <f t="shared" si="53"/>
        <v>18479.52</v>
      </c>
      <c r="EL86" s="66">
        <f t="shared" si="53"/>
        <v>18729.36</v>
      </c>
      <c r="EM86" s="59">
        <f t="shared" si="93"/>
        <v>16400</v>
      </c>
      <c r="EN86">
        <f t="shared" si="94"/>
        <v>19583.140880707077</v>
      </c>
      <c r="EO86" s="31">
        <f t="shared" si="95"/>
        <v>0.10501536582424202</v>
      </c>
      <c r="EP86" s="31">
        <f t="shared" si="96"/>
        <v>2297.839119292923</v>
      </c>
      <c r="EQ86" s="31">
        <f t="shared" si="97"/>
        <v>5280064.6181528764</v>
      </c>
    </row>
    <row r="87" spans="1:147" ht="15.75" thickBot="1" x14ac:dyDescent="0.3">
      <c r="A87" s="4" t="s">
        <v>103</v>
      </c>
      <c r="B87" s="5">
        <v>4</v>
      </c>
      <c r="C87" s="5">
        <v>94</v>
      </c>
      <c r="D87" s="5">
        <v>16000</v>
      </c>
      <c r="E87" s="5">
        <v>19102.14</v>
      </c>
      <c r="F87">
        <f t="shared" si="71"/>
        <v>21880.98</v>
      </c>
      <c r="G87">
        <f t="shared" si="84"/>
        <v>18479.52</v>
      </c>
      <c r="H87">
        <f t="shared" si="98"/>
        <v>18729.36</v>
      </c>
      <c r="I87">
        <f t="shared" si="100"/>
        <v>17918.46</v>
      </c>
      <c r="J87">
        <f t="shared" si="72"/>
        <v>16400</v>
      </c>
      <c r="K87">
        <f t="shared" si="85"/>
        <v>13520</v>
      </c>
      <c r="L87">
        <f t="shared" si="99"/>
        <v>12720</v>
      </c>
      <c r="M87">
        <f t="shared" si="101"/>
        <v>13600</v>
      </c>
      <c r="N87">
        <f t="shared" si="102"/>
        <v>14080</v>
      </c>
      <c r="O87">
        <f t="shared" si="73"/>
        <v>-400</v>
      </c>
      <c r="P87">
        <f t="shared" si="73"/>
        <v>-2778.84</v>
      </c>
      <c r="S87" s="43">
        <f t="shared" si="54"/>
        <v>19073.105860370943</v>
      </c>
      <c r="T87" s="31">
        <f t="shared" si="55"/>
        <v>1.5199417253279938E-3</v>
      </c>
      <c r="U87" s="31">
        <f t="shared" si="56"/>
        <v>29.034139629056881</v>
      </c>
      <c r="V87" s="31">
        <f t="shared" si="57"/>
        <v>842.98126399957118</v>
      </c>
      <c r="W87" s="31"/>
      <c r="X87" s="27"/>
      <c r="Y87" s="27"/>
      <c r="Z87" s="31"/>
      <c r="AA87" s="31"/>
      <c r="AB87" s="31"/>
      <c r="AC87" s="31"/>
      <c r="AD87" s="31"/>
      <c r="AE87" s="31"/>
      <c r="AF87" s="31"/>
      <c r="AG87" s="31"/>
      <c r="AH87" s="50"/>
      <c r="AJ87" s="122">
        <v>83</v>
      </c>
      <c r="AK87" s="123">
        <v>40942.403999999995</v>
      </c>
      <c r="AL87" s="124">
        <f t="shared" si="58"/>
        <v>1793.4593013365911</v>
      </c>
      <c r="AM87" s="124">
        <f t="shared" si="59"/>
        <v>0.95619555458109917</v>
      </c>
      <c r="AN87" s="124">
        <f t="shared" si="60"/>
        <v>39148.944698663407</v>
      </c>
      <c r="AO87" s="124">
        <f t="shared" si="61"/>
        <v>1532639871.0190055</v>
      </c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7"/>
      <c r="BC87" s="122">
        <v>83</v>
      </c>
      <c r="BD87" s="123">
        <v>40942.403999999995</v>
      </c>
      <c r="BE87" s="123">
        <v>16000</v>
      </c>
      <c r="BF87" s="123">
        <v>16000</v>
      </c>
      <c r="BG87" s="124">
        <f t="shared" si="62"/>
        <v>4308.8550870683912</v>
      </c>
      <c r="BH87" s="124">
        <f t="shared" si="63"/>
        <v>0.89475813176313757</v>
      </c>
      <c r="BI87" s="124">
        <f t="shared" si="64"/>
        <v>36633.548912931605</v>
      </c>
      <c r="BJ87" s="124">
        <f t="shared" si="65"/>
        <v>1342016905.9561524</v>
      </c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7"/>
      <c r="BX87" s="69">
        <f t="shared" si="74"/>
        <v>19102.14</v>
      </c>
      <c r="BY87" s="59">
        <f t="shared" si="75"/>
        <v>21880.98</v>
      </c>
      <c r="BZ87" s="59">
        <f t="shared" si="76"/>
        <v>16000</v>
      </c>
      <c r="CA87" s="31">
        <f t="shared" si="77"/>
        <v>20140.100246262587</v>
      </c>
      <c r="CB87" s="31">
        <f t="shared" si="78"/>
        <v>5.4337380328203441E-2</v>
      </c>
      <c r="CC87" s="31">
        <f t="shared" si="79"/>
        <v>1037.960246262588</v>
      </c>
      <c r="CD87" s="31">
        <f t="shared" si="80"/>
        <v>1077361.4728214925</v>
      </c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50"/>
      <c r="CR87" s="69">
        <v>40942.403999999995</v>
      </c>
      <c r="CS87" s="31">
        <v>83</v>
      </c>
      <c r="CT87" s="31">
        <f t="shared" si="66"/>
        <v>6889</v>
      </c>
      <c r="CU87" s="31">
        <f t="shared" si="67"/>
        <v>571787</v>
      </c>
      <c r="CV87" s="42">
        <f t="shared" si="68"/>
        <v>26998.891356256427</v>
      </c>
      <c r="CW87" s="88">
        <f t="shared" si="69"/>
        <v>13943.512643743568</v>
      </c>
      <c r="CX87" s="42">
        <f t="shared" si="81"/>
        <v>16687.335957448573</v>
      </c>
      <c r="CY87" s="31">
        <f t="shared" si="82"/>
        <v>1749.8644920192467</v>
      </c>
      <c r="CZ87" s="42">
        <f t="shared" si="83"/>
        <v>28748.755848275672</v>
      </c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50"/>
      <c r="DN87" s="69">
        <v>40942.403999999995</v>
      </c>
      <c r="DO87" s="16">
        <f t="shared" si="70"/>
        <v>13943.512643743568</v>
      </c>
      <c r="DP87">
        <f t="shared" si="86"/>
        <v>0</v>
      </c>
      <c r="DQ87" s="66">
        <f t="shared" si="87"/>
        <v>25900.778212631485</v>
      </c>
      <c r="DR87" s="59">
        <v>32000</v>
      </c>
      <c r="DS87">
        <f t="shared" si="88"/>
        <v>9265.3155373062382</v>
      </c>
      <c r="DT87" s="31">
        <f t="shared" si="89"/>
        <v>0.77369879068883596</v>
      </c>
      <c r="DU87" s="31">
        <f t="shared" si="90"/>
        <v>31677.088462693755</v>
      </c>
      <c r="DV87" s="31">
        <f t="shared" si="91"/>
        <v>1003437933.4733258</v>
      </c>
      <c r="EJ87" s="69">
        <f t="shared" si="92"/>
        <v>19102.14</v>
      </c>
      <c r="EK87" s="59">
        <f t="shared" ref="EK87:EL146" si="103">EJ86</f>
        <v>21880.98</v>
      </c>
      <c r="EL87" s="66">
        <f t="shared" si="103"/>
        <v>18479.52</v>
      </c>
      <c r="EM87" s="59">
        <f t="shared" si="93"/>
        <v>16000</v>
      </c>
      <c r="EN87">
        <f t="shared" si="94"/>
        <v>20167.60193380282</v>
      </c>
      <c r="EO87" s="31">
        <f t="shared" si="95"/>
        <v>5.5777097948335665E-2</v>
      </c>
      <c r="EP87" s="31">
        <f t="shared" si="96"/>
        <v>1065.4619338028206</v>
      </c>
      <c r="EQ87" s="31">
        <f t="shared" si="97"/>
        <v>1135209.132382846</v>
      </c>
    </row>
    <row r="88" spans="1:147" ht="15.75" thickBot="1" x14ac:dyDescent="0.3">
      <c r="A88" s="4" t="s">
        <v>104</v>
      </c>
      <c r="B88" s="5">
        <v>5</v>
      </c>
      <c r="C88" s="5">
        <v>95</v>
      </c>
      <c r="D88" s="5">
        <v>7600</v>
      </c>
      <c r="E88" s="5">
        <v>11487.42</v>
      </c>
      <c r="F88">
        <f t="shared" si="71"/>
        <v>19102.14</v>
      </c>
      <c r="G88">
        <f t="shared" si="84"/>
        <v>21880.98</v>
      </c>
      <c r="H88">
        <f t="shared" si="98"/>
        <v>18479.52</v>
      </c>
      <c r="I88">
        <f t="shared" si="100"/>
        <v>18729.36</v>
      </c>
      <c r="J88">
        <f t="shared" si="72"/>
        <v>16000</v>
      </c>
      <c r="K88">
        <f t="shared" si="85"/>
        <v>16400</v>
      </c>
      <c r="L88">
        <f t="shared" si="99"/>
        <v>13520</v>
      </c>
      <c r="M88">
        <f t="shared" si="101"/>
        <v>12720</v>
      </c>
      <c r="N88">
        <f t="shared" si="102"/>
        <v>13600</v>
      </c>
      <c r="O88">
        <f t="shared" si="73"/>
        <v>-8400</v>
      </c>
      <c r="P88">
        <f t="shared" si="73"/>
        <v>-7614.7199999999993</v>
      </c>
      <c r="S88" s="43">
        <f t="shared" si="54"/>
        <v>13335.223467010699</v>
      </c>
      <c r="T88" s="31">
        <f t="shared" si="55"/>
        <v>0.16085452320979812</v>
      </c>
      <c r="U88" s="31">
        <f t="shared" si="56"/>
        <v>1847.803467010699</v>
      </c>
      <c r="V88" s="31">
        <f t="shared" si="57"/>
        <v>3414377.6526967594</v>
      </c>
      <c r="W88" s="31"/>
      <c r="X88" s="27"/>
      <c r="Y88" s="27"/>
      <c r="Z88" s="31"/>
      <c r="AA88" s="31"/>
      <c r="AB88" s="31"/>
      <c r="AC88" s="31"/>
      <c r="AD88" s="31"/>
      <c r="AE88" s="31"/>
      <c r="AF88" s="31"/>
      <c r="AG88" s="31"/>
      <c r="AH88" s="50"/>
      <c r="AJ88" s="122">
        <v>84</v>
      </c>
      <c r="AK88" s="123">
        <v>29820.144</v>
      </c>
      <c r="AL88" s="124">
        <f t="shared" si="58"/>
        <v>1804.3013754410606</v>
      </c>
      <c r="AM88" s="124">
        <f t="shared" si="59"/>
        <v>0.93949387449500377</v>
      </c>
      <c r="AN88" s="124">
        <f t="shared" si="60"/>
        <v>28015.84262455894</v>
      </c>
      <c r="AO88" s="124">
        <f t="shared" si="61"/>
        <v>784887437.96405351</v>
      </c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7"/>
      <c r="BC88" s="122">
        <v>84</v>
      </c>
      <c r="BD88" s="123">
        <v>29820.144</v>
      </c>
      <c r="BE88" s="123">
        <v>7600</v>
      </c>
      <c r="BF88" s="123">
        <v>13280</v>
      </c>
      <c r="BG88" s="124">
        <f t="shared" si="62"/>
        <v>3353.9576385870632</v>
      </c>
      <c r="BH88" s="124">
        <f t="shared" si="63"/>
        <v>0.88752711460457523</v>
      </c>
      <c r="BI88" s="124">
        <f t="shared" si="64"/>
        <v>26466.186361412936</v>
      </c>
      <c r="BJ88" s="124">
        <f t="shared" si="65"/>
        <v>700459020.51704013</v>
      </c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7"/>
      <c r="BX88" s="69">
        <f t="shared" si="74"/>
        <v>11487.42</v>
      </c>
      <c r="BY88" s="59">
        <f t="shared" si="75"/>
        <v>19102.14</v>
      </c>
      <c r="BZ88" s="59">
        <f t="shared" si="76"/>
        <v>7600</v>
      </c>
      <c r="CA88" s="31">
        <f t="shared" si="77"/>
        <v>14290.153442092564</v>
      </c>
      <c r="CB88" s="31">
        <f t="shared" si="78"/>
        <v>0.24398284750558119</v>
      </c>
      <c r="CC88" s="31">
        <f t="shared" si="79"/>
        <v>2802.7334420925636</v>
      </c>
      <c r="CD88" s="31">
        <f t="shared" si="80"/>
        <v>7855314.7474240297</v>
      </c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50"/>
      <c r="CR88" s="69">
        <v>29820.144</v>
      </c>
      <c r="CS88" s="31">
        <v>84</v>
      </c>
      <c r="CT88" s="31">
        <f t="shared" si="66"/>
        <v>7056</v>
      </c>
      <c r="CU88" s="31">
        <f t="shared" si="67"/>
        <v>592704</v>
      </c>
      <c r="CV88" s="42">
        <f t="shared" si="68"/>
        <v>27559.01972329666</v>
      </c>
      <c r="CW88" s="88">
        <f t="shared" si="69"/>
        <v>2261.12427670334</v>
      </c>
      <c r="CX88" s="42">
        <f t="shared" si="81"/>
        <v>13943.512643743568</v>
      </c>
      <c r="CY88" s="31">
        <f t="shared" si="82"/>
        <v>1528.6153237388871</v>
      </c>
      <c r="CZ88" s="42">
        <f t="shared" si="83"/>
        <v>29087.635047035546</v>
      </c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50"/>
      <c r="DN88" s="69">
        <v>29820.144</v>
      </c>
      <c r="DO88" s="16">
        <f t="shared" si="70"/>
        <v>2261.12427670334</v>
      </c>
      <c r="DP88">
        <f t="shared" si="86"/>
        <v>0</v>
      </c>
      <c r="DQ88" s="66">
        <f t="shared" si="87"/>
        <v>26446.160042551426</v>
      </c>
      <c r="DR88" s="59">
        <v>20880</v>
      </c>
      <c r="DS88">
        <f t="shared" si="88"/>
        <v>8706.8631609762197</v>
      </c>
      <c r="DT88" s="31">
        <f t="shared" si="89"/>
        <v>0.70802075399179099</v>
      </c>
      <c r="DU88" s="31">
        <f t="shared" si="90"/>
        <v>21113.280839023781</v>
      </c>
      <c r="DV88" s="31">
        <f t="shared" si="91"/>
        <v>445770627.7874887</v>
      </c>
      <c r="EJ88" s="69">
        <f t="shared" si="92"/>
        <v>11487.42</v>
      </c>
      <c r="EK88" s="59">
        <f t="shared" si="103"/>
        <v>19102.14</v>
      </c>
      <c r="EL88" s="66">
        <f t="shared" si="103"/>
        <v>21880.98</v>
      </c>
      <c r="EM88" s="59">
        <f t="shared" si="93"/>
        <v>7600</v>
      </c>
      <c r="EN88">
        <f t="shared" si="94"/>
        <v>14242.025594431758</v>
      </c>
      <c r="EO88" s="31">
        <f t="shared" si="95"/>
        <v>0.23979323420156637</v>
      </c>
      <c r="EP88" s="31">
        <f t="shared" si="96"/>
        <v>2754.6055944317577</v>
      </c>
      <c r="EQ88" s="31">
        <f t="shared" si="97"/>
        <v>7587851.9808747368</v>
      </c>
    </row>
    <row r="89" spans="1:147" ht="15.75" thickBot="1" x14ac:dyDescent="0.3">
      <c r="A89" s="4" t="s">
        <v>105</v>
      </c>
      <c r="B89" s="5">
        <v>6</v>
      </c>
      <c r="C89" s="5">
        <v>96</v>
      </c>
      <c r="D89" s="5">
        <v>15120</v>
      </c>
      <c r="E89" s="5">
        <v>19748.16</v>
      </c>
      <c r="F89">
        <f t="shared" si="71"/>
        <v>11487.42</v>
      </c>
      <c r="G89">
        <f t="shared" si="84"/>
        <v>19102.14</v>
      </c>
      <c r="H89">
        <f t="shared" si="98"/>
        <v>21880.98</v>
      </c>
      <c r="I89">
        <f t="shared" si="100"/>
        <v>18479.52</v>
      </c>
      <c r="J89">
        <f t="shared" si="72"/>
        <v>7600</v>
      </c>
      <c r="K89">
        <f t="shared" si="85"/>
        <v>16000</v>
      </c>
      <c r="L89">
        <f t="shared" si="99"/>
        <v>16400</v>
      </c>
      <c r="M89">
        <f t="shared" si="101"/>
        <v>13520</v>
      </c>
      <c r="N89">
        <f t="shared" si="102"/>
        <v>12720</v>
      </c>
      <c r="O89">
        <f t="shared" si="73"/>
        <v>7520</v>
      </c>
      <c r="P89">
        <f t="shared" si="73"/>
        <v>8260.74</v>
      </c>
      <c r="S89" s="43">
        <f t="shared" si="54"/>
        <v>18471.994371542729</v>
      </c>
      <c r="T89" s="31">
        <f t="shared" si="55"/>
        <v>6.4622001667865303E-2</v>
      </c>
      <c r="U89" s="31">
        <f t="shared" si="56"/>
        <v>1276.1656284572709</v>
      </c>
      <c r="V89" s="31">
        <f t="shared" si="57"/>
        <v>1628598.7112557413</v>
      </c>
      <c r="W89" s="31"/>
      <c r="X89" s="27"/>
      <c r="Y89" s="27"/>
      <c r="Z89" s="31"/>
      <c r="AA89" s="31"/>
      <c r="AB89" s="31"/>
      <c r="AC89" s="31"/>
      <c r="AD89" s="31"/>
      <c r="AE89" s="31"/>
      <c r="AF89" s="31"/>
      <c r="AG89" s="31"/>
      <c r="AH89" s="50"/>
      <c r="AJ89" s="122">
        <v>85</v>
      </c>
      <c r="AK89" s="123">
        <v>39027.455999999998</v>
      </c>
      <c r="AL89" s="124">
        <f t="shared" si="58"/>
        <v>1815.1434495455303</v>
      </c>
      <c r="AM89" s="124">
        <f t="shared" si="59"/>
        <v>0.95349060288363319</v>
      </c>
      <c r="AN89" s="124">
        <f t="shared" si="60"/>
        <v>37212.312550454466</v>
      </c>
      <c r="AO89" s="124">
        <f t="shared" si="61"/>
        <v>1384756205.352711</v>
      </c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7"/>
      <c r="BC89" s="122">
        <v>85</v>
      </c>
      <c r="BD89" s="123">
        <v>39027.455999999998</v>
      </c>
      <c r="BE89" s="123">
        <v>15120</v>
      </c>
      <c r="BF89" s="123">
        <v>13360</v>
      </c>
      <c r="BG89" s="124">
        <f t="shared" si="62"/>
        <v>3966.0143883535616</v>
      </c>
      <c r="BH89" s="124">
        <f t="shared" si="63"/>
        <v>0.89837886465483263</v>
      </c>
      <c r="BI89" s="124">
        <f t="shared" si="64"/>
        <v>35061.441611646434</v>
      </c>
      <c r="BJ89" s="124">
        <f t="shared" si="65"/>
        <v>1229304687.8868921</v>
      </c>
      <c r="BK89" s="124"/>
      <c r="BL89" s="124"/>
      <c r="BM89" s="124"/>
      <c r="BN89" s="124"/>
      <c r="BO89" s="124"/>
      <c r="BP89" s="124"/>
      <c r="BQ89" s="124"/>
      <c r="BR89" s="124"/>
      <c r="BS89" s="124"/>
      <c r="BT89" s="124"/>
      <c r="BU89" s="124"/>
      <c r="BV89" s="127"/>
      <c r="BX89" s="69">
        <f t="shared" si="74"/>
        <v>19748.16</v>
      </c>
      <c r="BY89" s="59">
        <f t="shared" si="75"/>
        <v>11487.42</v>
      </c>
      <c r="BZ89" s="59">
        <f t="shared" si="76"/>
        <v>15120</v>
      </c>
      <c r="CA89" s="31">
        <f t="shared" si="77"/>
        <v>17125.30229281474</v>
      </c>
      <c r="CB89" s="31">
        <f t="shared" si="78"/>
        <v>0.13281529556096666</v>
      </c>
      <c r="CC89" s="31">
        <f t="shared" si="79"/>
        <v>2622.8577071852596</v>
      </c>
      <c r="CD89" s="31">
        <f t="shared" si="80"/>
        <v>6879382.5521411169</v>
      </c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50"/>
      <c r="CR89" s="69">
        <v>39027.455999999998</v>
      </c>
      <c r="CS89" s="31">
        <v>85</v>
      </c>
      <c r="CT89" s="31">
        <f t="shared" si="66"/>
        <v>7225</v>
      </c>
      <c r="CU89" s="31">
        <f t="shared" si="67"/>
        <v>614125</v>
      </c>
      <c r="CV89" s="42">
        <f t="shared" si="68"/>
        <v>28126.592713222293</v>
      </c>
      <c r="CW89" s="88">
        <f t="shared" si="69"/>
        <v>10900.863286777705</v>
      </c>
      <c r="CX89" s="42">
        <f t="shared" si="81"/>
        <v>2261.12427670334</v>
      </c>
      <c r="CY89" s="31">
        <f t="shared" si="82"/>
        <v>586.60178488399958</v>
      </c>
      <c r="CZ89" s="42">
        <f t="shared" si="83"/>
        <v>28713.194498106292</v>
      </c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50"/>
      <c r="DN89" s="69">
        <v>39027.455999999998</v>
      </c>
      <c r="DO89" s="16">
        <f t="shared" si="70"/>
        <v>10900.863286777705</v>
      </c>
      <c r="DP89">
        <f t="shared" si="86"/>
        <v>0</v>
      </c>
      <c r="DQ89" s="66">
        <f t="shared" si="87"/>
        <v>26998.891356256427</v>
      </c>
      <c r="DR89" s="59">
        <v>28480</v>
      </c>
      <c r="DS89">
        <f t="shared" si="88"/>
        <v>9208.7390630534483</v>
      </c>
      <c r="DT89" s="31">
        <f t="shared" si="89"/>
        <v>0.76404459816562342</v>
      </c>
      <c r="DU89" s="31">
        <f t="shared" si="90"/>
        <v>29818.716936946548</v>
      </c>
      <c r="DV89" s="31">
        <f t="shared" si="91"/>
        <v>889155879.7657429</v>
      </c>
      <c r="EJ89" s="69">
        <f t="shared" si="92"/>
        <v>19748.16</v>
      </c>
      <c r="EK89" s="59">
        <f t="shared" si="103"/>
        <v>11487.42</v>
      </c>
      <c r="EL89" s="66">
        <f t="shared" si="103"/>
        <v>19102.14</v>
      </c>
      <c r="EM89" s="59">
        <f t="shared" si="93"/>
        <v>15120</v>
      </c>
      <c r="EN89">
        <f t="shared" si="94"/>
        <v>17073.528934659367</v>
      </c>
      <c r="EO89" s="31">
        <f t="shared" si="95"/>
        <v>0.13543697566460028</v>
      </c>
      <c r="EP89" s="31">
        <f t="shared" si="96"/>
        <v>2674.6310653406326</v>
      </c>
      <c r="EQ89" s="31">
        <f t="shared" si="97"/>
        <v>7153651.3356851675</v>
      </c>
    </row>
    <row r="90" spans="1:147" ht="15.75" thickBot="1" x14ac:dyDescent="0.3">
      <c r="A90" s="4" t="s">
        <v>106</v>
      </c>
      <c r="B90" s="5">
        <v>7</v>
      </c>
      <c r="C90" s="5">
        <v>97</v>
      </c>
      <c r="D90" s="5">
        <v>14080</v>
      </c>
      <c r="E90" s="5">
        <v>16794.18</v>
      </c>
      <c r="F90">
        <f t="shared" si="71"/>
        <v>19748.16</v>
      </c>
      <c r="G90">
        <f t="shared" si="84"/>
        <v>11487.42</v>
      </c>
      <c r="H90">
        <f t="shared" si="98"/>
        <v>19102.14</v>
      </c>
      <c r="I90">
        <f t="shared" si="100"/>
        <v>21880.98</v>
      </c>
      <c r="J90">
        <f t="shared" si="72"/>
        <v>15120</v>
      </c>
      <c r="K90">
        <f t="shared" si="85"/>
        <v>7600</v>
      </c>
      <c r="L90">
        <f t="shared" si="99"/>
        <v>16000</v>
      </c>
      <c r="M90">
        <f t="shared" si="101"/>
        <v>16400</v>
      </c>
      <c r="N90">
        <f t="shared" si="102"/>
        <v>13520</v>
      </c>
      <c r="O90">
        <f t="shared" si="73"/>
        <v>-1040</v>
      </c>
      <c r="P90">
        <f t="shared" si="73"/>
        <v>-2953.9799999999996</v>
      </c>
      <c r="S90" s="43">
        <f t="shared" si="54"/>
        <v>17761.589884745743</v>
      </c>
      <c r="T90" s="31">
        <f t="shared" si="55"/>
        <v>5.7603877339991748E-2</v>
      </c>
      <c r="U90" s="31">
        <f t="shared" si="56"/>
        <v>967.4098847457426</v>
      </c>
      <c r="V90" s="31">
        <f t="shared" si="57"/>
        <v>935881.885103771</v>
      </c>
      <c r="W90" s="31"/>
      <c r="X90" s="27"/>
      <c r="Y90" s="27"/>
      <c r="Z90" s="31"/>
      <c r="AA90" s="31"/>
      <c r="AB90" s="31"/>
      <c r="AC90" s="31"/>
      <c r="AD90" s="31"/>
      <c r="AE90" s="31"/>
      <c r="AF90" s="31"/>
      <c r="AG90" s="31"/>
      <c r="AH90" s="50"/>
      <c r="AJ90" s="122">
        <v>86</v>
      </c>
      <c r="AK90" s="123">
        <v>31405.608</v>
      </c>
      <c r="AL90" s="124">
        <f t="shared" si="58"/>
        <v>1825.9855236499998</v>
      </c>
      <c r="AM90" s="124">
        <f t="shared" si="59"/>
        <v>0.94185797887912248</v>
      </c>
      <c r="AN90" s="124">
        <f t="shared" si="60"/>
        <v>29579.622476349999</v>
      </c>
      <c r="AO90" s="124">
        <f t="shared" si="61"/>
        <v>874954065.84339011</v>
      </c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7"/>
      <c r="BC90" s="122">
        <v>86</v>
      </c>
      <c r="BD90" s="123">
        <v>31405.608</v>
      </c>
      <c r="BE90" s="123">
        <v>14080</v>
      </c>
      <c r="BF90" s="123">
        <v>9600</v>
      </c>
      <c r="BG90" s="124">
        <f t="shared" si="62"/>
        <v>3494.8554482502377</v>
      </c>
      <c r="BH90" s="124">
        <f t="shared" si="63"/>
        <v>0.88871874576508003</v>
      </c>
      <c r="BI90" s="124">
        <f t="shared" si="64"/>
        <v>27910.752551749763</v>
      </c>
      <c r="BJ90" s="124">
        <f t="shared" si="65"/>
        <v>779010108.00500596</v>
      </c>
      <c r="BK90" s="124"/>
      <c r="BL90" s="124"/>
      <c r="BM90" s="124"/>
      <c r="BN90" s="124"/>
      <c r="BO90" s="124"/>
      <c r="BP90" s="124"/>
      <c r="BQ90" s="124"/>
      <c r="BR90" s="124"/>
      <c r="BS90" s="124"/>
      <c r="BT90" s="124"/>
      <c r="BU90" s="124"/>
      <c r="BV90" s="127"/>
      <c r="BX90" s="69">
        <f t="shared" si="74"/>
        <v>16794.18</v>
      </c>
      <c r="BY90" s="59">
        <f t="shared" si="75"/>
        <v>19748.16</v>
      </c>
      <c r="BZ90" s="59">
        <f t="shared" si="76"/>
        <v>14080</v>
      </c>
      <c r="CA90" s="31">
        <f t="shared" si="77"/>
        <v>18446.888288134487</v>
      </c>
      <c r="CB90" s="31">
        <f t="shared" si="78"/>
        <v>9.8409585233365765E-2</v>
      </c>
      <c r="CC90" s="31">
        <f t="shared" si="79"/>
        <v>1652.7082881344868</v>
      </c>
      <c r="CD90" s="31">
        <f t="shared" si="80"/>
        <v>2731444.6856684256</v>
      </c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50"/>
      <c r="CR90" s="69">
        <v>31405.608</v>
      </c>
      <c r="CS90" s="31">
        <v>86</v>
      </c>
      <c r="CT90" s="31">
        <f t="shared" si="66"/>
        <v>7396</v>
      </c>
      <c r="CU90" s="31">
        <f t="shared" si="67"/>
        <v>636056</v>
      </c>
      <c r="CV90" s="42">
        <f t="shared" si="68"/>
        <v>28701.657895583514</v>
      </c>
      <c r="CW90" s="88">
        <f t="shared" si="69"/>
        <v>2703.9501044164863</v>
      </c>
      <c r="CX90" s="42">
        <f t="shared" si="81"/>
        <v>10900.863286777705</v>
      </c>
      <c r="CY90" s="31">
        <f t="shared" si="82"/>
        <v>1283.2702112329137</v>
      </c>
      <c r="CZ90" s="42">
        <f t="shared" si="83"/>
        <v>29984.928106816427</v>
      </c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50"/>
      <c r="DN90" s="69">
        <v>31405.608</v>
      </c>
      <c r="DO90" s="16">
        <f t="shared" si="70"/>
        <v>2703.9501044164863</v>
      </c>
      <c r="DP90">
        <f t="shared" si="86"/>
        <v>0</v>
      </c>
      <c r="DQ90" s="66">
        <f t="shared" si="87"/>
        <v>27559.01972329666</v>
      </c>
      <c r="DR90" s="59">
        <v>23680</v>
      </c>
      <c r="DS90">
        <f t="shared" si="88"/>
        <v>9009.8537705517647</v>
      </c>
      <c r="DT90" s="31">
        <f t="shared" si="89"/>
        <v>0.71311321944310813</v>
      </c>
      <c r="DU90" s="31">
        <f t="shared" si="90"/>
        <v>22395.754229448234</v>
      </c>
      <c r="DV90" s="31">
        <f t="shared" si="91"/>
        <v>501569807.50584847</v>
      </c>
      <c r="EJ90" s="69">
        <f t="shared" si="92"/>
        <v>16794.18</v>
      </c>
      <c r="EK90" s="59">
        <f t="shared" si="103"/>
        <v>19748.16</v>
      </c>
      <c r="EL90" s="66">
        <f t="shared" si="103"/>
        <v>11487.42</v>
      </c>
      <c r="EM90" s="59">
        <f t="shared" si="93"/>
        <v>14080</v>
      </c>
      <c r="EN90">
        <f t="shared" si="94"/>
        <v>18482.880927011091</v>
      </c>
      <c r="EO90" s="31">
        <f t="shared" si="95"/>
        <v>0.10055274666646959</v>
      </c>
      <c r="EP90" s="31">
        <f t="shared" si="96"/>
        <v>1688.7009270110902</v>
      </c>
      <c r="EQ90" s="31">
        <f t="shared" si="97"/>
        <v>2851710.8208881156</v>
      </c>
    </row>
    <row r="91" spans="1:147" ht="15.75" thickBot="1" x14ac:dyDescent="0.3">
      <c r="A91" s="4" t="s">
        <v>107</v>
      </c>
      <c r="B91" s="5">
        <v>8</v>
      </c>
      <c r="C91" s="5">
        <v>98</v>
      </c>
      <c r="D91" s="5">
        <v>9600</v>
      </c>
      <c r="E91" s="5">
        <v>11847.96</v>
      </c>
      <c r="F91">
        <f t="shared" si="71"/>
        <v>16794.18</v>
      </c>
      <c r="G91">
        <f t="shared" si="84"/>
        <v>19748.16</v>
      </c>
      <c r="H91">
        <f t="shared" si="98"/>
        <v>11487.42</v>
      </c>
      <c r="I91">
        <f t="shared" si="100"/>
        <v>19102.14</v>
      </c>
      <c r="J91">
        <f t="shared" si="72"/>
        <v>14080</v>
      </c>
      <c r="K91">
        <f t="shared" si="85"/>
        <v>15120</v>
      </c>
      <c r="L91">
        <f t="shared" si="99"/>
        <v>7600</v>
      </c>
      <c r="M91">
        <f t="shared" si="101"/>
        <v>16000</v>
      </c>
      <c r="N91">
        <f t="shared" si="102"/>
        <v>16400</v>
      </c>
      <c r="O91">
        <f t="shared" si="73"/>
        <v>-4480</v>
      </c>
      <c r="P91">
        <f t="shared" si="73"/>
        <v>-4946.2200000000012</v>
      </c>
      <c r="S91" s="43">
        <f t="shared" si="54"/>
        <v>14701.385941620281</v>
      </c>
      <c r="T91" s="31">
        <f t="shared" si="55"/>
        <v>0.24083689864080249</v>
      </c>
      <c r="U91" s="31">
        <f t="shared" si="56"/>
        <v>2853.4259416202822</v>
      </c>
      <c r="V91" s="31">
        <f t="shared" si="57"/>
        <v>8142039.6043115938</v>
      </c>
      <c r="W91" s="31"/>
      <c r="X91" s="27"/>
      <c r="Y91" s="27"/>
      <c r="Z91" s="31"/>
      <c r="AA91" s="31"/>
      <c r="AB91" s="31"/>
      <c r="AC91" s="31"/>
      <c r="AD91" s="31"/>
      <c r="AE91" s="31"/>
      <c r="AF91" s="31"/>
      <c r="AG91" s="31"/>
      <c r="AH91" s="50"/>
      <c r="AJ91" s="122">
        <v>87</v>
      </c>
      <c r="AK91" s="123">
        <v>29916.432000000001</v>
      </c>
      <c r="AL91" s="124">
        <f t="shared" si="58"/>
        <v>1836.8275977544695</v>
      </c>
      <c r="AM91" s="124">
        <f t="shared" si="59"/>
        <v>0.93860138141625749</v>
      </c>
      <c r="AN91" s="124">
        <f t="shared" si="60"/>
        <v>28079.604402245532</v>
      </c>
      <c r="AO91" s="124">
        <f t="shared" si="61"/>
        <v>788464183.38660669</v>
      </c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7"/>
      <c r="BC91" s="122">
        <v>87</v>
      </c>
      <c r="BD91" s="123">
        <v>29916.432000000001</v>
      </c>
      <c r="BE91" s="123">
        <v>9600</v>
      </c>
      <c r="BF91" s="123">
        <v>13120</v>
      </c>
      <c r="BG91" s="124">
        <f t="shared" si="62"/>
        <v>3498.0491941438295</v>
      </c>
      <c r="BH91" s="124">
        <f t="shared" si="63"/>
        <v>0.88307264736169644</v>
      </c>
      <c r="BI91" s="124">
        <f t="shared" si="64"/>
        <v>26418.38280585617</v>
      </c>
      <c r="BJ91" s="124">
        <f t="shared" si="65"/>
        <v>697930950.07675695</v>
      </c>
      <c r="BK91" s="124"/>
      <c r="BL91" s="124"/>
      <c r="BM91" s="124"/>
      <c r="BN91" s="124"/>
      <c r="BO91" s="124"/>
      <c r="BP91" s="124"/>
      <c r="BQ91" s="124"/>
      <c r="BR91" s="124"/>
      <c r="BS91" s="124"/>
      <c r="BT91" s="124"/>
      <c r="BU91" s="124"/>
      <c r="BV91" s="127"/>
      <c r="BX91" s="69">
        <f t="shared" si="74"/>
        <v>11847.96</v>
      </c>
      <c r="BY91" s="59">
        <f t="shared" si="75"/>
        <v>16794.18</v>
      </c>
      <c r="BZ91" s="59">
        <f t="shared" si="76"/>
        <v>9600</v>
      </c>
      <c r="CA91" s="31">
        <f t="shared" si="77"/>
        <v>14976.951646409385</v>
      </c>
      <c r="CB91" s="31">
        <f t="shared" si="78"/>
        <v>0.26409539249030095</v>
      </c>
      <c r="CC91" s="31">
        <f t="shared" si="79"/>
        <v>3128.9916464093858</v>
      </c>
      <c r="CD91" s="31">
        <f t="shared" si="80"/>
        <v>9790588.7232997194</v>
      </c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50"/>
      <c r="CR91" s="69">
        <v>29916.432000000001</v>
      </c>
      <c r="CS91" s="31">
        <v>87</v>
      </c>
      <c r="CT91" s="31">
        <f t="shared" si="66"/>
        <v>7569</v>
      </c>
      <c r="CU91" s="31">
        <f t="shared" si="67"/>
        <v>658503</v>
      </c>
      <c r="CV91" s="42">
        <f t="shared" si="68"/>
        <v>29284.262839930474</v>
      </c>
      <c r="CW91" s="88">
        <f t="shared" si="69"/>
        <v>632.1691600695267</v>
      </c>
      <c r="CX91" s="42">
        <f t="shared" si="81"/>
        <v>2703.9501044164863</v>
      </c>
      <c r="CY91" s="31">
        <f t="shared" si="82"/>
        <v>622.30920291825305</v>
      </c>
      <c r="CZ91" s="42">
        <f t="shared" si="83"/>
        <v>29906.572042848726</v>
      </c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50"/>
      <c r="DN91" s="69">
        <v>29916.432000000001</v>
      </c>
      <c r="DO91" s="16">
        <f t="shared" si="70"/>
        <v>632.1691600695267</v>
      </c>
      <c r="DP91">
        <f t="shared" si="86"/>
        <v>0</v>
      </c>
      <c r="DQ91" s="66">
        <f t="shared" si="87"/>
        <v>28126.592713222293</v>
      </c>
      <c r="DR91" s="59">
        <v>22720</v>
      </c>
      <c r="DS91">
        <f t="shared" si="88"/>
        <v>9029.2428119174238</v>
      </c>
      <c r="DT91" s="31">
        <f t="shared" si="89"/>
        <v>0.69818450235250573</v>
      </c>
      <c r="DU91" s="31">
        <f t="shared" si="90"/>
        <v>20887.189188082579</v>
      </c>
      <c r="DV91" s="31">
        <f t="shared" si="91"/>
        <v>436274672.17875379</v>
      </c>
      <c r="EJ91" s="69">
        <f t="shared" si="92"/>
        <v>11847.96</v>
      </c>
      <c r="EK91" s="59">
        <f t="shared" si="103"/>
        <v>16794.18</v>
      </c>
      <c r="EL91" s="66">
        <f t="shared" si="103"/>
        <v>19748.16</v>
      </c>
      <c r="EM91" s="59">
        <f t="shared" si="93"/>
        <v>9600</v>
      </c>
      <c r="EN91">
        <f t="shared" si="94"/>
        <v>14932.380545553791</v>
      </c>
      <c r="EO91" s="31">
        <f t="shared" si="95"/>
        <v>0.26033347053448802</v>
      </c>
      <c r="EP91" s="31">
        <f t="shared" si="96"/>
        <v>3084.4205455537922</v>
      </c>
      <c r="EQ91" s="31">
        <f t="shared" si="97"/>
        <v>9513650.1018343531</v>
      </c>
    </row>
    <row r="92" spans="1:147" ht="15.75" thickBot="1" x14ac:dyDescent="0.3">
      <c r="A92" s="4" t="s">
        <v>108</v>
      </c>
      <c r="B92" s="5">
        <v>9</v>
      </c>
      <c r="C92" s="5">
        <v>99</v>
      </c>
      <c r="D92" s="5">
        <v>15040</v>
      </c>
      <c r="E92" s="5">
        <v>20364.480000000003</v>
      </c>
      <c r="F92">
        <f t="shared" si="71"/>
        <v>11847.96</v>
      </c>
      <c r="G92">
        <f t="shared" si="84"/>
        <v>16794.18</v>
      </c>
      <c r="H92">
        <f t="shared" si="98"/>
        <v>19748.16</v>
      </c>
      <c r="I92">
        <f t="shared" si="100"/>
        <v>11487.42</v>
      </c>
      <c r="J92">
        <f t="shared" si="72"/>
        <v>9600</v>
      </c>
      <c r="K92">
        <f t="shared" si="85"/>
        <v>14080</v>
      </c>
      <c r="L92">
        <f t="shared" si="99"/>
        <v>15120</v>
      </c>
      <c r="M92">
        <f t="shared" si="101"/>
        <v>7600</v>
      </c>
      <c r="N92">
        <f t="shared" si="102"/>
        <v>16000</v>
      </c>
      <c r="O92">
        <f t="shared" si="73"/>
        <v>5440</v>
      </c>
      <c r="P92">
        <f t="shared" si="73"/>
        <v>8516.5200000000041</v>
      </c>
      <c r="S92" s="43">
        <f t="shared" si="54"/>
        <v>18417.347872558341</v>
      </c>
      <c r="T92" s="31">
        <f t="shared" si="55"/>
        <v>9.561413438701416E-2</v>
      </c>
      <c r="U92" s="31">
        <f t="shared" si="56"/>
        <v>1947.1321274416623</v>
      </c>
      <c r="V92" s="31">
        <f t="shared" si="57"/>
        <v>3791323.5217154939</v>
      </c>
      <c r="W92" s="31"/>
      <c r="X92" s="27"/>
      <c r="Y92" s="27"/>
      <c r="Z92" s="31"/>
      <c r="AA92" s="31"/>
      <c r="AB92" s="31"/>
      <c r="AC92" s="31"/>
      <c r="AD92" s="31"/>
      <c r="AE92" s="31"/>
      <c r="AF92" s="31"/>
      <c r="AG92" s="31"/>
      <c r="AH92" s="50"/>
      <c r="AJ92" s="122">
        <v>88</v>
      </c>
      <c r="AK92" s="123">
        <v>38368.572</v>
      </c>
      <c r="AL92" s="124">
        <f t="shared" si="58"/>
        <v>1847.6696718589392</v>
      </c>
      <c r="AM92" s="124">
        <f t="shared" si="59"/>
        <v>0.95184418977440866</v>
      </c>
      <c r="AN92" s="124">
        <f t="shared" si="60"/>
        <v>36520.902328141063</v>
      </c>
      <c r="AO92" s="124">
        <f t="shared" si="61"/>
        <v>1333776306.8616192</v>
      </c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7"/>
      <c r="BC92" s="122">
        <v>88</v>
      </c>
      <c r="BD92" s="123">
        <v>38368.572</v>
      </c>
      <c r="BE92" s="123">
        <v>15040</v>
      </c>
      <c r="BF92" s="123">
        <v>14880</v>
      </c>
      <c r="BG92" s="124">
        <f t="shared" si="62"/>
        <v>4116.3018665677018</v>
      </c>
      <c r="BH92" s="124">
        <f t="shared" si="63"/>
        <v>0.89271683432555948</v>
      </c>
      <c r="BI92" s="124">
        <f t="shared" si="64"/>
        <v>34252.270133432299</v>
      </c>
      <c r="BJ92" s="124">
        <f t="shared" si="65"/>
        <v>1173218009.2936182</v>
      </c>
      <c r="BK92" s="124"/>
      <c r="BL92" s="124"/>
      <c r="BM92" s="124"/>
      <c r="BN92" s="124"/>
      <c r="BO92" s="124"/>
      <c r="BP92" s="124"/>
      <c r="BQ92" s="124"/>
      <c r="BR92" s="124"/>
      <c r="BS92" s="124"/>
      <c r="BT92" s="124"/>
      <c r="BU92" s="124"/>
      <c r="BV92" s="127"/>
      <c r="BX92" s="69">
        <f t="shared" si="74"/>
        <v>20364.480000000003</v>
      </c>
      <c r="BY92" s="59">
        <f t="shared" si="75"/>
        <v>11847.96</v>
      </c>
      <c r="BZ92" s="59">
        <f t="shared" si="76"/>
        <v>15040</v>
      </c>
      <c r="CA92" s="31">
        <f t="shared" si="77"/>
        <v>17161.602451726569</v>
      </c>
      <c r="CB92" s="31">
        <f t="shared" si="78"/>
        <v>0.15727764952866138</v>
      </c>
      <c r="CC92" s="31">
        <f t="shared" si="79"/>
        <v>3202.8775482734345</v>
      </c>
      <c r="CD92" s="31">
        <f t="shared" si="80"/>
        <v>10258424.589234047</v>
      </c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50"/>
      <c r="CR92" s="69">
        <v>38368.572</v>
      </c>
      <c r="CS92" s="31">
        <v>88</v>
      </c>
      <c r="CT92" s="31">
        <f t="shared" si="66"/>
        <v>7744</v>
      </c>
      <c r="CU92" s="31">
        <f t="shared" si="67"/>
        <v>681472</v>
      </c>
      <c r="CV92" s="42">
        <f t="shared" si="68"/>
        <v>29874.455115813369</v>
      </c>
      <c r="CW92" s="88">
        <f t="shared" si="69"/>
        <v>8494.1168841866311</v>
      </c>
      <c r="CX92" s="42">
        <f t="shared" si="81"/>
        <v>632.1691600695267</v>
      </c>
      <c r="CY92" s="31">
        <f t="shared" si="82"/>
        <v>455.25040999003477</v>
      </c>
      <c r="CZ92" s="42">
        <f t="shared" si="83"/>
        <v>30329.705525803405</v>
      </c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50"/>
      <c r="DN92" s="69">
        <v>38368.572</v>
      </c>
      <c r="DO92" s="16">
        <f t="shared" si="70"/>
        <v>8494.1168841866311</v>
      </c>
      <c r="DP92">
        <f t="shared" si="86"/>
        <v>0</v>
      </c>
      <c r="DQ92" s="66">
        <f t="shared" si="87"/>
        <v>28701.657895583514</v>
      </c>
      <c r="DR92" s="59">
        <v>29920</v>
      </c>
      <c r="DS92">
        <f t="shared" si="88"/>
        <v>9511.3832270604835</v>
      </c>
      <c r="DT92" s="31">
        <f t="shared" si="89"/>
        <v>0.75210484176840142</v>
      </c>
      <c r="DU92" s="31">
        <f t="shared" si="90"/>
        <v>28857.188772939517</v>
      </c>
      <c r="DV92" s="31">
        <f t="shared" si="91"/>
        <v>832737343.87706649</v>
      </c>
      <c r="EJ92" s="69">
        <f t="shared" si="92"/>
        <v>20364.480000000003</v>
      </c>
      <c r="EK92" s="59">
        <f t="shared" si="103"/>
        <v>11847.96</v>
      </c>
      <c r="EL92" s="66">
        <f t="shared" si="103"/>
        <v>16794.18</v>
      </c>
      <c r="EM92" s="59">
        <f t="shared" si="93"/>
        <v>15040</v>
      </c>
      <c r="EN92">
        <f t="shared" si="94"/>
        <v>17122.690313168161</v>
      </c>
      <c r="EO92" s="31">
        <f t="shared" si="95"/>
        <v>0.15918843431464205</v>
      </c>
      <c r="EP92" s="31">
        <f t="shared" si="96"/>
        <v>3241.7896868318421</v>
      </c>
      <c r="EQ92" s="31">
        <f t="shared" si="97"/>
        <v>10509200.373649294</v>
      </c>
    </row>
    <row r="93" spans="1:147" ht="15.75" thickBot="1" x14ac:dyDescent="0.3">
      <c r="A93" s="4" t="s">
        <v>109</v>
      </c>
      <c r="B93" s="5">
        <v>10</v>
      </c>
      <c r="C93" s="5">
        <v>100</v>
      </c>
      <c r="D93" s="5">
        <v>16960</v>
      </c>
      <c r="E93" s="5">
        <v>20487.96</v>
      </c>
      <c r="F93">
        <f t="shared" si="71"/>
        <v>20364.480000000003</v>
      </c>
      <c r="G93">
        <f t="shared" si="84"/>
        <v>11847.96</v>
      </c>
      <c r="H93">
        <f t="shared" si="98"/>
        <v>16794.18</v>
      </c>
      <c r="I93">
        <f t="shared" si="100"/>
        <v>19748.16</v>
      </c>
      <c r="J93">
        <f t="shared" si="72"/>
        <v>15040</v>
      </c>
      <c r="K93">
        <f t="shared" si="85"/>
        <v>9600</v>
      </c>
      <c r="L93">
        <f t="shared" si="99"/>
        <v>14080</v>
      </c>
      <c r="M93">
        <f t="shared" si="101"/>
        <v>15120</v>
      </c>
      <c r="N93">
        <f t="shared" si="102"/>
        <v>7600</v>
      </c>
      <c r="O93">
        <f t="shared" si="73"/>
        <v>1920</v>
      </c>
      <c r="P93">
        <f t="shared" si="73"/>
        <v>123.47999999999593</v>
      </c>
      <c r="S93" s="43">
        <f t="shared" si="54"/>
        <v>19728.863848183544</v>
      </c>
      <c r="T93" s="31">
        <f t="shared" si="55"/>
        <v>3.7050841168005742E-2</v>
      </c>
      <c r="U93" s="31">
        <f t="shared" si="56"/>
        <v>759.09615181645495</v>
      </c>
      <c r="V93" s="31">
        <f t="shared" si="57"/>
        <v>576226.96770255046</v>
      </c>
      <c r="W93" s="31"/>
      <c r="X93" s="27"/>
      <c r="Y93" s="27"/>
      <c r="Z93" s="31"/>
      <c r="AA93" s="31"/>
      <c r="AB93" s="31"/>
      <c r="AC93" s="31"/>
      <c r="AD93" s="31"/>
      <c r="AE93" s="31"/>
      <c r="AF93" s="31"/>
      <c r="AG93" s="31"/>
      <c r="AH93" s="50"/>
      <c r="AJ93" s="122">
        <v>89</v>
      </c>
      <c r="AK93" s="123">
        <v>40734.912000000004</v>
      </c>
      <c r="AL93" s="124">
        <f t="shared" si="58"/>
        <v>1858.5117459634089</v>
      </c>
      <c r="AM93" s="124">
        <f t="shared" si="59"/>
        <v>0.9543754569553653</v>
      </c>
      <c r="AN93" s="124">
        <f t="shared" si="60"/>
        <v>38876.400254036598</v>
      </c>
      <c r="AO93" s="124">
        <f t="shared" si="61"/>
        <v>1511374496.7120569</v>
      </c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7"/>
      <c r="BC93" s="122">
        <v>89</v>
      </c>
      <c r="BD93" s="123">
        <v>40734.912000000004</v>
      </c>
      <c r="BE93" s="123">
        <v>16960</v>
      </c>
      <c r="BF93" s="123">
        <v>14480</v>
      </c>
      <c r="BG93" s="124">
        <f t="shared" si="62"/>
        <v>4229.2260858776663</v>
      </c>
      <c r="BH93" s="124">
        <f t="shared" si="63"/>
        <v>0.89617686946573827</v>
      </c>
      <c r="BI93" s="124">
        <f t="shared" si="64"/>
        <v>36505.685914122339</v>
      </c>
      <c r="BJ93" s="124">
        <f t="shared" si="65"/>
        <v>1332665104.0605502</v>
      </c>
      <c r="BK93" s="124"/>
      <c r="BL93" s="124"/>
      <c r="BM93" s="124"/>
      <c r="BN93" s="124"/>
      <c r="BO93" s="124"/>
      <c r="BP93" s="124"/>
      <c r="BQ93" s="124"/>
      <c r="BR93" s="124"/>
      <c r="BS93" s="124"/>
      <c r="BT93" s="124"/>
      <c r="BU93" s="124"/>
      <c r="BV93" s="127"/>
      <c r="BX93" s="69">
        <f t="shared" si="74"/>
        <v>20487.96</v>
      </c>
      <c r="BY93" s="59">
        <f t="shared" si="75"/>
        <v>20364.480000000003</v>
      </c>
      <c r="BZ93" s="59">
        <f t="shared" si="76"/>
        <v>16960</v>
      </c>
      <c r="CA93" s="31">
        <f t="shared" si="77"/>
        <v>20372.596245177985</v>
      </c>
      <c r="CB93" s="31">
        <f t="shared" si="78"/>
        <v>5.6308073044858548E-3</v>
      </c>
      <c r="CC93" s="31">
        <f t="shared" si="79"/>
        <v>115.36375482201402</v>
      </c>
      <c r="CD93" s="31">
        <f t="shared" si="80"/>
        <v>13308.795926633762</v>
      </c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50"/>
      <c r="CR93" s="69">
        <v>40734.912000000004</v>
      </c>
      <c r="CS93" s="31">
        <v>89</v>
      </c>
      <c r="CT93" s="31">
        <f t="shared" si="66"/>
        <v>7921</v>
      </c>
      <c r="CU93" s="31">
        <f t="shared" si="67"/>
        <v>704969</v>
      </c>
      <c r="CV93" s="42">
        <f t="shared" si="68"/>
        <v>30472.282292782358</v>
      </c>
      <c r="CW93" s="88">
        <f t="shared" si="69"/>
        <v>10262.629707217646</v>
      </c>
      <c r="CX93" s="42">
        <f t="shared" si="81"/>
        <v>8494.1168841866311</v>
      </c>
      <c r="CY93" s="31">
        <f t="shared" si="82"/>
        <v>1089.2013595049953</v>
      </c>
      <c r="CZ93" s="42">
        <f t="shared" si="83"/>
        <v>31561.483652287352</v>
      </c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50"/>
      <c r="DN93" s="69">
        <v>40734.912000000004</v>
      </c>
      <c r="DO93" s="16">
        <f t="shared" si="70"/>
        <v>10262.629707217646</v>
      </c>
      <c r="DP93">
        <f t="shared" si="86"/>
        <v>0</v>
      </c>
      <c r="DQ93" s="66">
        <f t="shared" si="87"/>
        <v>29284.262839930474</v>
      </c>
      <c r="DR93" s="59">
        <v>31440</v>
      </c>
      <c r="DS93">
        <f t="shared" si="88"/>
        <v>9673.0689894633688</v>
      </c>
      <c r="DT93" s="31">
        <f t="shared" si="89"/>
        <v>0.76253615106709038</v>
      </c>
      <c r="DU93" s="31">
        <f t="shared" si="90"/>
        <v>31061.843010536635</v>
      </c>
      <c r="DV93" s="31">
        <f t="shared" si="91"/>
        <v>964838091.2112236</v>
      </c>
      <c r="EJ93" s="69">
        <f t="shared" si="92"/>
        <v>20487.96</v>
      </c>
      <c r="EK93" s="59">
        <f t="shared" si="103"/>
        <v>20364.480000000003</v>
      </c>
      <c r="EL93" s="66">
        <f t="shared" si="103"/>
        <v>11847.96</v>
      </c>
      <c r="EM93" s="59">
        <f t="shared" si="93"/>
        <v>16960</v>
      </c>
      <c r="EN93">
        <f t="shared" si="94"/>
        <v>20425.076295184197</v>
      </c>
      <c r="EO93" s="31">
        <f t="shared" si="95"/>
        <v>3.0693004484488476E-3</v>
      </c>
      <c r="EP93" s="31">
        <f t="shared" si="96"/>
        <v>62.883704815802048</v>
      </c>
      <c r="EQ93" s="31">
        <f t="shared" si="97"/>
        <v>3954.3603313609256</v>
      </c>
    </row>
    <row r="94" spans="1:147" ht="15.75" thickBot="1" x14ac:dyDescent="0.3">
      <c r="A94" s="4" t="s">
        <v>110</v>
      </c>
      <c r="B94" s="5">
        <v>11</v>
      </c>
      <c r="C94" s="5">
        <v>101</v>
      </c>
      <c r="D94" s="5">
        <v>17120</v>
      </c>
      <c r="E94" s="5">
        <v>20824.919999999998</v>
      </c>
      <c r="F94">
        <f t="shared" si="71"/>
        <v>20487.96</v>
      </c>
      <c r="G94">
        <f t="shared" si="84"/>
        <v>20364.480000000003</v>
      </c>
      <c r="H94">
        <f t="shared" si="98"/>
        <v>11847.96</v>
      </c>
      <c r="I94">
        <f t="shared" si="100"/>
        <v>16794.18</v>
      </c>
      <c r="J94">
        <f t="shared" si="72"/>
        <v>16960</v>
      </c>
      <c r="K94">
        <f t="shared" si="85"/>
        <v>15040</v>
      </c>
      <c r="L94">
        <f t="shared" si="99"/>
        <v>9600</v>
      </c>
      <c r="M94">
        <f t="shared" si="101"/>
        <v>14080</v>
      </c>
      <c r="N94">
        <f t="shared" si="102"/>
        <v>15120</v>
      </c>
      <c r="O94">
        <f t="shared" si="73"/>
        <v>160</v>
      </c>
      <c r="P94">
        <f t="shared" si="73"/>
        <v>336.95999999999913</v>
      </c>
      <c r="S94" s="43">
        <f t="shared" si="54"/>
        <v>19838.156846152306</v>
      </c>
      <c r="T94" s="31">
        <f t="shared" si="55"/>
        <v>4.7383766845091969E-2</v>
      </c>
      <c r="U94" s="31">
        <f t="shared" si="56"/>
        <v>986.76315384769259</v>
      </c>
      <c r="V94" s="31">
        <f t="shared" si="57"/>
        <v>973701.52179144509</v>
      </c>
      <c r="W94" s="31"/>
      <c r="X94" s="27"/>
      <c r="Y94" s="27"/>
      <c r="Z94" s="31"/>
      <c r="AA94" s="31"/>
      <c r="AB94" s="31"/>
      <c r="AC94" s="31"/>
      <c r="AD94" s="31"/>
      <c r="AE94" s="31"/>
      <c r="AF94" s="31"/>
      <c r="AG94" s="31"/>
      <c r="AH94" s="50"/>
      <c r="AJ94" s="122">
        <v>90</v>
      </c>
      <c r="AK94" s="123">
        <v>43091.892</v>
      </c>
      <c r="AL94" s="124">
        <f t="shared" si="58"/>
        <v>1869.3538200678784</v>
      </c>
      <c r="AM94" s="124">
        <f t="shared" si="59"/>
        <v>0.95661936078211929</v>
      </c>
      <c r="AN94" s="124">
        <f t="shared" si="60"/>
        <v>41222.538179932119</v>
      </c>
      <c r="AO94" s="124">
        <f t="shared" si="61"/>
        <v>1699297653.9959612</v>
      </c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7"/>
      <c r="BC94" s="122">
        <v>90</v>
      </c>
      <c r="BD94" s="123">
        <v>43091.892</v>
      </c>
      <c r="BE94" s="123">
        <v>17120</v>
      </c>
      <c r="BF94" s="123">
        <v>16400</v>
      </c>
      <c r="BG94" s="124">
        <f t="shared" si="62"/>
        <v>4440.0237883847703</v>
      </c>
      <c r="BH94" s="124">
        <f t="shared" si="63"/>
        <v>0.89696382353356008</v>
      </c>
      <c r="BI94" s="124">
        <f t="shared" si="64"/>
        <v>38651.868211615227</v>
      </c>
      <c r="BJ94" s="124">
        <f t="shared" si="65"/>
        <v>1493966916.2480717</v>
      </c>
      <c r="BK94" s="124"/>
      <c r="BL94" s="124"/>
      <c r="BM94" s="124"/>
      <c r="BN94" s="124"/>
      <c r="BO94" s="124"/>
      <c r="BP94" s="124"/>
      <c r="BQ94" s="124"/>
      <c r="BR94" s="124"/>
      <c r="BS94" s="124"/>
      <c r="BT94" s="124"/>
      <c r="BU94" s="124"/>
      <c r="BV94" s="127"/>
      <c r="BX94" s="69">
        <f t="shared" si="74"/>
        <v>20824.919999999998</v>
      </c>
      <c r="BY94" s="59">
        <f t="shared" si="75"/>
        <v>20487.96</v>
      </c>
      <c r="BZ94" s="59">
        <f t="shared" si="76"/>
        <v>17120</v>
      </c>
      <c r="CA94" s="31">
        <f t="shared" si="77"/>
        <v>20500.797629633664</v>
      </c>
      <c r="CB94" s="31">
        <f t="shared" si="78"/>
        <v>1.556415920763847E-2</v>
      </c>
      <c r="CC94" s="31">
        <f t="shared" si="79"/>
        <v>324.12237036633451</v>
      </c>
      <c r="CD94" s="31">
        <f t="shared" si="80"/>
        <v>105055.31097189132</v>
      </c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50"/>
      <c r="CR94" s="69">
        <v>43091.892</v>
      </c>
      <c r="CS94" s="31">
        <v>90</v>
      </c>
      <c r="CT94" s="31">
        <f t="shared" si="66"/>
        <v>8100</v>
      </c>
      <c r="CU94" s="31">
        <f t="shared" si="67"/>
        <v>729000</v>
      </c>
      <c r="CV94" s="42">
        <f t="shared" si="68"/>
        <v>31077.791940387611</v>
      </c>
      <c r="CW94" s="88">
        <f t="shared" si="69"/>
        <v>12014.100059612389</v>
      </c>
      <c r="CX94" s="42">
        <f t="shared" si="81"/>
        <v>10262.629707217646</v>
      </c>
      <c r="CY94" s="31">
        <f t="shared" si="82"/>
        <v>1231.806019664549</v>
      </c>
      <c r="CZ94" s="42">
        <f t="shared" si="83"/>
        <v>32309.59796005216</v>
      </c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50"/>
      <c r="DN94" s="69">
        <v>43091.892</v>
      </c>
      <c r="DO94" s="16">
        <f t="shared" si="70"/>
        <v>12014.100059612389</v>
      </c>
      <c r="DP94">
        <f t="shared" si="86"/>
        <v>0</v>
      </c>
      <c r="DQ94" s="66">
        <f t="shared" si="87"/>
        <v>29874.455115813369</v>
      </c>
      <c r="DR94" s="59">
        <v>33520</v>
      </c>
      <c r="DS94">
        <f t="shared" si="88"/>
        <v>9867.4308553104202</v>
      </c>
      <c r="DT94" s="31">
        <f t="shared" si="89"/>
        <v>0.77101421178465734</v>
      </c>
      <c r="DU94" s="31">
        <f t="shared" si="90"/>
        <v>33224.46114468958</v>
      </c>
      <c r="DV94" s="31">
        <f t="shared" si="91"/>
        <v>1103864818.3549876</v>
      </c>
      <c r="EJ94" s="69">
        <f t="shared" si="92"/>
        <v>20824.919999999998</v>
      </c>
      <c r="EK94" s="59">
        <f t="shared" si="103"/>
        <v>20487.96</v>
      </c>
      <c r="EL94" s="66">
        <f t="shared" si="103"/>
        <v>20364.480000000003</v>
      </c>
      <c r="EM94" s="59">
        <f t="shared" si="93"/>
        <v>17120</v>
      </c>
      <c r="EN94">
        <f t="shared" si="94"/>
        <v>20515.257167840391</v>
      </c>
      <c r="EO94" s="31">
        <f t="shared" si="95"/>
        <v>1.4869820972162546E-2</v>
      </c>
      <c r="EP94" s="31">
        <f t="shared" si="96"/>
        <v>309.66283215960721</v>
      </c>
      <c r="EQ94" s="31">
        <f t="shared" si="97"/>
        <v>95891.069621109069</v>
      </c>
    </row>
    <row r="95" spans="1:147" ht="15.75" thickBot="1" x14ac:dyDescent="0.3">
      <c r="A95" s="4" t="s">
        <v>111</v>
      </c>
      <c r="B95" s="5">
        <v>12</v>
      </c>
      <c r="C95" s="5">
        <v>102</v>
      </c>
      <c r="D95" s="5">
        <v>14240</v>
      </c>
      <c r="E95" s="5">
        <v>16785.900000000001</v>
      </c>
      <c r="F95">
        <f t="shared" si="71"/>
        <v>20824.919999999998</v>
      </c>
      <c r="G95">
        <f t="shared" si="84"/>
        <v>20487.96</v>
      </c>
      <c r="H95">
        <f t="shared" si="98"/>
        <v>20364.480000000003</v>
      </c>
      <c r="I95">
        <f t="shared" si="100"/>
        <v>11847.96</v>
      </c>
      <c r="J95">
        <f t="shared" si="72"/>
        <v>17120</v>
      </c>
      <c r="K95">
        <f t="shared" si="85"/>
        <v>16960</v>
      </c>
      <c r="L95">
        <f t="shared" si="99"/>
        <v>15040</v>
      </c>
      <c r="M95">
        <f t="shared" si="101"/>
        <v>9600</v>
      </c>
      <c r="N95">
        <f t="shared" si="102"/>
        <v>14080</v>
      </c>
      <c r="O95">
        <f t="shared" si="73"/>
        <v>-2880</v>
      </c>
      <c r="P95">
        <f t="shared" si="73"/>
        <v>-4039.0199999999968</v>
      </c>
      <c r="S95" s="43">
        <f t="shared" si="54"/>
        <v>17870.882882714512</v>
      </c>
      <c r="T95" s="31">
        <f t="shared" si="55"/>
        <v>6.4636562991231342E-2</v>
      </c>
      <c r="U95" s="31">
        <f t="shared" si="56"/>
        <v>1084.9828827145102</v>
      </c>
      <c r="V95" s="31">
        <f t="shared" si="57"/>
        <v>1177187.8557834886</v>
      </c>
      <c r="W95" s="31"/>
      <c r="X95" s="27"/>
      <c r="Y95" s="27"/>
      <c r="Z95" s="31"/>
      <c r="AA95" s="31"/>
      <c r="AB95" s="31"/>
      <c r="AC95" s="31"/>
      <c r="AD95" s="31"/>
      <c r="AE95" s="31"/>
      <c r="AF95" s="31"/>
      <c r="AG95" s="31"/>
      <c r="AH95" s="50"/>
      <c r="AJ95" s="122">
        <v>91</v>
      </c>
      <c r="AK95" s="123">
        <v>33422.436000000002</v>
      </c>
      <c r="AL95" s="124">
        <f t="shared" si="58"/>
        <v>1880.1958941723478</v>
      </c>
      <c r="AM95" s="124">
        <f t="shared" si="59"/>
        <v>0.94374449863043053</v>
      </c>
      <c r="AN95" s="124">
        <f t="shared" si="60"/>
        <v>31542.240105827652</v>
      </c>
      <c r="AO95" s="124">
        <f t="shared" si="61"/>
        <v>994912910.89368236</v>
      </c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7"/>
      <c r="BC95" s="122">
        <v>91</v>
      </c>
      <c r="BD95" s="123">
        <v>33422.436000000002</v>
      </c>
      <c r="BE95" s="123">
        <v>14240</v>
      </c>
      <c r="BF95" s="123">
        <v>12560</v>
      </c>
      <c r="BG95" s="124">
        <f t="shared" si="62"/>
        <v>3812.8764502115364</v>
      </c>
      <c r="BH95" s="124">
        <f t="shared" si="63"/>
        <v>0.88591865505519896</v>
      </c>
      <c r="BI95" s="124">
        <f t="shared" si="64"/>
        <v>29609.559549788464</v>
      </c>
      <c r="BJ95" s="124">
        <f t="shared" si="65"/>
        <v>876726016.7324692</v>
      </c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7"/>
      <c r="BX95" s="69">
        <f t="shared" si="74"/>
        <v>16785.900000000001</v>
      </c>
      <c r="BY95" s="59">
        <f t="shared" si="75"/>
        <v>20824.919999999998</v>
      </c>
      <c r="BZ95" s="59">
        <f t="shared" si="76"/>
        <v>14240</v>
      </c>
      <c r="CA95" s="31">
        <f t="shared" si="77"/>
        <v>18801.740528359864</v>
      </c>
      <c r="CB95" s="31">
        <f t="shared" si="78"/>
        <v>0.12009129855175249</v>
      </c>
      <c r="CC95" s="31">
        <f t="shared" si="79"/>
        <v>2015.8405283598622</v>
      </c>
      <c r="CD95" s="31">
        <f t="shared" si="80"/>
        <v>4063613.0357781686</v>
      </c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50"/>
      <c r="CR95" s="69">
        <v>33422.436000000002</v>
      </c>
      <c r="CS95" s="31">
        <v>91</v>
      </c>
      <c r="CT95" s="31">
        <f t="shared" si="66"/>
        <v>8281</v>
      </c>
      <c r="CU95" s="31">
        <f t="shared" si="67"/>
        <v>753571</v>
      </c>
      <c r="CV95" s="42">
        <f t="shared" si="68"/>
        <v>31691.031628179317</v>
      </c>
      <c r="CW95" s="88">
        <f t="shared" si="69"/>
        <v>1731.4043718206849</v>
      </c>
      <c r="CX95" s="42">
        <f t="shared" si="81"/>
        <v>12014.100059612389</v>
      </c>
      <c r="CY95" s="31">
        <f t="shared" si="82"/>
        <v>1373.0364541460553</v>
      </c>
      <c r="CZ95" s="42">
        <f t="shared" si="83"/>
        <v>33064.068082325372</v>
      </c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50"/>
      <c r="DN95" s="69">
        <v>33422.436000000002</v>
      </c>
      <c r="DO95" s="16">
        <f t="shared" si="70"/>
        <v>1731.4043718206849</v>
      </c>
      <c r="DP95">
        <f t="shared" si="86"/>
        <v>0</v>
      </c>
      <c r="DQ95" s="66">
        <f t="shared" si="87"/>
        <v>30472.282292782358</v>
      </c>
      <c r="DR95" s="59">
        <v>26800</v>
      </c>
      <c r="DS95">
        <f t="shared" si="88"/>
        <v>9564.7881360574011</v>
      </c>
      <c r="DT95" s="31">
        <f t="shared" si="89"/>
        <v>0.71382133438575801</v>
      </c>
      <c r="DU95" s="31">
        <f t="shared" si="90"/>
        <v>23857.647863942599</v>
      </c>
      <c r="DV95" s="31">
        <f t="shared" si="91"/>
        <v>569187361.59988487</v>
      </c>
      <c r="EJ95" s="69">
        <f t="shared" si="92"/>
        <v>16785.900000000001</v>
      </c>
      <c r="EK95" s="59">
        <f t="shared" si="103"/>
        <v>20824.919999999998</v>
      </c>
      <c r="EL95" s="66">
        <f t="shared" si="103"/>
        <v>20487.96</v>
      </c>
      <c r="EM95" s="59">
        <f t="shared" si="93"/>
        <v>14240</v>
      </c>
      <c r="EN95">
        <f t="shared" si="94"/>
        <v>18804.07516590313</v>
      </c>
      <c r="EO95" s="31">
        <f t="shared" si="95"/>
        <v>0.12023038180277069</v>
      </c>
      <c r="EP95" s="31">
        <f t="shared" si="96"/>
        <v>2018.1751659031288</v>
      </c>
      <c r="EQ95" s="31">
        <f t="shared" si="97"/>
        <v>4073031.0002681212</v>
      </c>
    </row>
    <row r="96" spans="1:147" ht="15.75" thickBot="1" x14ac:dyDescent="0.3">
      <c r="A96" s="4" t="s">
        <v>112</v>
      </c>
      <c r="B96" s="5">
        <v>13</v>
      </c>
      <c r="C96" s="5">
        <v>103</v>
      </c>
      <c r="D96" s="5">
        <v>14880</v>
      </c>
      <c r="E96" s="5">
        <v>18435.96</v>
      </c>
      <c r="F96">
        <f t="shared" si="71"/>
        <v>16785.900000000001</v>
      </c>
      <c r="G96">
        <f t="shared" si="84"/>
        <v>20824.919999999998</v>
      </c>
      <c r="H96">
        <f t="shared" si="98"/>
        <v>20487.96</v>
      </c>
      <c r="I96">
        <f t="shared" si="100"/>
        <v>20364.480000000003</v>
      </c>
      <c r="J96">
        <f t="shared" si="72"/>
        <v>14240</v>
      </c>
      <c r="K96">
        <f t="shared" si="85"/>
        <v>17120</v>
      </c>
      <c r="L96">
        <f t="shared" si="99"/>
        <v>16960</v>
      </c>
      <c r="M96">
        <f t="shared" si="101"/>
        <v>15040</v>
      </c>
      <c r="N96">
        <f t="shared" si="102"/>
        <v>9600</v>
      </c>
      <c r="O96">
        <f t="shared" si="73"/>
        <v>640</v>
      </c>
      <c r="P96">
        <f t="shared" si="73"/>
        <v>1650.0599999999977</v>
      </c>
      <c r="S96" s="43">
        <f t="shared" si="54"/>
        <v>18308.054874589579</v>
      </c>
      <c r="T96" s="31">
        <f t="shared" si="55"/>
        <v>6.9378066241421506E-3</v>
      </c>
      <c r="U96" s="31">
        <f t="shared" si="56"/>
        <v>127.90512541041971</v>
      </c>
      <c r="V96" s="31">
        <f t="shared" si="57"/>
        <v>16359.721106255194</v>
      </c>
      <c r="W96" s="31"/>
      <c r="X96" s="27"/>
      <c r="Y96" s="27"/>
      <c r="Z96" s="31"/>
      <c r="AA96" s="31"/>
      <c r="AB96" s="31"/>
      <c r="AC96" s="31"/>
      <c r="AD96" s="31"/>
      <c r="AE96" s="31"/>
      <c r="AF96" s="31"/>
      <c r="AG96" s="31"/>
      <c r="AH96" s="50"/>
      <c r="AJ96" s="122">
        <v>92</v>
      </c>
      <c r="AK96" s="123">
        <v>36796.307999999997</v>
      </c>
      <c r="AL96" s="124">
        <f t="shared" si="58"/>
        <v>1891.0379682768175</v>
      </c>
      <c r="AM96" s="124">
        <f t="shared" si="59"/>
        <v>0.94860794272412285</v>
      </c>
      <c r="AN96" s="124">
        <f t="shared" si="60"/>
        <v>34905.270031723179</v>
      </c>
      <c r="AO96" s="124">
        <f t="shared" si="61"/>
        <v>1218377875.9875124</v>
      </c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7"/>
      <c r="BC96" s="122">
        <v>92</v>
      </c>
      <c r="BD96" s="123">
        <v>36796.307999999997</v>
      </c>
      <c r="BE96" s="123">
        <v>14880</v>
      </c>
      <c r="BF96" s="123">
        <v>14480</v>
      </c>
      <c r="BG96" s="124">
        <f t="shared" si="62"/>
        <v>4062.2151401859583</v>
      </c>
      <c r="BH96" s="124">
        <f t="shared" si="63"/>
        <v>0.88960264328187599</v>
      </c>
      <c r="BI96" s="124">
        <f t="shared" si="64"/>
        <v>32734.092859814038</v>
      </c>
      <c r="BJ96" s="124">
        <f t="shared" si="65"/>
        <v>1071520835.3549284</v>
      </c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7"/>
      <c r="BX96" s="69">
        <f t="shared" si="74"/>
        <v>18435.96</v>
      </c>
      <c r="BY96" s="59">
        <f t="shared" si="75"/>
        <v>16785.900000000001</v>
      </c>
      <c r="BZ96" s="59">
        <f t="shared" si="76"/>
        <v>14880</v>
      </c>
      <c r="CA96" s="31">
        <f t="shared" si="77"/>
        <v>18236.798992759577</v>
      </c>
      <c r="CB96" s="31">
        <f t="shared" si="78"/>
        <v>1.0802855248135812E-2</v>
      </c>
      <c r="CC96" s="31">
        <f t="shared" si="79"/>
        <v>199.1610072404219</v>
      </c>
      <c r="CD96" s="31">
        <f t="shared" si="80"/>
        <v>39665.106805019386</v>
      </c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50"/>
      <c r="CR96" s="69">
        <v>36796.307999999997</v>
      </c>
      <c r="CS96" s="31">
        <v>92</v>
      </c>
      <c r="CT96" s="31">
        <f t="shared" si="66"/>
        <v>8464</v>
      </c>
      <c r="CU96" s="31">
        <f t="shared" si="67"/>
        <v>778688</v>
      </c>
      <c r="CV96" s="42">
        <f t="shared" si="68"/>
        <v>32312.04892570763</v>
      </c>
      <c r="CW96" s="88">
        <f t="shared" si="69"/>
        <v>4484.2590742923676</v>
      </c>
      <c r="CX96" s="42">
        <f t="shared" si="81"/>
        <v>1731.4043718206849</v>
      </c>
      <c r="CY96" s="31">
        <f t="shared" si="82"/>
        <v>543.88763204790371</v>
      </c>
      <c r="CZ96" s="42">
        <f t="shared" si="83"/>
        <v>32855.936557755536</v>
      </c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50"/>
      <c r="DN96" s="69">
        <v>36796.307999999997</v>
      </c>
      <c r="DO96" s="16">
        <f t="shared" si="70"/>
        <v>4484.2590742923676</v>
      </c>
      <c r="DP96">
        <f t="shared" si="86"/>
        <v>0</v>
      </c>
      <c r="DQ96" s="66">
        <f t="shared" si="87"/>
        <v>31077.791940387611</v>
      </c>
      <c r="DR96" s="59">
        <v>29360</v>
      </c>
      <c r="DS96">
        <f t="shared" si="88"/>
        <v>9788.3028382467583</v>
      </c>
      <c r="DT96" s="31">
        <f t="shared" si="89"/>
        <v>0.73398682176900032</v>
      </c>
      <c r="DU96" s="31">
        <f t="shared" si="90"/>
        <v>27008.005161753237</v>
      </c>
      <c r="DV96" s="31">
        <f t="shared" si="91"/>
        <v>729432342.81728947</v>
      </c>
      <c r="EJ96" s="69">
        <f t="shared" si="92"/>
        <v>18435.96</v>
      </c>
      <c r="EK96" s="59">
        <f t="shared" si="103"/>
        <v>16785.900000000001</v>
      </c>
      <c r="EL96" s="66">
        <f t="shared" si="103"/>
        <v>20824.919999999998</v>
      </c>
      <c r="EM96" s="59">
        <f t="shared" si="93"/>
        <v>14880</v>
      </c>
      <c r="EN96">
        <f t="shared" si="94"/>
        <v>18212.619917209762</v>
      </c>
      <c r="EO96" s="31">
        <f t="shared" si="95"/>
        <v>1.2114372280599271E-2</v>
      </c>
      <c r="EP96" s="31">
        <f t="shared" si="96"/>
        <v>223.34008279023692</v>
      </c>
      <c r="EQ96" s="31">
        <f t="shared" si="97"/>
        <v>49880.792580749883</v>
      </c>
    </row>
    <row r="97" spans="1:147" ht="15.75" thickBot="1" x14ac:dyDescent="0.3">
      <c r="A97" s="4" t="s">
        <v>113</v>
      </c>
      <c r="B97" s="5">
        <v>14</v>
      </c>
      <c r="C97" s="5">
        <v>104</v>
      </c>
      <c r="D97" s="5">
        <v>14560</v>
      </c>
      <c r="E97" s="5">
        <v>18350.82</v>
      </c>
      <c r="F97">
        <f t="shared" si="71"/>
        <v>18435.96</v>
      </c>
      <c r="G97">
        <f t="shared" si="84"/>
        <v>16785.900000000001</v>
      </c>
      <c r="H97">
        <f t="shared" si="98"/>
        <v>20824.919999999998</v>
      </c>
      <c r="I97">
        <f t="shared" si="100"/>
        <v>20487.96</v>
      </c>
      <c r="J97">
        <f t="shared" si="72"/>
        <v>14880</v>
      </c>
      <c r="K97">
        <f t="shared" si="85"/>
        <v>14240</v>
      </c>
      <c r="L97">
        <f t="shared" si="99"/>
        <v>17120</v>
      </c>
      <c r="M97">
        <f t="shared" si="101"/>
        <v>16960</v>
      </c>
      <c r="N97">
        <f t="shared" si="102"/>
        <v>15040</v>
      </c>
      <c r="O97">
        <f t="shared" si="73"/>
        <v>-320</v>
      </c>
      <c r="P97">
        <f t="shared" si="73"/>
        <v>-85.139999999999418</v>
      </c>
      <c r="S97" s="43">
        <f t="shared" si="54"/>
        <v>18089.468878652042</v>
      </c>
      <c r="T97" s="31">
        <f t="shared" si="55"/>
        <v>1.4241931496682863E-2</v>
      </c>
      <c r="U97" s="31">
        <f t="shared" si="56"/>
        <v>261.35112134795781</v>
      </c>
      <c r="V97" s="31">
        <f t="shared" si="57"/>
        <v>68304.408629834972</v>
      </c>
      <c r="W97" s="31"/>
      <c r="X97" s="27"/>
      <c r="Y97" s="27"/>
      <c r="Z97" s="31"/>
      <c r="AA97" s="31"/>
      <c r="AB97" s="31"/>
      <c r="AC97" s="31"/>
      <c r="AD97" s="31"/>
      <c r="AE97" s="31"/>
      <c r="AF97" s="31"/>
      <c r="AG97" s="31"/>
      <c r="AH97" s="50"/>
      <c r="AJ97" s="122">
        <v>93</v>
      </c>
      <c r="AK97" s="123">
        <v>36747.119999999995</v>
      </c>
      <c r="AL97" s="124">
        <f t="shared" si="58"/>
        <v>1901.8800423812872</v>
      </c>
      <c r="AM97" s="124">
        <f t="shared" si="59"/>
        <v>0.94824410613998356</v>
      </c>
      <c r="AN97" s="124">
        <f t="shared" si="60"/>
        <v>34845.239957618709</v>
      </c>
      <c r="AO97" s="124">
        <f t="shared" si="61"/>
        <v>1214190747.7040274</v>
      </c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7"/>
      <c r="BC97" s="122">
        <v>93</v>
      </c>
      <c r="BD97" s="123">
        <v>36747.119999999995</v>
      </c>
      <c r="BE97" s="123">
        <v>14560</v>
      </c>
      <c r="BF97" s="123">
        <v>14000</v>
      </c>
      <c r="BG97" s="124">
        <f t="shared" si="62"/>
        <v>3987.0334718699132</v>
      </c>
      <c r="BH97" s="124">
        <f t="shared" si="63"/>
        <v>0.89150079048725683</v>
      </c>
      <c r="BI97" s="124">
        <f t="shared" si="64"/>
        <v>32760.086528130083</v>
      </c>
      <c r="BJ97" s="124">
        <f t="shared" si="65"/>
        <v>1073223269.3305701</v>
      </c>
      <c r="BK97" s="124"/>
      <c r="BL97" s="124"/>
      <c r="BM97" s="124"/>
      <c r="BN97" s="124"/>
      <c r="BO97" s="124"/>
      <c r="BP97" s="124"/>
      <c r="BQ97" s="124"/>
      <c r="BR97" s="124"/>
      <c r="BS97" s="124"/>
      <c r="BT97" s="124"/>
      <c r="BU97" s="124"/>
      <c r="BV97" s="127"/>
      <c r="BX97" s="69">
        <f t="shared" si="74"/>
        <v>18350.82</v>
      </c>
      <c r="BY97" s="59">
        <f t="shared" si="75"/>
        <v>18435.96</v>
      </c>
      <c r="BZ97" s="59">
        <f t="shared" si="76"/>
        <v>14560</v>
      </c>
      <c r="CA97" s="31">
        <f t="shared" si="77"/>
        <v>18431.429714965441</v>
      </c>
      <c r="CB97" s="31">
        <f t="shared" si="78"/>
        <v>4.3927037029103623E-3</v>
      </c>
      <c r="CC97" s="31">
        <f t="shared" si="79"/>
        <v>80.609714965441526</v>
      </c>
      <c r="CD97" s="31">
        <f t="shared" si="80"/>
        <v>6497.9261468097275</v>
      </c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50"/>
      <c r="CR97" s="69">
        <v>36747.119999999995</v>
      </c>
      <c r="CS97" s="31">
        <v>93</v>
      </c>
      <c r="CT97" s="31">
        <f t="shared" si="66"/>
        <v>8649</v>
      </c>
      <c r="CU97" s="31">
        <f t="shared" si="67"/>
        <v>804357</v>
      </c>
      <c r="CV97" s="42">
        <f t="shared" si="68"/>
        <v>32940.891402522735</v>
      </c>
      <c r="CW97" s="88">
        <f t="shared" si="69"/>
        <v>3806.2285974772603</v>
      </c>
      <c r="CX97" s="42">
        <f t="shared" si="81"/>
        <v>4484.2590742923676</v>
      </c>
      <c r="CY97" s="31">
        <f t="shared" si="82"/>
        <v>765.86504957196018</v>
      </c>
      <c r="CZ97" s="42">
        <f t="shared" si="83"/>
        <v>33706.756452094698</v>
      </c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50"/>
      <c r="DN97" s="69">
        <v>36747.119999999995</v>
      </c>
      <c r="DO97" s="16">
        <f t="shared" si="70"/>
        <v>3806.2285974772603</v>
      </c>
      <c r="DP97">
        <f t="shared" si="86"/>
        <v>0</v>
      </c>
      <c r="DQ97" s="66">
        <f t="shared" si="87"/>
        <v>31691.031628179317</v>
      </c>
      <c r="DR97" s="59">
        <v>28560</v>
      </c>
      <c r="DS97">
        <f t="shared" si="88"/>
        <v>9822.6775080323459</v>
      </c>
      <c r="DT97" s="31">
        <f t="shared" si="89"/>
        <v>0.73269531032547996</v>
      </c>
      <c r="DU97" s="31">
        <f t="shared" si="90"/>
        <v>26924.442491967649</v>
      </c>
      <c r="DV97" s="31">
        <f t="shared" si="91"/>
        <v>724925603.50327313</v>
      </c>
      <c r="EJ97" s="69">
        <f t="shared" si="92"/>
        <v>18350.82</v>
      </c>
      <c r="EK97" s="59">
        <f t="shared" si="103"/>
        <v>18435.96</v>
      </c>
      <c r="EL97" s="66">
        <f t="shared" si="103"/>
        <v>16785.900000000001</v>
      </c>
      <c r="EM97" s="59">
        <f t="shared" si="93"/>
        <v>14560</v>
      </c>
      <c r="EN97">
        <f t="shared" si="94"/>
        <v>18435.962948783232</v>
      </c>
      <c r="EO97" s="31">
        <f t="shared" si="95"/>
        <v>4.6397353787586597E-3</v>
      </c>
      <c r="EP97" s="31">
        <f t="shared" si="96"/>
        <v>85.142948783231986</v>
      </c>
      <c r="EQ97" s="31">
        <f t="shared" si="97"/>
        <v>7249.3217275040652</v>
      </c>
    </row>
    <row r="98" spans="1:147" ht="15.75" thickBot="1" x14ac:dyDescent="0.3">
      <c r="A98" s="4" t="s">
        <v>114</v>
      </c>
      <c r="B98" s="5">
        <v>15</v>
      </c>
      <c r="C98" s="5">
        <v>105</v>
      </c>
      <c r="D98" s="5">
        <v>12880</v>
      </c>
      <c r="E98" s="5">
        <v>13218.84</v>
      </c>
      <c r="F98">
        <f t="shared" si="71"/>
        <v>18350.82</v>
      </c>
      <c r="G98">
        <f t="shared" si="84"/>
        <v>18435.96</v>
      </c>
      <c r="H98">
        <f t="shared" si="98"/>
        <v>16785.900000000001</v>
      </c>
      <c r="I98">
        <f t="shared" si="100"/>
        <v>20824.919999999998</v>
      </c>
      <c r="J98">
        <f t="shared" si="72"/>
        <v>14560</v>
      </c>
      <c r="K98">
        <f t="shared" si="85"/>
        <v>14880</v>
      </c>
      <c r="L98">
        <f t="shared" si="99"/>
        <v>14240</v>
      </c>
      <c r="M98">
        <f t="shared" si="101"/>
        <v>17120</v>
      </c>
      <c r="N98">
        <f t="shared" si="102"/>
        <v>16960</v>
      </c>
      <c r="O98">
        <f t="shared" si="73"/>
        <v>-1680</v>
      </c>
      <c r="P98">
        <f t="shared" si="73"/>
        <v>-5131.9799999999996</v>
      </c>
      <c r="S98" s="43">
        <f t="shared" si="54"/>
        <v>16941.892399979995</v>
      </c>
      <c r="T98" s="31">
        <f t="shared" si="55"/>
        <v>0.28164743653603458</v>
      </c>
      <c r="U98" s="31">
        <f t="shared" si="56"/>
        <v>3723.0523999799952</v>
      </c>
      <c r="V98" s="31">
        <f t="shared" si="57"/>
        <v>13861119.172996802</v>
      </c>
      <c r="W98" s="31"/>
      <c r="X98" s="27"/>
      <c r="Y98" s="27"/>
      <c r="Z98" s="31"/>
      <c r="AA98" s="31"/>
      <c r="AB98" s="31"/>
      <c r="AC98" s="31"/>
      <c r="AD98" s="31"/>
      <c r="AE98" s="31"/>
      <c r="AF98" s="31"/>
      <c r="AG98" s="31"/>
      <c r="AH98" s="50"/>
      <c r="AJ98" s="122">
        <v>94</v>
      </c>
      <c r="AK98" s="123">
        <v>31827.671999999999</v>
      </c>
      <c r="AL98" s="124">
        <f t="shared" si="58"/>
        <v>1912.7221164857569</v>
      </c>
      <c r="AM98" s="124">
        <f t="shared" si="59"/>
        <v>0.93990380080309488</v>
      </c>
      <c r="AN98" s="124">
        <f t="shared" si="60"/>
        <v>29914.94988351424</v>
      </c>
      <c r="AO98" s="124">
        <f t="shared" si="61"/>
        <v>894904226.53316867</v>
      </c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7"/>
      <c r="BC98" s="122">
        <v>94</v>
      </c>
      <c r="BD98" s="123">
        <v>31827.671999999999</v>
      </c>
      <c r="BE98" s="123">
        <v>12880</v>
      </c>
      <c r="BF98" s="123">
        <v>13440</v>
      </c>
      <c r="BG98" s="124">
        <f t="shared" si="62"/>
        <v>3794.4043929512754</v>
      </c>
      <c r="BH98" s="124">
        <f t="shared" si="63"/>
        <v>0.88078284855545586</v>
      </c>
      <c r="BI98" s="124">
        <f t="shared" si="64"/>
        <v>28033.267607048721</v>
      </c>
      <c r="BJ98" s="124">
        <f t="shared" si="65"/>
        <v>785864092.72840714</v>
      </c>
      <c r="BK98" s="124"/>
      <c r="BL98" s="124"/>
      <c r="BM98" s="124"/>
      <c r="BN98" s="124"/>
      <c r="BO98" s="124"/>
      <c r="BP98" s="124"/>
      <c r="BQ98" s="124"/>
      <c r="BR98" s="124"/>
      <c r="BS98" s="124"/>
      <c r="BT98" s="124"/>
      <c r="BU98" s="124"/>
      <c r="BV98" s="127"/>
      <c r="BX98" s="69">
        <f t="shared" si="74"/>
        <v>13218.84</v>
      </c>
      <c r="BY98" s="59">
        <f t="shared" si="75"/>
        <v>18350.82</v>
      </c>
      <c r="BZ98" s="59">
        <f t="shared" si="76"/>
        <v>12880</v>
      </c>
      <c r="CA98" s="31">
        <f t="shared" si="77"/>
        <v>17373.336375184204</v>
      </c>
      <c r="CB98" s="31">
        <f t="shared" si="78"/>
        <v>0.31428600203831836</v>
      </c>
      <c r="CC98" s="31">
        <f t="shared" si="79"/>
        <v>4154.4963751842042</v>
      </c>
      <c r="CD98" s="31">
        <f t="shared" si="80"/>
        <v>17259840.131418694</v>
      </c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50"/>
      <c r="CR98" s="69">
        <v>31827.671999999999</v>
      </c>
      <c r="CS98" s="31">
        <v>94</v>
      </c>
      <c r="CT98" s="31">
        <f t="shared" si="66"/>
        <v>8836</v>
      </c>
      <c r="CU98" s="31">
        <f t="shared" si="67"/>
        <v>830584</v>
      </c>
      <c r="CV98" s="42">
        <f t="shared" si="68"/>
        <v>33577.606628174799</v>
      </c>
      <c r="CW98" s="88">
        <f t="shared" si="69"/>
        <v>-1749.9346281748003</v>
      </c>
      <c r="CX98" s="42">
        <f t="shared" si="81"/>
        <v>3806.2285974772603</v>
      </c>
      <c r="CY98" s="31">
        <f t="shared" si="82"/>
        <v>711.19182104635456</v>
      </c>
      <c r="CZ98" s="42">
        <f t="shared" si="83"/>
        <v>34288.798449221154</v>
      </c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50"/>
      <c r="DN98" s="69">
        <v>31827.671999999999</v>
      </c>
      <c r="DO98" s="16">
        <f t="shared" si="70"/>
        <v>-1749.9346281748003</v>
      </c>
      <c r="DP98">
        <f t="shared" si="86"/>
        <v>0</v>
      </c>
      <c r="DQ98" s="66">
        <f t="shared" si="87"/>
        <v>32312.04892570763</v>
      </c>
      <c r="DR98" s="59">
        <v>26320</v>
      </c>
      <c r="DS98">
        <f t="shared" si="88"/>
        <v>9776.5720399813654</v>
      </c>
      <c r="DT98" s="31">
        <f t="shared" si="89"/>
        <v>0.69282792533549531</v>
      </c>
      <c r="DU98" s="31">
        <f t="shared" si="90"/>
        <v>22051.099960018633</v>
      </c>
      <c r="DV98" s="31">
        <f t="shared" si="91"/>
        <v>486251009.44673377</v>
      </c>
      <c r="EJ98" s="69">
        <f t="shared" si="92"/>
        <v>13218.84</v>
      </c>
      <c r="EK98" s="59">
        <f t="shared" si="103"/>
        <v>18350.82</v>
      </c>
      <c r="EL98" s="66">
        <f t="shared" si="103"/>
        <v>18435.96</v>
      </c>
      <c r="EM98" s="59">
        <f t="shared" si="93"/>
        <v>12880</v>
      </c>
      <c r="EN98">
        <f t="shared" si="94"/>
        <v>17361.495120871747</v>
      </c>
      <c r="EO98" s="31">
        <f t="shared" si="95"/>
        <v>0.31339021584887528</v>
      </c>
      <c r="EP98" s="31">
        <f t="shared" si="96"/>
        <v>4142.6551208717465</v>
      </c>
      <c r="EQ98" s="31">
        <f t="shared" si="97"/>
        <v>17161591.450484905</v>
      </c>
    </row>
    <row r="99" spans="1:147" ht="15.75" thickBot="1" x14ac:dyDescent="0.3">
      <c r="A99" s="4" t="s">
        <v>115</v>
      </c>
      <c r="B99" s="5">
        <v>16</v>
      </c>
      <c r="C99" s="5">
        <v>106</v>
      </c>
      <c r="D99" s="5">
        <v>14480</v>
      </c>
      <c r="E99" s="5">
        <v>14211</v>
      </c>
      <c r="F99">
        <f t="shared" si="71"/>
        <v>13218.84</v>
      </c>
      <c r="G99">
        <f t="shared" si="84"/>
        <v>18350.82</v>
      </c>
      <c r="H99">
        <f t="shared" si="98"/>
        <v>18435.96</v>
      </c>
      <c r="I99">
        <f t="shared" si="100"/>
        <v>16785.900000000001</v>
      </c>
      <c r="J99">
        <f t="shared" si="72"/>
        <v>12880</v>
      </c>
      <c r="K99">
        <f t="shared" si="85"/>
        <v>14560</v>
      </c>
      <c r="L99">
        <f t="shared" si="99"/>
        <v>14880</v>
      </c>
      <c r="M99">
        <f t="shared" si="101"/>
        <v>14240</v>
      </c>
      <c r="N99">
        <f t="shared" si="102"/>
        <v>17120</v>
      </c>
      <c r="O99">
        <f t="shared" si="73"/>
        <v>1600</v>
      </c>
      <c r="P99">
        <f t="shared" si="73"/>
        <v>992.15999999999985</v>
      </c>
      <c r="S99" s="43">
        <f t="shared" si="54"/>
        <v>18034.822379667661</v>
      </c>
      <c r="T99" s="31">
        <f t="shared" si="55"/>
        <v>0.26907482792679344</v>
      </c>
      <c r="U99" s="31">
        <f t="shared" si="56"/>
        <v>3823.8223796676612</v>
      </c>
      <c r="V99" s="31">
        <f t="shared" si="57"/>
        <v>14621617.591247255</v>
      </c>
      <c r="W99" s="31"/>
      <c r="X99" s="27"/>
      <c r="Y99" s="27"/>
      <c r="Z99" s="31"/>
      <c r="AA99" s="31"/>
      <c r="AB99" s="31"/>
      <c r="AC99" s="31"/>
      <c r="AD99" s="31"/>
      <c r="AE99" s="31"/>
      <c r="AF99" s="31"/>
      <c r="AG99" s="31"/>
      <c r="AH99" s="50"/>
      <c r="AJ99" s="122">
        <v>95</v>
      </c>
      <c r="AK99" s="123">
        <v>30901.98</v>
      </c>
      <c r="AL99" s="124">
        <f t="shared" si="58"/>
        <v>1923.5641905902264</v>
      </c>
      <c r="AM99" s="124">
        <f t="shared" si="59"/>
        <v>0.93775272035674651</v>
      </c>
      <c r="AN99" s="124">
        <f t="shared" si="60"/>
        <v>28978.415809409773</v>
      </c>
      <c r="AO99" s="124">
        <f t="shared" si="61"/>
        <v>839748582.82305026</v>
      </c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7"/>
      <c r="BC99" s="122">
        <v>95</v>
      </c>
      <c r="BD99" s="123">
        <v>30901.98</v>
      </c>
      <c r="BE99" s="123">
        <v>14480</v>
      </c>
      <c r="BF99" s="123">
        <v>14400</v>
      </c>
      <c r="BG99" s="124">
        <f t="shared" si="62"/>
        <v>4021.8497045179993</v>
      </c>
      <c r="BH99" s="124">
        <f t="shared" si="63"/>
        <v>0.86985139125331123</v>
      </c>
      <c r="BI99" s="124">
        <f t="shared" si="64"/>
        <v>26880.130295481998</v>
      </c>
      <c r="BJ99" s="124">
        <f t="shared" si="65"/>
        <v>722541404.70208919</v>
      </c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127"/>
      <c r="BX99" s="69">
        <f t="shared" si="74"/>
        <v>14211</v>
      </c>
      <c r="BY99" s="59">
        <f t="shared" si="75"/>
        <v>13218.84</v>
      </c>
      <c r="BZ99" s="59">
        <f t="shared" si="76"/>
        <v>14480</v>
      </c>
      <c r="CA99" s="31">
        <f t="shared" si="77"/>
        <v>17141.591265921161</v>
      </c>
      <c r="CB99" s="31">
        <f t="shared" si="78"/>
        <v>0.20621991878975166</v>
      </c>
      <c r="CC99" s="31">
        <f t="shared" si="79"/>
        <v>2930.5912659211608</v>
      </c>
      <c r="CD99" s="31">
        <f t="shared" si="80"/>
        <v>8588365.1678933911</v>
      </c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50"/>
      <c r="CR99" s="69">
        <v>30901.98</v>
      </c>
      <c r="CS99" s="31">
        <v>95</v>
      </c>
      <c r="CT99" s="31">
        <f t="shared" si="66"/>
        <v>9025</v>
      </c>
      <c r="CU99" s="31">
        <f t="shared" si="67"/>
        <v>857375</v>
      </c>
      <c r="CV99" s="42">
        <f t="shared" si="68"/>
        <v>34222.242172213999</v>
      </c>
      <c r="CW99" s="88">
        <f t="shared" si="69"/>
        <v>-3320.2621722139993</v>
      </c>
      <c r="CX99" s="42">
        <f t="shared" si="81"/>
        <v>-1749.9346281748003</v>
      </c>
      <c r="CY99" s="31">
        <f t="shared" si="82"/>
        <v>263.16862422997184</v>
      </c>
      <c r="CZ99" s="42">
        <f t="shared" si="83"/>
        <v>34485.410796443968</v>
      </c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50"/>
      <c r="DN99" s="69">
        <v>30901.98</v>
      </c>
      <c r="DO99" s="16">
        <f t="shared" si="70"/>
        <v>-3320.2621722139993</v>
      </c>
      <c r="DP99">
        <f t="shared" si="86"/>
        <v>0</v>
      </c>
      <c r="DQ99" s="66">
        <f t="shared" si="87"/>
        <v>32940.891402522735</v>
      </c>
      <c r="DR99" s="59">
        <v>28880</v>
      </c>
      <c r="DS99">
        <f t="shared" si="88"/>
        <v>10003.117190278153</v>
      </c>
      <c r="DT99" s="31">
        <f t="shared" si="89"/>
        <v>0.67629526683150554</v>
      </c>
      <c r="DU99" s="31">
        <f t="shared" si="90"/>
        <v>20898.862809721846</v>
      </c>
      <c r="DV99" s="31">
        <f t="shared" si="91"/>
        <v>436762466.73957491</v>
      </c>
      <c r="EJ99" s="69">
        <f t="shared" si="92"/>
        <v>14211</v>
      </c>
      <c r="EK99" s="59">
        <f t="shared" si="103"/>
        <v>13218.84</v>
      </c>
      <c r="EL99" s="66">
        <f t="shared" si="103"/>
        <v>18350.82</v>
      </c>
      <c r="EM99" s="59">
        <f t="shared" si="93"/>
        <v>14480</v>
      </c>
      <c r="EN99">
        <f t="shared" si="94"/>
        <v>17102.245645719097</v>
      </c>
      <c r="EO99" s="31">
        <f t="shared" si="95"/>
        <v>0.2034512452127997</v>
      </c>
      <c r="EP99" s="31">
        <f t="shared" si="96"/>
        <v>2891.2456457190965</v>
      </c>
      <c r="EQ99" s="31">
        <f t="shared" si="97"/>
        <v>8359301.3838896351</v>
      </c>
    </row>
    <row r="100" spans="1:147" ht="15.75" thickBot="1" x14ac:dyDescent="0.3">
      <c r="A100" s="4" t="s">
        <v>116</v>
      </c>
      <c r="B100" s="5">
        <v>17</v>
      </c>
      <c r="C100" s="5">
        <v>107</v>
      </c>
      <c r="D100" s="5">
        <v>18240</v>
      </c>
      <c r="E100" s="5">
        <v>18343.440000000002</v>
      </c>
      <c r="F100">
        <f t="shared" si="71"/>
        <v>14211</v>
      </c>
      <c r="G100">
        <f t="shared" si="84"/>
        <v>13218.84</v>
      </c>
      <c r="H100">
        <f t="shared" si="98"/>
        <v>18350.82</v>
      </c>
      <c r="I100">
        <f t="shared" si="100"/>
        <v>18435.96</v>
      </c>
      <c r="J100">
        <f t="shared" si="72"/>
        <v>14480</v>
      </c>
      <c r="K100">
        <f t="shared" si="85"/>
        <v>12880</v>
      </c>
      <c r="L100">
        <f t="shared" si="99"/>
        <v>14560</v>
      </c>
      <c r="M100">
        <f t="shared" si="101"/>
        <v>14880</v>
      </c>
      <c r="N100">
        <f t="shared" si="102"/>
        <v>14240</v>
      </c>
      <c r="O100">
        <f t="shared" si="73"/>
        <v>3760</v>
      </c>
      <c r="P100">
        <f t="shared" si="73"/>
        <v>4132.4400000000023</v>
      </c>
      <c r="S100" s="43">
        <f t="shared" si="54"/>
        <v>20603.207831933672</v>
      </c>
      <c r="T100" s="31">
        <f t="shared" si="55"/>
        <v>0.12319215108691008</v>
      </c>
      <c r="U100" s="31">
        <f t="shared" si="56"/>
        <v>2259.7678319336701</v>
      </c>
      <c r="V100" s="31">
        <f t="shared" si="57"/>
        <v>5106550.6542421998</v>
      </c>
      <c r="W100" s="31"/>
      <c r="X100" s="27"/>
      <c r="Y100" s="27"/>
      <c r="Z100" s="31"/>
      <c r="AA100" s="31"/>
      <c r="AB100" s="31"/>
      <c r="AC100" s="31"/>
      <c r="AD100" s="31"/>
      <c r="AE100" s="31"/>
      <c r="AF100" s="31"/>
      <c r="AG100" s="31"/>
      <c r="AH100" s="50"/>
      <c r="AJ100" s="122">
        <v>96</v>
      </c>
      <c r="AK100" s="123">
        <v>38655.372000000003</v>
      </c>
      <c r="AL100" s="124">
        <f t="shared" si="58"/>
        <v>1934.4062646946961</v>
      </c>
      <c r="AM100" s="124">
        <f t="shared" si="59"/>
        <v>0.9499576342275351</v>
      </c>
      <c r="AN100" s="124">
        <f t="shared" si="60"/>
        <v>36720.965735305304</v>
      </c>
      <c r="AO100" s="124">
        <f t="shared" si="61"/>
        <v>1348429324.5334663</v>
      </c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7"/>
      <c r="BC100" s="122">
        <v>96</v>
      </c>
      <c r="BD100" s="123">
        <v>38655.372000000003</v>
      </c>
      <c r="BE100" s="123">
        <v>18240</v>
      </c>
      <c r="BF100" s="123">
        <v>15280</v>
      </c>
      <c r="BG100" s="124">
        <f t="shared" si="62"/>
        <v>4414.481513575789</v>
      </c>
      <c r="BH100" s="124">
        <f t="shared" si="63"/>
        <v>0.88579901614772227</v>
      </c>
      <c r="BI100" s="124">
        <f t="shared" si="64"/>
        <v>34240.890486424214</v>
      </c>
      <c r="BJ100" s="124">
        <f t="shared" si="65"/>
        <v>1172438581.3032963</v>
      </c>
      <c r="BK100" s="124"/>
      <c r="BL100" s="124"/>
      <c r="BM100" s="124"/>
      <c r="BN100" s="124"/>
      <c r="BO100" s="124"/>
      <c r="BP100" s="124"/>
      <c r="BQ100" s="124"/>
      <c r="BR100" s="124"/>
      <c r="BS100" s="124"/>
      <c r="BT100" s="124"/>
      <c r="BU100" s="124"/>
      <c r="BV100" s="127"/>
      <c r="BX100" s="69">
        <f t="shared" si="74"/>
        <v>18343.440000000002</v>
      </c>
      <c r="BY100" s="59">
        <f t="shared" si="75"/>
        <v>14211</v>
      </c>
      <c r="BZ100" s="59">
        <f t="shared" si="76"/>
        <v>18240</v>
      </c>
      <c r="CA100" s="31">
        <f t="shared" si="77"/>
        <v>19700.294546690704</v>
      </c>
      <c r="CB100" s="31">
        <f t="shared" si="78"/>
        <v>7.3969470649491123E-2</v>
      </c>
      <c r="CC100" s="31">
        <f t="shared" si="79"/>
        <v>1356.8545466907017</v>
      </c>
      <c r="CD100" s="31">
        <f t="shared" si="80"/>
        <v>1841054.2608752295</v>
      </c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50"/>
      <c r="CR100" s="69">
        <v>38655.372000000003</v>
      </c>
      <c r="CS100" s="31">
        <v>96</v>
      </c>
      <c r="CT100" s="31">
        <f t="shared" si="66"/>
        <v>9216</v>
      </c>
      <c r="CU100" s="31">
        <f t="shared" si="67"/>
        <v>884736</v>
      </c>
      <c r="CV100" s="42">
        <f t="shared" si="68"/>
        <v>34874.845604190508</v>
      </c>
      <c r="CW100" s="88">
        <f t="shared" si="69"/>
        <v>3780.5263958094947</v>
      </c>
      <c r="CX100" s="42">
        <f t="shared" si="81"/>
        <v>-3320.2621722139993</v>
      </c>
      <c r="CY100" s="31">
        <f t="shared" si="82"/>
        <v>136.54470449321957</v>
      </c>
      <c r="CZ100" s="42">
        <f t="shared" si="83"/>
        <v>35011.390308683731</v>
      </c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50"/>
      <c r="DN100" s="69">
        <v>38655.372000000003</v>
      </c>
      <c r="DO100" s="16">
        <f t="shared" si="70"/>
        <v>3780.5263958094947</v>
      </c>
      <c r="DP100">
        <f t="shared" si="86"/>
        <v>0</v>
      </c>
      <c r="DQ100" s="66">
        <f t="shared" si="87"/>
        <v>33577.606628174799</v>
      </c>
      <c r="DR100" s="59">
        <v>33520</v>
      </c>
      <c r="DS100">
        <f t="shared" si="88"/>
        <v>10348.393039160384</v>
      </c>
      <c r="DT100" s="31">
        <f t="shared" si="89"/>
        <v>0.73229094680138151</v>
      </c>
      <c r="DU100" s="31">
        <f t="shared" si="90"/>
        <v>28306.978960839617</v>
      </c>
      <c r="DV100" s="31">
        <f t="shared" si="91"/>
        <v>801285057.88941669</v>
      </c>
      <c r="EJ100" s="69">
        <f t="shared" si="92"/>
        <v>18343.440000000002</v>
      </c>
      <c r="EK100" s="59">
        <f t="shared" si="103"/>
        <v>14211</v>
      </c>
      <c r="EL100" s="66">
        <f t="shared" si="103"/>
        <v>13218.84</v>
      </c>
      <c r="EM100" s="59">
        <f t="shared" si="93"/>
        <v>18240</v>
      </c>
      <c r="EN100">
        <f t="shared" si="94"/>
        <v>19709.859139747321</v>
      </c>
      <c r="EO100" s="31">
        <f t="shared" si="95"/>
        <v>7.4490888281986287E-2</v>
      </c>
      <c r="EP100" s="31">
        <f t="shared" si="96"/>
        <v>1366.4191397473187</v>
      </c>
      <c r="EQ100" s="31">
        <f t="shared" si="97"/>
        <v>1867101.2654678025</v>
      </c>
    </row>
    <row r="101" spans="1:147" ht="15.75" thickBot="1" x14ac:dyDescent="0.3">
      <c r="A101" s="4" t="s">
        <v>117</v>
      </c>
      <c r="B101" s="5">
        <v>18</v>
      </c>
      <c r="C101" s="5">
        <v>108</v>
      </c>
      <c r="D101" s="5">
        <v>16800</v>
      </c>
      <c r="E101" s="5">
        <v>17475.300000000003</v>
      </c>
      <c r="F101">
        <f t="shared" si="71"/>
        <v>18343.440000000002</v>
      </c>
      <c r="G101">
        <f t="shared" si="84"/>
        <v>14211</v>
      </c>
      <c r="H101">
        <f t="shared" si="98"/>
        <v>13218.84</v>
      </c>
      <c r="I101">
        <f t="shared" si="100"/>
        <v>18350.82</v>
      </c>
      <c r="J101">
        <f t="shared" si="72"/>
        <v>18240</v>
      </c>
      <c r="K101">
        <f t="shared" si="85"/>
        <v>14480</v>
      </c>
      <c r="L101">
        <f t="shared" si="99"/>
        <v>12880</v>
      </c>
      <c r="M101">
        <f t="shared" si="101"/>
        <v>14560</v>
      </c>
      <c r="N101">
        <f t="shared" si="102"/>
        <v>14880</v>
      </c>
      <c r="O101">
        <f t="shared" si="73"/>
        <v>-1440</v>
      </c>
      <c r="P101">
        <f t="shared" si="73"/>
        <v>-868.13999999999942</v>
      </c>
      <c r="S101" s="43">
        <f t="shared" si="54"/>
        <v>19619.570850214775</v>
      </c>
      <c r="T101" s="31">
        <f t="shared" si="55"/>
        <v>0.12270294931788137</v>
      </c>
      <c r="U101" s="31">
        <f t="shared" si="56"/>
        <v>2144.2708502147725</v>
      </c>
      <c r="V101" s="31">
        <f t="shared" si="57"/>
        <v>4597897.4790807832</v>
      </c>
      <c r="W101" s="31"/>
      <c r="X101" s="27"/>
      <c r="Y101" s="27"/>
      <c r="Z101" s="31"/>
      <c r="AA101" s="31"/>
      <c r="AB101" s="31"/>
      <c r="AC101" s="31"/>
      <c r="AD101" s="31"/>
      <c r="AE101" s="31"/>
      <c r="AF101" s="31"/>
      <c r="AG101" s="31"/>
      <c r="AH101" s="50"/>
      <c r="AJ101" s="122">
        <v>97</v>
      </c>
      <c r="AK101" s="123">
        <v>35070.288</v>
      </c>
      <c r="AL101" s="124">
        <f t="shared" si="58"/>
        <v>1945.2483387991656</v>
      </c>
      <c r="AM101" s="124">
        <f t="shared" si="59"/>
        <v>0.94453286671614534</v>
      </c>
      <c r="AN101" s="124">
        <f t="shared" si="60"/>
        <v>33125.039661200834</v>
      </c>
      <c r="AO101" s="124">
        <f t="shared" si="61"/>
        <v>1097268252.5561283</v>
      </c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7"/>
      <c r="BC101" s="122">
        <v>97</v>
      </c>
      <c r="BD101" s="123">
        <v>35070.288</v>
      </c>
      <c r="BE101" s="123">
        <v>16800</v>
      </c>
      <c r="BF101" s="123">
        <v>12720</v>
      </c>
      <c r="BG101" s="124">
        <f t="shared" si="62"/>
        <v>4034.9242755942837</v>
      </c>
      <c r="BH101" s="124">
        <f t="shared" si="63"/>
        <v>0.88494750098447206</v>
      </c>
      <c r="BI101" s="124">
        <f t="shared" si="64"/>
        <v>31035.363724405717</v>
      </c>
      <c r="BJ101" s="124">
        <f t="shared" si="65"/>
        <v>963193801.50615835</v>
      </c>
      <c r="BK101" s="124"/>
      <c r="BL101" s="124"/>
      <c r="BM101" s="124"/>
      <c r="BN101" s="124"/>
      <c r="BO101" s="124"/>
      <c r="BP101" s="124"/>
      <c r="BQ101" s="124"/>
      <c r="BR101" s="124"/>
      <c r="BS101" s="124"/>
      <c r="BT101" s="124"/>
      <c r="BU101" s="124"/>
      <c r="BV101" s="127"/>
      <c r="BX101" s="69">
        <f t="shared" si="74"/>
        <v>17475.300000000003</v>
      </c>
      <c r="BY101" s="59">
        <f t="shared" si="75"/>
        <v>18343.440000000002</v>
      </c>
      <c r="BZ101" s="59">
        <f t="shared" si="76"/>
        <v>16800</v>
      </c>
      <c r="CA101" s="31">
        <f t="shared" si="77"/>
        <v>19793.232979769862</v>
      </c>
      <c r="CB101" s="31">
        <f t="shared" si="78"/>
        <v>0.13264052575748964</v>
      </c>
      <c r="CC101" s="31">
        <f t="shared" si="79"/>
        <v>2317.9329797698592</v>
      </c>
      <c r="CD101" s="31">
        <f t="shared" si="80"/>
        <v>5372813.2987047788</v>
      </c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50"/>
      <c r="CR101" s="69">
        <v>35070.288</v>
      </c>
      <c r="CS101" s="31">
        <v>97</v>
      </c>
      <c r="CT101" s="31">
        <f t="shared" si="66"/>
        <v>9409</v>
      </c>
      <c r="CU101" s="31">
        <f t="shared" si="67"/>
        <v>912673</v>
      </c>
      <c r="CV101" s="42">
        <f t="shared" si="68"/>
        <v>35535.464493654494</v>
      </c>
      <c r="CW101" s="88">
        <f t="shared" si="69"/>
        <v>-465.17649365449324</v>
      </c>
      <c r="CX101" s="42">
        <f t="shared" si="81"/>
        <v>3780.5263958094947</v>
      </c>
      <c r="CY101" s="31">
        <f t="shared" si="82"/>
        <v>709.1193148782047</v>
      </c>
      <c r="CZ101" s="42">
        <f t="shared" si="83"/>
        <v>36244.583808532698</v>
      </c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50"/>
      <c r="DN101" s="69">
        <v>35070.288</v>
      </c>
      <c r="DO101" s="16">
        <f t="shared" si="70"/>
        <v>-465.17649365449324</v>
      </c>
      <c r="DP101">
        <f t="shared" si="86"/>
        <v>0</v>
      </c>
      <c r="DQ101" s="66">
        <f t="shared" si="87"/>
        <v>34222.242172213999</v>
      </c>
      <c r="DR101" s="59">
        <v>29520</v>
      </c>
      <c r="DS101">
        <f t="shared" si="88"/>
        <v>10205.755849056201</v>
      </c>
      <c r="DT101" s="31">
        <f t="shared" si="89"/>
        <v>0.70899138755130264</v>
      </c>
      <c r="DU101" s="31">
        <f t="shared" si="90"/>
        <v>24864.5321509438</v>
      </c>
      <c r="DV101" s="31">
        <f t="shared" si="91"/>
        <v>618244959.08531797</v>
      </c>
      <c r="EJ101" s="69">
        <f t="shared" si="92"/>
        <v>17475.300000000003</v>
      </c>
      <c r="EK101" s="59">
        <f t="shared" si="103"/>
        <v>18343.440000000002</v>
      </c>
      <c r="EL101" s="66">
        <f t="shared" si="103"/>
        <v>14211</v>
      </c>
      <c r="EM101" s="59">
        <f t="shared" si="93"/>
        <v>16800</v>
      </c>
      <c r="EN101">
        <f t="shared" si="94"/>
        <v>19819.913912161792</v>
      </c>
      <c r="EO101" s="31">
        <f t="shared" si="95"/>
        <v>0.13416730540601812</v>
      </c>
      <c r="EP101" s="31">
        <f t="shared" si="96"/>
        <v>2344.6139121617889</v>
      </c>
      <c r="EQ101" s="31">
        <f t="shared" si="97"/>
        <v>5497214.3971026083</v>
      </c>
    </row>
    <row r="102" spans="1:147" ht="15.75" thickBot="1" x14ac:dyDescent="0.3">
      <c r="A102" s="4" t="s">
        <v>118</v>
      </c>
      <c r="B102" s="5">
        <v>19</v>
      </c>
      <c r="C102" s="5">
        <v>109</v>
      </c>
      <c r="D102" s="5">
        <v>13920</v>
      </c>
      <c r="E102" s="5">
        <v>14781.78</v>
      </c>
      <c r="F102">
        <f t="shared" si="71"/>
        <v>17475.300000000003</v>
      </c>
      <c r="G102">
        <f t="shared" si="84"/>
        <v>18343.440000000002</v>
      </c>
      <c r="H102">
        <f t="shared" si="98"/>
        <v>14211</v>
      </c>
      <c r="I102">
        <f t="shared" si="100"/>
        <v>13218.84</v>
      </c>
      <c r="J102">
        <f t="shared" si="72"/>
        <v>16800</v>
      </c>
      <c r="K102">
        <f t="shared" si="85"/>
        <v>18240</v>
      </c>
      <c r="L102">
        <f t="shared" si="99"/>
        <v>14480</v>
      </c>
      <c r="M102">
        <f t="shared" si="101"/>
        <v>12880</v>
      </c>
      <c r="N102">
        <f t="shared" si="102"/>
        <v>14560</v>
      </c>
      <c r="O102">
        <f t="shared" si="73"/>
        <v>-2880</v>
      </c>
      <c r="P102">
        <f t="shared" si="73"/>
        <v>-2693.5200000000023</v>
      </c>
      <c r="S102" s="43">
        <f t="shared" si="54"/>
        <v>17652.296886776978</v>
      </c>
      <c r="T102" s="31">
        <f t="shared" si="55"/>
        <v>0.1941929109198606</v>
      </c>
      <c r="U102" s="31">
        <f t="shared" si="56"/>
        <v>2870.5168867769771</v>
      </c>
      <c r="V102" s="31">
        <f t="shared" si="57"/>
        <v>8239867.1972717885</v>
      </c>
      <c r="W102" s="31"/>
      <c r="X102" s="27"/>
      <c r="Y102" s="27"/>
      <c r="Z102" s="31"/>
      <c r="AA102" s="31"/>
      <c r="AB102" s="31"/>
      <c r="AC102" s="31"/>
      <c r="AD102" s="31"/>
      <c r="AE102" s="31"/>
      <c r="AF102" s="31"/>
      <c r="AG102" s="31"/>
      <c r="AH102" s="50"/>
      <c r="AJ102" s="122">
        <v>98</v>
      </c>
      <c r="AK102" s="123">
        <v>24490.656000000003</v>
      </c>
      <c r="AL102" s="124">
        <f t="shared" si="58"/>
        <v>1956.0904129036353</v>
      </c>
      <c r="AM102" s="124">
        <f t="shared" si="59"/>
        <v>0.92012911320531243</v>
      </c>
      <c r="AN102" s="124">
        <f t="shared" si="60"/>
        <v>22534.565587096367</v>
      </c>
      <c r="AO102" s="124">
        <f t="shared" si="61"/>
        <v>507806646.19914782</v>
      </c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7"/>
      <c r="BC102" s="122">
        <v>98</v>
      </c>
      <c r="BD102" s="123">
        <v>24490.656000000003</v>
      </c>
      <c r="BE102" s="123">
        <v>13920</v>
      </c>
      <c r="BF102" s="123">
        <v>6240</v>
      </c>
      <c r="BG102" s="124">
        <f t="shared" si="62"/>
        <v>3135.5947157296346</v>
      </c>
      <c r="BH102" s="124">
        <f t="shared" si="63"/>
        <v>0.87196771226831837</v>
      </c>
      <c r="BI102" s="124">
        <f t="shared" si="64"/>
        <v>21355.061284270367</v>
      </c>
      <c r="BJ102" s="124">
        <f t="shared" si="65"/>
        <v>456038642.45494312</v>
      </c>
      <c r="BK102" s="124"/>
      <c r="BL102" s="124"/>
      <c r="BM102" s="124"/>
      <c r="BN102" s="124"/>
      <c r="BO102" s="124"/>
      <c r="BP102" s="124"/>
      <c r="BQ102" s="124"/>
      <c r="BR102" s="124"/>
      <c r="BS102" s="124"/>
      <c r="BT102" s="124"/>
      <c r="BU102" s="124"/>
      <c r="BV102" s="127"/>
      <c r="BX102" s="69">
        <f t="shared" si="74"/>
        <v>14781.78</v>
      </c>
      <c r="BY102" s="59">
        <f t="shared" si="75"/>
        <v>17475.300000000003</v>
      </c>
      <c r="BZ102" s="59">
        <f t="shared" si="76"/>
        <v>13920</v>
      </c>
      <c r="CA102" s="31">
        <f t="shared" si="77"/>
        <v>17807.652562903517</v>
      </c>
      <c r="CB102" s="31">
        <f t="shared" si="78"/>
        <v>0.204702854656443</v>
      </c>
      <c r="CC102" s="31">
        <f t="shared" si="79"/>
        <v>3025.8725629035162</v>
      </c>
      <c r="CD102" s="31">
        <f t="shared" si="80"/>
        <v>9155904.7669322938</v>
      </c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50"/>
      <c r="CR102" s="69">
        <v>24490.656000000003</v>
      </c>
      <c r="CS102" s="31">
        <v>98</v>
      </c>
      <c r="CT102" s="31">
        <f t="shared" si="66"/>
        <v>9604</v>
      </c>
      <c r="CU102" s="31">
        <f t="shared" si="67"/>
        <v>941192</v>
      </c>
      <c r="CV102" s="42">
        <f t="shared" si="68"/>
        <v>36204.146410156136</v>
      </c>
      <c r="CW102" s="88">
        <f t="shared" si="69"/>
        <v>-11713.490410156133</v>
      </c>
      <c r="CX102" s="42">
        <f t="shared" si="81"/>
        <v>-465.17649365449324</v>
      </c>
      <c r="CY102" s="31">
        <f t="shared" si="82"/>
        <v>366.76555311538789</v>
      </c>
      <c r="CZ102" s="42">
        <f t="shared" si="83"/>
        <v>36570.911963271523</v>
      </c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50"/>
      <c r="DN102" s="69">
        <v>24490.656000000003</v>
      </c>
      <c r="DO102" s="16">
        <f t="shared" si="70"/>
        <v>-11713.490410156133</v>
      </c>
      <c r="DP102">
        <f t="shared" si="86"/>
        <v>0</v>
      </c>
      <c r="DQ102" s="66">
        <f t="shared" si="87"/>
        <v>34874.845604190508</v>
      </c>
      <c r="DR102" s="59">
        <v>20160</v>
      </c>
      <c r="DS102">
        <f t="shared" si="88"/>
        <v>9760.8285635604152</v>
      </c>
      <c r="DT102" s="31">
        <f t="shared" si="89"/>
        <v>0.6014468308419173</v>
      </c>
      <c r="DU102" s="31">
        <f t="shared" si="90"/>
        <v>14729.827436439587</v>
      </c>
      <c r="DV102" s="31">
        <f t="shared" si="91"/>
        <v>216967816.30728844</v>
      </c>
      <c r="EJ102" s="69">
        <f t="shared" si="92"/>
        <v>14781.78</v>
      </c>
      <c r="EK102" s="59">
        <f t="shared" si="103"/>
        <v>17475.300000000003</v>
      </c>
      <c r="EL102" s="66">
        <f t="shared" si="103"/>
        <v>18343.440000000002</v>
      </c>
      <c r="EM102" s="59">
        <f t="shared" si="93"/>
        <v>13920</v>
      </c>
      <c r="EN102">
        <f t="shared" si="94"/>
        <v>17795.181136450643</v>
      </c>
      <c r="EO102" s="31">
        <f t="shared" si="95"/>
        <v>0.20385915204059607</v>
      </c>
      <c r="EP102" s="31">
        <f t="shared" si="96"/>
        <v>3013.4011364506423</v>
      </c>
      <c r="EQ102" s="31">
        <f t="shared" si="97"/>
        <v>9080586.4091620222</v>
      </c>
    </row>
    <row r="103" spans="1:147" ht="15.75" thickBot="1" x14ac:dyDescent="0.3">
      <c r="A103" s="4" t="s">
        <v>119</v>
      </c>
      <c r="B103" s="5">
        <v>20</v>
      </c>
      <c r="C103" s="5">
        <v>110</v>
      </c>
      <c r="D103" s="5">
        <v>6080</v>
      </c>
      <c r="E103" s="5">
        <v>15093</v>
      </c>
      <c r="F103">
        <f t="shared" si="71"/>
        <v>14781.78</v>
      </c>
      <c r="G103">
        <f t="shared" si="84"/>
        <v>17475.300000000003</v>
      </c>
      <c r="H103">
        <f t="shared" si="98"/>
        <v>18343.440000000002</v>
      </c>
      <c r="I103">
        <f t="shared" si="100"/>
        <v>14211</v>
      </c>
      <c r="J103">
        <f t="shared" si="72"/>
        <v>13920</v>
      </c>
      <c r="K103">
        <f t="shared" si="85"/>
        <v>16800</v>
      </c>
      <c r="L103">
        <f t="shared" si="99"/>
        <v>18240</v>
      </c>
      <c r="M103">
        <f t="shared" si="101"/>
        <v>14480</v>
      </c>
      <c r="N103">
        <f t="shared" si="102"/>
        <v>12880</v>
      </c>
      <c r="O103">
        <f t="shared" si="73"/>
        <v>-7840</v>
      </c>
      <c r="P103">
        <f t="shared" si="73"/>
        <v>311.21999999999935</v>
      </c>
      <c r="S103" s="43">
        <f t="shared" si="54"/>
        <v>12296.939986307418</v>
      </c>
      <c r="T103" s="31">
        <f t="shared" si="55"/>
        <v>0.1852554173254212</v>
      </c>
      <c r="U103" s="31">
        <f t="shared" si="56"/>
        <v>2796.0600136925823</v>
      </c>
      <c r="V103" s="31">
        <f t="shared" si="57"/>
        <v>7817951.6001705639</v>
      </c>
      <c r="W103" s="31"/>
      <c r="X103" s="27"/>
      <c r="Y103" s="27"/>
      <c r="Z103" s="31"/>
      <c r="AA103" s="31"/>
      <c r="AB103" s="31"/>
      <c r="AC103" s="31"/>
      <c r="AD103" s="31"/>
      <c r="AE103" s="31"/>
      <c r="AF103" s="31"/>
      <c r="AG103" s="31"/>
      <c r="AH103" s="50"/>
      <c r="AJ103" s="122">
        <v>99</v>
      </c>
      <c r="AK103" s="123">
        <v>33855.455999999998</v>
      </c>
      <c r="AL103" s="124">
        <f t="shared" si="58"/>
        <v>1966.932487008105</v>
      </c>
      <c r="AM103" s="124">
        <f t="shared" si="59"/>
        <v>0.94190205303960151</v>
      </c>
      <c r="AN103" s="124">
        <f t="shared" si="60"/>
        <v>31888.523512991895</v>
      </c>
      <c r="AO103" s="124">
        <f t="shared" si="61"/>
        <v>1016877931.8386369</v>
      </c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7"/>
      <c r="BC103" s="122">
        <v>99</v>
      </c>
      <c r="BD103" s="123">
        <v>33855.455999999998</v>
      </c>
      <c r="BE103" s="123">
        <v>6080</v>
      </c>
      <c r="BF103" s="123">
        <v>7280</v>
      </c>
      <c r="BG103" s="124">
        <f t="shared" si="62"/>
        <v>2613.3152198843122</v>
      </c>
      <c r="BH103" s="124">
        <f t="shared" si="63"/>
        <v>0.92280962867892513</v>
      </c>
      <c r="BI103" s="124">
        <f t="shared" si="64"/>
        <v>31242.140780115686</v>
      </c>
      <c r="BJ103" s="124">
        <f t="shared" si="65"/>
        <v>976071360.52456748</v>
      </c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127"/>
      <c r="BX103" s="69">
        <f t="shared" si="74"/>
        <v>15093</v>
      </c>
      <c r="BY103" s="59">
        <f t="shared" si="75"/>
        <v>14781.78</v>
      </c>
      <c r="BZ103" s="59">
        <f t="shared" si="76"/>
        <v>6080</v>
      </c>
      <c r="CA103" s="31">
        <f t="shared" si="77"/>
        <v>12323.941533507341</v>
      </c>
      <c r="CB103" s="31">
        <f t="shared" si="78"/>
        <v>0.18346640604867548</v>
      </c>
      <c r="CC103" s="31">
        <f t="shared" si="79"/>
        <v>2769.0584664926591</v>
      </c>
      <c r="CD103" s="31">
        <f t="shared" si="80"/>
        <v>7667684.7908546766</v>
      </c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50"/>
      <c r="CR103" s="69">
        <v>33855.455999999998</v>
      </c>
      <c r="CS103" s="31">
        <v>99</v>
      </c>
      <c r="CT103" s="31">
        <f t="shared" si="66"/>
        <v>9801</v>
      </c>
      <c r="CU103" s="31">
        <f t="shared" si="67"/>
        <v>970299</v>
      </c>
      <c r="CV103" s="42">
        <f t="shared" si="68"/>
        <v>36880.938923245601</v>
      </c>
      <c r="CW103" s="88">
        <f t="shared" si="69"/>
        <v>-3025.4829232456032</v>
      </c>
      <c r="CX103" s="42">
        <f t="shared" si="81"/>
        <v>-11713.490410156133</v>
      </c>
      <c r="CY103" s="31">
        <f t="shared" si="82"/>
        <v>-540.24623811467359</v>
      </c>
      <c r="CZ103" s="42">
        <f t="shared" si="83"/>
        <v>36340.692685130925</v>
      </c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50"/>
      <c r="DN103" s="69">
        <v>33855.455999999998</v>
      </c>
      <c r="DO103" s="16">
        <f t="shared" si="70"/>
        <v>-3025.4829232456032</v>
      </c>
      <c r="DP103">
        <f t="shared" si="86"/>
        <v>0</v>
      </c>
      <c r="DQ103" s="66">
        <f t="shared" si="87"/>
        <v>35535.464493654494</v>
      </c>
      <c r="DR103" s="59">
        <v>13360</v>
      </c>
      <c r="DS103">
        <f t="shared" si="88"/>
        <v>9461.813940597378</v>
      </c>
      <c r="DT103" s="31">
        <f t="shared" si="89"/>
        <v>0.72052321668337949</v>
      </c>
      <c r="DU103" s="31">
        <f t="shared" si="90"/>
        <v>24393.64205940262</v>
      </c>
      <c r="DV103" s="31">
        <f t="shared" si="91"/>
        <v>595049772.92225647</v>
      </c>
      <c r="EJ103" s="69">
        <f t="shared" si="92"/>
        <v>15093</v>
      </c>
      <c r="EK103" s="59">
        <f t="shared" si="103"/>
        <v>14781.78</v>
      </c>
      <c r="EL103" s="66">
        <f t="shared" si="103"/>
        <v>17475.300000000003</v>
      </c>
      <c r="EM103" s="59">
        <f t="shared" si="93"/>
        <v>6080</v>
      </c>
      <c r="EN103">
        <f t="shared" si="94"/>
        <v>12259.01058863732</v>
      </c>
      <c r="EO103" s="31">
        <f t="shared" si="95"/>
        <v>0.18776846295386468</v>
      </c>
      <c r="EP103" s="31">
        <f t="shared" si="96"/>
        <v>2833.9894113626797</v>
      </c>
      <c r="EQ103" s="31">
        <f t="shared" si="97"/>
        <v>8031495.9837157875</v>
      </c>
    </row>
    <row r="104" spans="1:147" ht="15.75" thickBot="1" x14ac:dyDescent="0.3">
      <c r="A104" s="4" t="s">
        <v>120</v>
      </c>
      <c r="B104" s="5">
        <v>21</v>
      </c>
      <c r="C104" s="5">
        <v>111</v>
      </c>
      <c r="D104" s="5">
        <v>10240</v>
      </c>
      <c r="E104" s="5">
        <v>12383.460000000001</v>
      </c>
      <c r="F104">
        <f t="shared" si="71"/>
        <v>15093</v>
      </c>
      <c r="G104">
        <f t="shared" si="84"/>
        <v>14781.78</v>
      </c>
      <c r="H104">
        <f t="shared" si="98"/>
        <v>17475.300000000003</v>
      </c>
      <c r="I104">
        <f t="shared" si="100"/>
        <v>18343.440000000002</v>
      </c>
      <c r="J104">
        <f t="shared" si="72"/>
        <v>6080</v>
      </c>
      <c r="K104">
        <f t="shared" si="85"/>
        <v>13920</v>
      </c>
      <c r="L104">
        <f t="shared" si="99"/>
        <v>16800</v>
      </c>
      <c r="M104">
        <f t="shared" si="101"/>
        <v>18240</v>
      </c>
      <c r="N104">
        <f t="shared" si="102"/>
        <v>14480</v>
      </c>
      <c r="O104">
        <f t="shared" si="73"/>
        <v>4160</v>
      </c>
      <c r="P104">
        <f t="shared" si="73"/>
        <v>-2709.5399999999991</v>
      </c>
      <c r="S104" s="43">
        <f t="shared" si="54"/>
        <v>15138.557933495347</v>
      </c>
      <c r="T104" s="31">
        <f t="shared" si="55"/>
        <v>0.2224820796041935</v>
      </c>
      <c r="U104" s="31">
        <f t="shared" si="56"/>
        <v>2755.0979334953463</v>
      </c>
      <c r="V104" s="31">
        <f t="shared" si="57"/>
        <v>7590564.6231503272</v>
      </c>
      <c r="W104" s="31"/>
      <c r="X104" s="27"/>
      <c r="Y104" s="27"/>
      <c r="Z104" s="31"/>
      <c r="AA104" s="31"/>
      <c r="AB104" s="31"/>
      <c r="AC104" s="31"/>
      <c r="AD104" s="31"/>
      <c r="AE104" s="31"/>
      <c r="AF104" s="31"/>
      <c r="AG104" s="31"/>
      <c r="AH104" s="50"/>
      <c r="AJ104" s="122">
        <v>100</v>
      </c>
      <c r="AK104" s="123">
        <v>29903.627999999997</v>
      </c>
      <c r="AL104" s="124">
        <f t="shared" si="58"/>
        <v>1977.7745611125745</v>
      </c>
      <c r="AM104" s="124">
        <f t="shared" si="59"/>
        <v>0.93386171868133938</v>
      </c>
      <c r="AN104" s="124">
        <f t="shared" si="60"/>
        <v>27925.853438887421</v>
      </c>
      <c r="AO104" s="124">
        <f t="shared" si="61"/>
        <v>779853290.29022038</v>
      </c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7"/>
      <c r="BC104" s="122">
        <v>100</v>
      </c>
      <c r="BD104" s="123">
        <v>29903.627999999997</v>
      </c>
      <c r="BE104" s="123">
        <v>10240</v>
      </c>
      <c r="BF104" s="123">
        <v>13280</v>
      </c>
      <c r="BG104" s="124">
        <f t="shared" si="62"/>
        <v>3565.9330696573084</v>
      </c>
      <c r="BH104" s="124">
        <f t="shared" si="63"/>
        <v>0.88075249365537489</v>
      </c>
      <c r="BI104" s="124">
        <f t="shared" si="64"/>
        <v>26337.694930342688</v>
      </c>
      <c r="BJ104" s="124">
        <f t="shared" si="65"/>
        <v>693674174.24379897</v>
      </c>
      <c r="BK104" s="124"/>
      <c r="BL104" s="124"/>
      <c r="BM104" s="124"/>
      <c r="BN104" s="124"/>
      <c r="BO104" s="124"/>
      <c r="BP104" s="124"/>
      <c r="BQ104" s="124"/>
      <c r="BR104" s="124"/>
      <c r="BS104" s="124"/>
      <c r="BT104" s="124"/>
      <c r="BU104" s="124"/>
      <c r="BV104" s="127"/>
      <c r="BX104" s="69">
        <f t="shared" si="74"/>
        <v>12383.460000000001</v>
      </c>
      <c r="BY104" s="59">
        <f t="shared" si="75"/>
        <v>15093</v>
      </c>
      <c r="BZ104" s="59">
        <f t="shared" si="76"/>
        <v>10240</v>
      </c>
      <c r="CA104" s="31">
        <f t="shared" si="77"/>
        <v>14967.852504075112</v>
      </c>
      <c r="CB104" s="31">
        <f t="shared" si="78"/>
        <v>0.20869712536521381</v>
      </c>
      <c r="CC104" s="31">
        <f t="shared" si="79"/>
        <v>2584.392504075111</v>
      </c>
      <c r="CD104" s="31">
        <f t="shared" si="80"/>
        <v>6679084.615119623</v>
      </c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50"/>
      <c r="CR104" s="69">
        <v>29903.627999999997</v>
      </c>
      <c r="CS104" s="31">
        <v>100</v>
      </c>
      <c r="CT104" s="31">
        <f t="shared" si="66"/>
        <v>10000</v>
      </c>
      <c r="CU104" s="31">
        <f t="shared" si="67"/>
        <v>1000000</v>
      </c>
      <c r="CV104" s="42">
        <f t="shared" si="68"/>
        <v>37565.889602473071</v>
      </c>
      <c r="CW104" s="88">
        <f t="shared" si="69"/>
        <v>-7662.2616024730742</v>
      </c>
      <c r="CX104" s="42">
        <f t="shared" si="81"/>
        <v>-3025.4829232456032</v>
      </c>
      <c r="CY104" s="31">
        <f t="shared" si="82"/>
        <v>160.31433402249857</v>
      </c>
      <c r="CZ104" s="42">
        <f t="shared" si="83"/>
        <v>37726.203936495571</v>
      </c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50"/>
      <c r="DN104" s="69">
        <v>29903.627999999997</v>
      </c>
      <c r="DO104" s="16">
        <f t="shared" si="70"/>
        <v>-7662.2616024730742</v>
      </c>
      <c r="DP104">
        <f t="shared" si="86"/>
        <v>0</v>
      </c>
      <c r="DQ104" s="66">
        <f t="shared" si="87"/>
        <v>36204.146410156136</v>
      </c>
      <c r="DR104" s="59">
        <v>23520</v>
      </c>
      <c r="DS104">
        <f t="shared" si="88"/>
        <v>10123.621030517153</v>
      </c>
      <c r="DT104" s="31">
        <f t="shared" si="89"/>
        <v>0.66145843472513921</v>
      </c>
      <c r="DU104" s="31">
        <f t="shared" si="90"/>
        <v>19780.006969482842</v>
      </c>
      <c r="DV104" s="31">
        <f t="shared" si="91"/>
        <v>391248675.71278977</v>
      </c>
      <c r="EJ104" s="69">
        <f t="shared" si="92"/>
        <v>12383.460000000001</v>
      </c>
      <c r="EK104" s="59">
        <f t="shared" si="103"/>
        <v>15093</v>
      </c>
      <c r="EL104" s="66">
        <f t="shared" si="103"/>
        <v>14781.78</v>
      </c>
      <c r="EM104" s="59">
        <f t="shared" si="93"/>
        <v>10240</v>
      </c>
      <c r="EN104">
        <f t="shared" si="94"/>
        <v>14937.682561254678</v>
      </c>
      <c r="EO104" s="31">
        <f t="shared" si="95"/>
        <v>0.2062608157376595</v>
      </c>
      <c r="EP104" s="31">
        <f t="shared" si="96"/>
        <v>2554.2225612546772</v>
      </c>
      <c r="EQ104" s="31">
        <f t="shared" si="97"/>
        <v>6524052.8924224032</v>
      </c>
    </row>
    <row r="105" spans="1:147" ht="15.75" thickBot="1" x14ac:dyDescent="0.3">
      <c r="A105" s="4" t="s">
        <v>121</v>
      </c>
      <c r="B105" s="5">
        <v>22</v>
      </c>
      <c r="C105" s="5">
        <v>112</v>
      </c>
      <c r="D105" s="5">
        <v>15600</v>
      </c>
      <c r="E105" s="5">
        <v>18651.059999999998</v>
      </c>
      <c r="F105">
        <f t="shared" si="71"/>
        <v>12383.460000000001</v>
      </c>
      <c r="G105">
        <f t="shared" si="84"/>
        <v>15093</v>
      </c>
      <c r="H105">
        <f t="shared" si="98"/>
        <v>14781.78</v>
      </c>
      <c r="I105">
        <f t="shared" si="100"/>
        <v>17475.300000000003</v>
      </c>
      <c r="J105">
        <f t="shared" si="72"/>
        <v>10240</v>
      </c>
      <c r="K105">
        <f t="shared" si="85"/>
        <v>6080</v>
      </c>
      <c r="L105">
        <f t="shared" si="99"/>
        <v>13920</v>
      </c>
      <c r="M105">
        <f t="shared" si="101"/>
        <v>16800</v>
      </c>
      <c r="N105">
        <f t="shared" si="102"/>
        <v>18240</v>
      </c>
      <c r="O105">
        <f t="shared" si="73"/>
        <v>5360</v>
      </c>
      <c r="P105">
        <f t="shared" si="73"/>
        <v>6267.5999999999967</v>
      </c>
      <c r="S105" s="43">
        <f t="shared" si="54"/>
        <v>18799.873365449028</v>
      </c>
      <c r="T105" s="31">
        <f t="shared" si="55"/>
        <v>7.9788154372475491E-3</v>
      </c>
      <c r="U105" s="31">
        <f t="shared" si="56"/>
        <v>148.81336544903024</v>
      </c>
      <c r="V105" s="31">
        <f t="shared" si="57"/>
        <v>22145.417736266627</v>
      </c>
      <c r="W105" s="31"/>
      <c r="X105" s="27"/>
      <c r="Y105" s="27"/>
      <c r="Z105" s="31"/>
      <c r="AA105" s="31"/>
      <c r="AB105" s="31"/>
      <c r="AC105" s="31"/>
      <c r="AD105" s="31"/>
      <c r="AE105" s="31"/>
      <c r="AF105" s="31"/>
      <c r="AG105" s="31"/>
      <c r="AH105" s="50"/>
      <c r="AJ105" s="122">
        <v>101</v>
      </c>
      <c r="AK105" s="123">
        <v>38230.847999999998</v>
      </c>
      <c r="AL105" s="124">
        <f t="shared" si="58"/>
        <v>1988.6166352170442</v>
      </c>
      <c r="AM105" s="124">
        <f t="shared" si="59"/>
        <v>0.94798397788045274</v>
      </c>
      <c r="AN105" s="124">
        <f t="shared" si="60"/>
        <v>36242.231364782951</v>
      </c>
      <c r="AO105" s="124">
        <f t="shared" si="61"/>
        <v>1313499334.2984571</v>
      </c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7"/>
      <c r="BC105" s="122">
        <v>101</v>
      </c>
      <c r="BD105" s="123">
        <v>38230.847999999998</v>
      </c>
      <c r="BE105" s="123">
        <v>15600</v>
      </c>
      <c r="BF105" s="123">
        <v>14000</v>
      </c>
      <c r="BG105" s="124">
        <f t="shared" si="62"/>
        <v>4070.5389447157677</v>
      </c>
      <c r="BH105" s="124">
        <f t="shared" si="63"/>
        <v>0.89352736971160662</v>
      </c>
      <c r="BI105" s="124">
        <f t="shared" si="64"/>
        <v>34160.309055284233</v>
      </c>
      <c r="BJ105" s="124">
        <f t="shared" si="65"/>
        <v>1166926714.7525339</v>
      </c>
      <c r="BK105" s="124"/>
      <c r="BL105" s="124"/>
      <c r="BM105" s="124"/>
      <c r="BN105" s="124"/>
      <c r="BO105" s="124"/>
      <c r="BP105" s="124"/>
      <c r="BQ105" s="124"/>
      <c r="BR105" s="124"/>
      <c r="BS105" s="124"/>
      <c r="BT105" s="124"/>
      <c r="BU105" s="124"/>
      <c r="BV105" s="127"/>
      <c r="BX105" s="69">
        <f t="shared" si="74"/>
        <v>18651.059999999998</v>
      </c>
      <c r="BY105" s="59">
        <f t="shared" si="75"/>
        <v>12383.460000000001</v>
      </c>
      <c r="BZ105" s="59">
        <f t="shared" si="76"/>
        <v>15600</v>
      </c>
      <c r="CA105" s="31">
        <f t="shared" si="77"/>
        <v>17634.872552459634</v>
      </c>
      <c r="CB105" s="31">
        <f t="shared" si="78"/>
        <v>5.4484165915522437E-2</v>
      </c>
      <c r="CC105" s="31">
        <f t="shared" si="79"/>
        <v>1016.1874475403638</v>
      </c>
      <c r="CD105" s="31">
        <f t="shared" si="80"/>
        <v>1032636.9285385996</v>
      </c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50"/>
      <c r="CR105" s="69">
        <v>38230.847999999998</v>
      </c>
      <c r="CS105" s="31">
        <v>101</v>
      </c>
      <c r="CT105" s="31">
        <f t="shared" si="66"/>
        <v>10201</v>
      </c>
      <c r="CU105" s="31">
        <f t="shared" si="67"/>
        <v>1030301</v>
      </c>
      <c r="CV105" s="42">
        <f t="shared" si="68"/>
        <v>38259.046017388711</v>
      </c>
      <c r="CW105" s="88">
        <f t="shared" si="69"/>
        <v>-28.198017388713197</v>
      </c>
      <c r="CX105" s="42">
        <f t="shared" si="81"/>
        <v>-7662.2616024730742</v>
      </c>
      <c r="CY105" s="31">
        <f t="shared" si="82"/>
        <v>-213.57396306829452</v>
      </c>
      <c r="CZ105" s="42">
        <f t="shared" si="83"/>
        <v>38045.472054320417</v>
      </c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50"/>
      <c r="DN105" s="69">
        <v>38230.847999999998</v>
      </c>
      <c r="DO105" s="16">
        <f t="shared" si="70"/>
        <v>-28.198017388713197</v>
      </c>
      <c r="DP105">
        <f t="shared" si="86"/>
        <v>0</v>
      </c>
      <c r="DQ105" s="66">
        <f t="shared" si="87"/>
        <v>36880.938923245601</v>
      </c>
      <c r="DR105" s="59">
        <v>29600</v>
      </c>
      <c r="DS105">
        <f t="shared" si="88"/>
        <v>10555.592370773586</v>
      </c>
      <c r="DT105" s="31">
        <f t="shared" si="89"/>
        <v>0.72389855514652501</v>
      </c>
      <c r="DU105" s="31">
        <f t="shared" si="90"/>
        <v>27675.255629226413</v>
      </c>
      <c r="DV105" s="31">
        <f t="shared" si="91"/>
        <v>765919774.14302826</v>
      </c>
      <c r="EJ105" s="69">
        <f t="shared" si="92"/>
        <v>18651.059999999998</v>
      </c>
      <c r="EK105" s="59">
        <f t="shared" si="103"/>
        <v>12383.460000000001</v>
      </c>
      <c r="EL105" s="66">
        <f t="shared" si="103"/>
        <v>15093</v>
      </c>
      <c r="EM105" s="59">
        <f t="shared" si="93"/>
        <v>15600</v>
      </c>
      <c r="EN105">
        <f t="shared" si="94"/>
        <v>17610.297336770516</v>
      </c>
      <c r="EO105" s="31">
        <f t="shared" si="95"/>
        <v>5.5801796961110067E-2</v>
      </c>
      <c r="EP105" s="31">
        <f t="shared" si="96"/>
        <v>1040.7626632294814</v>
      </c>
      <c r="EQ105" s="31">
        <f t="shared" si="97"/>
        <v>1083186.9211725229</v>
      </c>
    </row>
    <row r="106" spans="1:147" ht="15.75" thickBot="1" x14ac:dyDescent="0.3">
      <c r="A106" s="4" t="s">
        <v>122</v>
      </c>
      <c r="B106" s="5">
        <v>23</v>
      </c>
      <c r="C106" s="5">
        <v>113</v>
      </c>
      <c r="D106" s="5">
        <v>13200</v>
      </c>
      <c r="E106" s="5">
        <v>14967.36</v>
      </c>
      <c r="F106">
        <f t="shared" si="71"/>
        <v>18651.059999999998</v>
      </c>
      <c r="G106">
        <f t="shared" si="84"/>
        <v>12383.460000000001</v>
      </c>
      <c r="H106">
        <f t="shared" si="98"/>
        <v>15093</v>
      </c>
      <c r="I106">
        <f t="shared" si="100"/>
        <v>14781.78</v>
      </c>
      <c r="J106">
        <f t="shared" si="72"/>
        <v>15600</v>
      </c>
      <c r="K106">
        <f t="shared" si="85"/>
        <v>10240</v>
      </c>
      <c r="L106">
        <f t="shared" si="99"/>
        <v>6080</v>
      </c>
      <c r="M106">
        <f t="shared" si="101"/>
        <v>13920</v>
      </c>
      <c r="N106">
        <f t="shared" si="102"/>
        <v>16800</v>
      </c>
      <c r="O106">
        <f t="shared" si="73"/>
        <v>-2400</v>
      </c>
      <c r="P106">
        <f t="shared" si="73"/>
        <v>-3683.6999999999971</v>
      </c>
      <c r="S106" s="43">
        <f t="shared" si="54"/>
        <v>17160.478395917526</v>
      </c>
      <c r="T106" s="31">
        <f t="shared" si="55"/>
        <v>0.14652673523704413</v>
      </c>
      <c r="U106" s="31">
        <f t="shared" si="56"/>
        <v>2193.118395917525</v>
      </c>
      <c r="V106" s="31">
        <f t="shared" si="57"/>
        <v>4809768.2985118581</v>
      </c>
      <c r="W106" s="31"/>
      <c r="X106" s="27"/>
      <c r="Y106" s="27"/>
      <c r="Z106" s="31"/>
      <c r="AA106" s="31"/>
      <c r="AB106" s="31"/>
      <c r="AC106" s="31"/>
      <c r="AD106" s="31"/>
      <c r="AE106" s="31"/>
      <c r="AF106" s="31"/>
      <c r="AG106" s="31"/>
      <c r="AH106" s="50"/>
      <c r="AJ106" s="122">
        <v>102</v>
      </c>
      <c r="AK106" s="123">
        <v>34286.111999999994</v>
      </c>
      <c r="AL106" s="124">
        <f t="shared" si="58"/>
        <v>1999.4587093215139</v>
      </c>
      <c r="AM106" s="124">
        <f t="shared" si="59"/>
        <v>0.94168313078713872</v>
      </c>
      <c r="AN106" s="124">
        <f t="shared" si="60"/>
        <v>32286.653290678481</v>
      </c>
      <c r="AO106" s="124">
        <f t="shared" si="61"/>
        <v>1042427980.7124796</v>
      </c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7"/>
      <c r="BC106" s="122">
        <v>102</v>
      </c>
      <c r="BD106" s="123">
        <v>34286.111999999994</v>
      </c>
      <c r="BE106" s="123">
        <v>13200</v>
      </c>
      <c r="BF106" s="123">
        <v>14320</v>
      </c>
      <c r="BG106" s="124">
        <f t="shared" si="62"/>
        <v>3910.8257918266249</v>
      </c>
      <c r="BH106" s="124">
        <f t="shared" si="63"/>
        <v>0.8859355708857678</v>
      </c>
      <c r="BI106" s="124">
        <f t="shared" si="64"/>
        <v>30375.286208173369</v>
      </c>
      <c r="BJ106" s="124">
        <f t="shared" si="65"/>
        <v>922658012.22844732</v>
      </c>
      <c r="BK106" s="124"/>
      <c r="BL106" s="124"/>
      <c r="BM106" s="124"/>
      <c r="BN106" s="124"/>
      <c r="BO106" s="124"/>
      <c r="BP106" s="124"/>
      <c r="BQ106" s="124"/>
      <c r="BR106" s="124"/>
      <c r="BS106" s="124"/>
      <c r="BT106" s="124"/>
      <c r="BU106" s="124"/>
      <c r="BV106" s="127"/>
      <c r="BX106" s="69">
        <f t="shared" si="74"/>
        <v>14967.36</v>
      </c>
      <c r="BY106" s="59">
        <f t="shared" si="75"/>
        <v>18651.059999999998</v>
      </c>
      <c r="BZ106" s="59">
        <f t="shared" si="76"/>
        <v>13200</v>
      </c>
      <c r="CA106" s="31">
        <f t="shared" si="77"/>
        <v>17642.406941170306</v>
      </c>
      <c r="CB106" s="31">
        <f t="shared" si="78"/>
        <v>0.17872536914795295</v>
      </c>
      <c r="CC106" s="31">
        <f t="shared" si="79"/>
        <v>2675.0469411703052</v>
      </c>
      <c r="CD106" s="31">
        <f t="shared" si="80"/>
        <v>7155876.1374646062</v>
      </c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50"/>
      <c r="CR106" s="69">
        <v>34286.111999999994</v>
      </c>
      <c r="CS106" s="31">
        <v>102</v>
      </c>
      <c r="CT106" s="31">
        <f t="shared" si="66"/>
        <v>10404</v>
      </c>
      <c r="CU106" s="31">
        <f t="shared" si="67"/>
        <v>1061208</v>
      </c>
      <c r="CV106" s="42">
        <f t="shared" si="68"/>
        <v>38960.455737542696</v>
      </c>
      <c r="CW106" s="88">
        <f t="shared" si="69"/>
        <v>-4674.343737542702</v>
      </c>
      <c r="CX106" s="42">
        <f t="shared" si="81"/>
        <v>-28.198017388713197</v>
      </c>
      <c r="CY106" s="31">
        <f t="shared" si="82"/>
        <v>402.0014678870549</v>
      </c>
      <c r="CZ106" s="42">
        <f t="shared" si="83"/>
        <v>39362.457205429753</v>
      </c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50"/>
      <c r="DN106" s="69">
        <v>34286.111999999994</v>
      </c>
      <c r="DO106" s="16">
        <f t="shared" si="70"/>
        <v>-4674.343737542702</v>
      </c>
      <c r="DP106">
        <f t="shared" si="86"/>
        <v>0</v>
      </c>
      <c r="DQ106" s="66">
        <f t="shared" si="87"/>
        <v>37565.889602473071</v>
      </c>
      <c r="DR106" s="59">
        <v>27520</v>
      </c>
      <c r="DS106">
        <f t="shared" si="88"/>
        <v>10526.844992576727</v>
      </c>
      <c r="DT106" s="31">
        <f t="shared" si="89"/>
        <v>0.69297058259108735</v>
      </c>
      <c r="DU106" s="31">
        <f t="shared" si="90"/>
        <v>23759.267007423266</v>
      </c>
      <c r="DV106" s="31">
        <f t="shared" si="91"/>
        <v>564502768.73003173</v>
      </c>
      <c r="EJ106" s="69">
        <f t="shared" si="92"/>
        <v>14967.36</v>
      </c>
      <c r="EK106" s="59">
        <f t="shared" si="103"/>
        <v>18651.059999999998</v>
      </c>
      <c r="EL106" s="66">
        <f t="shared" si="103"/>
        <v>12383.460000000001</v>
      </c>
      <c r="EM106" s="59">
        <f t="shared" si="93"/>
        <v>13200</v>
      </c>
      <c r="EN106">
        <f t="shared" si="94"/>
        <v>17662.370271459935</v>
      </c>
      <c r="EO106" s="31">
        <f t="shared" si="95"/>
        <v>0.18005916016317736</v>
      </c>
      <c r="EP106" s="31">
        <f t="shared" si="96"/>
        <v>2695.0102714599343</v>
      </c>
      <c r="EQ106" s="31">
        <f t="shared" si="97"/>
        <v>7263080.3632745491</v>
      </c>
    </row>
    <row r="107" spans="1:147" ht="15.75" thickBot="1" x14ac:dyDescent="0.3">
      <c r="A107" s="4" t="s">
        <v>123</v>
      </c>
      <c r="B107" s="5">
        <v>24</v>
      </c>
      <c r="C107" s="5">
        <v>114</v>
      </c>
      <c r="D107" s="5">
        <v>16512</v>
      </c>
      <c r="E107" s="5">
        <v>17252.28</v>
      </c>
      <c r="F107">
        <f t="shared" si="71"/>
        <v>14967.36</v>
      </c>
      <c r="G107">
        <f t="shared" si="84"/>
        <v>18651.059999999998</v>
      </c>
      <c r="H107">
        <f t="shared" si="98"/>
        <v>12383.460000000001</v>
      </c>
      <c r="I107">
        <f t="shared" si="100"/>
        <v>15093</v>
      </c>
      <c r="J107">
        <f t="shared" si="72"/>
        <v>13200</v>
      </c>
      <c r="K107">
        <f t="shared" si="85"/>
        <v>15600</v>
      </c>
      <c r="L107">
        <f t="shared" si="99"/>
        <v>10240</v>
      </c>
      <c r="M107">
        <f t="shared" si="101"/>
        <v>6080</v>
      </c>
      <c r="N107">
        <f t="shared" si="102"/>
        <v>13920</v>
      </c>
      <c r="O107">
        <f t="shared" si="73"/>
        <v>3312</v>
      </c>
      <c r="P107">
        <f t="shared" si="73"/>
        <v>2284.9199999999983</v>
      </c>
      <c r="S107" s="43">
        <f t="shared" si="54"/>
        <v>19422.843453870995</v>
      </c>
      <c r="T107" s="31">
        <f t="shared" si="55"/>
        <v>0.12581313622726947</v>
      </c>
      <c r="U107" s="31">
        <f t="shared" si="56"/>
        <v>2170.5634538709965</v>
      </c>
      <c r="V107" s="31">
        <f t="shared" si="57"/>
        <v>4711345.707280389</v>
      </c>
      <c r="W107" s="31"/>
      <c r="X107" s="27"/>
      <c r="Y107" s="27"/>
      <c r="Z107" s="31"/>
      <c r="AA107" s="31"/>
      <c r="AB107" s="31"/>
      <c r="AC107" s="31"/>
      <c r="AD107" s="31"/>
      <c r="AE107" s="31"/>
      <c r="AF107" s="31"/>
      <c r="AG107" s="31"/>
      <c r="AH107" s="50"/>
      <c r="AJ107" s="122">
        <v>103</v>
      </c>
      <c r="AK107" s="123">
        <v>36965.292000000001</v>
      </c>
      <c r="AL107" s="124">
        <f t="shared" si="58"/>
        <v>2010.3007834259834</v>
      </c>
      <c r="AM107" s="124">
        <f t="shared" si="59"/>
        <v>0.94561653176103722</v>
      </c>
      <c r="AN107" s="124">
        <f t="shared" si="60"/>
        <v>34954.991216574017</v>
      </c>
      <c r="AO107" s="124">
        <f t="shared" si="61"/>
        <v>1221851410.9507666</v>
      </c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7"/>
      <c r="BC107" s="122">
        <v>103</v>
      </c>
      <c r="BD107" s="123">
        <v>36965.292000000001</v>
      </c>
      <c r="BE107" s="123">
        <v>16512</v>
      </c>
      <c r="BF107" s="123">
        <v>15200</v>
      </c>
      <c r="BG107" s="124">
        <f t="shared" si="62"/>
        <v>4267.4860125815867</v>
      </c>
      <c r="BH107" s="124">
        <f t="shared" si="63"/>
        <v>0.88455424584278719</v>
      </c>
      <c r="BI107" s="124">
        <f t="shared" si="64"/>
        <v>32697.805987418415</v>
      </c>
      <c r="BJ107" s="124">
        <f t="shared" si="65"/>
        <v>1069146516.3908556</v>
      </c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127"/>
      <c r="BX107" s="69">
        <f t="shared" si="74"/>
        <v>17252.28</v>
      </c>
      <c r="BY107" s="59">
        <f t="shared" si="75"/>
        <v>14967.36</v>
      </c>
      <c r="BZ107" s="59">
        <f t="shared" si="76"/>
        <v>16512</v>
      </c>
      <c r="CA107" s="31">
        <f t="shared" si="77"/>
        <v>18812.622494148425</v>
      </c>
      <c r="CB107" s="31">
        <f t="shared" si="78"/>
        <v>9.0442683178595898E-2</v>
      </c>
      <c r="CC107" s="31">
        <f t="shared" si="79"/>
        <v>1560.3424941484263</v>
      </c>
      <c r="CD107" s="31">
        <f t="shared" si="80"/>
        <v>2434668.6990453317</v>
      </c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50"/>
      <c r="CR107" s="69">
        <v>36965.292000000001</v>
      </c>
      <c r="CS107" s="31">
        <v>103</v>
      </c>
      <c r="CT107" s="31">
        <f t="shared" si="66"/>
        <v>10609</v>
      </c>
      <c r="CU107" s="31">
        <f t="shared" si="67"/>
        <v>1092727</v>
      </c>
      <c r="CV107" s="42">
        <f t="shared" si="68"/>
        <v>39670.166332485198</v>
      </c>
      <c r="CW107" s="88">
        <f t="shared" si="69"/>
        <v>-2704.8743324851966</v>
      </c>
      <c r="CX107" s="42">
        <f t="shared" si="81"/>
        <v>-4674.343737542702</v>
      </c>
      <c r="CY107" s="31">
        <f t="shared" si="82"/>
        <v>27.357856121337818</v>
      </c>
      <c r="CZ107" s="42">
        <f t="shared" si="83"/>
        <v>39697.524188606534</v>
      </c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50"/>
      <c r="DN107" s="69">
        <v>36965.292000000001</v>
      </c>
      <c r="DO107" s="16">
        <f t="shared" si="70"/>
        <v>-2704.8743324851966</v>
      </c>
      <c r="DP107">
        <f t="shared" si="86"/>
        <v>0</v>
      </c>
      <c r="DQ107" s="66">
        <f t="shared" si="87"/>
        <v>38259.046017388711</v>
      </c>
      <c r="DR107" s="59">
        <v>31712</v>
      </c>
      <c r="DS107">
        <f t="shared" si="88"/>
        <v>10854.098841547879</v>
      </c>
      <c r="DT107" s="31">
        <f t="shared" si="89"/>
        <v>0.70637053694725638</v>
      </c>
      <c r="DU107" s="31">
        <f t="shared" si="90"/>
        <v>26111.193158452123</v>
      </c>
      <c r="DV107" s="31">
        <f t="shared" si="91"/>
        <v>681794408.15799689</v>
      </c>
      <c r="EJ107" s="69">
        <f t="shared" si="92"/>
        <v>17252.28</v>
      </c>
      <c r="EK107" s="59">
        <f t="shared" si="103"/>
        <v>14967.36</v>
      </c>
      <c r="EL107" s="66">
        <f t="shared" si="103"/>
        <v>18651.059999999998</v>
      </c>
      <c r="EM107" s="59">
        <f t="shared" si="93"/>
        <v>16512</v>
      </c>
      <c r="EN107">
        <f t="shared" si="94"/>
        <v>18793.813216423205</v>
      </c>
      <c r="EO107" s="31">
        <f t="shared" si="95"/>
        <v>8.9352434369440209E-2</v>
      </c>
      <c r="EP107" s="31">
        <f t="shared" si="96"/>
        <v>1541.5332164232059</v>
      </c>
      <c r="EQ107" s="31">
        <f t="shared" si="97"/>
        <v>2376324.6573360744</v>
      </c>
    </row>
    <row r="108" spans="1:147" ht="15.75" thickBot="1" x14ac:dyDescent="0.3">
      <c r="A108" s="4" t="s">
        <v>124</v>
      </c>
      <c r="B108" s="5">
        <v>25</v>
      </c>
      <c r="C108" s="5">
        <v>115</v>
      </c>
      <c r="D108" s="5">
        <v>16800</v>
      </c>
      <c r="E108" s="5">
        <v>20505.419999999998</v>
      </c>
      <c r="F108">
        <f t="shared" si="71"/>
        <v>17252.28</v>
      </c>
      <c r="G108">
        <f t="shared" si="84"/>
        <v>14967.36</v>
      </c>
      <c r="H108">
        <f t="shared" si="98"/>
        <v>18651.059999999998</v>
      </c>
      <c r="I108">
        <f t="shared" si="100"/>
        <v>12383.460000000001</v>
      </c>
      <c r="J108">
        <f t="shared" si="72"/>
        <v>16512</v>
      </c>
      <c r="K108">
        <f t="shared" si="85"/>
        <v>13200</v>
      </c>
      <c r="L108">
        <f t="shared" si="99"/>
        <v>15600</v>
      </c>
      <c r="M108">
        <f t="shared" si="101"/>
        <v>10240</v>
      </c>
      <c r="N108">
        <f t="shared" si="102"/>
        <v>6080</v>
      </c>
      <c r="O108">
        <f t="shared" si="73"/>
        <v>288</v>
      </c>
      <c r="P108">
        <f t="shared" si="73"/>
        <v>3253.1399999999994</v>
      </c>
      <c r="S108" s="43">
        <f t="shared" si="54"/>
        <v>19619.570850214775</v>
      </c>
      <c r="T108" s="31">
        <f t="shared" si="55"/>
        <v>4.3200731796043335E-2</v>
      </c>
      <c r="U108" s="31">
        <f t="shared" si="56"/>
        <v>885.84914978522283</v>
      </c>
      <c r="V108" s="31">
        <f t="shared" si="57"/>
        <v>784728.71617520216</v>
      </c>
      <c r="W108" s="31"/>
      <c r="X108" s="27"/>
      <c r="Y108" s="27"/>
      <c r="Z108" s="31"/>
      <c r="AA108" s="31"/>
      <c r="AB108" s="31"/>
      <c r="AC108" s="31"/>
      <c r="AD108" s="31"/>
      <c r="AE108" s="31"/>
      <c r="AF108" s="31"/>
      <c r="AG108" s="31"/>
      <c r="AH108" s="50"/>
      <c r="AJ108" s="122">
        <v>104</v>
      </c>
      <c r="AK108" s="123">
        <v>41465.520000000004</v>
      </c>
      <c r="AL108" s="124">
        <f t="shared" si="58"/>
        <v>2021.1428575304531</v>
      </c>
      <c r="AM108" s="124">
        <f t="shared" si="59"/>
        <v>0.95125726489067419</v>
      </c>
      <c r="AN108" s="124">
        <f t="shared" si="60"/>
        <v>39444.377142469551</v>
      </c>
      <c r="AO108" s="124">
        <f t="shared" si="61"/>
        <v>1555858888.1573744</v>
      </c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7"/>
      <c r="BC108" s="122">
        <v>104</v>
      </c>
      <c r="BD108" s="123">
        <v>41465.520000000004</v>
      </c>
      <c r="BE108" s="123">
        <v>16800</v>
      </c>
      <c r="BF108" s="123">
        <v>15360</v>
      </c>
      <c r="BG108" s="124">
        <f t="shared" si="62"/>
        <v>4307.1064972856984</v>
      </c>
      <c r="BH108" s="124">
        <f t="shared" si="63"/>
        <v>0.89612799990725556</v>
      </c>
      <c r="BI108" s="124">
        <f t="shared" si="64"/>
        <v>37158.413502714306</v>
      </c>
      <c r="BJ108" s="124">
        <f t="shared" si="65"/>
        <v>1380747694.0387008</v>
      </c>
      <c r="BK108" s="124"/>
      <c r="BL108" s="124"/>
      <c r="BM108" s="124"/>
      <c r="BN108" s="124"/>
      <c r="BO108" s="124"/>
      <c r="BP108" s="124"/>
      <c r="BQ108" s="124"/>
      <c r="BR108" s="124"/>
      <c r="BS108" s="124"/>
      <c r="BT108" s="124"/>
      <c r="BU108" s="124"/>
      <c r="BV108" s="127"/>
      <c r="BX108" s="69">
        <f t="shared" si="74"/>
        <v>20505.419999999998</v>
      </c>
      <c r="BY108" s="59">
        <f t="shared" si="75"/>
        <v>17252.28</v>
      </c>
      <c r="BZ108" s="59">
        <f t="shared" si="76"/>
        <v>16800</v>
      </c>
      <c r="CA108" s="31">
        <f t="shared" si="77"/>
        <v>19533.799919408099</v>
      </c>
      <c r="CB108" s="31">
        <f t="shared" si="78"/>
        <v>4.7383573737670326E-2</v>
      </c>
      <c r="CC108" s="31">
        <f t="shared" si="79"/>
        <v>971.62008059189975</v>
      </c>
      <c r="CD108" s="31">
        <f t="shared" si="80"/>
        <v>944045.58100940974</v>
      </c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50"/>
      <c r="CR108" s="69">
        <v>41465.520000000004</v>
      </c>
      <c r="CS108" s="31">
        <v>104</v>
      </c>
      <c r="CT108" s="31">
        <f t="shared" si="66"/>
        <v>10816</v>
      </c>
      <c r="CU108" s="31">
        <f t="shared" si="67"/>
        <v>1124864</v>
      </c>
      <c r="CV108" s="42">
        <f t="shared" si="68"/>
        <v>40388.225371766384</v>
      </c>
      <c r="CW108" s="88">
        <f t="shared" si="69"/>
        <v>1077.2946282336197</v>
      </c>
      <c r="CX108" s="42">
        <f t="shared" si="81"/>
        <v>-2704.8743324851966</v>
      </c>
      <c r="CY108" s="31">
        <f t="shared" si="82"/>
        <v>186.16672170904198</v>
      </c>
      <c r="CZ108" s="42">
        <f t="shared" si="83"/>
        <v>40574.392093475428</v>
      </c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50"/>
      <c r="DN108" s="69">
        <v>41465.520000000004</v>
      </c>
      <c r="DO108" s="16">
        <f t="shared" si="70"/>
        <v>1077.2946282336197</v>
      </c>
      <c r="DP108">
        <f t="shared" si="86"/>
        <v>0</v>
      </c>
      <c r="DQ108" s="66">
        <f t="shared" si="87"/>
        <v>38960.455737542696</v>
      </c>
      <c r="DR108" s="59">
        <v>32160</v>
      </c>
      <c r="DS108">
        <f t="shared" si="88"/>
        <v>10970.549876082421</v>
      </c>
      <c r="DT108" s="31">
        <f t="shared" si="89"/>
        <v>0.73542958399937064</v>
      </c>
      <c r="DU108" s="31">
        <f t="shared" si="90"/>
        <v>30494.970123917585</v>
      </c>
      <c r="DV108" s="31">
        <f t="shared" si="91"/>
        <v>929943202.85862613</v>
      </c>
      <c r="EJ108" s="69">
        <f t="shared" si="92"/>
        <v>20505.419999999998</v>
      </c>
      <c r="EK108" s="59">
        <f t="shared" si="103"/>
        <v>17252.28</v>
      </c>
      <c r="EL108" s="66">
        <f t="shared" si="103"/>
        <v>14967.36</v>
      </c>
      <c r="EM108" s="59">
        <f t="shared" si="93"/>
        <v>16800</v>
      </c>
      <c r="EN108">
        <f t="shared" si="94"/>
        <v>19549.386787428302</v>
      </c>
      <c r="EO108" s="31">
        <f t="shared" si="95"/>
        <v>4.6623439684322289E-2</v>
      </c>
      <c r="EP108" s="31">
        <f t="shared" si="96"/>
        <v>956.03321257169591</v>
      </c>
      <c r="EQ108" s="31">
        <f t="shared" si="97"/>
        <v>913999.50354015746</v>
      </c>
    </row>
    <row r="109" spans="1:147" ht="15.75" thickBot="1" x14ac:dyDescent="0.3">
      <c r="A109" s="4" t="s">
        <v>125</v>
      </c>
      <c r="B109" s="5">
        <v>26</v>
      </c>
      <c r="C109" s="5">
        <v>116</v>
      </c>
      <c r="D109" s="5">
        <v>13840</v>
      </c>
      <c r="E109" s="5">
        <v>16191.36</v>
      </c>
      <c r="F109">
        <f t="shared" si="71"/>
        <v>20505.419999999998</v>
      </c>
      <c r="G109">
        <f t="shared" si="84"/>
        <v>17252.28</v>
      </c>
      <c r="H109">
        <f t="shared" si="98"/>
        <v>14967.36</v>
      </c>
      <c r="I109">
        <f t="shared" si="100"/>
        <v>18651.059999999998</v>
      </c>
      <c r="J109">
        <f t="shared" si="72"/>
        <v>16800</v>
      </c>
      <c r="K109">
        <f t="shared" si="85"/>
        <v>16512</v>
      </c>
      <c r="L109">
        <f t="shared" si="99"/>
        <v>13200</v>
      </c>
      <c r="M109">
        <f t="shared" si="101"/>
        <v>15600</v>
      </c>
      <c r="N109">
        <f t="shared" si="102"/>
        <v>10240</v>
      </c>
      <c r="O109">
        <f t="shared" si="73"/>
        <v>-2960</v>
      </c>
      <c r="P109">
        <f t="shared" si="73"/>
        <v>-4314.0599999999977</v>
      </c>
      <c r="S109" s="43">
        <f t="shared" si="54"/>
        <v>17597.650387792593</v>
      </c>
      <c r="T109" s="31">
        <f t="shared" si="55"/>
        <v>8.6854370960351243E-2</v>
      </c>
      <c r="U109" s="31">
        <f t="shared" si="56"/>
        <v>1406.2903877925928</v>
      </c>
      <c r="V109" s="31">
        <f t="shared" si="57"/>
        <v>1977652.6547978411</v>
      </c>
      <c r="W109" s="31"/>
      <c r="X109" s="27"/>
      <c r="Y109" s="27"/>
      <c r="Z109" s="31"/>
      <c r="AA109" s="31"/>
      <c r="AB109" s="31"/>
      <c r="AC109" s="31"/>
      <c r="AD109" s="31"/>
      <c r="AE109" s="31"/>
      <c r="AF109" s="31"/>
      <c r="AG109" s="31"/>
      <c r="AH109" s="50"/>
      <c r="AJ109" s="122">
        <v>105</v>
      </c>
      <c r="AK109" s="123">
        <v>36002.387999999999</v>
      </c>
      <c r="AL109" s="124">
        <f t="shared" si="58"/>
        <v>2031.9849316349225</v>
      </c>
      <c r="AM109" s="124">
        <f t="shared" si="59"/>
        <v>0.94355971799329197</v>
      </c>
      <c r="AN109" s="124">
        <f t="shared" si="60"/>
        <v>33970.403068365078</v>
      </c>
      <c r="AO109" s="124">
        <f t="shared" si="61"/>
        <v>1153988284.6271875</v>
      </c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7"/>
      <c r="BC109" s="122">
        <v>105</v>
      </c>
      <c r="BD109" s="123">
        <v>36002.387999999999</v>
      </c>
      <c r="BE109" s="123">
        <v>13840</v>
      </c>
      <c r="BF109" s="123">
        <v>14400</v>
      </c>
      <c r="BG109" s="124">
        <f t="shared" si="62"/>
        <v>3970.4617212282428</v>
      </c>
      <c r="BH109" s="124">
        <f t="shared" si="63"/>
        <v>0.88971671209064684</v>
      </c>
      <c r="BI109" s="124">
        <f t="shared" si="64"/>
        <v>32031.926278771756</v>
      </c>
      <c r="BJ109" s="124">
        <f t="shared" si="65"/>
        <v>1026044301.1286687</v>
      </c>
      <c r="BK109" s="124"/>
      <c r="BL109" s="124"/>
      <c r="BM109" s="124"/>
      <c r="BN109" s="124"/>
      <c r="BO109" s="124"/>
      <c r="BP109" s="124"/>
      <c r="BQ109" s="124"/>
      <c r="BR109" s="124"/>
      <c r="BS109" s="124"/>
      <c r="BT109" s="124"/>
      <c r="BU109" s="124"/>
      <c r="BV109" s="127"/>
      <c r="BX109" s="69">
        <f t="shared" si="74"/>
        <v>16191.36</v>
      </c>
      <c r="BY109" s="59">
        <f t="shared" si="75"/>
        <v>20505.419999999998</v>
      </c>
      <c r="BZ109" s="59">
        <f t="shared" si="76"/>
        <v>13840</v>
      </c>
      <c r="CA109" s="31">
        <f t="shared" si="77"/>
        <v>18478.669270516322</v>
      </c>
      <c r="CB109" s="31">
        <f t="shared" si="78"/>
        <v>0.14126727282429158</v>
      </c>
      <c r="CC109" s="31">
        <f t="shared" si="79"/>
        <v>2287.3092705163217</v>
      </c>
      <c r="CD109" s="31">
        <f t="shared" si="80"/>
        <v>5231783.6989899073</v>
      </c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50"/>
      <c r="CR109" s="69">
        <v>36002.387999999999</v>
      </c>
      <c r="CS109" s="31">
        <v>105</v>
      </c>
      <c r="CT109" s="31">
        <f t="shared" si="66"/>
        <v>11025</v>
      </c>
      <c r="CU109" s="31">
        <f t="shared" si="67"/>
        <v>1157625</v>
      </c>
      <c r="CV109" s="42">
        <f t="shared" si="68"/>
        <v>41114.680424936443</v>
      </c>
      <c r="CW109" s="88">
        <f t="shared" si="69"/>
        <v>-5112.2924249364441</v>
      </c>
      <c r="CX109" s="42">
        <f t="shared" si="81"/>
        <v>1077.2946282336197</v>
      </c>
      <c r="CY109" s="31">
        <f t="shared" si="82"/>
        <v>491.14326034953109</v>
      </c>
      <c r="CZ109" s="42">
        <f t="shared" si="83"/>
        <v>41605.823685285977</v>
      </c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50"/>
      <c r="DN109" s="69">
        <v>36002.387999999999</v>
      </c>
      <c r="DO109" s="16">
        <f t="shared" si="70"/>
        <v>-5112.2924249364441</v>
      </c>
      <c r="DP109">
        <f t="shared" si="86"/>
        <v>0</v>
      </c>
      <c r="DQ109" s="66">
        <f t="shared" si="87"/>
        <v>39670.166332485198</v>
      </c>
      <c r="DR109" s="59">
        <v>28240</v>
      </c>
      <c r="DS109">
        <f t="shared" si="88"/>
        <v>10840.891816684119</v>
      </c>
      <c r="DT109" s="31">
        <f t="shared" si="89"/>
        <v>0.69888409022523401</v>
      </c>
      <c r="DU109" s="31">
        <f t="shared" si="90"/>
        <v>25161.496183315881</v>
      </c>
      <c r="DV109" s="31">
        <f t="shared" si="91"/>
        <v>633100890.18301964</v>
      </c>
      <c r="EJ109" s="69">
        <f t="shared" si="92"/>
        <v>16191.36</v>
      </c>
      <c r="EK109" s="59">
        <f t="shared" si="103"/>
        <v>20505.419999999998</v>
      </c>
      <c r="EL109" s="66">
        <f t="shared" si="103"/>
        <v>17252.28</v>
      </c>
      <c r="EM109" s="59">
        <f t="shared" si="93"/>
        <v>13840</v>
      </c>
      <c r="EN109">
        <f t="shared" si="94"/>
        <v>18491.921429802125</v>
      </c>
      <c r="EO109" s="31">
        <f t="shared" si="95"/>
        <v>0.14208574386599548</v>
      </c>
      <c r="EP109" s="31">
        <f t="shared" si="96"/>
        <v>2300.5614298021246</v>
      </c>
      <c r="EQ109" s="31">
        <f t="shared" si="97"/>
        <v>5292582.8922931962</v>
      </c>
    </row>
    <row r="110" spans="1:147" ht="15.75" thickBot="1" x14ac:dyDescent="0.3">
      <c r="A110" s="4" t="s">
        <v>126</v>
      </c>
      <c r="B110" s="5">
        <v>27</v>
      </c>
      <c r="C110" s="5">
        <v>117</v>
      </c>
      <c r="D110" s="5">
        <v>13760</v>
      </c>
      <c r="E110" s="5">
        <v>13530.78</v>
      </c>
      <c r="F110">
        <f t="shared" si="71"/>
        <v>16191.36</v>
      </c>
      <c r="G110">
        <f t="shared" si="84"/>
        <v>20505.419999999998</v>
      </c>
      <c r="H110">
        <f t="shared" si="98"/>
        <v>17252.28</v>
      </c>
      <c r="I110">
        <f t="shared" si="100"/>
        <v>14967.36</v>
      </c>
      <c r="J110">
        <f t="shared" si="72"/>
        <v>13840</v>
      </c>
      <c r="K110">
        <f t="shared" si="85"/>
        <v>16800</v>
      </c>
      <c r="L110">
        <f t="shared" si="99"/>
        <v>16512</v>
      </c>
      <c r="M110">
        <f t="shared" si="101"/>
        <v>13200</v>
      </c>
      <c r="N110">
        <f t="shared" si="102"/>
        <v>15600</v>
      </c>
      <c r="O110">
        <f t="shared" si="73"/>
        <v>-80</v>
      </c>
      <c r="P110">
        <f t="shared" si="73"/>
        <v>-2660.58</v>
      </c>
      <c r="S110" s="43">
        <f t="shared" si="54"/>
        <v>17543.003888808213</v>
      </c>
      <c r="T110" s="31">
        <f t="shared" si="55"/>
        <v>0.29652569096594666</v>
      </c>
      <c r="U110" s="31">
        <f t="shared" si="56"/>
        <v>4012.223888808212</v>
      </c>
      <c r="V110" s="31">
        <f t="shared" si="57"/>
        <v>16097940.533923291</v>
      </c>
      <c r="W110" s="31"/>
      <c r="X110" s="27"/>
      <c r="Y110" s="27"/>
      <c r="Z110" s="31"/>
      <c r="AA110" s="31"/>
      <c r="AB110" s="31"/>
      <c r="AC110" s="31"/>
      <c r="AD110" s="31"/>
      <c r="AE110" s="31"/>
      <c r="AF110" s="31"/>
      <c r="AG110" s="31"/>
      <c r="AH110" s="50"/>
      <c r="AJ110" s="122">
        <v>106</v>
      </c>
      <c r="AK110" s="123">
        <v>32684.136000000002</v>
      </c>
      <c r="AL110" s="124">
        <f t="shared" si="58"/>
        <v>2042.8270057393922</v>
      </c>
      <c r="AM110" s="124">
        <f t="shared" si="59"/>
        <v>0.93749790400641486</v>
      </c>
      <c r="AN110" s="124">
        <f t="shared" si="60"/>
        <v>30641.308994260609</v>
      </c>
      <c r="AO110" s="124">
        <f t="shared" si="61"/>
        <v>938889816.88175607</v>
      </c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7"/>
      <c r="BC110" s="122">
        <v>106</v>
      </c>
      <c r="BD110" s="123">
        <v>32684.136000000002</v>
      </c>
      <c r="BE110" s="123">
        <v>13760</v>
      </c>
      <c r="BF110" s="123">
        <v>14240</v>
      </c>
      <c r="BG110" s="124">
        <f t="shared" si="62"/>
        <v>3947.5423310933011</v>
      </c>
      <c r="BH110" s="124">
        <f t="shared" si="63"/>
        <v>0.8792214568225607</v>
      </c>
      <c r="BI110" s="124">
        <f t="shared" si="64"/>
        <v>28736.593668906702</v>
      </c>
      <c r="BJ110" s="124">
        <f t="shared" si="65"/>
        <v>825791815.69184875</v>
      </c>
      <c r="BK110" s="124"/>
      <c r="BL110" s="124"/>
      <c r="BM110" s="124"/>
      <c r="BN110" s="124"/>
      <c r="BO110" s="124"/>
      <c r="BP110" s="124"/>
      <c r="BQ110" s="124"/>
      <c r="BR110" s="124"/>
      <c r="BS110" s="124"/>
      <c r="BT110" s="124"/>
      <c r="BU110" s="124"/>
      <c r="BV110" s="127"/>
      <c r="BX110" s="69">
        <f t="shared" si="74"/>
        <v>13530.78</v>
      </c>
      <c r="BY110" s="59">
        <f t="shared" si="75"/>
        <v>16191.36</v>
      </c>
      <c r="BZ110" s="59">
        <f t="shared" si="76"/>
        <v>13760</v>
      </c>
      <c r="CA110" s="31">
        <f t="shared" si="77"/>
        <v>17403.541422566559</v>
      </c>
      <c r="CB110" s="31">
        <f t="shared" si="78"/>
        <v>0.28621863799179043</v>
      </c>
      <c r="CC110" s="31">
        <f t="shared" si="79"/>
        <v>3872.7614225665584</v>
      </c>
      <c r="CD110" s="31">
        <f t="shared" si="80"/>
        <v>14998281.036119753</v>
      </c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50"/>
      <c r="CR110" s="69">
        <v>32684.136000000002</v>
      </c>
      <c r="CS110" s="31">
        <v>106</v>
      </c>
      <c r="CT110" s="31">
        <f t="shared" si="66"/>
        <v>11236</v>
      </c>
      <c r="CU110" s="31">
        <f t="shared" si="67"/>
        <v>1191016</v>
      </c>
      <c r="CV110" s="42">
        <f t="shared" si="68"/>
        <v>41849.579061545533</v>
      </c>
      <c r="CW110" s="88">
        <f t="shared" si="69"/>
        <v>-9165.4430615455312</v>
      </c>
      <c r="CX110" s="42">
        <f t="shared" si="81"/>
        <v>-5112.2924249364441</v>
      </c>
      <c r="CY110" s="31">
        <f t="shared" si="82"/>
        <v>-7.9562919695250685</v>
      </c>
      <c r="CZ110" s="42">
        <f t="shared" si="83"/>
        <v>41841.62276957601</v>
      </c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50"/>
      <c r="DN110" s="69">
        <v>32684.136000000002</v>
      </c>
      <c r="DO110" s="16">
        <f t="shared" si="70"/>
        <v>-9165.4430615455312</v>
      </c>
      <c r="DP110">
        <f t="shared" si="86"/>
        <v>0</v>
      </c>
      <c r="DQ110" s="66">
        <f t="shared" si="87"/>
        <v>40388.225371766384</v>
      </c>
      <c r="DR110" s="59">
        <v>28000</v>
      </c>
      <c r="DS110">
        <f t="shared" si="88"/>
        <v>10920.571002362274</v>
      </c>
      <c r="DT110" s="31">
        <f t="shared" si="89"/>
        <v>0.66587548765669458</v>
      </c>
      <c r="DU110" s="31">
        <f t="shared" si="90"/>
        <v>21763.564997637728</v>
      </c>
      <c r="DV110" s="31">
        <f t="shared" si="91"/>
        <v>473652761.40640211</v>
      </c>
      <c r="EJ110" s="69">
        <f t="shared" si="92"/>
        <v>13530.78</v>
      </c>
      <c r="EK110" s="59">
        <f t="shared" si="103"/>
        <v>16191.36</v>
      </c>
      <c r="EL110" s="66">
        <f t="shared" si="103"/>
        <v>20505.419999999998</v>
      </c>
      <c r="EM110" s="59">
        <f t="shared" si="93"/>
        <v>13760</v>
      </c>
      <c r="EN110">
        <f t="shared" si="94"/>
        <v>17371.322494064687</v>
      </c>
      <c r="EO110" s="31">
        <f t="shared" si="95"/>
        <v>0.28383747973617823</v>
      </c>
      <c r="EP110" s="31">
        <f t="shared" si="96"/>
        <v>3840.5424940646863</v>
      </c>
      <c r="EQ110" s="31">
        <f t="shared" si="97"/>
        <v>14749766.648716601</v>
      </c>
    </row>
    <row r="111" spans="1:147" ht="15.75" thickBot="1" x14ac:dyDescent="0.3">
      <c r="A111" s="4" t="s">
        <v>127</v>
      </c>
      <c r="B111" s="5">
        <v>28</v>
      </c>
      <c r="C111" s="5">
        <v>118</v>
      </c>
      <c r="D111" s="5">
        <v>16320</v>
      </c>
      <c r="E111" s="5">
        <v>16616.34</v>
      </c>
      <c r="F111">
        <f t="shared" si="71"/>
        <v>13530.78</v>
      </c>
      <c r="G111">
        <f t="shared" si="84"/>
        <v>16191.36</v>
      </c>
      <c r="H111">
        <f t="shared" si="98"/>
        <v>20505.419999999998</v>
      </c>
      <c r="I111">
        <f t="shared" si="100"/>
        <v>17252.28</v>
      </c>
      <c r="J111">
        <f t="shared" si="72"/>
        <v>13760</v>
      </c>
      <c r="K111">
        <f t="shared" si="85"/>
        <v>13840</v>
      </c>
      <c r="L111">
        <f t="shared" si="99"/>
        <v>16800</v>
      </c>
      <c r="M111">
        <f t="shared" si="101"/>
        <v>16512</v>
      </c>
      <c r="N111">
        <f t="shared" si="102"/>
        <v>13200</v>
      </c>
      <c r="O111">
        <f t="shared" si="73"/>
        <v>2560</v>
      </c>
      <c r="P111">
        <f t="shared" si="73"/>
        <v>3085.5599999999995</v>
      </c>
      <c r="S111" s="43">
        <f t="shared" si="54"/>
        <v>19291.691856308476</v>
      </c>
      <c r="T111" s="31">
        <f t="shared" si="55"/>
        <v>0.16100728898833777</v>
      </c>
      <c r="U111" s="31">
        <f t="shared" si="56"/>
        <v>2675.3518563084763</v>
      </c>
      <c r="V111" s="31">
        <f t="shared" si="57"/>
        <v>7157507.5550532099</v>
      </c>
      <c r="W111" s="31"/>
      <c r="X111" s="27"/>
      <c r="Y111" s="27"/>
      <c r="Z111" s="31"/>
      <c r="AA111" s="31"/>
      <c r="AB111" s="31"/>
      <c r="AC111" s="31"/>
      <c r="AD111" s="31"/>
      <c r="AE111" s="31"/>
      <c r="AF111" s="31"/>
      <c r="AG111" s="31"/>
      <c r="AH111" s="50"/>
      <c r="AJ111" s="122">
        <v>107</v>
      </c>
      <c r="AK111" s="123">
        <v>33692.268000000004</v>
      </c>
      <c r="AL111" s="124">
        <f t="shared" si="58"/>
        <v>2053.6690798438622</v>
      </c>
      <c r="AM111" s="124">
        <f t="shared" si="59"/>
        <v>0.93904627970299115</v>
      </c>
      <c r="AN111" s="124">
        <f t="shared" si="60"/>
        <v>31638.598920156142</v>
      </c>
      <c r="AO111" s="124">
        <f t="shared" si="61"/>
        <v>1001000941.6305054</v>
      </c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7"/>
      <c r="BC111" s="122">
        <v>107</v>
      </c>
      <c r="BD111" s="123">
        <v>33692.268000000004</v>
      </c>
      <c r="BE111" s="123">
        <v>16320</v>
      </c>
      <c r="BF111" s="123">
        <v>14880</v>
      </c>
      <c r="BG111" s="124">
        <f t="shared" si="62"/>
        <v>4219.0778331472147</v>
      </c>
      <c r="BH111" s="124">
        <f t="shared" si="63"/>
        <v>0.87477608117247518</v>
      </c>
      <c r="BI111" s="124">
        <f t="shared" si="64"/>
        <v>29473.19016685279</v>
      </c>
      <c r="BJ111" s="124">
        <f t="shared" si="65"/>
        <v>868668938.61146796</v>
      </c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127"/>
      <c r="BX111" s="69">
        <f t="shared" si="74"/>
        <v>16616.34</v>
      </c>
      <c r="BY111" s="59">
        <f t="shared" si="75"/>
        <v>13530.78</v>
      </c>
      <c r="BZ111" s="59">
        <f t="shared" si="76"/>
        <v>16320</v>
      </c>
      <c r="CA111" s="31">
        <f t="shared" si="77"/>
        <v>18352.451245296259</v>
      </c>
      <c r="CB111" s="31">
        <f t="shared" si="78"/>
        <v>0.10448216907551595</v>
      </c>
      <c r="CC111" s="31">
        <f t="shared" si="79"/>
        <v>1736.1112452962589</v>
      </c>
      <c r="CD111" s="31">
        <f t="shared" si="80"/>
        <v>3014082.2560441266</v>
      </c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50"/>
      <c r="CR111" s="69">
        <v>33692.268000000004</v>
      </c>
      <c r="CS111" s="31">
        <v>107</v>
      </c>
      <c r="CT111" s="31">
        <f t="shared" si="66"/>
        <v>11449</v>
      </c>
      <c r="CU111" s="31">
        <f t="shared" si="67"/>
        <v>1225043</v>
      </c>
      <c r="CV111" s="42">
        <f t="shared" si="68"/>
        <v>42592.968851143843</v>
      </c>
      <c r="CW111" s="88">
        <f t="shared" si="69"/>
        <v>-8900.7008511438398</v>
      </c>
      <c r="CX111" s="42">
        <f t="shared" si="81"/>
        <v>-9165.4430615455312</v>
      </c>
      <c r="CY111" s="31">
        <f t="shared" si="82"/>
        <v>-334.78353437453001</v>
      </c>
      <c r="CZ111" s="42">
        <f t="shared" si="83"/>
        <v>42258.185316769312</v>
      </c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50"/>
      <c r="DN111" s="69">
        <v>33692.268000000004</v>
      </c>
      <c r="DO111" s="16">
        <f t="shared" si="70"/>
        <v>-8900.7008511438398</v>
      </c>
      <c r="DP111">
        <f t="shared" si="86"/>
        <v>0</v>
      </c>
      <c r="DQ111" s="66">
        <f t="shared" si="87"/>
        <v>41114.680424936443</v>
      </c>
      <c r="DR111" s="59">
        <v>31200</v>
      </c>
      <c r="DS111">
        <f t="shared" si="88"/>
        <v>11196.011896875511</v>
      </c>
      <c r="DT111" s="31">
        <f t="shared" si="89"/>
        <v>0.66769788555417187</v>
      </c>
      <c r="DU111" s="31">
        <f t="shared" si="90"/>
        <v>22496.256103124491</v>
      </c>
      <c r="DV111" s="31">
        <f t="shared" si="91"/>
        <v>506081538.65736592</v>
      </c>
      <c r="EJ111" s="69">
        <f t="shared" si="92"/>
        <v>16616.34</v>
      </c>
      <c r="EK111" s="59">
        <f t="shared" si="103"/>
        <v>13530.78</v>
      </c>
      <c r="EL111" s="66">
        <f t="shared" si="103"/>
        <v>16191.36</v>
      </c>
      <c r="EM111" s="59">
        <f t="shared" si="93"/>
        <v>16320</v>
      </c>
      <c r="EN111">
        <f t="shared" si="94"/>
        <v>18334.197259016473</v>
      </c>
      <c r="EO111" s="31">
        <f t="shared" si="95"/>
        <v>0.10338361269789094</v>
      </c>
      <c r="EP111" s="31">
        <f t="shared" si="96"/>
        <v>1717.8572590164731</v>
      </c>
      <c r="EQ111" s="31">
        <f t="shared" si="97"/>
        <v>2951033.5623555901</v>
      </c>
    </row>
    <row r="112" spans="1:147" ht="15.75" thickBot="1" x14ac:dyDescent="0.3">
      <c r="A112" s="4" t="s">
        <v>128</v>
      </c>
      <c r="B112" s="5">
        <v>29</v>
      </c>
      <c r="C112" s="5">
        <v>119</v>
      </c>
      <c r="D112" s="5">
        <v>21200</v>
      </c>
      <c r="E112" s="5">
        <v>17636.760000000002</v>
      </c>
      <c r="F112">
        <f t="shared" si="71"/>
        <v>16616.34</v>
      </c>
      <c r="G112">
        <f t="shared" si="84"/>
        <v>13530.78</v>
      </c>
      <c r="H112">
        <f t="shared" si="98"/>
        <v>16191.36</v>
      </c>
      <c r="I112">
        <f t="shared" si="100"/>
        <v>20505.419999999998</v>
      </c>
      <c r="J112">
        <f t="shared" si="72"/>
        <v>16320</v>
      </c>
      <c r="K112">
        <f t="shared" si="85"/>
        <v>13760</v>
      </c>
      <c r="L112">
        <f t="shared" si="99"/>
        <v>13840</v>
      </c>
      <c r="M112">
        <f t="shared" si="101"/>
        <v>16800</v>
      </c>
      <c r="N112">
        <f t="shared" si="102"/>
        <v>16512</v>
      </c>
      <c r="O112">
        <f t="shared" si="73"/>
        <v>4880</v>
      </c>
      <c r="P112">
        <f t="shared" si="73"/>
        <v>1020.4200000000019</v>
      </c>
      <c r="S112" s="43">
        <f t="shared" si="54"/>
        <v>22625.128294355854</v>
      </c>
      <c r="T112" s="31">
        <f t="shared" si="55"/>
        <v>0.28283926834383705</v>
      </c>
      <c r="U112" s="31">
        <f t="shared" si="56"/>
        <v>4988.3682943558524</v>
      </c>
      <c r="V112" s="31">
        <f t="shared" si="57"/>
        <v>24883818.240134716</v>
      </c>
      <c r="W112" s="31"/>
      <c r="X112" s="27"/>
      <c r="Y112" s="27"/>
      <c r="Z112" s="31"/>
      <c r="AA112" s="31"/>
      <c r="AB112" s="31"/>
      <c r="AC112" s="31"/>
      <c r="AD112" s="31"/>
      <c r="AE112" s="31"/>
      <c r="AF112" s="31"/>
      <c r="AG112" s="31"/>
      <c r="AH112" s="50"/>
      <c r="AJ112" s="122">
        <v>108</v>
      </c>
      <c r="AK112" s="123">
        <v>35465.712</v>
      </c>
      <c r="AL112" s="124">
        <f t="shared" si="58"/>
        <v>2064.5111539483314</v>
      </c>
      <c r="AM112" s="124">
        <f t="shared" si="59"/>
        <v>0.94178853214766045</v>
      </c>
      <c r="AN112" s="124">
        <f t="shared" si="60"/>
        <v>33401.200846051666</v>
      </c>
      <c r="AO112" s="124">
        <f t="shared" si="61"/>
        <v>1115640217.9582825</v>
      </c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7"/>
      <c r="BC112" s="122">
        <v>108</v>
      </c>
      <c r="BD112" s="123">
        <v>35465.712</v>
      </c>
      <c r="BE112" s="123">
        <v>21200</v>
      </c>
      <c r="BF112" s="123">
        <v>14480</v>
      </c>
      <c r="BG112" s="124">
        <f t="shared" si="62"/>
        <v>4569.6714751723021</v>
      </c>
      <c r="BH112" s="124">
        <f t="shared" si="63"/>
        <v>0.87115241123109832</v>
      </c>
      <c r="BI112" s="124">
        <f t="shared" si="64"/>
        <v>30896.040524827698</v>
      </c>
      <c r="BJ112" s="124">
        <f t="shared" si="65"/>
        <v>954565320.11179543</v>
      </c>
      <c r="BK112" s="124"/>
      <c r="BL112" s="124"/>
      <c r="BM112" s="124"/>
      <c r="BN112" s="124"/>
      <c r="BO112" s="124"/>
      <c r="BP112" s="124"/>
      <c r="BQ112" s="124"/>
      <c r="BR112" s="124"/>
      <c r="BS112" s="124"/>
      <c r="BT112" s="124"/>
      <c r="BU112" s="124"/>
      <c r="BV112" s="127"/>
      <c r="BX112" s="69">
        <f t="shared" si="74"/>
        <v>17636.760000000002</v>
      </c>
      <c r="BY112" s="59">
        <f t="shared" si="75"/>
        <v>16616.34</v>
      </c>
      <c r="BZ112" s="59">
        <f t="shared" si="76"/>
        <v>21200</v>
      </c>
      <c r="CA112" s="31">
        <f t="shared" si="77"/>
        <v>22100.7794822094</v>
      </c>
      <c r="CB112" s="31">
        <f t="shared" si="78"/>
        <v>0.25310881829822474</v>
      </c>
      <c r="CC112" s="31">
        <f t="shared" si="79"/>
        <v>4464.0194822093981</v>
      </c>
      <c r="CD112" s="31">
        <f t="shared" si="80"/>
        <v>19927469.937545061</v>
      </c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50"/>
      <c r="CR112" s="69">
        <v>35465.712</v>
      </c>
      <c r="CS112" s="31">
        <v>108</v>
      </c>
      <c r="CT112" s="31">
        <f t="shared" si="66"/>
        <v>11664</v>
      </c>
      <c r="CU112" s="31">
        <f t="shared" si="67"/>
        <v>1259712</v>
      </c>
      <c r="CV112" s="42">
        <f t="shared" si="68"/>
        <v>43344.897363281525</v>
      </c>
      <c r="CW112" s="88">
        <f t="shared" si="69"/>
        <v>-7879.1853632815255</v>
      </c>
      <c r="CX112" s="42">
        <f t="shared" si="81"/>
        <v>-8900.7008511438398</v>
      </c>
      <c r="CY112" s="31">
        <f t="shared" si="82"/>
        <v>-313.43595212770327</v>
      </c>
      <c r="CZ112" s="42">
        <f t="shared" si="83"/>
        <v>43031.461411153825</v>
      </c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50"/>
      <c r="DN112" s="69">
        <v>35465.712</v>
      </c>
      <c r="DO112" s="16">
        <f t="shared" si="70"/>
        <v>-7879.1853632815255</v>
      </c>
      <c r="DP112">
        <f t="shared" si="86"/>
        <v>0</v>
      </c>
      <c r="DQ112" s="66">
        <f t="shared" si="87"/>
        <v>41849.579061545533</v>
      </c>
      <c r="DR112" s="59">
        <v>35680</v>
      </c>
      <c r="DS112">
        <f t="shared" si="88"/>
        <v>11544.985247708164</v>
      </c>
      <c r="DT112" s="31">
        <f t="shared" si="89"/>
        <v>0.67447473639586975</v>
      </c>
      <c r="DU112" s="31">
        <f t="shared" si="90"/>
        <v>23920.726752291834</v>
      </c>
      <c r="DV112" s="31">
        <f t="shared" si="91"/>
        <v>572201168.35781026</v>
      </c>
      <c r="EJ112" s="69">
        <f t="shared" si="92"/>
        <v>17636.760000000002</v>
      </c>
      <c r="EK112" s="59">
        <f t="shared" si="103"/>
        <v>16616.34</v>
      </c>
      <c r="EL112" s="66">
        <f t="shared" si="103"/>
        <v>13530.78</v>
      </c>
      <c r="EM112" s="59">
        <f t="shared" si="93"/>
        <v>21200</v>
      </c>
      <c r="EN112">
        <f t="shared" si="94"/>
        <v>22139.859574392711</v>
      </c>
      <c r="EO112" s="31">
        <f t="shared" si="95"/>
        <v>0.2553246500146687</v>
      </c>
      <c r="EP112" s="31">
        <f t="shared" si="96"/>
        <v>4503.0995743927087</v>
      </c>
      <c r="EQ112" s="31">
        <f t="shared" si="97"/>
        <v>20277905.776895795</v>
      </c>
    </row>
    <row r="113" spans="1:147" ht="15.75" thickBot="1" x14ac:dyDescent="0.3">
      <c r="A113" s="4" t="s">
        <v>129</v>
      </c>
      <c r="B113" s="5">
        <v>30</v>
      </c>
      <c r="C113" s="5">
        <v>120</v>
      </c>
      <c r="D113" s="5">
        <v>15760</v>
      </c>
      <c r="E113" s="5">
        <v>18727.199999999997</v>
      </c>
      <c r="F113">
        <f t="shared" si="71"/>
        <v>17636.760000000002</v>
      </c>
      <c r="G113">
        <f t="shared" si="84"/>
        <v>16616.34</v>
      </c>
      <c r="H113">
        <f t="shared" si="98"/>
        <v>13530.78</v>
      </c>
      <c r="I113">
        <f t="shared" si="100"/>
        <v>16191.36</v>
      </c>
      <c r="J113">
        <f t="shared" si="72"/>
        <v>21200</v>
      </c>
      <c r="K113">
        <f t="shared" si="85"/>
        <v>16320</v>
      </c>
      <c r="L113">
        <f t="shared" si="99"/>
        <v>13760</v>
      </c>
      <c r="M113">
        <f t="shared" si="101"/>
        <v>13840</v>
      </c>
      <c r="N113">
        <f t="shared" si="102"/>
        <v>16800</v>
      </c>
      <c r="O113">
        <f t="shared" si="73"/>
        <v>-5440</v>
      </c>
      <c r="P113">
        <f t="shared" si="73"/>
        <v>1090.4399999999951</v>
      </c>
      <c r="S113" s="43">
        <f t="shared" si="54"/>
        <v>18909.166363417793</v>
      </c>
      <c r="T113" s="31">
        <f t="shared" si="55"/>
        <v>9.7166882084772938E-3</v>
      </c>
      <c r="U113" s="31">
        <f t="shared" si="56"/>
        <v>181.96636341779595</v>
      </c>
      <c r="V113" s="31">
        <f t="shared" si="57"/>
        <v>33111.757415497384</v>
      </c>
      <c r="W113" s="31"/>
      <c r="X113" s="27"/>
      <c r="Y113" s="27"/>
      <c r="Z113" s="31"/>
      <c r="AA113" s="31"/>
      <c r="AB113" s="31"/>
      <c r="AC113" s="31"/>
      <c r="AD113" s="31"/>
      <c r="AE113" s="31"/>
      <c r="AF113" s="31"/>
      <c r="AG113" s="31"/>
      <c r="AH113" s="50"/>
      <c r="AJ113" s="122">
        <v>109</v>
      </c>
      <c r="AK113" s="123">
        <v>38380.259999999995</v>
      </c>
      <c r="AL113" s="124">
        <f t="shared" si="58"/>
        <v>2075.3532280528011</v>
      </c>
      <c r="AM113" s="124">
        <f t="shared" si="59"/>
        <v>0.94592654588445202</v>
      </c>
      <c r="AN113" s="124">
        <f t="shared" si="60"/>
        <v>36304.906771947193</v>
      </c>
      <c r="AO113" s="124">
        <f t="shared" si="61"/>
        <v>1318046255.7197771</v>
      </c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7"/>
      <c r="BC113" s="122">
        <v>109</v>
      </c>
      <c r="BD113" s="123">
        <v>38380.259999999995</v>
      </c>
      <c r="BE113" s="123">
        <v>15760</v>
      </c>
      <c r="BF113" s="123">
        <v>14880</v>
      </c>
      <c r="BG113" s="124">
        <f t="shared" si="62"/>
        <v>4174.1133477686781</v>
      </c>
      <c r="BH113" s="124">
        <f t="shared" si="63"/>
        <v>0.8912432237882526</v>
      </c>
      <c r="BI113" s="124">
        <f t="shared" si="64"/>
        <v>34206.146652231313</v>
      </c>
      <c r="BJ113" s="124">
        <f t="shared" si="65"/>
        <v>1170060468.7939556</v>
      </c>
      <c r="BK113" s="124"/>
      <c r="BL113" s="124"/>
      <c r="BM113" s="124"/>
      <c r="BN113" s="124"/>
      <c r="BO113" s="124"/>
      <c r="BP113" s="124"/>
      <c r="BQ113" s="124"/>
      <c r="BR113" s="124"/>
      <c r="BS113" s="124"/>
      <c r="BT113" s="124"/>
      <c r="BU113" s="124"/>
      <c r="BV113" s="127"/>
      <c r="BX113" s="69">
        <f t="shared" si="74"/>
        <v>18727.199999999997</v>
      </c>
      <c r="BY113" s="59">
        <f t="shared" si="75"/>
        <v>17636.760000000002</v>
      </c>
      <c r="BZ113" s="59">
        <f t="shared" si="76"/>
        <v>15760</v>
      </c>
      <c r="CA113" s="31">
        <f t="shared" si="77"/>
        <v>18982.734574864819</v>
      </c>
      <c r="CB113" s="31">
        <f t="shared" si="78"/>
        <v>1.3645103104832624E-2</v>
      </c>
      <c r="CC113" s="31">
        <f t="shared" si="79"/>
        <v>255.53457486482148</v>
      </c>
      <c r="CD113" s="31">
        <f t="shared" si="80"/>
        <v>65297.918951345055</v>
      </c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50"/>
      <c r="CR113" s="69">
        <v>38380.259999999995</v>
      </c>
      <c r="CS113" s="31">
        <v>109</v>
      </c>
      <c r="CT113" s="31">
        <f t="shared" si="66"/>
        <v>11881</v>
      </c>
      <c r="CU113" s="31">
        <f t="shared" si="67"/>
        <v>1295029</v>
      </c>
      <c r="CV113" s="42">
        <f t="shared" si="68"/>
        <v>44105.412167508766</v>
      </c>
      <c r="CW113" s="88">
        <f t="shared" si="69"/>
        <v>-5725.1521675087715</v>
      </c>
      <c r="CX113" s="42">
        <f t="shared" si="81"/>
        <v>-7879.1853632815255</v>
      </c>
      <c r="CY113" s="31">
        <f t="shared" si="82"/>
        <v>-231.06568763357296</v>
      </c>
      <c r="CZ113" s="42">
        <f t="shared" si="83"/>
        <v>43874.346479875196</v>
      </c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50"/>
      <c r="DN113" s="69">
        <v>38380.259999999995</v>
      </c>
      <c r="DO113" s="16">
        <f t="shared" si="70"/>
        <v>-5725.1521675087715</v>
      </c>
      <c r="DP113">
        <f t="shared" si="86"/>
        <v>0</v>
      </c>
      <c r="DQ113" s="66">
        <f t="shared" si="87"/>
        <v>42592.968851143843</v>
      </c>
      <c r="DR113" s="59">
        <v>30640</v>
      </c>
      <c r="DS113">
        <f t="shared" si="88"/>
        <v>11356.320079110279</v>
      </c>
      <c r="DT113" s="31">
        <f t="shared" si="89"/>
        <v>0.70411039218832072</v>
      </c>
      <c r="DU113" s="31">
        <f t="shared" si="90"/>
        <v>27023.939920889716</v>
      </c>
      <c r="DV113" s="31">
        <f t="shared" si="91"/>
        <v>730293328.84785688</v>
      </c>
      <c r="EJ113" s="69">
        <f t="shared" si="92"/>
        <v>18727.199999999997</v>
      </c>
      <c r="EK113" s="59">
        <f t="shared" si="103"/>
        <v>17636.760000000002</v>
      </c>
      <c r="EL113" s="66">
        <f t="shared" si="103"/>
        <v>16616.34</v>
      </c>
      <c r="EM113" s="59">
        <f t="shared" si="93"/>
        <v>15760</v>
      </c>
      <c r="EN113">
        <f t="shared" si="94"/>
        <v>18988.297558608032</v>
      </c>
      <c r="EO113" s="31">
        <f t="shared" si="95"/>
        <v>1.3942156788416578E-2</v>
      </c>
      <c r="EP113" s="31">
        <f t="shared" si="96"/>
        <v>261.09755860803489</v>
      </c>
      <c r="EQ113" s="31">
        <f t="shared" si="97"/>
        <v>68171.935111076207</v>
      </c>
    </row>
    <row r="114" spans="1:147" ht="15.75" thickBot="1" x14ac:dyDescent="0.3">
      <c r="A114" s="4" t="s">
        <v>131</v>
      </c>
      <c r="B114" s="5">
        <v>1</v>
      </c>
      <c r="C114" s="5">
        <v>121</v>
      </c>
      <c r="D114" s="5">
        <v>16240</v>
      </c>
      <c r="E114" s="5">
        <v>17019.18</v>
      </c>
      <c r="F114">
        <f t="shared" si="71"/>
        <v>18727.199999999997</v>
      </c>
      <c r="G114">
        <f t="shared" si="84"/>
        <v>17636.760000000002</v>
      </c>
      <c r="H114">
        <f t="shared" si="98"/>
        <v>16616.34</v>
      </c>
      <c r="I114">
        <f t="shared" si="100"/>
        <v>13530.78</v>
      </c>
      <c r="J114">
        <f t="shared" si="72"/>
        <v>15760</v>
      </c>
      <c r="K114">
        <f t="shared" si="85"/>
        <v>21200</v>
      </c>
      <c r="L114">
        <f t="shared" si="99"/>
        <v>16320</v>
      </c>
      <c r="M114">
        <f t="shared" si="101"/>
        <v>13760</v>
      </c>
      <c r="N114">
        <f t="shared" si="102"/>
        <v>13840</v>
      </c>
      <c r="O114">
        <f t="shared" si="73"/>
        <v>480</v>
      </c>
      <c r="P114">
        <f t="shared" si="73"/>
        <v>-1708.0199999999968</v>
      </c>
      <c r="S114" s="43">
        <f t="shared" si="54"/>
        <v>19237.045357324092</v>
      </c>
      <c r="T114" s="31">
        <f t="shared" si="55"/>
        <v>0.13031564137191637</v>
      </c>
      <c r="U114" s="31">
        <f t="shared" si="56"/>
        <v>2217.8653573240917</v>
      </c>
      <c r="V114" s="31">
        <f t="shared" si="57"/>
        <v>4918926.7432183214</v>
      </c>
      <c r="W114" s="31"/>
      <c r="X114" s="27"/>
      <c r="Y114" s="27"/>
      <c r="Z114" s="31"/>
      <c r="AA114" s="31"/>
      <c r="AB114" s="31"/>
      <c r="AC114" s="31"/>
      <c r="AD114" s="31"/>
      <c r="AE114" s="31"/>
      <c r="AF114" s="31"/>
      <c r="AG114" s="31"/>
      <c r="AH114" s="50"/>
      <c r="AJ114" s="122">
        <v>110</v>
      </c>
      <c r="AK114" s="123">
        <v>38176.536</v>
      </c>
      <c r="AL114" s="124">
        <f t="shared" si="58"/>
        <v>2086.1953021572708</v>
      </c>
      <c r="AM114" s="124">
        <f t="shared" si="59"/>
        <v>0.94535399172525059</v>
      </c>
      <c r="AN114" s="124">
        <f t="shared" si="60"/>
        <v>36090.34069784273</v>
      </c>
      <c r="AO114" s="124">
        <f t="shared" si="61"/>
        <v>1302512691.6863632</v>
      </c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7"/>
      <c r="BC114" s="122">
        <v>110</v>
      </c>
      <c r="BD114" s="123">
        <v>38176.536</v>
      </c>
      <c r="BE114" s="123">
        <v>16240</v>
      </c>
      <c r="BF114" s="123">
        <v>14880</v>
      </c>
      <c r="BG114" s="124">
        <f t="shared" si="62"/>
        <v>4212.6543352359959</v>
      </c>
      <c r="BH114" s="124">
        <f t="shared" si="63"/>
        <v>0.88965331125809854</v>
      </c>
      <c r="BI114" s="124">
        <f t="shared" si="64"/>
        <v>33963.881664764005</v>
      </c>
      <c r="BJ114" s="124">
        <f t="shared" si="65"/>
        <v>1153545257.7380927</v>
      </c>
      <c r="BK114" s="124"/>
      <c r="BL114" s="124"/>
      <c r="BM114" s="124"/>
      <c r="BN114" s="124"/>
      <c r="BO114" s="124"/>
      <c r="BP114" s="124"/>
      <c r="BQ114" s="124"/>
      <c r="BR114" s="124"/>
      <c r="BS114" s="124"/>
      <c r="BT114" s="124"/>
      <c r="BU114" s="124"/>
      <c r="BV114" s="127"/>
      <c r="BX114" s="69">
        <f t="shared" si="74"/>
        <v>17019.18</v>
      </c>
      <c r="BY114" s="59">
        <f t="shared" si="75"/>
        <v>18727.199999999997</v>
      </c>
      <c r="BZ114" s="59">
        <f t="shared" si="76"/>
        <v>16240</v>
      </c>
      <c r="CA114" s="31">
        <f t="shared" si="77"/>
        <v>19538.525175187824</v>
      </c>
      <c r="CB114" s="31">
        <f t="shared" si="78"/>
        <v>0.14802976260829392</v>
      </c>
      <c r="CC114" s="31">
        <f t="shared" si="79"/>
        <v>2519.3451751878238</v>
      </c>
      <c r="CD114" s="31">
        <f t="shared" si="80"/>
        <v>6347100.1117421668</v>
      </c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50"/>
      <c r="CR114" s="69">
        <v>38176.536</v>
      </c>
      <c r="CS114" s="31">
        <v>110</v>
      </c>
      <c r="CT114" s="31">
        <f t="shared" si="66"/>
        <v>12100</v>
      </c>
      <c r="CU114" s="31">
        <f t="shared" si="67"/>
        <v>1331000</v>
      </c>
      <c r="CV114" s="42">
        <f t="shared" si="68"/>
        <v>44874.560833375726</v>
      </c>
      <c r="CW114" s="88">
        <f t="shared" si="69"/>
        <v>-6698.0248333757263</v>
      </c>
      <c r="CX114" s="42">
        <f t="shared" si="81"/>
        <v>-5725.1521675087715</v>
      </c>
      <c r="CY114" s="31">
        <f t="shared" si="82"/>
        <v>-57.374455172442083</v>
      </c>
      <c r="CZ114" s="42">
        <f t="shared" si="83"/>
        <v>44817.186378203281</v>
      </c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50"/>
      <c r="DN114" s="69">
        <v>38176.536</v>
      </c>
      <c r="DO114" s="16">
        <f t="shared" si="70"/>
        <v>-6698.0248333757263</v>
      </c>
      <c r="DP114">
        <f t="shared" si="86"/>
        <v>0</v>
      </c>
      <c r="DQ114" s="66">
        <f t="shared" si="87"/>
        <v>43344.897363281525</v>
      </c>
      <c r="DR114" s="59">
        <v>31120</v>
      </c>
      <c r="DS114">
        <f t="shared" si="88"/>
        <v>11481.143346856687</v>
      </c>
      <c r="DT114" s="31">
        <f t="shared" si="89"/>
        <v>0.69926178355059021</v>
      </c>
      <c r="DU114" s="31">
        <f t="shared" si="90"/>
        <v>26695.392653143314</v>
      </c>
      <c r="DV114" s="31">
        <f t="shared" si="91"/>
        <v>712643988.90549803</v>
      </c>
      <c r="EJ114" s="69">
        <f t="shared" si="92"/>
        <v>17019.18</v>
      </c>
      <c r="EK114" s="59">
        <f t="shared" si="103"/>
        <v>18727.199999999997</v>
      </c>
      <c r="EL114" s="66">
        <f t="shared" si="103"/>
        <v>17636.760000000002</v>
      </c>
      <c r="EM114" s="59">
        <f t="shared" si="93"/>
        <v>16240</v>
      </c>
      <c r="EN114">
        <f t="shared" si="94"/>
        <v>19549.220105353903</v>
      </c>
      <c r="EO114" s="31">
        <f t="shared" si="95"/>
        <v>0.14865816715928162</v>
      </c>
      <c r="EP114" s="31">
        <f t="shared" si="96"/>
        <v>2530.0401053539026</v>
      </c>
      <c r="EQ114" s="31">
        <f t="shared" si="97"/>
        <v>6401102.9346991871</v>
      </c>
    </row>
    <row r="115" spans="1:147" ht="15.75" thickBot="1" x14ac:dyDescent="0.3">
      <c r="A115" s="4" t="s">
        <v>132</v>
      </c>
      <c r="B115" s="5">
        <v>2</v>
      </c>
      <c r="C115" s="5">
        <v>122</v>
      </c>
      <c r="D115" s="5">
        <v>17280</v>
      </c>
      <c r="E115" s="5">
        <v>19440.72</v>
      </c>
      <c r="F115">
        <f t="shared" si="71"/>
        <v>17019.18</v>
      </c>
      <c r="G115">
        <f t="shared" si="84"/>
        <v>18727.199999999997</v>
      </c>
      <c r="H115">
        <f t="shared" si="98"/>
        <v>17636.760000000002</v>
      </c>
      <c r="I115">
        <f t="shared" si="100"/>
        <v>16616.34</v>
      </c>
      <c r="J115">
        <f t="shared" si="72"/>
        <v>16240</v>
      </c>
      <c r="K115">
        <f t="shared" si="85"/>
        <v>15760</v>
      </c>
      <c r="L115">
        <f t="shared" si="99"/>
        <v>21200</v>
      </c>
      <c r="M115">
        <f t="shared" si="101"/>
        <v>16320</v>
      </c>
      <c r="N115">
        <f t="shared" si="102"/>
        <v>13760</v>
      </c>
      <c r="O115">
        <f t="shared" si="73"/>
        <v>1040</v>
      </c>
      <c r="P115">
        <f t="shared" si="73"/>
        <v>2421.5400000000009</v>
      </c>
      <c r="S115" s="43">
        <f t="shared" si="54"/>
        <v>19947.449844121074</v>
      </c>
      <c r="T115" s="31">
        <f t="shared" si="55"/>
        <v>2.6065384621612432E-2</v>
      </c>
      <c r="U115" s="31">
        <f t="shared" si="56"/>
        <v>506.72984412107326</v>
      </c>
      <c r="V115" s="31">
        <f t="shared" si="57"/>
        <v>256775.13492296721</v>
      </c>
      <c r="W115" s="31"/>
      <c r="X115" s="27"/>
      <c r="Y115" s="27"/>
      <c r="Z115" s="31"/>
      <c r="AA115" s="31"/>
      <c r="AB115" s="31"/>
      <c r="AC115" s="31"/>
      <c r="AD115" s="31"/>
      <c r="AE115" s="31"/>
      <c r="AF115" s="31"/>
      <c r="AG115" s="31"/>
      <c r="AH115" s="50"/>
      <c r="AJ115" s="122">
        <v>111</v>
      </c>
      <c r="AK115" s="123">
        <v>38066.520000000004</v>
      </c>
      <c r="AL115" s="124">
        <f t="shared" si="58"/>
        <v>2097.0373762617401</v>
      </c>
      <c r="AM115" s="124">
        <f t="shared" si="59"/>
        <v>0.94491124021156281</v>
      </c>
      <c r="AN115" s="124">
        <f t="shared" si="60"/>
        <v>35969.482623738266</v>
      </c>
      <c r="AO115" s="124">
        <f t="shared" si="61"/>
        <v>1293803680.219409</v>
      </c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7"/>
      <c r="BC115" s="122">
        <v>111</v>
      </c>
      <c r="BD115" s="123">
        <v>38066.520000000004</v>
      </c>
      <c r="BE115" s="123">
        <v>17280</v>
      </c>
      <c r="BF115" s="123">
        <v>14000</v>
      </c>
      <c r="BG115" s="124">
        <f t="shared" si="62"/>
        <v>4205.4324008513777</v>
      </c>
      <c r="BH115" s="124">
        <f t="shared" si="63"/>
        <v>0.88952411723342772</v>
      </c>
      <c r="BI115" s="124">
        <f t="shared" si="64"/>
        <v>33861.087599148625</v>
      </c>
      <c r="BJ115" s="124">
        <f t="shared" si="65"/>
        <v>1146573253.3972168</v>
      </c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127"/>
      <c r="BX115" s="69">
        <f t="shared" si="74"/>
        <v>19440.72</v>
      </c>
      <c r="BY115" s="59">
        <f t="shared" si="75"/>
        <v>17019.18</v>
      </c>
      <c r="BZ115" s="59">
        <f t="shared" si="76"/>
        <v>17280</v>
      </c>
      <c r="CA115" s="31">
        <f t="shared" si="77"/>
        <v>19774.907033614305</v>
      </c>
      <c r="CB115" s="31">
        <f t="shared" si="78"/>
        <v>1.7190054360862343E-2</v>
      </c>
      <c r="CC115" s="31">
        <f t="shared" si="79"/>
        <v>334.1870336143038</v>
      </c>
      <c r="CD115" s="31">
        <f t="shared" si="80"/>
        <v>111680.97343592782</v>
      </c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50"/>
      <c r="CR115" s="69">
        <v>38066.520000000004</v>
      </c>
      <c r="CS115" s="31">
        <v>111</v>
      </c>
      <c r="CT115" s="31">
        <f t="shared" si="66"/>
        <v>12321</v>
      </c>
      <c r="CU115" s="31">
        <f t="shared" si="67"/>
        <v>1367631</v>
      </c>
      <c r="CV115" s="42">
        <f t="shared" si="68"/>
        <v>45652.390930432608</v>
      </c>
      <c r="CW115" s="88">
        <f t="shared" si="69"/>
        <v>-7585.8709304326039</v>
      </c>
      <c r="CX115" s="42">
        <f t="shared" si="81"/>
        <v>-6698.0248333757263</v>
      </c>
      <c r="CY115" s="31">
        <f t="shared" si="82"/>
        <v>-135.82238842332976</v>
      </c>
      <c r="CZ115" s="42">
        <f t="shared" si="83"/>
        <v>45516.568542009278</v>
      </c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50"/>
      <c r="DN115" s="69">
        <v>38066.520000000004</v>
      </c>
      <c r="DO115" s="16">
        <f t="shared" si="70"/>
        <v>-7585.8709304326039</v>
      </c>
      <c r="DP115">
        <f t="shared" si="86"/>
        <v>0</v>
      </c>
      <c r="DQ115" s="66">
        <f t="shared" si="87"/>
        <v>44105.412167508766</v>
      </c>
      <c r="DR115" s="59">
        <v>31280</v>
      </c>
      <c r="DS115">
        <f t="shared" si="88"/>
        <v>11588.972842239336</v>
      </c>
      <c r="DT115" s="31">
        <f t="shared" si="89"/>
        <v>0.69555996076764204</v>
      </c>
      <c r="DU115" s="31">
        <f t="shared" si="90"/>
        <v>26477.547157760666</v>
      </c>
      <c r="DV115" s="31">
        <f t="shared" si="91"/>
        <v>701060503.49143994</v>
      </c>
      <c r="EJ115" s="69">
        <f t="shared" si="92"/>
        <v>19440.72</v>
      </c>
      <c r="EK115" s="59">
        <f t="shared" si="103"/>
        <v>17019.18</v>
      </c>
      <c r="EL115" s="66">
        <f t="shared" si="103"/>
        <v>18727.199999999997</v>
      </c>
      <c r="EM115" s="59">
        <f t="shared" si="93"/>
        <v>17280</v>
      </c>
      <c r="EN115">
        <f t="shared" si="94"/>
        <v>19773.686804994199</v>
      </c>
      <c r="EO115" s="31">
        <f t="shared" si="95"/>
        <v>1.7127287723612983E-2</v>
      </c>
      <c r="EP115" s="31">
        <f t="shared" si="96"/>
        <v>332.96680499419745</v>
      </c>
      <c r="EQ115" s="31">
        <f t="shared" si="97"/>
        <v>110866.8932280439</v>
      </c>
    </row>
    <row r="116" spans="1:147" ht="15.75" thickBot="1" x14ac:dyDescent="0.3">
      <c r="A116" s="4" t="s">
        <v>133</v>
      </c>
      <c r="B116" s="5">
        <v>3</v>
      </c>
      <c r="C116" s="5">
        <v>123</v>
      </c>
      <c r="D116" s="5">
        <v>16240</v>
      </c>
      <c r="E116" s="5">
        <v>18713.7</v>
      </c>
      <c r="F116">
        <f t="shared" si="71"/>
        <v>19440.72</v>
      </c>
      <c r="G116">
        <f t="shared" si="84"/>
        <v>17019.18</v>
      </c>
      <c r="H116">
        <f t="shared" si="98"/>
        <v>18727.199999999997</v>
      </c>
      <c r="I116">
        <f t="shared" si="100"/>
        <v>17636.760000000002</v>
      </c>
      <c r="J116">
        <f t="shared" si="72"/>
        <v>17280</v>
      </c>
      <c r="K116">
        <f t="shared" si="85"/>
        <v>16240</v>
      </c>
      <c r="L116">
        <f t="shared" si="99"/>
        <v>15760</v>
      </c>
      <c r="M116">
        <f t="shared" si="101"/>
        <v>21200</v>
      </c>
      <c r="N116">
        <f t="shared" si="102"/>
        <v>16320</v>
      </c>
      <c r="O116">
        <f t="shared" si="73"/>
        <v>-1040</v>
      </c>
      <c r="P116">
        <f t="shared" si="73"/>
        <v>-727.02000000000044</v>
      </c>
      <c r="S116" s="43">
        <f t="shared" si="54"/>
        <v>19237.045357324092</v>
      </c>
      <c r="T116" s="31">
        <f t="shared" si="55"/>
        <v>2.7965894362103234E-2</v>
      </c>
      <c r="U116" s="31">
        <f t="shared" si="56"/>
        <v>523.34535732409131</v>
      </c>
      <c r="V116" s="31">
        <f t="shared" si="57"/>
        <v>273890.36303268082</v>
      </c>
      <c r="W116" s="31"/>
      <c r="X116" s="27"/>
      <c r="Y116" s="27"/>
      <c r="Z116" s="31"/>
      <c r="AA116" s="31"/>
      <c r="AB116" s="31"/>
      <c r="AC116" s="31"/>
      <c r="AD116" s="31"/>
      <c r="AE116" s="31"/>
      <c r="AF116" s="31"/>
      <c r="AG116" s="31"/>
      <c r="AH116" s="50"/>
      <c r="AJ116" s="122">
        <v>112</v>
      </c>
      <c r="AK116" s="123">
        <v>36993.024000000005</v>
      </c>
      <c r="AL116" s="124">
        <f t="shared" si="58"/>
        <v>2107.8794503662102</v>
      </c>
      <c r="AM116" s="124">
        <f t="shared" si="59"/>
        <v>0.94301954199888594</v>
      </c>
      <c r="AN116" s="124">
        <f t="shared" si="60"/>
        <v>34885.144549633798</v>
      </c>
      <c r="AO116" s="124">
        <f t="shared" si="61"/>
        <v>1216973310.2488446</v>
      </c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7"/>
      <c r="BC116" s="122">
        <v>112</v>
      </c>
      <c r="BD116" s="123">
        <v>36993.024000000005</v>
      </c>
      <c r="BE116" s="123">
        <v>16240</v>
      </c>
      <c r="BF116" s="123">
        <v>14080</v>
      </c>
      <c r="BG116" s="124">
        <f t="shared" si="62"/>
        <v>4130.1748741173851</v>
      </c>
      <c r="BH116" s="124">
        <f t="shared" si="63"/>
        <v>0.88835260199011068</v>
      </c>
      <c r="BI116" s="124">
        <f t="shared" si="64"/>
        <v>32862.849125882618</v>
      </c>
      <c r="BJ116" s="124">
        <f t="shared" si="65"/>
        <v>1079966852.6705239</v>
      </c>
      <c r="BK116" s="124"/>
      <c r="BL116" s="124"/>
      <c r="BM116" s="124"/>
      <c r="BN116" s="124"/>
      <c r="BO116" s="124"/>
      <c r="BP116" s="124"/>
      <c r="BQ116" s="124"/>
      <c r="BR116" s="124"/>
      <c r="BS116" s="124"/>
      <c r="BT116" s="124"/>
      <c r="BU116" s="124"/>
      <c r="BV116" s="127"/>
      <c r="BX116" s="69">
        <f t="shared" si="74"/>
        <v>18713.7</v>
      </c>
      <c r="BY116" s="59">
        <f t="shared" si="75"/>
        <v>19440.72</v>
      </c>
      <c r="BZ116" s="59">
        <f t="shared" si="76"/>
        <v>16240</v>
      </c>
      <c r="CA116" s="31">
        <f t="shared" si="77"/>
        <v>19708.170944121186</v>
      </c>
      <c r="CB116" s="31">
        <f t="shared" si="78"/>
        <v>5.3141331971827341E-2</v>
      </c>
      <c r="CC116" s="31">
        <f t="shared" si="79"/>
        <v>994.47094412118531</v>
      </c>
      <c r="CD116" s="31">
        <f t="shared" si="80"/>
        <v>988972.45870128169</v>
      </c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50"/>
      <c r="CR116" s="69">
        <v>36993.024000000005</v>
      </c>
      <c r="CS116" s="31">
        <v>112</v>
      </c>
      <c r="CT116" s="31">
        <f t="shared" si="66"/>
        <v>12544</v>
      </c>
      <c r="CU116" s="31">
        <f t="shared" si="67"/>
        <v>1404928</v>
      </c>
      <c r="CV116" s="42">
        <f t="shared" si="68"/>
        <v>46438.950028229548</v>
      </c>
      <c r="CW116" s="88">
        <f t="shared" si="69"/>
        <v>-9445.9260282295436</v>
      </c>
      <c r="CX116" s="42">
        <f t="shared" si="81"/>
        <v>-7585.8709304326039</v>
      </c>
      <c r="CY116" s="31">
        <f t="shared" si="82"/>
        <v>-207.41417407280352</v>
      </c>
      <c r="CZ116" s="42">
        <f t="shared" si="83"/>
        <v>46231.535854156748</v>
      </c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50"/>
      <c r="DN116" s="69">
        <v>36993.024000000005</v>
      </c>
      <c r="DO116" s="16">
        <f t="shared" si="70"/>
        <v>-9445.9260282295436</v>
      </c>
      <c r="DP116">
        <f t="shared" si="86"/>
        <v>0</v>
      </c>
      <c r="DQ116" s="66">
        <f t="shared" si="87"/>
        <v>44874.560833375726</v>
      </c>
      <c r="DR116" s="59">
        <v>30320</v>
      </c>
      <c r="DS116">
        <f t="shared" si="88"/>
        <v>11634.542361770187</v>
      </c>
      <c r="DT116" s="31">
        <f t="shared" si="89"/>
        <v>0.68549361193693747</v>
      </c>
      <c r="DU116" s="31">
        <f t="shared" si="90"/>
        <v>25358.481638229816</v>
      </c>
      <c r="DV116" s="31">
        <f t="shared" si="91"/>
        <v>643052590.99643874</v>
      </c>
      <c r="EJ116" s="69">
        <f t="shared" si="92"/>
        <v>18713.7</v>
      </c>
      <c r="EK116" s="59">
        <f t="shared" si="103"/>
        <v>19440.72</v>
      </c>
      <c r="EL116" s="66">
        <f t="shared" si="103"/>
        <v>17019.18</v>
      </c>
      <c r="EM116" s="59">
        <f t="shared" si="93"/>
        <v>16240</v>
      </c>
      <c r="EN116">
        <f t="shared" si="94"/>
        <v>19726.692970370561</v>
      </c>
      <c r="EO116" s="31">
        <f t="shared" si="95"/>
        <v>5.413108954245073E-2</v>
      </c>
      <c r="EP116" s="31">
        <f t="shared" si="96"/>
        <v>1012.9929703705602</v>
      </c>
      <c r="EQ116" s="31">
        <f t="shared" si="97"/>
        <v>1026154.7580201707</v>
      </c>
    </row>
    <row r="117" spans="1:147" ht="15.75" thickBot="1" x14ac:dyDescent="0.3">
      <c r="A117" s="4" t="s">
        <v>134</v>
      </c>
      <c r="B117" s="5">
        <v>4</v>
      </c>
      <c r="C117" s="5">
        <v>124</v>
      </c>
      <c r="D117" s="5">
        <v>9360</v>
      </c>
      <c r="E117" s="5">
        <v>12834</v>
      </c>
      <c r="F117">
        <f t="shared" si="71"/>
        <v>18713.7</v>
      </c>
      <c r="G117">
        <f t="shared" si="84"/>
        <v>19440.72</v>
      </c>
      <c r="H117">
        <f t="shared" si="98"/>
        <v>17019.18</v>
      </c>
      <c r="I117">
        <f t="shared" si="100"/>
        <v>18727.199999999997</v>
      </c>
      <c r="J117">
        <f t="shared" si="72"/>
        <v>16240</v>
      </c>
      <c r="K117">
        <f t="shared" si="85"/>
        <v>17280</v>
      </c>
      <c r="L117">
        <f t="shared" si="99"/>
        <v>16240</v>
      </c>
      <c r="M117">
        <f t="shared" si="101"/>
        <v>15760</v>
      </c>
      <c r="N117">
        <f t="shared" si="102"/>
        <v>21200</v>
      </c>
      <c r="O117">
        <f t="shared" si="73"/>
        <v>-6880</v>
      </c>
      <c r="P117">
        <f t="shared" si="73"/>
        <v>-5879.7000000000007</v>
      </c>
      <c r="S117" s="43">
        <f t="shared" si="54"/>
        <v>14537.446444667132</v>
      </c>
      <c r="T117" s="31">
        <f t="shared" si="55"/>
        <v>0.13272919157449992</v>
      </c>
      <c r="U117" s="31">
        <f t="shared" si="56"/>
        <v>1703.4464446671318</v>
      </c>
      <c r="V117" s="31">
        <f t="shared" si="57"/>
        <v>2901729.7898490918</v>
      </c>
      <c r="W117" s="31"/>
      <c r="X117" s="27"/>
      <c r="Y117" s="27"/>
      <c r="Z117" s="31"/>
      <c r="AA117" s="31"/>
      <c r="AB117" s="31"/>
      <c r="AC117" s="31"/>
      <c r="AD117" s="31"/>
      <c r="AE117" s="31"/>
      <c r="AF117" s="31"/>
      <c r="AG117" s="31"/>
      <c r="AH117" s="50"/>
      <c r="AJ117" s="122">
        <v>113</v>
      </c>
      <c r="AK117" s="123">
        <v>29930.160000000003</v>
      </c>
      <c r="AL117" s="124">
        <f t="shared" si="58"/>
        <v>2118.7215244706795</v>
      </c>
      <c r="AM117" s="124">
        <f t="shared" si="59"/>
        <v>0.92921115274790789</v>
      </c>
      <c r="AN117" s="124">
        <f t="shared" si="60"/>
        <v>27811.438475529325</v>
      </c>
      <c r="AO117" s="124">
        <f t="shared" si="61"/>
        <v>773476110.07815289</v>
      </c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7"/>
      <c r="BC117" s="122">
        <v>113</v>
      </c>
      <c r="BD117" s="123">
        <v>29930.160000000003</v>
      </c>
      <c r="BE117" s="123">
        <v>9360</v>
      </c>
      <c r="BF117" s="123">
        <v>12560</v>
      </c>
      <c r="BG117" s="124">
        <f t="shared" si="62"/>
        <v>3421.0430776271432</v>
      </c>
      <c r="BH117" s="124">
        <f t="shared" si="63"/>
        <v>0.88569913833981706</v>
      </c>
      <c r="BI117" s="124">
        <f t="shared" si="64"/>
        <v>26509.116922372861</v>
      </c>
      <c r="BJ117" s="124">
        <f t="shared" si="65"/>
        <v>702733280.00403523</v>
      </c>
      <c r="BK117" s="124"/>
      <c r="BL117" s="124"/>
      <c r="BM117" s="124"/>
      <c r="BN117" s="124"/>
      <c r="BO117" s="124"/>
      <c r="BP117" s="124"/>
      <c r="BQ117" s="124"/>
      <c r="BR117" s="124"/>
      <c r="BS117" s="124"/>
      <c r="BT117" s="124"/>
      <c r="BU117" s="124"/>
      <c r="BV117" s="127"/>
      <c r="BX117" s="69">
        <f t="shared" si="74"/>
        <v>12834</v>
      </c>
      <c r="BY117" s="59">
        <f t="shared" si="75"/>
        <v>18713.7</v>
      </c>
      <c r="BZ117" s="59">
        <f t="shared" si="76"/>
        <v>9360</v>
      </c>
      <c r="CA117" s="31">
        <f t="shared" si="77"/>
        <v>15285.070350789883</v>
      </c>
      <c r="CB117" s="31">
        <f t="shared" si="78"/>
        <v>0.19098257369408472</v>
      </c>
      <c r="CC117" s="31">
        <f t="shared" si="79"/>
        <v>2451.0703507898834</v>
      </c>
      <c r="CD117" s="31">
        <f t="shared" si="80"/>
        <v>6007745.8645212417</v>
      </c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50"/>
      <c r="CR117" s="69">
        <v>29930.160000000003</v>
      </c>
      <c r="CS117" s="31">
        <v>113</v>
      </c>
      <c r="CT117" s="31">
        <f t="shared" si="66"/>
        <v>12769</v>
      </c>
      <c r="CU117" s="31">
        <f t="shared" si="67"/>
        <v>1442897</v>
      </c>
      <c r="CV117" s="42">
        <f t="shared" si="68"/>
        <v>47234.285696316743</v>
      </c>
      <c r="CW117" s="88">
        <f t="shared" si="69"/>
        <v>-17304.12569631674</v>
      </c>
      <c r="CX117" s="42">
        <f t="shared" si="81"/>
        <v>-9445.9260282295436</v>
      </c>
      <c r="CY117" s="31">
        <f t="shared" si="82"/>
        <v>-357.40037809973688</v>
      </c>
      <c r="CZ117" s="42">
        <f t="shared" si="83"/>
        <v>46876.885318217006</v>
      </c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50"/>
      <c r="DN117" s="69">
        <v>29930.160000000003</v>
      </c>
      <c r="DO117" s="16">
        <f t="shared" si="70"/>
        <v>-17304.12569631674</v>
      </c>
      <c r="DP117">
        <f t="shared" si="86"/>
        <v>0</v>
      </c>
      <c r="DQ117" s="66">
        <f t="shared" si="87"/>
        <v>45652.390930432608</v>
      </c>
      <c r="DR117" s="59">
        <v>21920</v>
      </c>
      <c r="DS117">
        <f t="shared" si="88"/>
        <v>11260.206267672622</v>
      </c>
      <c r="DT117" s="31">
        <f t="shared" si="89"/>
        <v>0.62378396013677784</v>
      </c>
      <c r="DU117" s="31">
        <f t="shared" si="90"/>
        <v>18669.953732327383</v>
      </c>
      <c r="DV117" s="31">
        <f t="shared" si="91"/>
        <v>348567172.3672452</v>
      </c>
      <c r="EJ117" s="69">
        <f t="shared" si="92"/>
        <v>12834</v>
      </c>
      <c r="EK117" s="59">
        <f t="shared" si="103"/>
        <v>18713.7</v>
      </c>
      <c r="EL117" s="66">
        <f t="shared" si="103"/>
        <v>19440.72</v>
      </c>
      <c r="EM117" s="59">
        <f t="shared" si="93"/>
        <v>9360</v>
      </c>
      <c r="EN117">
        <f t="shared" si="94"/>
        <v>15254.094891549423</v>
      </c>
      <c r="EO117" s="31">
        <f t="shared" si="95"/>
        <v>0.18856902692453037</v>
      </c>
      <c r="EP117" s="31">
        <f t="shared" si="96"/>
        <v>2420.0948915494228</v>
      </c>
      <c r="EQ117" s="31">
        <f t="shared" si="97"/>
        <v>5856859.2841036124</v>
      </c>
    </row>
    <row r="118" spans="1:147" ht="15.75" thickBot="1" x14ac:dyDescent="0.3">
      <c r="A118" s="4" t="s">
        <v>135</v>
      </c>
      <c r="B118" s="5">
        <v>5</v>
      </c>
      <c r="C118" s="5">
        <v>125</v>
      </c>
      <c r="D118" s="5">
        <v>12480</v>
      </c>
      <c r="E118" s="5">
        <v>13142.34</v>
      </c>
      <c r="F118">
        <f t="shared" si="71"/>
        <v>12834</v>
      </c>
      <c r="G118">
        <f t="shared" si="84"/>
        <v>18713.7</v>
      </c>
      <c r="H118">
        <f t="shared" si="98"/>
        <v>19440.72</v>
      </c>
      <c r="I118">
        <f t="shared" si="100"/>
        <v>17019.18</v>
      </c>
      <c r="J118">
        <f t="shared" si="72"/>
        <v>9360</v>
      </c>
      <c r="K118">
        <f t="shared" si="85"/>
        <v>16240</v>
      </c>
      <c r="L118">
        <f t="shared" si="99"/>
        <v>17280</v>
      </c>
      <c r="M118">
        <f t="shared" si="101"/>
        <v>16240</v>
      </c>
      <c r="N118">
        <f t="shared" si="102"/>
        <v>15760</v>
      </c>
      <c r="O118">
        <f t="shared" si="73"/>
        <v>3120</v>
      </c>
      <c r="P118">
        <f t="shared" si="73"/>
        <v>308.34000000000015</v>
      </c>
      <c r="S118" s="43">
        <f t="shared" si="54"/>
        <v>16668.659905058077</v>
      </c>
      <c r="T118" s="31">
        <f t="shared" si="55"/>
        <v>0.26831750700849899</v>
      </c>
      <c r="U118" s="31">
        <f t="shared" si="56"/>
        <v>3526.319905058077</v>
      </c>
      <c r="V118" s="31">
        <f t="shared" si="57"/>
        <v>12434932.072808806</v>
      </c>
      <c r="W118" s="31"/>
      <c r="X118" s="27"/>
      <c r="Y118" s="27"/>
      <c r="Z118" s="31"/>
      <c r="AA118" s="31"/>
      <c r="AB118" s="31"/>
      <c r="AC118" s="31"/>
      <c r="AD118" s="31"/>
      <c r="AE118" s="31"/>
      <c r="AF118" s="31"/>
      <c r="AG118" s="31"/>
      <c r="AH118" s="50"/>
      <c r="AJ118" s="122">
        <v>114</v>
      </c>
      <c r="AK118" s="123">
        <v>31366.32</v>
      </c>
      <c r="AL118" s="124">
        <f t="shared" si="58"/>
        <v>2129.5635985751492</v>
      </c>
      <c r="AM118" s="124">
        <f t="shared" si="59"/>
        <v>0.93210668007674635</v>
      </c>
      <c r="AN118" s="124">
        <f t="shared" si="60"/>
        <v>29236.756401424849</v>
      </c>
      <c r="AO118" s="124">
        <f t="shared" si="61"/>
        <v>854787924.87625694</v>
      </c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7"/>
      <c r="BC118" s="122">
        <v>114</v>
      </c>
      <c r="BD118" s="123">
        <v>31366.32</v>
      </c>
      <c r="BE118" s="123">
        <v>12480</v>
      </c>
      <c r="BF118" s="123">
        <v>15200</v>
      </c>
      <c r="BG118" s="124">
        <f t="shared" si="62"/>
        <v>3943.7417178561209</v>
      </c>
      <c r="BH118" s="124">
        <f t="shared" si="63"/>
        <v>0.87426826870808805</v>
      </c>
      <c r="BI118" s="124">
        <f t="shared" si="64"/>
        <v>27422.578282143877</v>
      </c>
      <c r="BJ118" s="124">
        <f t="shared" si="65"/>
        <v>751997799.64030898</v>
      </c>
      <c r="BK118" s="124"/>
      <c r="BL118" s="124"/>
      <c r="BM118" s="124"/>
      <c r="BN118" s="124"/>
      <c r="BO118" s="124"/>
      <c r="BP118" s="124"/>
      <c r="BQ118" s="124"/>
      <c r="BR118" s="124"/>
      <c r="BS118" s="124"/>
      <c r="BT118" s="124"/>
      <c r="BU118" s="124"/>
      <c r="BV118" s="127"/>
      <c r="BX118" s="69">
        <f t="shared" si="74"/>
        <v>13142.34</v>
      </c>
      <c r="BY118" s="59">
        <f t="shared" si="75"/>
        <v>12834</v>
      </c>
      <c r="BZ118" s="59">
        <f t="shared" si="76"/>
        <v>12480</v>
      </c>
      <c r="CA118" s="31">
        <f t="shared" si="77"/>
        <v>15814.555749989038</v>
      </c>
      <c r="CB118" s="31">
        <f t="shared" si="78"/>
        <v>0.20332876413097198</v>
      </c>
      <c r="CC118" s="31">
        <f t="shared" si="79"/>
        <v>2672.2157499890382</v>
      </c>
      <c r="CD118" s="31">
        <f t="shared" si="80"/>
        <v>7140737.0144894775</v>
      </c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50"/>
      <c r="CR118" s="69">
        <v>31366.32</v>
      </c>
      <c r="CS118" s="31">
        <v>114</v>
      </c>
      <c r="CT118" s="31">
        <f t="shared" si="66"/>
        <v>12996</v>
      </c>
      <c r="CU118" s="31">
        <f t="shared" si="67"/>
        <v>1481544</v>
      </c>
      <c r="CV118" s="42">
        <f t="shared" si="68"/>
        <v>48038.445504244351</v>
      </c>
      <c r="CW118" s="88">
        <f t="shared" si="69"/>
        <v>-16672.125504244352</v>
      </c>
      <c r="CX118" s="42">
        <f t="shared" si="81"/>
        <v>-17304.12569631674</v>
      </c>
      <c r="CY118" s="31">
        <f t="shared" si="82"/>
        <v>-991.04910178435944</v>
      </c>
      <c r="CZ118" s="42">
        <f t="shared" si="83"/>
        <v>47047.396402459992</v>
      </c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50"/>
      <c r="DN118" s="69">
        <v>31366.32</v>
      </c>
      <c r="DO118" s="16">
        <f t="shared" si="70"/>
        <v>-16672.125504244352</v>
      </c>
      <c r="DP118">
        <f t="shared" si="86"/>
        <v>0</v>
      </c>
      <c r="DQ118" s="66">
        <f t="shared" si="87"/>
        <v>46438.950028229548</v>
      </c>
      <c r="DR118" s="59">
        <v>27680</v>
      </c>
      <c r="DS118">
        <f t="shared" si="88"/>
        <v>11688.325046325283</v>
      </c>
      <c r="DT118" s="31">
        <f t="shared" si="89"/>
        <v>0.62736065160575794</v>
      </c>
      <c r="DU118" s="31">
        <f t="shared" si="90"/>
        <v>19677.994953674715</v>
      </c>
      <c r="DV118" s="31">
        <f t="shared" si="91"/>
        <v>387223485.39684755</v>
      </c>
      <c r="EJ118" s="69">
        <f t="shared" si="92"/>
        <v>13142.34</v>
      </c>
      <c r="EK118" s="59">
        <f t="shared" si="103"/>
        <v>12834</v>
      </c>
      <c r="EL118" s="66">
        <f t="shared" si="103"/>
        <v>18713.7</v>
      </c>
      <c r="EM118" s="59">
        <f t="shared" si="93"/>
        <v>12480</v>
      </c>
      <c r="EN118">
        <f t="shared" si="94"/>
        <v>15761.205036763808</v>
      </c>
      <c r="EO118" s="31">
        <f t="shared" si="95"/>
        <v>0.19926931100274436</v>
      </c>
      <c r="EP118" s="31">
        <f t="shared" si="96"/>
        <v>2618.8650367638074</v>
      </c>
      <c r="EQ118" s="31">
        <f t="shared" si="97"/>
        <v>6858454.0807838989</v>
      </c>
    </row>
    <row r="119" spans="1:147" ht="15.75" thickBot="1" x14ac:dyDescent="0.3">
      <c r="A119" s="4" t="s">
        <v>136</v>
      </c>
      <c r="B119" s="5">
        <v>6</v>
      </c>
      <c r="C119" s="5">
        <v>126</v>
      </c>
      <c r="D119" s="5">
        <v>5280</v>
      </c>
      <c r="E119" s="5">
        <v>7075.8</v>
      </c>
      <c r="F119">
        <f t="shared" si="71"/>
        <v>13142.34</v>
      </c>
      <c r="G119">
        <f t="shared" si="84"/>
        <v>12834</v>
      </c>
      <c r="H119">
        <f t="shared" si="98"/>
        <v>18713.7</v>
      </c>
      <c r="I119">
        <f t="shared" si="100"/>
        <v>19440.72</v>
      </c>
      <c r="J119">
        <f t="shared" si="72"/>
        <v>12480</v>
      </c>
      <c r="K119">
        <f t="shared" si="85"/>
        <v>9360</v>
      </c>
      <c r="L119">
        <f t="shared" si="99"/>
        <v>16240</v>
      </c>
      <c r="M119">
        <f t="shared" si="101"/>
        <v>17280</v>
      </c>
      <c r="N119">
        <f t="shared" si="102"/>
        <v>16240</v>
      </c>
      <c r="O119">
        <f t="shared" si="73"/>
        <v>-7200</v>
      </c>
      <c r="P119">
        <f t="shared" si="73"/>
        <v>-6066.54</v>
      </c>
      <c r="S119" s="43">
        <f t="shared" si="54"/>
        <v>11750.474996463585</v>
      </c>
      <c r="T119" s="31">
        <f t="shared" si="55"/>
        <v>0.66065674502721738</v>
      </c>
      <c r="U119" s="31">
        <f t="shared" si="56"/>
        <v>4674.6749964635846</v>
      </c>
      <c r="V119" s="31">
        <f t="shared" si="57"/>
        <v>21852586.322561815</v>
      </c>
      <c r="W119" s="31"/>
      <c r="X119" s="27"/>
      <c r="Y119" s="27"/>
      <c r="Z119" s="31"/>
      <c r="AA119" s="31"/>
      <c r="AB119" s="31"/>
      <c r="AC119" s="31"/>
      <c r="AD119" s="31"/>
      <c r="AE119" s="31"/>
      <c r="AF119" s="31"/>
      <c r="AG119" s="31"/>
      <c r="AH119" s="50"/>
      <c r="AJ119" s="122">
        <v>115</v>
      </c>
      <c r="AK119" s="123">
        <v>24888.983999999997</v>
      </c>
      <c r="AL119" s="124">
        <f t="shared" si="58"/>
        <v>2140.4056726796189</v>
      </c>
      <c r="AM119" s="124">
        <f t="shared" si="59"/>
        <v>0.91400188642977076</v>
      </c>
      <c r="AN119" s="124">
        <f t="shared" si="60"/>
        <v>22748.578327320378</v>
      </c>
      <c r="AO119" s="124">
        <f t="shared" si="61"/>
        <v>517497815.91423041</v>
      </c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7"/>
      <c r="BC119" s="122">
        <v>115</v>
      </c>
      <c r="BD119" s="123">
        <v>24888.983999999997</v>
      </c>
      <c r="BE119" s="123">
        <v>5280</v>
      </c>
      <c r="BF119" s="123">
        <v>13440</v>
      </c>
      <c r="BG119" s="124">
        <f t="shared" si="62"/>
        <v>3184.1720913854183</v>
      </c>
      <c r="BH119" s="124">
        <f t="shared" si="63"/>
        <v>0.87206500307985979</v>
      </c>
      <c r="BI119" s="124">
        <f t="shared" si="64"/>
        <v>21704.811908614578</v>
      </c>
      <c r="BJ119" s="124">
        <f t="shared" si="65"/>
        <v>471098859.98833722</v>
      </c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127"/>
      <c r="BX119" s="69">
        <f t="shared" si="74"/>
        <v>7075.8</v>
      </c>
      <c r="BY119" s="59">
        <f t="shared" si="75"/>
        <v>13142.34</v>
      </c>
      <c r="BZ119" s="59">
        <f t="shared" si="76"/>
        <v>5280</v>
      </c>
      <c r="CA119" s="31">
        <f t="shared" si="77"/>
        <v>11439.935449774946</v>
      </c>
      <c r="CB119" s="31">
        <f t="shared" si="78"/>
        <v>0.61676919214434356</v>
      </c>
      <c r="CC119" s="31">
        <f t="shared" si="79"/>
        <v>4364.1354497749462</v>
      </c>
      <c r="CD119" s="31">
        <f t="shared" si="80"/>
        <v>19045678.223982371</v>
      </c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50"/>
      <c r="CR119" s="69">
        <v>24888.983999999997</v>
      </c>
      <c r="CS119" s="31">
        <v>115</v>
      </c>
      <c r="CT119" s="31">
        <f t="shared" si="66"/>
        <v>13225</v>
      </c>
      <c r="CU119" s="31">
        <f t="shared" si="67"/>
        <v>1520875</v>
      </c>
      <c r="CV119" s="42">
        <f t="shared" si="68"/>
        <v>48851.477021562554</v>
      </c>
      <c r="CW119" s="88">
        <f t="shared" si="69"/>
        <v>-23962.493021562557</v>
      </c>
      <c r="CX119" s="42">
        <f t="shared" si="81"/>
        <v>-16672.125504244352</v>
      </c>
      <c r="CY119" s="31">
        <f t="shared" si="82"/>
        <v>-940.08754163191998</v>
      </c>
      <c r="CZ119" s="42">
        <f t="shared" si="83"/>
        <v>47911.389479930636</v>
      </c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50"/>
      <c r="DN119" s="69">
        <v>24888.983999999997</v>
      </c>
      <c r="DO119" s="16">
        <f t="shared" si="70"/>
        <v>-23962.493021562557</v>
      </c>
      <c r="DP119">
        <f t="shared" si="86"/>
        <v>0</v>
      </c>
      <c r="DQ119" s="66">
        <f t="shared" si="87"/>
        <v>47234.285696316743</v>
      </c>
      <c r="DR119" s="59">
        <v>18720</v>
      </c>
      <c r="DS119">
        <f t="shared" si="88"/>
        <v>11284.571893728675</v>
      </c>
      <c r="DT119" s="31">
        <f t="shared" si="89"/>
        <v>0.54660375474833867</v>
      </c>
      <c r="DU119" s="31">
        <f t="shared" si="90"/>
        <v>13604.412106271322</v>
      </c>
      <c r="DV119" s="31">
        <f t="shared" si="91"/>
        <v>185080028.75726172</v>
      </c>
      <c r="EJ119" s="69">
        <f t="shared" si="92"/>
        <v>7075.8</v>
      </c>
      <c r="EK119" s="59">
        <f t="shared" si="103"/>
        <v>13142.34</v>
      </c>
      <c r="EL119" s="66">
        <f t="shared" si="103"/>
        <v>12834</v>
      </c>
      <c r="EM119" s="59">
        <f t="shared" si="93"/>
        <v>5280</v>
      </c>
      <c r="EN119">
        <f t="shared" si="94"/>
        <v>11381.376430955337</v>
      </c>
      <c r="EO119" s="31">
        <f t="shared" si="95"/>
        <v>0.60849323482225848</v>
      </c>
      <c r="EP119" s="31">
        <f t="shared" si="96"/>
        <v>4305.5764309553369</v>
      </c>
      <c r="EQ119" s="31">
        <f t="shared" si="97"/>
        <v>18537988.402798098</v>
      </c>
    </row>
    <row r="120" spans="1:147" ht="15.75" thickBot="1" x14ac:dyDescent="0.3">
      <c r="A120" s="4" t="s">
        <v>137</v>
      </c>
      <c r="B120" s="5">
        <v>7</v>
      </c>
      <c r="C120" s="5">
        <v>127</v>
      </c>
      <c r="D120" s="5">
        <v>7200</v>
      </c>
      <c r="E120" s="5">
        <v>9263.880000000001</v>
      </c>
      <c r="F120">
        <f t="shared" si="71"/>
        <v>7075.8</v>
      </c>
      <c r="G120">
        <f t="shared" si="84"/>
        <v>13142.34</v>
      </c>
      <c r="H120">
        <f t="shared" si="98"/>
        <v>12834</v>
      </c>
      <c r="I120">
        <f t="shared" si="100"/>
        <v>18713.7</v>
      </c>
      <c r="J120">
        <f t="shared" si="72"/>
        <v>5280</v>
      </c>
      <c r="K120">
        <f t="shared" si="85"/>
        <v>12480</v>
      </c>
      <c r="L120">
        <f t="shared" si="99"/>
        <v>9360</v>
      </c>
      <c r="M120">
        <f t="shared" si="101"/>
        <v>16240</v>
      </c>
      <c r="N120">
        <f t="shared" si="102"/>
        <v>17280</v>
      </c>
      <c r="O120">
        <f t="shared" si="73"/>
        <v>1920</v>
      </c>
      <c r="P120">
        <f t="shared" si="73"/>
        <v>2188.0800000000008</v>
      </c>
      <c r="S120" s="43">
        <f t="shared" si="54"/>
        <v>13061.990972088784</v>
      </c>
      <c r="T120" s="31">
        <f t="shared" si="55"/>
        <v>0.40999138288587322</v>
      </c>
      <c r="U120" s="31">
        <f t="shared" si="56"/>
        <v>3798.1109720887835</v>
      </c>
      <c r="V120" s="31">
        <f t="shared" si="57"/>
        <v>14425646.956301203</v>
      </c>
      <c r="W120" s="31"/>
      <c r="X120" s="27"/>
      <c r="Y120" s="27"/>
      <c r="Z120" s="31"/>
      <c r="AA120" s="31"/>
      <c r="AB120" s="31"/>
      <c r="AC120" s="31"/>
      <c r="AD120" s="31"/>
      <c r="AE120" s="31"/>
      <c r="AF120" s="31"/>
      <c r="AG120" s="31"/>
      <c r="AH120" s="50"/>
      <c r="AJ120" s="122">
        <v>116</v>
      </c>
      <c r="AK120" s="123">
        <v>26179.5</v>
      </c>
      <c r="AL120" s="124">
        <f t="shared" si="58"/>
        <v>2151.2477467840881</v>
      </c>
      <c r="AM120" s="124">
        <f t="shared" si="59"/>
        <v>0.91782701171588121</v>
      </c>
      <c r="AN120" s="124">
        <f t="shared" si="60"/>
        <v>24028.252253215913</v>
      </c>
      <c r="AO120" s="124">
        <f t="shared" si="61"/>
        <v>577356906.34417558</v>
      </c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7"/>
      <c r="BC120" s="122">
        <v>116</v>
      </c>
      <c r="BD120" s="123">
        <v>26179.5</v>
      </c>
      <c r="BE120" s="123">
        <v>7200</v>
      </c>
      <c r="BF120" s="123">
        <v>14000</v>
      </c>
      <c r="BG120" s="124">
        <f t="shared" si="62"/>
        <v>3396.071664037715</v>
      </c>
      <c r="BH120" s="124">
        <f t="shared" si="63"/>
        <v>0.87027744364721582</v>
      </c>
      <c r="BI120" s="124">
        <f t="shared" si="64"/>
        <v>22783.428335962286</v>
      </c>
      <c r="BJ120" s="124">
        <f t="shared" si="65"/>
        <v>519084606.7399292</v>
      </c>
      <c r="BK120" s="124"/>
      <c r="BL120" s="124"/>
      <c r="BM120" s="124"/>
      <c r="BN120" s="124"/>
      <c r="BO120" s="124"/>
      <c r="BP120" s="124"/>
      <c r="BQ120" s="124"/>
      <c r="BR120" s="124"/>
      <c r="BS120" s="124"/>
      <c r="BT120" s="124"/>
      <c r="BU120" s="124"/>
      <c r="BV120" s="127"/>
      <c r="BX120" s="69">
        <f t="shared" si="74"/>
        <v>9263.880000000001</v>
      </c>
      <c r="BY120" s="59">
        <f t="shared" si="75"/>
        <v>7075.8</v>
      </c>
      <c r="BZ120" s="59">
        <f t="shared" si="76"/>
        <v>7200</v>
      </c>
      <c r="CA120" s="31">
        <f t="shared" si="77"/>
        <v>11183.676149968529</v>
      </c>
      <c r="CB120" s="31">
        <f t="shared" si="78"/>
        <v>0.2072345658588548</v>
      </c>
      <c r="CC120" s="31">
        <f t="shared" si="79"/>
        <v>1919.796149968528</v>
      </c>
      <c r="CD120" s="31">
        <f t="shared" si="80"/>
        <v>3685617.2574339826</v>
      </c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50"/>
      <c r="CR120" s="69">
        <v>26179.5</v>
      </c>
      <c r="CS120" s="31">
        <v>116</v>
      </c>
      <c r="CT120" s="31">
        <f t="shared" si="66"/>
        <v>13456</v>
      </c>
      <c r="CU120" s="31">
        <f t="shared" si="67"/>
        <v>1560896</v>
      </c>
      <c r="CV120" s="42">
        <f t="shared" si="68"/>
        <v>49673.427817821525</v>
      </c>
      <c r="CW120" s="88">
        <f t="shared" si="69"/>
        <v>-23493.927817821525</v>
      </c>
      <c r="CX120" s="42">
        <f t="shared" si="81"/>
        <v>-23962.493021562557</v>
      </c>
      <c r="CY120" s="31">
        <f t="shared" si="82"/>
        <v>-1527.9489179851853</v>
      </c>
      <c r="CZ120" s="42">
        <f t="shared" si="83"/>
        <v>48145.478899836336</v>
      </c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50"/>
      <c r="DN120" s="69">
        <v>26179.5</v>
      </c>
      <c r="DO120" s="16">
        <f t="shared" si="70"/>
        <v>-23493.927817821525</v>
      </c>
      <c r="DP120">
        <f t="shared" si="86"/>
        <v>0</v>
      </c>
      <c r="DQ120" s="66">
        <f t="shared" si="87"/>
        <v>48038.445504244351</v>
      </c>
      <c r="DR120" s="59">
        <v>21200</v>
      </c>
      <c r="DS120">
        <f t="shared" si="88"/>
        <v>11529.359872412871</v>
      </c>
      <c r="DT120" s="31">
        <f t="shared" si="89"/>
        <v>0.55960351143402776</v>
      </c>
      <c r="DU120" s="31">
        <f t="shared" si="90"/>
        <v>14650.140127587129</v>
      </c>
      <c r="DV120" s="31">
        <f t="shared" si="91"/>
        <v>214626605.75793859</v>
      </c>
      <c r="EJ120" s="69">
        <f t="shared" si="92"/>
        <v>9263.880000000001</v>
      </c>
      <c r="EK120" s="59">
        <f t="shared" si="103"/>
        <v>7075.8</v>
      </c>
      <c r="EL120" s="66">
        <f t="shared" si="103"/>
        <v>13142.34</v>
      </c>
      <c r="EM120" s="59">
        <f t="shared" si="93"/>
        <v>7200</v>
      </c>
      <c r="EN120">
        <f t="shared" si="94"/>
        <v>11090.838106348911</v>
      </c>
      <c r="EO120" s="31">
        <f t="shared" si="95"/>
        <v>0.1972130582810776</v>
      </c>
      <c r="EP120" s="31">
        <f t="shared" si="96"/>
        <v>1826.9581063489095</v>
      </c>
      <c r="EQ120" s="31">
        <f t="shared" si="97"/>
        <v>3337775.9223539932</v>
      </c>
    </row>
    <row r="121" spans="1:147" ht="15.75" thickBot="1" x14ac:dyDescent="0.3">
      <c r="A121" s="4" t="s">
        <v>138</v>
      </c>
      <c r="B121" s="5">
        <v>8</v>
      </c>
      <c r="C121" s="5">
        <v>128</v>
      </c>
      <c r="D121" s="5">
        <v>15200</v>
      </c>
      <c r="E121" s="5">
        <v>18407.7</v>
      </c>
      <c r="F121">
        <f t="shared" si="71"/>
        <v>9263.880000000001</v>
      </c>
      <c r="G121">
        <f t="shared" si="84"/>
        <v>7075.8</v>
      </c>
      <c r="H121">
        <f t="shared" si="98"/>
        <v>13142.34</v>
      </c>
      <c r="I121">
        <f t="shared" si="100"/>
        <v>12834</v>
      </c>
      <c r="J121">
        <f t="shared" si="72"/>
        <v>7200</v>
      </c>
      <c r="K121">
        <f t="shared" si="85"/>
        <v>5280</v>
      </c>
      <c r="L121">
        <f t="shared" si="99"/>
        <v>12480</v>
      </c>
      <c r="M121">
        <f t="shared" si="101"/>
        <v>9360</v>
      </c>
      <c r="N121">
        <f t="shared" si="102"/>
        <v>16240</v>
      </c>
      <c r="O121">
        <f t="shared" si="73"/>
        <v>8000</v>
      </c>
      <c r="P121">
        <f t="shared" si="73"/>
        <v>9143.82</v>
      </c>
      <c r="S121" s="43">
        <f t="shared" si="54"/>
        <v>18526.64087052711</v>
      </c>
      <c r="T121" s="31">
        <f t="shared" si="55"/>
        <v>6.461473759736899E-3</v>
      </c>
      <c r="U121" s="31">
        <f t="shared" si="56"/>
        <v>118.94087052710893</v>
      </c>
      <c r="V121" s="31">
        <f t="shared" si="57"/>
        <v>14146.930681746489</v>
      </c>
      <c r="W121" s="31"/>
      <c r="X121" s="27"/>
      <c r="Y121" s="27"/>
      <c r="Z121" s="31"/>
      <c r="AA121" s="31"/>
      <c r="AB121" s="31"/>
      <c r="AC121" s="31"/>
      <c r="AD121" s="31"/>
      <c r="AE121" s="31"/>
      <c r="AF121" s="31"/>
      <c r="AG121" s="31"/>
      <c r="AH121" s="50"/>
      <c r="AJ121" s="122">
        <v>117</v>
      </c>
      <c r="AK121" s="123">
        <v>38908.379999999997</v>
      </c>
      <c r="AL121" s="124">
        <f t="shared" si="58"/>
        <v>2162.0898208885583</v>
      </c>
      <c r="AM121" s="124">
        <f t="shared" si="59"/>
        <v>0.94443125566038588</v>
      </c>
      <c r="AN121" s="124">
        <f t="shared" si="60"/>
        <v>36746.290179111442</v>
      </c>
      <c r="AO121" s="124">
        <f t="shared" si="61"/>
        <v>1350289841.9274621</v>
      </c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7"/>
      <c r="BC121" s="122">
        <v>117</v>
      </c>
      <c r="BD121" s="123">
        <v>38908.379999999997</v>
      </c>
      <c r="BE121" s="123">
        <v>15200</v>
      </c>
      <c r="BF121" s="123">
        <v>15200</v>
      </c>
      <c r="BG121" s="124">
        <f t="shared" si="62"/>
        <v>4162.1406468375862</v>
      </c>
      <c r="BH121" s="124">
        <f t="shared" si="63"/>
        <v>0.89302714102109659</v>
      </c>
      <c r="BI121" s="124">
        <f t="shared" si="64"/>
        <v>34746.239353162411</v>
      </c>
      <c r="BJ121" s="124">
        <f t="shared" si="65"/>
        <v>1207301149.1872523</v>
      </c>
      <c r="BK121" s="124"/>
      <c r="BL121" s="124"/>
      <c r="BM121" s="124"/>
      <c r="BN121" s="124"/>
      <c r="BO121" s="124"/>
      <c r="BP121" s="124"/>
      <c r="BQ121" s="124"/>
      <c r="BR121" s="124"/>
      <c r="BS121" s="124"/>
      <c r="BT121" s="124"/>
      <c r="BU121" s="124"/>
      <c r="BV121" s="127"/>
      <c r="BX121" s="69">
        <f t="shared" si="74"/>
        <v>18407.7</v>
      </c>
      <c r="BY121" s="59">
        <f t="shared" si="75"/>
        <v>9263.880000000001</v>
      </c>
      <c r="BZ121" s="59">
        <f t="shared" si="76"/>
        <v>15200</v>
      </c>
      <c r="CA121" s="31">
        <f t="shared" si="77"/>
        <v>16646.05720240435</v>
      </c>
      <c r="CB121" s="31">
        <f t="shared" si="78"/>
        <v>9.5701407432522811E-2</v>
      </c>
      <c r="CC121" s="31">
        <f t="shared" si="79"/>
        <v>1761.6427975956503</v>
      </c>
      <c r="CD121" s="31">
        <f t="shared" si="80"/>
        <v>3103385.3463206296</v>
      </c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50"/>
      <c r="CR121" s="69">
        <v>38908.379999999997</v>
      </c>
      <c r="CS121" s="31">
        <v>117</v>
      </c>
      <c r="CT121" s="31">
        <f t="shared" si="66"/>
        <v>13689</v>
      </c>
      <c r="CU121" s="31">
        <f t="shared" si="67"/>
        <v>1601613</v>
      </c>
      <c r="CV121" s="42">
        <f t="shared" si="68"/>
        <v>50504.345462571429</v>
      </c>
      <c r="CW121" s="88">
        <f t="shared" si="69"/>
        <v>-11595.965462571432</v>
      </c>
      <c r="CX121" s="42">
        <f t="shared" si="81"/>
        <v>-23493.927817821525</v>
      </c>
      <c r="CY121" s="31">
        <f t="shared" si="82"/>
        <v>-1490.1659962150386</v>
      </c>
      <c r="CZ121" s="42">
        <f t="shared" si="83"/>
        <v>49014.179466356392</v>
      </c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50"/>
      <c r="DN121" s="69">
        <v>38908.379999999997</v>
      </c>
      <c r="DO121" s="16">
        <f t="shared" si="70"/>
        <v>-11595.965462571432</v>
      </c>
      <c r="DP121">
        <f t="shared" si="86"/>
        <v>0</v>
      </c>
      <c r="DQ121" s="66">
        <f t="shared" si="87"/>
        <v>48851.477021562554</v>
      </c>
      <c r="DR121" s="59">
        <v>30400</v>
      </c>
      <c r="DS121">
        <f t="shared" si="88"/>
        <v>12155.588108163163</v>
      </c>
      <c r="DT121" s="31">
        <f t="shared" si="89"/>
        <v>0.68758431710178725</v>
      </c>
      <c r="DU121" s="31">
        <f t="shared" si="90"/>
        <v>26752.791891836834</v>
      </c>
      <c r="DV121" s="31">
        <f t="shared" si="91"/>
        <v>715711874.00793064</v>
      </c>
      <c r="EJ121" s="69">
        <f t="shared" si="92"/>
        <v>18407.7</v>
      </c>
      <c r="EK121" s="59">
        <f t="shared" si="103"/>
        <v>9263.880000000001</v>
      </c>
      <c r="EL121" s="66">
        <f t="shared" si="103"/>
        <v>7075.8</v>
      </c>
      <c r="EM121" s="59">
        <f t="shared" si="93"/>
        <v>15200</v>
      </c>
      <c r="EN121">
        <f t="shared" si="94"/>
        <v>16635.227179945781</v>
      </c>
      <c r="EO121" s="31">
        <f t="shared" si="95"/>
        <v>9.6289749401295074E-2</v>
      </c>
      <c r="EP121" s="31">
        <f t="shared" si="96"/>
        <v>1772.4728200542195</v>
      </c>
      <c r="EQ121" s="31">
        <f t="shared" si="97"/>
        <v>3141659.8978309575</v>
      </c>
    </row>
    <row r="122" spans="1:147" ht="15.75" thickBot="1" x14ac:dyDescent="0.3">
      <c r="A122" s="4" t="s">
        <v>139</v>
      </c>
      <c r="B122" s="5">
        <v>9</v>
      </c>
      <c r="C122" s="5">
        <v>129</v>
      </c>
      <c r="D122" s="5">
        <v>15120</v>
      </c>
      <c r="E122" s="5">
        <v>16165.800000000001</v>
      </c>
      <c r="F122">
        <f t="shared" si="71"/>
        <v>18407.7</v>
      </c>
      <c r="G122">
        <f t="shared" si="84"/>
        <v>9263.880000000001</v>
      </c>
      <c r="H122">
        <f t="shared" si="98"/>
        <v>7075.8</v>
      </c>
      <c r="I122">
        <f t="shared" si="100"/>
        <v>13142.34</v>
      </c>
      <c r="J122">
        <f t="shared" si="72"/>
        <v>15200</v>
      </c>
      <c r="K122">
        <f t="shared" si="85"/>
        <v>7200</v>
      </c>
      <c r="L122">
        <f t="shared" si="99"/>
        <v>5280</v>
      </c>
      <c r="M122">
        <f t="shared" si="101"/>
        <v>12480</v>
      </c>
      <c r="N122">
        <f t="shared" si="102"/>
        <v>9360</v>
      </c>
      <c r="O122">
        <f t="shared" si="73"/>
        <v>-80</v>
      </c>
      <c r="P122">
        <f t="shared" si="73"/>
        <v>-2241.8999999999996</v>
      </c>
      <c r="S122" s="43">
        <f t="shared" si="54"/>
        <v>18471.994371542729</v>
      </c>
      <c r="T122" s="31">
        <f t="shared" si="55"/>
        <v>0.14265884593046602</v>
      </c>
      <c r="U122" s="31">
        <f t="shared" si="56"/>
        <v>2306.1943715427278</v>
      </c>
      <c r="V122" s="31">
        <f t="shared" si="57"/>
        <v>5318532.4793353574</v>
      </c>
      <c r="W122" s="31"/>
      <c r="X122" s="27"/>
      <c r="Y122" s="27"/>
      <c r="Z122" s="31"/>
      <c r="AA122" s="31"/>
      <c r="AB122" s="31"/>
      <c r="AC122" s="31"/>
      <c r="AD122" s="31"/>
      <c r="AE122" s="31"/>
      <c r="AF122" s="31"/>
      <c r="AG122" s="31"/>
      <c r="AH122" s="50"/>
      <c r="AJ122" s="122">
        <v>118</v>
      </c>
      <c r="AK122" s="123">
        <v>35887.800000000003</v>
      </c>
      <c r="AL122" s="124">
        <f t="shared" si="58"/>
        <v>2172.9318949930275</v>
      </c>
      <c r="AM122" s="124">
        <f t="shared" si="59"/>
        <v>0.93945207298878641</v>
      </c>
      <c r="AN122" s="124">
        <f t="shared" si="60"/>
        <v>33714.868105006972</v>
      </c>
      <c r="AO122" s="124">
        <f t="shared" si="61"/>
        <v>1136692331.3380165</v>
      </c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7"/>
      <c r="BC122" s="122">
        <v>118</v>
      </c>
      <c r="BD122" s="123">
        <v>35887.800000000003</v>
      </c>
      <c r="BE122" s="123">
        <v>15120</v>
      </c>
      <c r="BF122" s="123">
        <v>14560</v>
      </c>
      <c r="BG122" s="124">
        <f t="shared" si="62"/>
        <v>4089.7335800314777</v>
      </c>
      <c r="BH122" s="124">
        <f t="shared" si="63"/>
        <v>0.88604111759340287</v>
      </c>
      <c r="BI122" s="124">
        <f t="shared" si="64"/>
        <v>31798.066419968527</v>
      </c>
      <c r="BJ122" s="124">
        <f t="shared" si="65"/>
        <v>1011117028.04873</v>
      </c>
      <c r="BK122" s="124"/>
      <c r="BL122" s="124"/>
      <c r="BM122" s="124"/>
      <c r="BN122" s="124"/>
      <c r="BO122" s="124"/>
      <c r="BP122" s="124"/>
      <c r="BQ122" s="124"/>
      <c r="BR122" s="124"/>
      <c r="BS122" s="124"/>
      <c r="BT122" s="124"/>
      <c r="BU122" s="124"/>
      <c r="BV122" s="127"/>
      <c r="BX122" s="69">
        <f t="shared" si="74"/>
        <v>16165.800000000001</v>
      </c>
      <c r="BY122" s="59">
        <f t="shared" si="75"/>
        <v>18407.7</v>
      </c>
      <c r="BZ122" s="59">
        <f t="shared" si="76"/>
        <v>15120</v>
      </c>
      <c r="CA122" s="31">
        <f t="shared" si="77"/>
        <v>18770.660827731983</v>
      </c>
      <c r="CB122" s="31">
        <f t="shared" si="78"/>
        <v>0.1611340501386867</v>
      </c>
      <c r="CC122" s="31">
        <f t="shared" si="79"/>
        <v>2604.8608277319818</v>
      </c>
      <c r="CD122" s="31">
        <f t="shared" si="80"/>
        <v>6785299.9318525456</v>
      </c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50"/>
      <c r="CR122" s="69">
        <v>35887.800000000003</v>
      </c>
      <c r="CS122" s="31">
        <v>118</v>
      </c>
      <c r="CT122" s="31">
        <f t="shared" si="66"/>
        <v>13924</v>
      </c>
      <c r="CU122" s="31">
        <f t="shared" si="67"/>
        <v>1643032</v>
      </c>
      <c r="CV122" s="42">
        <f t="shared" si="68"/>
        <v>51344.277525362457</v>
      </c>
      <c r="CW122" s="88">
        <f t="shared" si="69"/>
        <v>-15456.477525362454</v>
      </c>
      <c r="CX122" s="42">
        <f t="shared" si="81"/>
        <v>-11595.965462571432</v>
      </c>
      <c r="CY122" s="31">
        <f t="shared" si="82"/>
        <v>-530.76957218817961</v>
      </c>
      <c r="CZ122" s="42">
        <f t="shared" si="83"/>
        <v>50813.507953174274</v>
      </c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50"/>
      <c r="DN122" s="69">
        <v>35887.800000000003</v>
      </c>
      <c r="DO122" s="16">
        <f t="shared" si="70"/>
        <v>-15456.477525362454</v>
      </c>
      <c r="DP122">
        <f t="shared" si="86"/>
        <v>0</v>
      </c>
      <c r="DQ122" s="66">
        <f t="shared" si="87"/>
        <v>49673.427817821525</v>
      </c>
      <c r="DR122" s="59">
        <v>29680</v>
      </c>
      <c r="DS122">
        <f t="shared" si="88"/>
        <v>12221.597238228638</v>
      </c>
      <c r="DT122" s="31">
        <f t="shared" si="89"/>
        <v>0.65944980639023187</v>
      </c>
      <c r="DU122" s="31">
        <f t="shared" si="90"/>
        <v>23666.202761771365</v>
      </c>
      <c r="DV122" s="31">
        <f t="shared" si="91"/>
        <v>560089153.16127455</v>
      </c>
      <c r="EJ122" s="69">
        <f t="shared" si="92"/>
        <v>16165.800000000001</v>
      </c>
      <c r="EK122" s="59">
        <f t="shared" si="103"/>
        <v>18407.7</v>
      </c>
      <c r="EL122" s="66">
        <f t="shared" si="103"/>
        <v>9263.880000000001</v>
      </c>
      <c r="EM122" s="59">
        <f t="shared" si="93"/>
        <v>15120</v>
      </c>
      <c r="EN122">
        <f t="shared" si="94"/>
        <v>18812.717615373433</v>
      </c>
      <c r="EO122" s="31">
        <f t="shared" si="95"/>
        <v>0.1637356403873258</v>
      </c>
      <c r="EP122" s="31">
        <f t="shared" si="96"/>
        <v>2646.9176153734315</v>
      </c>
      <c r="EQ122" s="31">
        <f t="shared" si="97"/>
        <v>7006172.8625741731</v>
      </c>
    </row>
    <row r="123" spans="1:147" ht="15.75" thickBot="1" x14ac:dyDescent="0.3">
      <c r="A123" s="4" t="s">
        <v>140</v>
      </c>
      <c r="B123" s="5">
        <v>10</v>
      </c>
      <c r="C123" s="5">
        <v>130</v>
      </c>
      <c r="D123" s="5">
        <v>15520</v>
      </c>
      <c r="E123" s="5">
        <v>17397.54</v>
      </c>
      <c r="F123">
        <f t="shared" si="71"/>
        <v>16165.800000000001</v>
      </c>
      <c r="G123">
        <f t="shared" si="84"/>
        <v>18407.7</v>
      </c>
      <c r="H123">
        <f t="shared" si="98"/>
        <v>9263.880000000001</v>
      </c>
      <c r="I123">
        <f t="shared" si="100"/>
        <v>7075.8</v>
      </c>
      <c r="J123">
        <f t="shared" si="72"/>
        <v>15120</v>
      </c>
      <c r="K123">
        <f t="shared" si="85"/>
        <v>15200</v>
      </c>
      <c r="L123">
        <f t="shared" si="99"/>
        <v>7200</v>
      </c>
      <c r="M123">
        <f t="shared" si="101"/>
        <v>5280</v>
      </c>
      <c r="N123">
        <f t="shared" si="102"/>
        <v>12480</v>
      </c>
      <c r="O123">
        <f t="shared" si="73"/>
        <v>400</v>
      </c>
      <c r="P123">
        <f t="shared" si="73"/>
        <v>1231.7399999999998</v>
      </c>
      <c r="S123" s="43">
        <f t="shared" si="54"/>
        <v>18745.226866464644</v>
      </c>
      <c r="T123" s="31">
        <f t="shared" si="55"/>
        <v>7.7464220025626765E-2</v>
      </c>
      <c r="U123" s="31">
        <f t="shared" si="56"/>
        <v>1347.6868664646427</v>
      </c>
      <c r="V123" s="31">
        <f t="shared" si="57"/>
        <v>1816259.8900412875</v>
      </c>
      <c r="W123" s="31"/>
      <c r="X123" s="27"/>
      <c r="Y123" s="27"/>
      <c r="Z123" s="31"/>
      <c r="AA123" s="31"/>
      <c r="AB123" s="31"/>
      <c r="AC123" s="31"/>
      <c r="AD123" s="31"/>
      <c r="AE123" s="31"/>
      <c r="AF123" s="31"/>
      <c r="AG123" s="31"/>
      <c r="AH123" s="50"/>
      <c r="AJ123" s="122">
        <v>119</v>
      </c>
      <c r="AK123" s="123">
        <v>35975.051999999996</v>
      </c>
      <c r="AL123" s="124">
        <f t="shared" si="58"/>
        <v>2183.7739690974972</v>
      </c>
      <c r="AM123" s="124">
        <f t="shared" si="59"/>
        <v>0.93929754516831554</v>
      </c>
      <c r="AN123" s="124">
        <f t="shared" si="60"/>
        <v>33791.278030902497</v>
      </c>
      <c r="AO123" s="124">
        <f t="shared" si="61"/>
        <v>1141850470.9617536</v>
      </c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7"/>
      <c r="BC123" s="122">
        <v>119</v>
      </c>
      <c r="BD123" s="123">
        <v>35975.051999999996</v>
      </c>
      <c r="BE123" s="123">
        <v>15520</v>
      </c>
      <c r="BF123" s="123">
        <v>14880</v>
      </c>
      <c r="BG123" s="124">
        <f t="shared" si="62"/>
        <v>4154.8428540350196</v>
      </c>
      <c r="BH123" s="124">
        <f t="shared" si="63"/>
        <v>0.88450766230900735</v>
      </c>
      <c r="BI123" s="124">
        <f t="shared" si="64"/>
        <v>31820.209145964975</v>
      </c>
      <c r="BJ123" s="124">
        <f t="shared" si="65"/>
        <v>1012525710.092953</v>
      </c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127"/>
      <c r="BX123" s="69">
        <f t="shared" si="74"/>
        <v>17397.54</v>
      </c>
      <c r="BY123" s="59">
        <f t="shared" si="75"/>
        <v>16165.800000000001</v>
      </c>
      <c r="BZ123" s="59">
        <f t="shared" si="76"/>
        <v>15520</v>
      </c>
      <c r="CA123" s="31">
        <f t="shared" si="77"/>
        <v>18484.736300529687</v>
      </c>
      <c r="CB123" s="31">
        <f t="shared" si="78"/>
        <v>6.2491380995800878E-2</v>
      </c>
      <c r="CC123" s="31">
        <f t="shared" si="79"/>
        <v>1087.1963005296857</v>
      </c>
      <c r="CD123" s="31">
        <f t="shared" si="80"/>
        <v>1181995.7958854346</v>
      </c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50"/>
      <c r="CR123" s="69">
        <v>35975.051999999996</v>
      </c>
      <c r="CS123" s="31">
        <v>119</v>
      </c>
      <c r="CT123" s="31">
        <f t="shared" si="66"/>
        <v>14161</v>
      </c>
      <c r="CU123" s="31">
        <f t="shared" si="67"/>
        <v>1685159</v>
      </c>
      <c r="CV123" s="42">
        <f t="shared" si="68"/>
        <v>52193.271575744759</v>
      </c>
      <c r="CW123" s="88">
        <f t="shared" si="69"/>
        <v>-16218.219575744763</v>
      </c>
      <c r="CX123" s="42">
        <f t="shared" si="81"/>
        <v>-15456.477525362454</v>
      </c>
      <c r="CY123" s="31">
        <f t="shared" si="82"/>
        <v>-842.06333471382231</v>
      </c>
      <c r="CZ123" s="42">
        <f t="shared" si="83"/>
        <v>51351.208241030938</v>
      </c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50"/>
      <c r="DN123" s="69">
        <v>35975.051999999996</v>
      </c>
      <c r="DO123" s="16">
        <f t="shared" si="70"/>
        <v>-16218.219575744763</v>
      </c>
      <c r="DP123">
        <f t="shared" si="86"/>
        <v>0</v>
      </c>
      <c r="DQ123" s="66">
        <f t="shared" si="87"/>
        <v>50504.345462571429</v>
      </c>
      <c r="DR123" s="59">
        <v>30400</v>
      </c>
      <c r="DS123">
        <f t="shared" si="88"/>
        <v>12370.26126219174</v>
      </c>
      <c r="DT123" s="31">
        <f t="shared" si="89"/>
        <v>0.65614333893967014</v>
      </c>
      <c r="DU123" s="31">
        <f t="shared" si="90"/>
        <v>23604.790737808256</v>
      </c>
      <c r="DV123" s="31">
        <f t="shared" si="91"/>
        <v>557186145.77571845</v>
      </c>
      <c r="EJ123" s="69">
        <f t="shared" si="92"/>
        <v>17397.54</v>
      </c>
      <c r="EK123" s="59">
        <f t="shared" si="103"/>
        <v>16165.800000000001</v>
      </c>
      <c r="EL123" s="66">
        <f t="shared" si="103"/>
        <v>18407.7</v>
      </c>
      <c r="EM123" s="59">
        <f t="shared" si="93"/>
        <v>15520</v>
      </c>
      <c r="EN123">
        <f t="shared" si="94"/>
        <v>18470.593484062112</v>
      </c>
      <c r="EO123" s="31">
        <f t="shared" si="95"/>
        <v>6.167846052155139E-2</v>
      </c>
      <c r="EP123" s="31">
        <f t="shared" si="96"/>
        <v>1073.0534840621112</v>
      </c>
      <c r="EQ123" s="31">
        <f t="shared" si="97"/>
        <v>1151443.7796578356</v>
      </c>
    </row>
    <row r="124" spans="1:147" ht="15.75" thickBot="1" x14ac:dyDescent="0.3">
      <c r="A124" s="4" t="s">
        <v>141</v>
      </c>
      <c r="B124" s="5">
        <v>11</v>
      </c>
      <c r="C124" s="5">
        <v>131</v>
      </c>
      <c r="D124" s="5">
        <v>13040</v>
      </c>
      <c r="E124" s="5">
        <v>15763.68</v>
      </c>
      <c r="F124">
        <f t="shared" si="71"/>
        <v>17397.54</v>
      </c>
      <c r="G124">
        <f t="shared" si="84"/>
        <v>16165.800000000001</v>
      </c>
      <c r="H124">
        <f t="shared" si="98"/>
        <v>18407.7</v>
      </c>
      <c r="I124">
        <f t="shared" si="100"/>
        <v>9263.880000000001</v>
      </c>
      <c r="J124">
        <f t="shared" si="72"/>
        <v>15520</v>
      </c>
      <c r="K124">
        <f t="shared" si="85"/>
        <v>15120</v>
      </c>
      <c r="L124">
        <f t="shared" si="99"/>
        <v>15200</v>
      </c>
      <c r="M124">
        <f t="shared" si="101"/>
        <v>7200</v>
      </c>
      <c r="N124">
        <f t="shared" si="102"/>
        <v>5280</v>
      </c>
      <c r="O124">
        <f t="shared" si="73"/>
        <v>-2480</v>
      </c>
      <c r="P124">
        <f t="shared" si="73"/>
        <v>-1633.8600000000006</v>
      </c>
      <c r="S124" s="43">
        <f t="shared" si="54"/>
        <v>17051.185397948764</v>
      </c>
      <c r="T124" s="31">
        <f t="shared" si="55"/>
        <v>8.1675433524961413E-2</v>
      </c>
      <c r="U124" s="31">
        <f t="shared" si="56"/>
        <v>1287.5053979487639</v>
      </c>
      <c r="V124" s="31">
        <f t="shared" si="57"/>
        <v>1657670.1497472047</v>
      </c>
      <c r="W124" s="31"/>
      <c r="X124" s="27"/>
      <c r="Y124" s="27"/>
      <c r="Z124" s="31"/>
      <c r="AA124" s="31"/>
      <c r="AB124" s="31"/>
      <c r="AC124" s="31"/>
      <c r="AD124" s="31"/>
      <c r="AE124" s="31"/>
      <c r="AF124" s="31"/>
      <c r="AG124" s="31"/>
      <c r="AH124" s="50"/>
      <c r="AJ124" s="122">
        <v>120</v>
      </c>
      <c r="AK124" s="123">
        <v>33464.892</v>
      </c>
      <c r="AL124" s="124">
        <f t="shared" si="58"/>
        <v>2194.6160432019669</v>
      </c>
      <c r="AM124" s="124">
        <f t="shared" si="59"/>
        <v>0.93442034585971567</v>
      </c>
      <c r="AN124" s="124">
        <f t="shared" si="60"/>
        <v>31270.275956798032</v>
      </c>
      <c r="AO124" s="124">
        <f t="shared" si="61"/>
        <v>977830158.41430104</v>
      </c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7"/>
      <c r="BC124" s="122">
        <v>120</v>
      </c>
      <c r="BD124" s="123">
        <v>33464.892</v>
      </c>
      <c r="BE124" s="123">
        <v>13040</v>
      </c>
      <c r="BF124" s="123">
        <v>13760</v>
      </c>
      <c r="BG124" s="124">
        <f t="shared" si="62"/>
        <v>3840.2431732211589</v>
      </c>
      <c r="BH124" s="124">
        <f t="shared" si="63"/>
        <v>0.88524561282847836</v>
      </c>
      <c r="BI124" s="124">
        <f t="shared" si="64"/>
        <v>29624.648826778841</v>
      </c>
      <c r="BJ124" s="124">
        <f t="shared" si="65"/>
        <v>877619818.1099689</v>
      </c>
      <c r="BK124" s="124"/>
      <c r="BL124" s="124"/>
      <c r="BM124" s="124"/>
      <c r="BN124" s="124"/>
      <c r="BO124" s="124"/>
      <c r="BP124" s="124"/>
      <c r="BQ124" s="124"/>
      <c r="BR124" s="124"/>
      <c r="BS124" s="124"/>
      <c r="BT124" s="124"/>
      <c r="BU124" s="124"/>
      <c r="BV124" s="127"/>
      <c r="BX124" s="69">
        <f t="shared" si="74"/>
        <v>15763.68</v>
      </c>
      <c r="BY124" s="59">
        <f t="shared" si="75"/>
        <v>17397.54</v>
      </c>
      <c r="BZ124" s="59">
        <f t="shared" si="76"/>
        <v>13040</v>
      </c>
      <c r="CA124" s="31">
        <f t="shared" si="77"/>
        <v>17245.52842821724</v>
      </c>
      <c r="CB124" s="31">
        <f t="shared" si="78"/>
        <v>9.4003965331524067E-2</v>
      </c>
      <c r="CC124" s="31">
        <f t="shared" si="79"/>
        <v>1481.8484282172394</v>
      </c>
      <c r="CD124" s="31">
        <f t="shared" si="80"/>
        <v>2195874.7642099028</v>
      </c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50"/>
      <c r="CR124" s="69">
        <v>33464.892</v>
      </c>
      <c r="CS124" s="31">
        <v>120</v>
      </c>
      <c r="CT124" s="31">
        <f t="shared" si="66"/>
        <v>14400</v>
      </c>
      <c r="CU124" s="31">
        <f t="shared" si="67"/>
        <v>1728000</v>
      </c>
      <c r="CV124" s="42">
        <f t="shared" si="68"/>
        <v>53051.375183268523</v>
      </c>
      <c r="CW124" s="88">
        <f t="shared" si="69"/>
        <v>-19586.483183268523</v>
      </c>
      <c r="CX124" s="42">
        <f t="shared" si="81"/>
        <v>-16218.219575744763</v>
      </c>
      <c r="CY124" s="31">
        <f t="shared" si="82"/>
        <v>-903.48667573197554</v>
      </c>
      <c r="CZ124" s="42">
        <f t="shared" si="83"/>
        <v>52147.888507536547</v>
      </c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50"/>
      <c r="DN124" s="69">
        <v>33464.892</v>
      </c>
      <c r="DO124" s="16">
        <f t="shared" si="70"/>
        <v>-19586.483183268523</v>
      </c>
      <c r="DP124">
        <f t="shared" si="86"/>
        <v>0</v>
      </c>
      <c r="DQ124" s="66">
        <f t="shared" si="87"/>
        <v>51344.277525362457</v>
      </c>
      <c r="DR124" s="59">
        <v>26800</v>
      </c>
      <c r="DS124">
        <f t="shared" si="88"/>
        <v>12275.625209522515</v>
      </c>
      <c r="DT124" s="31">
        <f t="shared" si="89"/>
        <v>0.63317899817150125</v>
      </c>
      <c r="DU124" s="31">
        <f t="shared" si="90"/>
        <v>21189.266790477486</v>
      </c>
      <c r="DV124" s="31">
        <f t="shared" si="91"/>
        <v>448985027.1180321</v>
      </c>
      <c r="EJ124" s="69">
        <f t="shared" si="92"/>
        <v>15763.68</v>
      </c>
      <c r="EK124" s="59">
        <f t="shared" si="103"/>
        <v>17397.54</v>
      </c>
      <c r="EL124" s="66">
        <f t="shared" si="103"/>
        <v>16165.800000000001</v>
      </c>
      <c r="EM124" s="59">
        <f t="shared" si="93"/>
        <v>13040</v>
      </c>
      <c r="EN124">
        <f t="shared" si="94"/>
        <v>17238.411711619665</v>
      </c>
      <c r="EO124" s="31">
        <f t="shared" si="95"/>
        <v>9.3552502437226875E-2</v>
      </c>
      <c r="EP124" s="31">
        <f t="shared" si="96"/>
        <v>1474.7317116196646</v>
      </c>
      <c r="EQ124" s="31">
        <f t="shared" si="97"/>
        <v>2174833.6212566653</v>
      </c>
    </row>
    <row r="125" spans="1:147" ht="15.75" thickBot="1" x14ac:dyDescent="0.3">
      <c r="A125" s="4" t="s">
        <v>142</v>
      </c>
      <c r="B125" s="5">
        <v>12</v>
      </c>
      <c r="C125" s="5">
        <v>132</v>
      </c>
      <c r="D125" s="5">
        <v>13280</v>
      </c>
      <c r="E125" s="5">
        <v>15438.06</v>
      </c>
      <c r="F125">
        <f t="shared" si="71"/>
        <v>15763.68</v>
      </c>
      <c r="G125">
        <f t="shared" si="84"/>
        <v>17397.54</v>
      </c>
      <c r="H125">
        <f t="shared" si="98"/>
        <v>16165.800000000001</v>
      </c>
      <c r="I125">
        <f t="shared" si="100"/>
        <v>18407.7</v>
      </c>
      <c r="J125">
        <f t="shared" si="72"/>
        <v>13040</v>
      </c>
      <c r="K125">
        <f t="shared" si="85"/>
        <v>15520</v>
      </c>
      <c r="L125">
        <f t="shared" si="99"/>
        <v>15120</v>
      </c>
      <c r="M125">
        <f t="shared" si="101"/>
        <v>15200</v>
      </c>
      <c r="N125">
        <f t="shared" si="102"/>
        <v>7200</v>
      </c>
      <c r="O125">
        <f t="shared" si="73"/>
        <v>240</v>
      </c>
      <c r="P125">
        <f t="shared" si="73"/>
        <v>-325.6200000000008</v>
      </c>
      <c r="S125" s="43">
        <f t="shared" si="54"/>
        <v>17215.124894901914</v>
      </c>
      <c r="T125" s="31">
        <f t="shared" si="55"/>
        <v>0.11510933983297864</v>
      </c>
      <c r="U125" s="31">
        <f t="shared" si="56"/>
        <v>1777.0648949019142</v>
      </c>
      <c r="V125" s="31">
        <f t="shared" si="57"/>
        <v>3157959.6406927514</v>
      </c>
      <c r="W125" s="31"/>
      <c r="X125" s="27"/>
      <c r="Y125" s="27"/>
      <c r="Z125" s="31"/>
      <c r="AA125" s="31"/>
      <c r="AB125" s="31"/>
      <c r="AC125" s="31"/>
      <c r="AD125" s="31"/>
      <c r="AE125" s="31"/>
      <c r="AF125" s="31"/>
      <c r="AG125" s="31"/>
      <c r="AH125" s="50"/>
      <c r="AJ125" s="122">
        <v>121</v>
      </c>
      <c r="AK125" s="123">
        <v>32498.627999999997</v>
      </c>
      <c r="AL125" s="124">
        <f t="shared" si="58"/>
        <v>2205.4581173064366</v>
      </c>
      <c r="AM125" s="124">
        <f t="shared" si="59"/>
        <v>0.93213688536923966</v>
      </c>
      <c r="AN125" s="124">
        <f t="shared" si="60"/>
        <v>30293.169882693561</v>
      </c>
      <c r="AO125" s="124">
        <f t="shared" si="61"/>
        <v>917676141.54173219</v>
      </c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7"/>
      <c r="BC125" s="122">
        <v>121</v>
      </c>
      <c r="BD125" s="123">
        <v>32498.627999999997</v>
      </c>
      <c r="BE125" s="123">
        <v>13280</v>
      </c>
      <c r="BF125" s="123">
        <v>14400</v>
      </c>
      <c r="BG125" s="124">
        <f t="shared" si="62"/>
        <v>3925.4972358497062</v>
      </c>
      <c r="BH125" s="124">
        <f t="shared" si="63"/>
        <v>0.87921037048549533</v>
      </c>
      <c r="BI125" s="124">
        <f t="shared" si="64"/>
        <v>28573.13076415029</v>
      </c>
      <c r="BJ125" s="124">
        <f t="shared" si="65"/>
        <v>816423801.6652317</v>
      </c>
      <c r="BK125" s="124"/>
      <c r="BL125" s="124"/>
      <c r="BM125" s="124"/>
      <c r="BN125" s="124"/>
      <c r="BO125" s="124"/>
      <c r="BP125" s="124"/>
      <c r="BQ125" s="124"/>
      <c r="BR125" s="124"/>
      <c r="BS125" s="124"/>
      <c r="BT125" s="124"/>
      <c r="BU125" s="124"/>
      <c r="BV125" s="127"/>
      <c r="BX125" s="69">
        <f t="shared" si="74"/>
        <v>15438.06</v>
      </c>
      <c r="BY125" s="59">
        <f t="shared" si="75"/>
        <v>15763.68</v>
      </c>
      <c r="BZ125" s="59">
        <f t="shared" si="76"/>
        <v>13280</v>
      </c>
      <c r="CA125" s="31">
        <f t="shared" si="77"/>
        <v>17005.327946666519</v>
      </c>
      <c r="CB125" s="31">
        <f t="shared" si="78"/>
        <v>0.10151974708392891</v>
      </c>
      <c r="CC125" s="31">
        <f t="shared" si="79"/>
        <v>1567.2679466665195</v>
      </c>
      <c r="CD125" s="31">
        <f t="shared" si="80"/>
        <v>2456328.8166482882</v>
      </c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50"/>
      <c r="CR125" s="69">
        <v>32498.627999999997</v>
      </c>
      <c r="CS125" s="31">
        <v>121</v>
      </c>
      <c r="CT125" s="31">
        <f t="shared" si="66"/>
        <v>14641</v>
      </c>
      <c r="CU125" s="31">
        <f t="shared" si="67"/>
        <v>1771561</v>
      </c>
      <c r="CV125" s="42">
        <f t="shared" si="68"/>
        <v>53918.635917483916</v>
      </c>
      <c r="CW125" s="88">
        <f t="shared" si="69"/>
        <v>-21420.007917483919</v>
      </c>
      <c r="CX125" s="42">
        <f t="shared" si="81"/>
        <v>-19586.483183268523</v>
      </c>
      <c r="CY125" s="31">
        <f t="shared" si="82"/>
        <v>-1175.087809081685</v>
      </c>
      <c r="CZ125" s="42">
        <f t="shared" si="83"/>
        <v>52743.548108402232</v>
      </c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50"/>
      <c r="DN125" s="69">
        <v>32498.627999999997</v>
      </c>
      <c r="DO125" s="16">
        <f t="shared" si="70"/>
        <v>-21420.007917483919</v>
      </c>
      <c r="DP125">
        <f t="shared" si="86"/>
        <v>0</v>
      </c>
      <c r="DQ125" s="66">
        <f t="shared" si="87"/>
        <v>52193.271575744759</v>
      </c>
      <c r="DR125" s="59">
        <v>27680</v>
      </c>
      <c r="DS125">
        <f t="shared" si="88"/>
        <v>12435.691458104358</v>
      </c>
      <c r="DT125" s="31">
        <f t="shared" si="89"/>
        <v>0.61734718591491422</v>
      </c>
      <c r="DU125" s="31">
        <f t="shared" si="90"/>
        <v>20062.936541895637</v>
      </c>
      <c r="DV125" s="31">
        <f t="shared" si="91"/>
        <v>402521422.68413126</v>
      </c>
      <c r="EJ125" s="69">
        <f t="shared" si="92"/>
        <v>15438.06</v>
      </c>
      <c r="EK125" s="59">
        <f t="shared" si="103"/>
        <v>15763.68</v>
      </c>
      <c r="EL125" s="66">
        <f t="shared" si="103"/>
        <v>17397.54</v>
      </c>
      <c r="EM125" s="59">
        <f t="shared" si="93"/>
        <v>13280</v>
      </c>
      <c r="EN125">
        <f t="shared" si="94"/>
        <v>16982.294983531239</v>
      </c>
      <c r="EO125" s="31">
        <f t="shared" si="95"/>
        <v>0.1000277873988856</v>
      </c>
      <c r="EP125" s="31">
        <f t="shared" si="96"/>
        <v>1544.2349835312398</v>
      </c>
      <c r="EQ125" s="31">
        <f t="shared" si="97"/>
        <v>2384661.6843617284</v>
      </c>
    </row>
    <row r="126" spans="1:147" ht="15.75" thickBot="1" x14ac:dyDescent="0.3">
      <c r="A126" s="4" t="s">
        <v>143</v>
      </c>
      <c r="B126" s="5">
        <v>13</v>
      </c>
      <c r="C126" s="5">
        <v>133</v>
      </c>
      <c r="D126" s="5">
        <v>13440</v>
      </c>
      <c r="E126" s="5">
        <v>14500.98</v>
      </c>
      <c r="F126">
        <f t="shared" si="71"/>
        <v>15438.06</v>
      </c>
      <c r="G126">
        <f t="shared" si="84"/>
        <v>15763.68</v>
      </c>
      <c r="H126">
        <f t="shared" si="98"/>
        <v>17397.54</v>
      </c>
      <c r="I126">
        <f t="shared" si="100"/>
        <v>16165.800000000001</v>
      </c>
      <c r="J126">
        <f t="shared" si="72"/>
        <v>13280</v>
      </c>
      <c r="K126">
        <f t="shared" si="85"/>
        <v>13040</v>
      </c>
      <c r="L126">
        <f t="shared" si="99"/>
        <v>15520</v>
      </c>
      <c r="M126">
        <f t="shared" si="101"/>
        <v>15120</v>
      </c>
      <c r="N126">
        <f t="shared" si="102"/>
        <v>15200</v>
      </c>
      <c r="O126">
        <f t="shared" si="73"/>
        <v>160</v>
      </c>
      <c r="P126">
        <f t="shared" si="73"/>
        <v>-937.07999999999993</v>
      </c>
      <c r="S126" s="43">
        <f t="shared" si="54"/>
        <v>17324.417892870679</v>
      </c>
      <c r="T126" s="31">
        <f t="shared" si="55"/>
        <v>0.194706695193751</v>
      </c>
      <c r="U126" s="31">
        <f t="shared" si="56"/>
        <v>2823.4378928706792</v>
      </c>
      <c r="V126" s="31">
        <f t="shared" si="57"/>
        <v>7971801.5348980213</v>
      </c>
      <c r="W126" s="31"/>
      <c r="X126" s="27"/>
      <c r="Y126" s="27"/>
      <c r="Z126" s="31"/>
      <c r="AA126" s="31"/>
      <c r="AB126" s="31"/>
      <c r="AC126" s="31"/>
      <c r="AD126" s="31"/>
      <c r="AE126" s="31"/>
      <c r="AF126" s="31"/>
      <c r="AG126" s="31"/>
      <c r="AH126" s="50"/>
      <c r="AJ126" s="122">
        <v>122</v>
      </c>
      <c r="AK126" s="123">
        <v>25145.484</v>
      </c>
      <c r="AL126" s="124">
        <f t="shared" si="58"/>
        <v>2216.3001914109063</v>
      </c>
      <c r="AM126" s="124">
        <f t="shared" si="59"/>
        <v>0.91186090546473841</v>
      </c>
      <c r="AN126" s="124">
        <f t="shared" si="60"/>
        <v>22929.183808589092</v>
      </c>
      <c r="AO126" s="124">
        <f t="shared" si="61"/>
        <v>525747470.12806422</v>
      </c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7"/>
      <c r="BC126" s="122">
        <v>122</v>
      </c>
      <c r="BD126" s="123">
        <v>25145.484</v>
      </c>
      <c r="BE126" s="123">
        <v>13440</v>
      </c>
      <c r="BF126" s="123">
        <v>3200</v>
      </c>
      <c r="BG126" s="124">
        <f t="shared" si="62"/>
        <v>2783.6317760115971</v>
      </c>
      <c r="BH126" s="124">
        <f t="shared" si="63"/>
        <v>0.88929893829000883</v>
      </c>
      <c r="BI126" s="124">
        <f t="shared" si="64"/>
        <v>22361.852223988404</v>
      </c>
      <c r="BJ126" s="124">
        <f t="shared" si="65"/>
        <v>500052434.88749516</v>
      </c>
      <c r="BK126" s="124"/>
      <c r="BL126" s="124"/>
      <c r="BM126" s="124"/>
      <c r="BN126" s="124"/>
      <c r="BO126" s="124"/>
      <c r="BP126" s="124"/>
      <c r="BQ126" s="124"/>
      <c r="BR126" s="124"/>
      <c r="BS126" s="124"/>
      <c r="BT126" s="124"/>
      <c r="BU126" s="124"/>
      <c r="BV126" s="127"/>
      <c r="BX126" s="69">
        <f t="shared" si="74"/>
        <v>14500.98</v>
      </c>
      <c r="BY126" s="59">
        <f t="shared" si="75"/>
        <v>15438.06</v>
      </c>
      <c r="BZ126" s="59">
        <f t="shared" si="76"/>
        <v>13440</v>
      </c>
      <c r="CA126" s="31">
        <f t="shared" si="77"/>
        <v>17026.751784833417</v>
      </c>
      <c r="CB126" s="31">
        <f t="shared" si="78"/>
        <v>0.17417938545073627</v>
      </c>
      <c r="CC126" s="31">
        <f t="shared" si="79"/>
        <v>2525.7717848334178</v>
      </c>
      <c r="CD126" s="31">
        <f t="shared" si="80"/>
        <v>6379523.1090605892</v>
      </c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50"/>
      <c r="CR126" s="69">
        <v>25145.484</v>
      </c>
      <c r="CS126" s="31">
        <v>122</v>
      </c>
      <c r="CT126" s="31">
        <f t="shared" si="66"/>
        <v>14884</v>
      </c>
      <c r="CU126" s="31">
        <f t="shared" si="67"/>
        <v>1815848</v>
      </c>
      <c r="CV126" s="42">
        <f t="shared" si="68"/>
        <v>54795.101347941119</v>
      </c>
      <c r="CW126" s="42">
        <f t="shared" si="69"/>
        <v>-29649.617347941119</v>
      </c>
      <c r="CX126" s="42">
        <f t="shared" si="81"/>
        <v>-21420.007917483919</v>
      </c>
      <c r="CY126" s="31">
        <f t="shared" si="82"/>
        <v>-1322.9347278101543</v>
      </c>
      <c r="CZ126" s="42">
        <f t="shared" si="83"/>
        <v>53472.166620130964</v>
      </c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50"/>
      <c r="DN126" s="69">
        <v>25145.484</v>
      </c>
      <c r="DO126" s="16">
        <f t="shared" si="70"/>
        <v>-29649.617347941119</v>
      </c>
      <c r="DP126">
        <f t="shared" si="86"/>
        <v>0</v>
      </c>
      <c r="DQ126" s="66">
        <f t="shared" si="87"/>
        <v>53051.375183268523</v>
      </c>
      <c r="DR126" s="59">
        <v>16640</v>
      </c>
      <c r="DS126">
        <f t="shared" si="88"/>
        <v>11922.382359720645</v>
      </c>
      <c r="DT126" s="31">
        <f t="shared" si="89"/>
        <v>0.52586387441495874</v>
      </c>
      <c r="DU126" s="31">
        <f t="shared" si="90"/>
        <v>13223.101640279356</v>
      </c>
      <c r="DV126" s="31">
        <f t="shared" si="91"/>
        <v>174850416.9891586</v>
      </c>
      <c r="EJ126" s="69">
        <f t="shared" si="92"/>
        <v>14500.98</v>
      </c>
      <c r="EK126" s="59">
        <f t="shared" si="103"/>
        <v>15438.06</v>
      </c>
      <c r="EL126" s="66">
        <f t="shared" si="103"/>
        <v>15763.68</v>
      </c>
      <c r="EM126" s="59">
        <f t="shared" si="93"/>
        <v>13440</v>
      </c>
      <c r="EN126">
        <f t="shared" si="94"/>
        <v>17009.837077346274</v>
      </c>
      <c r="EO126" s="31">
        <f t="shared" si="95"/>
        <v>0.17301293273601331</v>
      </c>
      <c r="EP126" s="31">
        <f t="shared" si="96"/>
        <v>2508.8570773462743</v>
      </c>
      <c r="EQ126" s="31">
        <f t="shared" si="97"/>
        <v>6294363.8345504897</v>
      </c>
    </row>
    <row r="127" spans="1:147" ht="15.75" thickBot="1" x14ac:dyDescent="0.3">
      <c r="A127" s="4" t="s">
        <v>144</v>
      </c>
      <c r="B127" s="5">
        <v>14</v>
      </c>
      <c r="C127" s="5">
        <v>134</v>
      </c>
      <c r="D127" s="5">
        <v>3600</v>
      </c>
      <c r="E127" s="5">
        <v>5933.16</v>
      </c>
      <c r="F127">
        <f t="shared" si="71"/>
        <v>14500.98</v>
      </c>
      <c r="G127">
        <f t="shared" si="84"/>
        <v>15438.06</v>
      </c>
      <c r="H127">
        <f t="shared" si="98"/>
        <v>15763.68</v>
      </c>
      <c r="I127">
        <f t="shared" si="100"/>
        <v>17397.54</v>
      </c>
      <c r="J127">
        <f t="shared" si="72"/>
        <v>13440</v>
      </c>
      <c r="K127">
        <f t="shared" si="85"/>
        <v>13280</v>
      </c>
      <c r="L127">
        <f t="shared" si="99"/>
        <v>13040</v>
      </c>
      <c r="M127">
        <f t="shared" si="101"/>
        <v>15520</v>
      </c>
      <c r="N127">
        <f t="shared" si="102"/>
        <v>15120</v>
      </c>
      <c r="O127">
        <f t="shared" si="73"/>
        <v>-9840</v>
      </c>
      <c r="P127">
        <f t="shared" si="73"/>
        <v>-8567.82</v>
      </c>
      <c r="S127" s="43">
        <f t="shared" si="54"/>
        <v>10602.898517791537</v>
      </c>
      <c r="T127" s="31">
        <f t="shared" si="55"/>
        <v>0.78705757434344203</v>
      </c>
      <c r="U127" s="31">
        <f t="shared" si="56"/>
        <v>4669.7385177915367</v>
      </c>
      <c r="V127" s="31">
        <f t="shared" si="57"/>
        <v>21806457.824545898</v>
      </c>
      <c r="W127" s="31"/>
      <c r="X127" s="27"/>
      <c r="Y127" s="27"/>
      <c r="Z127" s="31"/>
      <c r="AA127" s="31"/>
      <c r="AB127" s="31"/>
      <c r="AC127" s="31"/>
      <c r="AD127" s="31"/>
      <c r="AE127" s="31"/>
      <c r="AF127" s="31"/>
      <c r="AG127" s="31"/>
      <c r="AH127" s="50"/>
      <c r="AJ127" s="122">
        <v>123</v>
      </c>
      <c r="AK127" s="123">
        <v>12630.432000000001</v>
      </c>
      <c r="AL127" s="124">
        <f t="shared" si="58"/>
        <v>2227.1422655153756</v>
      </c>
      <c r="AM127" s="124">
        <f t="shared" si="59"/>
        <v>0.82366855975192488</v>
      </c>
      <c r="AN127" s="124">
        <f t="shared" si="60"/>
        <v>10403.289734484624</v>
      </c>
      <c r="AO127" s="124">
        <f t="shared" si="61"/>
        <v>108228437.29963316</v>
      </c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7"/>
      <c r="BC127" s="122">
        <v>123</v>
      </c>
      <c r="BD127" s="123">
        <v>12630.432000000001</v>
      </c>
      <c r="BE127" s="123">
        <v>3600</v>
      </c>
      <c r="BF127" s="123">
        <v>4080</v>
      </c>
      <c r="BG127" s="124">
        <f t="shared" si="62"/>
        <v>2084.2689401620637</v>
      </c>
      <c r="BH127" s="124">
        <f t="shared" si="63"/>
        <v>0.83498039179007788</v>
      </c>
      <c r="BI127" s="124">
        <f t="shared" si="64"/>
        <v>10546.163059837938</v>
      </c>
      <c r="BJ127" s="124">
        <f t="shared" si="65"/>
        <v>111221555.28469029</v>
      </c>
      <c r="BK127" s="124"/>
      <c r="BL127" s="124"/>
      <c r="BM127" s="124"/>
      <c r="BN127" s="124"/>
      <c r="BO127" s="124"/>
      <c r="BP127" s="124"/>
      <c r="BQ127" s="124"/>
      <c r="BR127" s="124"/>
      <c r="BS127" s="124"/>
      <c r="BT127" s="124"/>
      <c r="BU127" s="124"/>
      <c r="BV127" s="127"/>
      <c r="BX127" s="69">
        <f t="shared" si="74"/>
        <v>5933.16</v>
      </c>
      <c r="BY127" s="59">
        <f t="shared" si="75"/>
        <v>14500.98</v>
      </c>
      <c r="BZ127" s="59">
        <f t="shared" si="76"/>
        <v>3600</v>
      </c>
      <c r="CA127" s="31">
        <f t="shared" si="77"/>
        <v>10725.113732752154</v>
      </c>
      <c r="CB127" s="31">
        <f t="shared" si="78"/>
        <v>0.8076562460395732</v>
      </c>
      <c r="CC127" s="31">
        <f t="shared" si="79"/>
        <v>4791.9537327521539</v>
      </c>
      <c r="CD127" s="31">
        <f t="shared" si="80"/>
        <v>22962820.576837301</v>
      </c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50"/>
      <c r="CR127" s="69">
        <v>12630.432000000001</v>
      </c>
      <c r="CS127" s="31">
        <v>123</v>
      </c>
      <c r="CT127" s="31">
        <f t="shared" si="66"/>
        <v>15129</v>
      </c>
      <c r="CU127" s="31">
        <f t="shared" si="67"/>
        <v>1860867</v>
      </c>
      <c r="CV127" s="42">
        <f t="shared" si="68"/>
        <v>55680.819044190299</v>
      </c>
      <c r="CW127" s="42">
        <f t="shared" si="69"/>
        <v>-43050.387044190298</v>
      </c>
      <c r="CX127" s="42">
        <f t="shared" si="81"/>
        <v>-29649.617347941119</v>
      </c>
      <c r="CY127" s="31">
        <f t="shared" si="82"/>
        <v>-1986.5322097129613</v>
      </c>
      <c r="CZ127" s="42">
        <f t="shared" si="83"/>
        <v>53694.286834477338</v>
      </c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50"/>
      <c r="DN127" s="69">
        <v>12630.432000000001</v>
      </c>
      <c r="DO127" s="16">
        <f t="shared" si="70"/>
        <v>-43050.387044190298</v>
      </c>
      <c r="DP127">
        <f t="shared" si="86"/>
        <v>0</v>
      </c>
      <c r="DQ127" s="66">
        <f t="shared" si="87"/>
        <v>53918.635917483916</v>
      </c>
      <c r="DR127" s="59">
        <v>7680</v>
      </c>
      <c r="DS127">
        <f t="shared" si="88"/>
        <v>11527.970773830959</v>
      </c>
      <c r="DT127" s="31">
        <f t="shared" si="89"/>
        <v>8.7286105983472431E-2</v>
      </c>
      <c r="DU127" s="31">
        <f t="shared" si="90"/>
        <v>1102.4612261690418</v>
      </c>
      <c r="DV127" s="31">
        <f t="shared" si="91"/>
        <v>1215420.755206147</v>
      </c>
      <c r="EJ127" s="69">
        <f t="shared" si="92"/>
        <v>5933.16</v>
      </c>
      <c r="EK127" s="59">
        <f t="shared" si="103"/>
        <v>14500.98</v>
      </c>
      <c r="EL127" s="66">
        <f t="shared" si="103"/>
        <v>15438.06</v>
      </c>
      <c r="EM127" s="59">
        <f t="shared" si="93"/>
        <v>3600</v>
      </c>
      <c r="EN127">
        <f t="shared" si="94"/>
        <v>10655.75885646548</v>
      </c>
      <c r="EO127" s="31">
        <f t="shared" si="95"/>
        <v>0.79596688045922914</v>
      </c>
      <c r="EP127" s="31">
        <f t="shared" si="96"/>
        <v>4722.5988564654799</v>
      </c>
      <c r="EQ127" s="31">
        <f t="shared" si="97"/>
        <v>22302939.959089059</v>
      </c>
    </row>
    <row r="128" spans="1:147" ht="15.75" thickBot="1" x14ac:dyDescent="0.3">
      <c r="A128" s="4" t="s">
        <v>145</v>
      </c>
      <c r="B128" s="5">
        <v>15</v>
      </c>
      <c r="C128" s="5">
        <v>135</v>
      </c>
      <c r="D128" s="5">
        <v>3600</v>
      </c>
      <c r="E128" s="5">
        <v>4812.66</v>
      </c>
      <c r="F128">
        <f t="shared" si="71"/>
        <v>5933.16</v>
      </c>
      <c r="G128">
        <f t="shared" si="84"/>
        <v>14500.98</v>
      </c>
      <c r="H128">
        <f t="shared" si="98"/>
        <v>15438.06</v>
      </c>
      <c r="I128">
        <f t="shared" si="100"/>
        <v>15763.68</v>
      </c>
      <c r="J128">
        <f t="shared" si="72"/>
        <v>3600</v>
      </c>
      <c r="K128">
        <f t="shared" si="85"/>
        <v>13440</v>
      </c>
      <c r="L128">
        <f t="shared" si="99"/>
        <v>13280</v>
      </c>
      <c r="M128">
        <f t="shared" si="101"/>
        <v>13040</v>
      </c>
      <c r="N128">
        <f t="shared" si="102"/>
        <v>15520</v>
      </c>
      <c r="O128">
        <f t="shared" si="73"/>
        <v>0</v>
      </c>
      <c r="P128">
        <f t="shared" si="73"/>
        <v>-1120.5</v>
      </c>
      <c r="S128" s="43">
        <f t="shared" si="54"/>
        <v>10602.898517791537</v>
      </c>
      <c r="T128" s="31">
        <f t="shared" si="55"/>
        <v>1.2031264452073358</v>
      </c>
      <c r="U128" s="31">
        <f t="shared" si="56"/>
        <v>5790.2385177915367</v>
      </c>
      <c r="V128" s="31">
        <f t="shared" si="57"/>
        <v>33526862.092916731</v>
      </c>
      <c r="W128" s="31"/>
      <c r="X128" s="27"/>
      <c r="Y128" s="27"/>
      <c r="Z128" s="31"/>
      <c r="AA128" s="31"/>
      <c r="AB128" s="31"/>
      <c r="AC128" s="31"/>
      <c r="AD128" s="31"/>
      <c r="AE128" s="31"/>
      <c r="AF128" s="31"/>
      <c r="AG128" s="31"/>
      <c r="AH128" s="50"/>
      <c r="AJ128" s="122">
        <v>124</v>
      </c>
      <c r="AK128" s="123">
        <v>24779.183999999997</v>
      </c>
      <c r="AL128" s="124">
        <f t="shared" si="58"/>
        <v>2237.9843396198453</v>
      </c>
      <c r="AM128" s="124">
        <f t="shared" si="59"/>
        <v>0.9096828878779929</v>
      </c>
      <c r="AN128" s="124">
        <f t="shared" si="60"/>
        <v>22541.199660380153</v>
      </c>
      <c r="AO128" s="124">
        <f t="shared" si="61"/>
        <v>508105682.12912232</v>
      </c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7"/>
      <c r="BC128" s="122">
        <v>124</v>
      </c>
      <c r="BD128" s="123">
        <v>24779.183999999997</v>
      </c>
      <c r="BE128" s="123">
        <v>3600</v>
      </c>
      <c r="BF128" s="123">
        <v>14640</v>
      </c>
      <c r="BG128" s="124">
        <f t="shared" si="62"/>
        <v>3172.9978269277235</v>
      </c>
      <c r="BH128" s="124">
        <f t="shared" si="63"/>
        <v>0.87194905905990594</v>
      </c>
      <c r="BI128" s="124">
        <f t="shared" si="64"/>
        <v>21606.186173072274</v>
      </c>
      <c r="BJ128" s="124">
        <f t="shared" si="65"/>
        <v>466827280.94545954</v>
      </c>
      <c r="BK128" s="124"/>
      <c r="BL128" s="124"/>
      <c r="BM128" s="124"/>
      <c r="BN128" s="124"/>
      <c r="BO128" s="124"/>
      <c r="BP128" s="124"/>
      <c r="BQ128" s="124"/>
      <c r="BR128" s="124"/>
      <c r="BS128" s="124"/>
      <c r="BT128" s="124"/>
      <c r="BU128" s="124"/>
      <c r="BV128" s="127"/>
      <c r="BX128" s="69">
        <f t="shared" si="74"/>
        <v>4812.66</v>
      </c>
      <c r="BY128" s="59">
        <f t="shared" si="75"/>
        <v>5933.16</v>
      </c>
      <c r="BZ128" s="59">
        <f t="shared" si="76"/>
        <v>3600</v>
      </c>
      <c r="CA128" s="31">
        <f t="shared" si="77"/>
        <v>8688.0378105879226</v>
      </c>
      <c r="CB128" s="31">
        <f t="shared" si="78"/>
        <v>0.80524653945799685</v>
      </c>
      <c r="CC128" s="31">
        <f t="shared" si="79"/>
        <v>3875.3778105879228</v>
      </c>
      <c r="CD128" s="31">
        <f t="shared" si="80"/>
        <v>15018553.174797243</v>
      </c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50"/>
      <c r="CR128" s="69">
        <v>24779.183999999997</v>
      </c>
      <c r="CS128" s="31">
        <v>124</v>
      </c>
      <c r="CT128" s="31">
        <f t="shared" si="66"/>
        <v>15376</v>
      </c>
      <c r="CU128" s="31">
        <f t="shared" si="67"/>
        <v>1906624</v>
      </c>
      <c r="CV128" s="42">
        <f t="shared" si="68"/>
        <v>56575.836575781621</v>
      </c>
      <c r="CW128" s="42">
        <f t="shared" si="69"/>
        <v>-31796.652575781623</v>
      </c>
      <c r="CX128" s="42">
        <f t="shared" si="81"/>
        <v>-43050.387044190298</v>
      </c>
      <c r="CY128" s="31">
        <f t="shared" si="82"/>
        <v>-3067.1080379022178</v>
      </c>
      <c r="CZ128" s="42">
        <f t="shared" si="83"/>
        <v>53508.728537879404</v>
      </c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50"/>
      <c r="DN128" s="69">
        <v>24779.183999999997</v>
      </c>
      <c r="DO128" s="16">
        <f t="shared" si="70"/>
        <v>-31796.652575781623</v>
      </c>
      <c r="DP128">
        <f t="shared" si="86"/>
        <v>0</v>
      </c>
      <c r="DQ128" s="66">
        <f t="shared" si="87"/>
        <v>54795.101347941119</v>
      </c>
      <c r="DR128" s="59">
        <v>18240</v>
      </c>
      <c r="DS128">
        <f t="shared" si="88"/>
        <v>12239.400801552996</v>
      </c>
      <c r="DT128" s="31">
        <f t="shared" si="89"/>
        <v>0.50606118419585577</v>
      </c>
      <c r="DU128" s="31">
        <f t="shared" si="90"/>
        <v>12539.783198447001</v>
      </c>
      <c r="DV128" s="31">
        <f t="shared" si="91"/>
        <v>157246162.66405371</v>
      </c>
      <c r="EJ128" s="69">
        <f t="shared" si="92"/>
        <v>4812.66</v>
      </c>
      <c r="EK128" s="59">
        <f t="shared" si="103"/>
        <v>5933.16</v>
      </c>
      <c r="EL128" s="66">
        <f t="shared" si="103"/>
        <v>14500.98</v>
      </c>
      <c r="EM128" s="59">
        <f t="shared" si="93"/>
        <v>3600</v>
      </c>
      <c r="EN128">
        <f t="shared" si="94"/>
        <v>8563.5837557163377</v>
      </c>
      <c r="EO128" s="31">
        <f t="shared" si="95"/>
        <v>0.7793868163793698</v>
      </c>
      <c r="EP128" s="31">
        <f t="shared" si="96"/>
        <v>3750.9237557163378</v>
      </c>
      <c r="EQ128" s="31">
        <f t="shared" si="97"/>
        <v>14069429.021197157</v>
      </c>
    </row>
    <row r="129" spans="1:147" ht="15.75" thickBot="1" x14ac:dyDescent="0.3">
      <c r="A129" s="4" t="s">
        <v>146</v>
      </c>
      <c r="B129" s="5">
        <v>16</v>
      </c>
      <c r="C129" s="5">
        <v>136</v>
      </c>
      <c r="D129" s="5">
        <v>9120</v>
      </c>
      <c r="E129" s="5">
        <v>11168.46</v>
      </c>
      <c r="F129">
        <f t="shared" si="71"/>
        <v>4812.66</v>
      </c>
      <c r="G129">
        <f t="shared" si="84"/>
        <v>5933.16</v>
      </c>
      <c r="H129">
        <f t="shared" si="98"/>
        <v>14500.98</v>
      </c>
      <c r="I129">
        <f t="shared" si="100"/>
        <v>15438.06</v>
      </c>
      <c r="J129">
        <f t="shared" si="72"/>
        <v>3600</v>
      </c>
      <c r="K129">
        <f t="shared" si="85"/>
        <v>3600</v>
      </c>
      <c r="L129">
        <f t="shared" si="99"/>
        <v>13440</v>
      </c>
      <c r="M129">
        <f t="shared" si="101"/>
        <v>13280</v>
      </c>
      <c r="N129">
        <f t="shared" si="102"/>
        <v>13040</v>
      </c>
      <c r="O129">
        <f t="shared" si="73"/>
        <v>5520</v>
      </c>
      <c r="P129">
        <f t="shared" si="73"/>
        <v>6355.7999999999993</v>
      </c>
      <c r="S129" s="43">
        <f t="shared" si="54"/>
        <v>14373.506947713982</v>
      </c>
      <c r="T129" s="31">
        <f t="shared" si="55"/>
        <v>0.28697304263201762</v>
      </c>
      <c r="U129" s="31">
        <f t="shared" si="56"/>
        <v>3205.0469477139832</v>
      </c>
      <c r="V129" s="31">
        <f t="shared" si="57"/>
        <v>10272325.937050721</v>
      </c>
      <c r="W129" s="31"/>
      <c r="X129" s="27"/>
      <c r="Y129" s="27"/>
      <c r="Z129" s="31"/>
      <c r="AA129" s="31"/>
      <c r="AB129" s="31"/>
      <c r="AC129" s="31"/>
      <c r="AD129" s="31"/>
      <c r="AE129" s="31"/>
      <c r="AF129" s="31"/>
      <c r="AG129" s="31"/>
      <c r="AH129" s="50"/>
      <c r="AJ129" s="122">
        <v>125</v>
      </c>
      <c r="AK129" s="123">
        <v>35654.567999999999</v>
      </c>
      <c r="AL129" s="124">
        <f t="shared" si="58"/>
        <v>2248.826413724315</v>
      </c>
      <c r="AM129" s="124">
        <f t="shared" si="59"/>
        <v>0.93692739696848049</v>
      </c>
      <c r="AN129" s="124">
        <f t="shared" si="60"/>
        <v>33405.741586275682</v>
      </c>
      <c r="AO129" s="124">
        <f t="shared" si="61"/>
        <v>1115943570.9290285</v>
      </c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7"/>
      <c r="BC129" s="122">
        <v>125</v>
      </c>
      <c r="BD129" s="123">
        <v>35654.567999999999</v>
      </c>
      <c r="BE129" s="123">
        <v>9120</v>
      </c>
      <c r="BF129" s="123">
        <v>17200</v>
      </c>
      <c r="BG129" s="124">
        <f t="shared" si="62"/>
        <v>3880.1534583814264</v>
      </c>
      <c r="BH129" s="124">
        <f t="shared" si="63"/>
        <v>0.89117373520325849</v>
      </c>
      <c r="BI129" s="124">
        <f t="shared" si="64"/>
        <v>31774.414541618571</v>
      </c>
      <c r="BJ129" s="124">
        <f t="shared" si="65"/>
        <v>1009613419.4626217</v>
      </c>
      <c r="BK129" s="124"/>
      <c r="BL129" s="124"/>
      <c r="BM129" s="124"/>
      <c r="BN129" s="124"/>
      <c r="BO129" s="124"/>
      <c r="BP129" s="124"/>
      <c r="BQ129" s="124"/>
      <c r="BR129" s="124"/>
      <c r="BS129" s="124"/>
      <c r="BT129" s="124"/>
      <c r="BU129" s="124"/>
      <c r="BV129" s="127"/>
      <c r="BX129" s="69">
        <f t="shared" si="74"/>
        <v>11168.46</v>
      </c>
      <c r="BY129" s="59">
        <f t="shared" si="75"/>
        <v>4812.66</v>
      </c>
      <c r="BZ129" s="59">
        <f t="shared" si="76"/>
        <v>9120</v>
      </c>
      <c r="CA129" s="31">
        <f t="shared" si="77"/>
        <v>11831.709256206988</v>
      </c>
      <c r="CB129" s="31">
        <f t="shared" si="78"/>
        <v>5.9385918578478081E-2</v>
      </c>
      <c r="CC129" s="31">
        <f t="shared" si="79"/>
        <v>663.24925620698923</v>
      </c>
      <c r="CD129" s="31">
        <f t="shared" si="80"/>
        <v>439899.57585912442</v>
      </c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50"/>
      <c r="CR129" s="69">
        <v>35654.567999999999</v>
      </c>
      <c r="CS129" s="31">
        <v>125</v>
      </c>
      <c r="CT129" s="31">
        <f t="shared" si="66"/>
        <v>15625</v>
      </c>
      <c r="CU129" s="31">
        <f t="shared" si="67"/>
        <v>1953125</v>
      </c>
      <c r="CV129" s="42">
        <f t="shared" si="68"/>
        <v>57480.201512265259</v>
      </c>
      <c r="CW129" s="42">
        <f t="shared" si="69"/>
        <v>-21825.63351226526</v>
      </c>
      <c r="CX129" s="42">
        <f t="shared" si="81"/>
        <v>-31796.652575781623</v>
      </c>
      <c r="CY129" s="31">
        <f t="shared" si="82"/>
        <v>-2159.6591585422238</v>
      </c>
      <c r="CZ129" s="42">
        <f t="shared" si="83"/>
        <v>55320.542353723038</v>
      </c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50"/>
      <c r="DN129" s="69">
        <v>35654.567999999999</v>
      </c>
      <c r="DO129" s="16">
        <f t="shared" si="70"/>
        <v>-21825.63351226526</v>
      </c>
      <c r="DP129">
        <f t="shared" si="86"/>
        <v>0</v>
      </c>
      <c r="DQ129" s="66">
        <f t="shared" si="87"/>
        <v>55680.819044190299</v>
      </c>
      <c r="DR129" s="59">
        <v>26320</v>
      </c>
      <c r="DS129">
        <f t="shared" si="88"/>
        <v>12811.68812220345</v>
      </c>
      <c r="DT129" s="31">
        <f t="shared" si="89"/>
        <v>0.6406719015021175</v>
      </c>
      <c r="DU129" s="31">
        <f t="shared" si="90"/>
        <v>22842.879877796549</v>
      </c>
      <c r="DV129" s="31">
        <f t="shared" si="91"/>
        <v>521797161.11144251</v>
      </c>
      <c r="EJ129" s="69">
        <f t="shared" si="92"/>
        <v>11168.46</v>
      </c>
      <c r="EK129" s="59">
        <f t="shared" si="103"/>
        <v>4812.66</v>
      </c>
      <c r="EL129" s="66">
        <f t="shared" si="103"/>
        <v>5933.16</v>
      </c>
      <c r="EM129" s="59">
        <f t="shared" si="93"/>
        <v>9120</v>
      </c>
      <c r="EN129">
        <f t="shared" si="94"/>
        <v>11765.986459491825</v>
      </c>
      <c r="EO129" s="31">
        <f t="shared" si="95"/>
        <v>5.3501240053850423E-2</v>
      </c>
      <c r="EP129" s="31">
        <f t="shared" si="96"/>
        <v>597.52645949182624</v>
      </c>
      <c r="EQ129" s="31">
        <f t="shared" si="97"/>
        <v>357037.86979283707</v>
      </c>
    </row>
    <row r="130" spans="1:147" ht="15.75" thickBot="1" x14ac:dyDescent="0.3">
      <c r="A130" s="4" t="s">
        <v>147</v>
      </c>
      <c r="B130" s="5">
        <v>17</v>
      </c>
      <c r="C130" s="5">
        <v>137</v>
      </c>
      <c r="D130" s="5">
        <v>14400</v>
      </c>
      <c r="E130" s="5">
        <v>15766.2</v>
      </c>
      <c r="F130">
        <f t="shared" si="71"/>
        <v>11168.46</v>
      </c>
      <c r="G130">
        <f t="shared" si="84"/>
        <v>4812.66</v>
      </c>
      <c r="H130">
        <f t="shared" si="98"/>
        <v>5933.16</v>
      </c>
      <c r="I130">
        <f t="shared" si="100"/>
        <v>14500.98</v>
      </c>
      <c r="J130">
        <f t="shared" si="72"/>
        <v>9120</v>
      </c>
      <c r="K130">
        <f t="shared" si="85"/>
        <v>3600</v>
      </c>
      <c r="L130">
        <f t="shared" si="99"/>
        <v>3600</v>
      </c>
      <c r="M130">
        <f t="shared" si="101"/>
        <v>13440</v>
      </c>
      <c r="N130">
        <f t="shared" si="102"/>
        <v>13280</v>
      </c>
      <c r="O130">
        <f t="shared" si="73"/>
        <v>5280</v>
      </c>
      <c r="P130">
        <f t="shared" si="73"/>
        <v>4597.7400000000016</v>
      </c>
      <c r="S130" s="43">
        <f t="shared" si="54"/>
        <v>17980.175880683277</v>
      </c>
      <c r="T130" s="31">
        <f t="shared" si="55"/>
        <v>0.14042545957068134</v>
      </c>
      <c r="U130" s="31">
        <f t="shared" si="56"/>
        <v>2213.975880683276</v>
      </c>
      <c r="V130" s="31">
        <f t="shared" si="57"/>
        <v>4901689.2002472878</v>
      </c>
      <c r="W130" s="31"/>
      <c r="X130" s="27"/>
      <c r="Y130" s="27"/>
      <c r="Z130" s="31"/>
      <c r="AA130" s="31"/>
      <c r="AB130" s="31"/>
      <c r="AC130" s="31"/>
      <c r="AD130" s="31"/>
      <c r="AE130" s="31"/>
      <c r="AF130" s="31"/>
      <c r="AG130" s="31"/>
      <c r="AH130" s="50"/>
      <c r="AJ130" s="122">
        <v>126</v>
      </c>
      <c r="AK130" s="123">
        <v>35606.448000000004</v>
      </c>
      <c r="AL130" s="124">
        <f t="shared" si="58"/>
        <v>2259.6684878287847</v>
      </c>
      <c r="AM130" s="124">
        <f t="shared" si="59"/>
        <v>0.93653766059931665</v>
      </c>
      <c r="AN130" s="124">
        <f t="shared" si="60"/>
        <v>33346.779512171219</v>
      </c>
      <c r="AO130" s="124">
        <f t="shared" si="61"/>
        <v>1112007703.8333621</v>
      </c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7"/>
      <c r="BC130" s="122">
        <v>126</v>
      </c>
      <c r="BD130" s="123">
        <v>35606.448000000004</v>
      </c>
      <c r="BE130" s="123">
        <v>14400</v>
      </c>
      <c r="BF130" s="123">
        <v>13600</v>
      </c>
      <c r="BG130" s="124">
        <f t="shared" si="62"/>
        <v>3932.9467454881687</v>
      </c>
      <c r="BH130" s="124">
        <f t="shared" si="63"/>
        <v>0.88954397401593766</v>
      </c>
      <c r="BI130" s="124">
        <f t="shared" si="64"/>
        <v>31673.501254511837</v>
      </c>
      <c r="BJ130" s="124">
        <f t="shared" si="65"/>
        <v>1003210681.7195629</v>
      </c>
      <c r="BK130" s="124"/>
      <c r="BL130" s="124"/>
      <c r="BM130" s="124"/>
      <c r="BN130" s="124"/>
      <c r="BO130" s="124"/>
      <c r="BP130" s="124"/>
      <c r="BQ130" s="124"/>
      <c r="BR130" s="124"/>
      <c r="BS130" s="124"/>
      <c r="BT130" s="124"/>
      <c r="BU130" s="124"/>
      <c r="BV130" s="127"/>
      <c r="BX130" s="69">
        <f t="shared" si="74"/>
        <v>15766.2</v>
      </c>
      <c r="BY130" s="59">
        <f t="shared" si="75"/>
        <v>11168.46</v>
      </c>
      <c r="BZ130" s="59">
        <f t="shared" si="76"/>
        <v>14400</v>
      </c>
      <c r="CA130" s="31">
        <f t="shared" si="77"/>
        <v>16604.673607200948</v>
      </c>
      <c r="CB130" s="31">
        <f t="shared" si="78"/>
        <v>5.3181718308847235E-2</v>
      </c>
      <c r="CC130" s="31">
        <f t="shared" si="79"/>
        <v>838.4736072009473</v>
      </c>
      <c r="CD130" s="31">
        <f t="shared" si="80"/>
        <v>703037.98997256847</v>
      </c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50"/>
      <c r="CR130" s="69">
        <v>35606.448000000004</v>
      </c>
      <c r="CS130" s="31">
        <v>126</v>
      </c>
      <c r="CT130" s="31">
        <f t="shared" si="66"/>
        <v>15876</v>
      </c>
      <c r="CU130" s="31">
        <f t="shared" si="67"/>
        <v>2000376</v>
      </c>
      <c r="CV130" s="42">
        <f t="shared" si="68"/>
        <v>58393.961423191402</v>
      </c>
      <c r="CW130" s="42">
        <f t="shared" si="69"/>
        <v>-22787.513423191398</v>
      </c>
      <c r="CX130" s="42">
        <f t="shared" si="81"/>
        <v>-21825.63351226526</v>
      </c>
      <c r="CY130" s="31">
        <f t="shared" si="82"/>
        <v>-1355.6424918379391</v>
      </c>
      <c r="CZ130" s="42">
        <f t="shared" si="83"/>
        <v>57038.31893135346</v>
      </c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50"/>
      <c r="DN130" s="69">
        <v>35606.448000000004</v>
      </c>
      <c r="DO130" s="16">
        <f t="shared" si="70"/>
        <v>-22787.513423191398</v>
      </c>
      <c r="DP130">
        <f t="shared" si="86"/>
        <v>0</v>
      </c>
      <c r="DQ130" s="66">
        <f t="shared" si="87"/>
        <v>56575.836575781621</v>
      </c>
      <c r="DR130" s="59">
        <v>28000</v>
      </c>
      <c r="DS130">
        <f t="shared" si="88"/>
        <v>13023.004243348563</v>
      </c>
      <c r="DT130" s="31">
        <f t="shared" si="89"/>
        <v>0.63425151974303751</v>
      </c>
      <c r="DU130" s="31">
        <f t="shared" si="90"/>
        <v>22583.443756651439</v>
      </c>
      <c r="DV130" s="31">
        <f t="shared" si="91"/>
        <v>510011931.90983886</v>
      </c>
      <c r="EJ130" s="69">
        <f t="shared" si="92"/>
        <v>15766.2</v>
      </c>
      <c r="EK130" s="59">
        <f t="shared" si="103"/>
        <v>11168.46</v>
      </c>
      <c r="EL130" s="66">
        <f t="shared" si="103"/>
        <v>4812.66</v>
      </c>
      <c r="EM130" s="59">
        <f t="shared" si="93"/>
        <v>14400</v>
      </c>
      <c r="EN130">
        <f t="shared" si="94"/>
        <v>16613.739838579488</v>
      </c>
      <c r="EO130" s="31">
        <f t="shared" si="95"/>
        <v>5.3756760575121902E-2</v>
      </c>
      <c r="EP130" s="31">
        <f t="shared" si="96"/>
        <v>847.53983857948697</v>
      </c>
      <c r="EQ130" s="31">
        <f t="shared" si="97"/>
        <v>718323.77797934285</v>
      </c>
    </row>
    <row r="131" spans="1:147" ht="15.75" thickBot="1" x14ac:dyDescent="0.3">
      <c r="A131" s="4" t="s">
        <v>148</v>
      </c>
      <c r="B131" s="5">
        <v>18</v>
      </c>
      <c r="C131" s="5">
        <v>138</v>
      </c>
      <c r="D131" s="5">
        <v>11440</v>
      </c>
      <c r="E131" s="5">
        <v>13570.380000000001</v>
      </c>
      <c r="F131">
        <f t="shared" si="71"/>
        <v>15766.2</v>
      </c>
      <c r="G131">
        <f t="shared" si="84"/>
        <v>11168.46</v>
      </c>
      <c r="H131">
        <f t="shared" si="98"/>
        <v>4812.66</v>
      </c>
      <c r="I131">
        <f t="shared" si="100"/>
        <v>5933.16</v>
      </c>
      <c r="J131">
        <f t="shared" si="72"/>
        <v>14400</v>
      </c>
      <c r="K131">
        <f t="shared" si="85"/>
        <v>9120</v>
      </c>
      <c r="L131">
        <f t="shared" si="99"/>
        <v>3600</v>
      </c>
      <c r="M131">
        <f t="shared" si="101"/>
        <v>3600</v>
      </c>
      <c r="N131">
        <f t="shared" si="102"/>
        <v>13440</v>
      </c>
      <c r="O131">
        <f t="shared" si="73"/>
        <v>-2960</v>
      </c>
      <c r="P131">
        <f t="shared" si="73"/>
        <v>-2195.8199999999997</v>
      </c>
      <c r="S131" s="43">
        <f t="shared" si="54"/>
        <v>15958.255418261097</v>
      </c>
      <c r="T131" s="31">
        <f t="shared" si="55"/>
        <v>0.17596231043353946</v>
      </c>
      <c r="U131" s="31">
        <f t="shared" si="56"/>
        <v>2387.8754182610955</v>
      </c>
      <c r="V131" s="31">
        <f t="shared" si="57"/>
        <v>5701949.0131356018</v>
      </c>
      <c r="W131" s="31"/>
      <c r="X131" s="27"/>
      <c r="Y131" s="27"/>
      <c r="Z131" s="31"/>
      <c r="AA131" s="31"/>
      <c r="AB131" s="31"/>
      <c r="AC131" s="31"/>
      <c r="AD131" s="31"/>
      <c r="AE131" s="31"/>
      <c r="AF131" s="31"/>
      <c r="AG131" s="31"/>
      <c r="AH131" s="50"/>
      <c r="AJ131" s="122">
        <v>127</v>
      </c>
      <c r="AK131" s="123">
        <v>31026.396000000004</v>
      </c>
      <c r="AL131" s="124">
        <f t="shared" si="58"/>
        <v>2270.5105619332544</v>
      </c>
      <c r="AM131" s="124">
        <f t="shared" si="59"/>
        <v>0.92682003536816671</v>
      </c>
      <c r="AN131" s="124">
        <f t="shared" si="60"/>
        <v>28755.885438066751</v>
      </c>
      <c r="AO131" s="124">
        <f t="shared" si="61"/>
        <v>826900947.32721937</v>
      </c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7"/>
      <c r="BC131" s="122">
        <v>127</v>
      </c>
      <c r="BD131" s="123">
        <v>31026.396000000004</v>
      </c>
      <c r="BE131" s="123">
        <v>11440</v>
      </c>
      <c r="BF131" s="123">
        <v>13040</v>
      </c>
      <c r="BG131" s="124">
        <f t="shared" si="62"/>
        <v>3637.5416999900181</v>
      </c>
      <c r="BH131" s="124">
        <f t="shared" si="63"/>
        <v>0.88275977332365585</v>
      </c>
      <c r="BI131" s="124">
        <f t="shared" si="64"/>
        <v>27388.854300009985</v>
      </c>
      <c r="BJ131" s="124">
        <f t="shared" si="65"/>
        <v>750149339.86717546</v>
      </c>
      <c r="BK131" s="124"/>
      <c r="BL131" s="124"/>
      <c r="BM131" s="124"/>
      <c r="BN131" s="124"/>
      <c r="BO131" s="124"/>
      <c r="BP131" s="124"/>
      <c r="BQ131" s="124"/>
      <c r="BR131" s="124"/>
      <c r="BS131" s="124"/>
      <c r="BT131" s="124"/>
      <c r="BU131" s="124"/>
      <c r="BV131" s="127"/>
      <c r="BX131" s="69">
        <f t="shared" si="74"/>
        <v>13570.380000000001</v>
      </c>
      <c r="BY131" s="59">
        <f t="shared" si="75"/>
        <v>15766.2</v>
      </c>
      <c r="BZ131" s="59">
        <f t="shared" si="76"/>
        <v>11440</v>
      </c>
      <c r="CA131" s="31">
        <f t="shared" si="77"/>
        <v>15869.233647999437</v>
      </c>
      <c r="CB131" s="31">
        <f t="shared" si="78"/>
        <v>0.16940230472539725</v>
      </c>
      <c r="CC131" s="31">
        <f t="shared" si="79"/>
        <v>2298.8536479994364</v>
      </c>
      <c r="CD131" s="31">
        <f t="shared" si="80"/>
        <v>5284728.0949203167</v>
      </c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50"/>
      <c r="CR131" s="69">
        <v>31026.396000000004</v>
      </c>
      <c r="CS131" s="31">
        <v>127</v>
      </c>
      <c r="CT131" s="31">
        <f t="shared" si="66"/>
        <v>16129</v>
      </c>
      <c r="CU131" s="31">
        <f t="shared" si="67"/>
        <v>2048383</v>
      </c>
      <c r="CV131" s="42">
        <f t="shared" si="68"/>
        <v>59317.163878110208</v>
      </c>
      <c r="CW131" s="42">
        <f t="shared" si="69"/>
        <v>-28290.767878110204</v>
      </c>
      <c r="CX131" s="42">
        <f t="shared" si="81"/>
        <v>-22787.513423191398</v>
      </c>
      <c r="CY131" s="31">
        <f t="shared" si="82"/>
        <v>-1433.2040203864476</v>
      </c>
      <c r="CZ131" s="42">
        <f t="shared" si="83"/>
        <v>57883.959857723763</v>
      </c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50"/>
      <c r="DN131" s="69">
        <v>31026.396000000004</v>
      </c>
      <c r="DO131" s="16">
        <f t="shared" si="70"/>
        <v>-28290.767878110204</v>
      </c>
      <c r="DP131">
        <f t="shared" si="86"/>
        <v>0</v>
      </c>
      <c r="DQ131" s="66">
        <f t="shared" si="87"/>
        <v>57480.201512265259</v>
      </c>
      <c r="DR131" s="59">
        <v>24480</v>
      </c>
      <c r="DS131">
        <f t="shared" si="88"/>
        <v>12941.263915952677</v>
      </c>
      <c r="DT131" s="31">
        <f t="shared" si="89"/>
        <v>0.58289503183184166</v>
      </c>
      <c r="DU131" s="31">
        <f t="shared" si="90"/>
        <v>18085.132084047327</v>
      </c>
      <c r="DV131" s="31">
        <f t="shared" si="91"/>
        <v>327072002.49743801</v>
      </c>
      <c r="EJ131" s="69">
        <f t="shared" si="92"/>
        <v>13570.380000000001</v>
      </c>
      <c r="EK131" s="59">
        <f t="shared" si="103"/>
        <v>15766.2</v>
      </c>
      <c r="EL131" s="66">
        <f t="shared" si="103"/>
        <v>11168.46</v>
      </c>
      <c r="EM131" s="59">
        <f t="shared" si="93"/>
        <v>11440</v>
      </c>
      <c r="EN131">
        <f t="shared" si="94"/>
        <v>15866.344694806652</v>
      </c>
      <c r="EO131" s="31">
        <f t="shared" si="95"/>
        <v>0.16918941804184193</v>
      </c>
      <c r="EP131" s="31">
        <f t="shared" si="96"/>
        <v>2295.9646948066511</v>
      </c>
      <c r="EQ131" s="31">
        <f t="shared" si="97"/>
        <v>5271453.8797985986</v>
      </c>
    </row>
    <row r="132" spans="1:147" ht="15.75" thickBot="1" x14ac:dyDescent="0.3">
      <c r="A132" s="4" t="s">
        <v>149</v>
      </c>
      <c r="B132" s="5">
        <v>19</v>
      </c>
      <c r="C132" s="5">
        <v>139</v>
      </c>
      <c r="D132" s="5">
        <v>13840</v>
      </c>
      <c r="E132" s="5">
        <v>16433.82</v>
      </c>
      <c r="F132">
        <f t="shared" si="71"/>
        <v>13570.380000000001</v>
      </c>
      <c r="G132">
        <f t="shared" si="84"/>
        <v>15766.2</v>
      </c>
      <c r="H132">
        <f t="shared" si="98"/>
        <v>11168.46</v>
      </c>
      <c r="I132">
        <f t="shared" si="100"/>
        <v>4812.66</v>
      </c>
      <c r="J132">
        <f t="shared" si="72"/>
        <v>11440</v>
      </c>
      <c r="K132">
        <f t="shared" si="85"/>
        <v>14400</v>
      </c>
      <c r="L132">
        <f t="shared" si="99"/>
        <v>9120</v>
      </c>
      <c r="M132">
        <f t="shared" si="101"/>
        <v>3600</v>
      </c>
      <c r="N132">
        <f t="shared" si="102"/>
        <v>3600</v>
      </c>
      <c r="O132">
        <f t="shared" si="73"/>
        <v>2400</v>
      </c>
      <c r="P132">
        <f t="shared" si="73"/>
        <v>2863.4399999999987</v>
      </c>
      <c r="S132" s="43">
        <f t="shared" si="54"/>
        <v>17597.650387792593</v>
      </c>
      <c r="T132" s="31">
        <f t="shared" si="55"/>
        <v>7.0819224489047206E-2</v>
      </c>
      <c r="U132" s="31">
        <f t="shared" si="56"/>
        <v>1163.8303877925937</v>
      </c>
      <c r="V132" s="31">
        <f t="shared" si="57"/>
        <v>1354501.171549459</v>
      </c>
      <c r="W132" s="31"/>
      <c r="X132" s="27"/>
      <c r="Y132" s="27"/>
      <c r="Z132" s="31"/>
      <c r="AA132" s="31"/>
      <c r="AB132" s="31"/>
      <c r="AC132" s="31"/>
      <c r="AD132" s="31"/>
      <c r="AE132" s="31"/>
      <c r="AF132" s="31"/>
      <c r="AG132" s="31"/>
      <c r="AH132" s="50"/>
      <c r="AJ132" s="122">
        <v>128</v>
      </c>
      <c r="AK132" s="123">
        <v>32041.08</v>
      </c>
      <c r="AL132" s="124">
        <f t="shared" si="58"/>
        <v>2281.3526360377236</v>
      </c>
      <c r="AM132" s="124">
        <f t="shared" si="59"/>
        <v>0.92879913423524674</v>
      </c>
      <c r="AN132" s="124">
        <f t="shared" si="60"/>
        <v>29759.72736396228</v>
      </c>
      <c r="AO132" s="124">
        <f t="shared" si="61"/>
        <v>885641372.77736533</v>
      </c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7"/>
      <c r="BC132" s="122">
        <v>128</v>
      </c>
      <c r="BD132" s="123">
        <v>32041.08</v>
      </c>
      <c r="BE132" s="123">
        <v>13840</v>
      </c>
      <c r="BF132" s="123">
        <v>10880</v>
      </c>
      <c r="BG132" s="124">
        <f t="shared" si="62"/>
        <v>3607.5520923063559</v>
      </c>
      <c r="BH132" s="124">
        <f t="shared" si="63"/>
        <v>0.88740853640681416</v>
      </c>
      <c r="BI132" s="124">
        <f t="shared" si="64"/>
        <v>28433.527907693646</v>
      </c>
      <c r="BJ132" s="124">
        <f t="shared" si="65"/>
        <v>808465509.27759337</v>
      </c>
      <c r="BK132" s="124"/>
      <c r="BL132" s="124"/>
      <c r="BM132" s="124"/>
      <c r="BN132" s="124"/>
      <c r="BO132" s="124"/>
      <c r="BP132" s="124"/>
      <c r="BQ132" s="124"/>
      <c r="BR132" s="124"/>
      <c r="BS132" s="124"/>
      <c r="BT132" s="124"/>
      <c r="BU132" s="124"/>
      <c r="BV132" s="127"/>
      <c r="BX132" s="69">
        <f t="shared" si="74"/>
        <v>16433.82</v>
      </c>
      <c r="BY132" s="59">
        <f t="shared" si="75"/>
        <v>13570.380000000001</v>
      </c>
      <c r="BZ132" s="59">
        <f t="shared" si="76"/>
        <v>13840</v>
      </c>
      <c r="CA132" s="31">
        <f t="shared" si="77"/>
        <v>16829.801413436478</v>
      </c>
      <c r="CB132" s="31">
        <f t="shared" si="78"/>
        <v>2.4095518475709163E-2</v>
      </c>
      <c r="CC132" s="31">
        <f t="shared" si="79"/>
        <v>395.98141343647876</v>
      </c>
      <c r="CD132" s="31">
        <f t="shared" si="80"/>
        <v>156801.27978715152</v>
      </c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50"/>
      <c r="CR132" s="69">
        <v>32041.08</v>
      </c>
      <c r="CS132" s="31">
        <v>128</v>
      </c>
      <c r="CT132" s="31">
        <f t="shared" si="66"/>
        <v>16384</v>
      </c>
      <c r="CU132" s="31">
        <f t="shared" si="67"/>
        <v>2097152</v>
      </c>
      <c r="CV132" s="42">
        <f t="shared" si="68"/>
        <v>60249.856446571859</v>
      </c>
      <c r="CW132" s="42">
        <f t="shared" si="69"/>
        <v>-28208.776446571857</v>
      </c>
      <c r="CX132" s="42">
        <f t="shared" si="81"/>
        <v>-28290.767878110204</v>
      </c>
      <c r="CY132" s="31">
        <f t="shared" si="82"/>
        <v>-1876.9608996666395</v>
      </c>
      <c r="CZ132" s="42">
        <f t="shared" si="83"/>
        <v>58372.895546905216</v>
      </c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50"/>
      <c r="DN132" s="69">
        <v>32041.08</v>
      </c>
      <c r="DO132" s="16">
        <f t="shared" si="70"/>
        <v>-28208.776446571857</v>
      </c>
      <c r="DP132">
        <f t="shared" si="86"/>
        <v>0</v>
      </c>
      <c r="DQ132" s="66">
        <f t="shared" si="87"/>
        <v>58393.961423191402</v>
      </c>
      <c r="DR132" s="59">
        <v>24720</v>
      </c>
      <c r="DS132">
        <f t="shared" si="88"/>
        <v>13073.52399425538</v>
      </c>
      <c r="DT132" s="31">
        <f t="shared" si="89"/>
        <v>0.59197617576388251</v>
      </c>
      <c r="DU132" s="31">
        <f t="shared" si="90"/>
        <v>18967.55600574462</v>
      </c>
      <c r="DV132" s="31">
        <f t="shared" si="91"/>
        <v>359768180.8310588</v>
      </c>
      <c r="EJ132" s="69">
        <f t="shared" si="92"/>
        <v>16433.82</v>
      </c>
      <c r="EK132" s="59">
        <f t="shared" si="103"/>
        <v>13570.380000000001</v>
      </c>
      <c r="EL132" s="66">
        <f t="shared" si="103"/>
        <v>15766.2</v>
      </c>
      <c r="EM132" s="59">
        <f t="shared" si="93"/>
        <v>13840</v>
      </c>
      <c r="EN132">
        <f t="shared" si="94"/>
        <v>16801.841998237804</v>
      </c>
      <c r="EO132" s="31">
        <f t="shared" si="95"/>
        <v>2.2394184568031286E-2</v>
      </c>
      <c r="EP132" s="31">
        <f t="shared" si="96"/>
        <v>368.02199823780393</v>
      </c>
      <c r="EQ132" s="31">
        <f t="shared" si="97"/>
        <v>135440.19118694615</v>
      </c>
    </row>
    <row r="133" spans="1:147" ht="15.75" thickBot="1" x14ac:dyDescent="0.3">
      <c r="A133" s="4" t="s">
        <v>150</v>
      </c>
      <c r="B133" s="5">
        <v>20</v>
      </c>
      <c r="C133" s="5">
        <v>140</v>
      </c>
      <c r="D133" s="5">
        <v>9760</v>
      </c>
      <c r="E133" s="5">
        <v>12301.92</v>
      </c>
      <c r="F133">
        <f t="shared" si="71"/>
        <v>16433.82</v>
      </c>
      <c r="G133">
        <f t="shared" si="84"/>
        <v>13570.380000000001</v>
      </c>
      <c r="H133">
        <f t="shared" si="98"/>
        <v>15766.2</v>
      </c>
      <c r="I133">
        <f t="shared" si="100"/>
        <v>11168.46</v>
      </c>
      <c r="J133">
        <f t="shared" si="72"/>
        <v>13840</v>
      </c>
      <c r="K133">
        <f t="shared" si="85"/>
        <v>11440</v>
      </c>
      <c r="L133">
        <f t="shared" si="99"/>
        <v>14400</v>
      </c>
      <c r="M133">
        <f t="shared" si="101"/>
        <v>9120</v>
      </c>
      <c r="N133">
        <f t="shared" si="102"/>
        <v>3600</v>
      </c>
      <c r="O133">
        <f t="shared" si="73"/>
        <v>-4080</v>
      </c>
      <c r="P133">
        <f t="shared" si="73"/>
        <v>-4131.8999999999996</v>
      </c>
      <c r="S133" s="43">
        <f t="shared" si="54"/>
        <v>14810.678939589048</v>
      </c>
      <c r="T133" s="31">
        <f t="shared" si="55"/>
        <v>0.20393230809410628</v>
      </c>
      <c r="U133" s="31">
        <f t="shared" si="56"/>
        <v>2508.7589395890482</v>
      </c>
      <c r="V133" s="31">
        <f t="shared" si="57"/>
        <v>6293871.4169679657</v>
      </c>
      <c r="W133" s="31"/>
      <c r="X133" s="27"/>
      <c r="Y133" s="27"/>
      <c r="Z133" s="31"/>
      <c r="AA133" s="31"/>
      <c r="AB133" s="31"/>
      <c r="AC133" s="31"/>
      <c r="AD133" s="31"/>
      <c r="AE133" s="31"/>
      <c r="AF133" s="31"/>
      <c r="AG133" s="31"/>
      <c r="AH133" s="50"/>
      <c r="AJ133" s="122">
        <v>129</v>
      </c>
      <c r="AK133" s="123">
        <v>32623.716</v>
      </c>
      <c r="AL133" s="124">
        <f t="shared" si="58"/>
        <v>2292.1947101421938</v>
      </c>
      <c r="AM133" s="124">
        <f t="shared" si="59"/>
        <v>0.9297383930714026</v>
      </c>
      <c r="AN133" s="124">
        <f t="shared" si="60"/>
        <v>30331.521289857807</v>
      </c>
      <c r="AO133" s="124">
        <f t="shared" si="61"/>
        <v>920001183.75709736</v>
      </c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7"/>
      <c r="BC133" s="122">
        <v>129</v>
      </c>
      <c r="BD133" s="123">
        <v>32623.716</v>
      </c>
      <c r="BE133" s="123">
        <v>9760</v>
      </c>
      <c r="BF133" s="123">
        <v>14400</v>
      </c>
      <c r="BG133" s="124">
        <f t="shared" si="62"/>
        <v>3642.8633277560457</v>
      </c>
      <c r="BH133" s="124">
        <f t="shared" si="63"/>
        <v>0.88833695929194445</v>
      </c>
      <c r="BI133" s="124">
        <f t="shared" si="64"/>
        <v>28980.852672243956</v>
      </c>
      <c r="BJ133" s="124">
        <f t="shared" si="65"/>
        <v>839889821.61030972</v>
      </c>
      <c r="BK133" s="124"/>
      <c r="BL133" s="124"/>
      <c r="BM133" s="124"/>
      <c r="BN133" s="124"/>
      <c r="BO133" s="124"/>
      <c r="BP133" s="124"/>
      <c r="BQ133" s="124"/>
      <c r="BR133" s="124"/>
      <c r="BS133" s="124"/>
      <c r="BT133" s="124"/>
      <c r="BU133" s="124"/>
      <c r="BV133" s="127"/>
      <c r="BX133" s="69">
        <f t="shared" si="74"/>
        <v>12301.92</v>
      </c>
      <c r="BY133" s="59">
        <f t="shared" si="75"/>
        <v>16433.82</v>
      </c>
      <c r="BZ133" s="59">
        <f t="shared" si="76"/>
        <v>9760</v>
      </c>
      <c r="CA133" s="31">
        <f t="shared" si="77"/>
        <v>14990.115738510656</v>
      </c>
      <c r="CB133" s="31">
        <f t="shared" si="78"/>
        <v>0.21851838887837477</v>
      </c>
      <c r="CC133" s="31">
        <f t="shared" si="79"/>
        <v>2688.1957385106562</v>
      </c>
      <c r="CD133" s="31">
        <f t="shared" si="80"/>
        <v>7226396.3285468519</v>
      </c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50"/>
      <c r="CR133" s="69">
        <v>32623.716</v>
      </c>
      <c r="CS133" s="31">
        <v>129</v>
      </c>
      <c r="CT133" s="31">
        <f t="shared" si="66"/>
        <v>16641</v>
      </c>
      <c r="CU133" s="31">
        <f t="shared" si="67"/>
        <v>2146689</v>
      </c>
      <c r="CV133" s="42">
        <f t="shared" si="68"/>
        <v>61192.086698126521</v>
      </c>
      <c r="CW133" s="42">
        <f t="shared" si="69"/>
        <v>-28568.37069812652</v>
      </c>
      <c r="CX133" s="42">
        <f t="shared" si="81"/>
        <v>-28208.776446571857</v>
      </c>
      <c r="CY133" s="31">
        <f t="shared" si="82"/>
        <v>-1870.3494914380683</v>
      </c>
      <c r="CZ133" s="42">
        <f t="shared" si="83"/>
        <v>59321.737206688449</v>
      </c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50"/>
      <c r="DN133" s="69">
        <v>32623.716</v>
      </c>
      <c r="DO133" s="16">
        <f t="shared" si="70"/>
        <v>-28568.37069812652</v>
      </c>
      <c r="DP133">
        <f t="shared" si="86"/>
        <v>0</v>
      </c>
      <c r="DQ133" s="66">
        <f t="shared" si="87"/>
        <v>59317.163878110208</v>
      </c>
      <c r="DR133" s="59">
        <v>24160</v>
      </c>
      <c r="DS133">
        <f t="shared" si="88"/>
        <v>13161.738080398143</v>
      </c>
      <c r="DT133" s="31">
        <f t="shared" si="89"/>
        <v>0.59655920004949337</v>
      </c>
      <c r="DU133" s="31">
        <f t="shared" si="90"/>
        <v>19461.977919601857</v>
      </c>
      <c r="DV133" s="31">
        <f t="shared" si="91"/>
        <v>378768584.54307026</v>
      </c>
      <c r="EJ133" s="69">
        <f t="shared" si="92"/>
        <v>12301.92</v>
      </c>
      <c r="EK133" s="59">
        <f t="shared" si="103"/>
        <v>16433.82</v>
      </c>
      <c r="EL133" s="66">
        <f t="shared" si="103"/>
        <v>13570.380000000001</v>
      </c>
      <c r="EM133" s="59">
        <f t="shared" si="93"/>
        <v>9760</v>
      </c>
      <c r="EN133">
        <f t="shared" si="94"/>
        <v>14972.576230481416</v>
      </c>
      <c r="EO133" s="31">
        <f t="shared" si="95"/>
        <v>0.21709263517251096</v>
      </c>
      <c r="EP133" s="31">
        <f t="shared" si="96"/>
        <v>2670.6562304814161</v>
      </c>
      <c r="EQ133" s="31">
        <f t="shared" si="97"/>
        <v>7132404.7014092067</v>
      </c>
    </row>
    <row r="134" spans="1:147" ht="15.75" thickBot="1" x14ac:dyDescent="0.3">
      <c r="A134" s="4" t="s">
        <v>151</v>
      </c>
      <c r="B134" s="5">
        <v>21</v>
      </c>
      <c r="C134" s="5">
        <v>141</v>
      </c>
      <c r="D134" s="5">
        <v>13600</v>
      </c>
      <c r="E134" s="5">
        <v>15559.56</v>
      </c>
      <c r="F134">
        <f t="shared" si="71"/>
        <v>12301.92</v>
      </c>
      <c r="G134">
        <f t="shared" si="84"/>
        <v>16433.82</v>
      </c>
      <c r="H134">
        <f t="shared" si="98"/>
        <v>13570.380000000001</v>
      </c>
      <c r="I134">
        <f t="shared" si="100"/>
        <v>15766.2</v>
      </c>
      <c r="J134">
        <f t="shared" si="72"/>
        <v>9760</v>
      </c>
      <c r="K134">
        <f t="shared" si="85"/>
        <v>13840</v>
      </c>
      <c r="L134">
        <f t="shared" si="99"/>
        <v>11440</v>
      </c>
      <c r="M134">
        <f t="shared" si="101"/>
        <v>14400</v>
      </c>
      <c r="N134">
        <f t="shared" si="102"/>
        <v>9120</v>
      </c>
      <c r="O134">
        <f t="shared" si="73"/>
        <v>3840</v>
      </c>
      <c r="P134">
        <f t="shared" si="73"/>
        <v>3257.6399999999994</v>
      </c>
      <c r="S134" s="43">
        <f t="shared" ref="S134:S146" si="104">$AA$21+$AA$22*D134</f>
        <v>17433.710890839444</v>
      </c>
      <c r="T134" s="31">
        <f t="shared" ref="T134:T146" si="105">ABS((S134-E134)/E134)</f>
        <v>0.12045012139414253</v>
      </c>
      <c r="U134" s="31">
        <f t="shared" ref="U134:U146" si="106">ABS(S134-E134)</f>
        <v>1874.1508908394444</v>
      </c>
      <c r="V134" s="31">
        <f t="shared" ref="V134:V146" si="107">(S134-E134)^2</f>
        <v>3512441.561634283</v>
      </c>
      <c r="W134" s="31"/>
      <c r="X134" s="27"/>
      <c r="Y134" s="27"/>
      <c r="Z134" s="31"/>
      <c r="AA134" s="31"/>
      <c r="AB134" s="31"/>
      <c r="AC134" s="31"/>
      <c r="AD134" s="31"/>
      <c r="AE134" s="31"/>
      <c r="AF134" s="31"/>
      <c r="AG134" s="31"/>
      <c r="AH134" s="50"/>
      <c r="AJ134" s="122">
        <v>130</v>
      </c>
      <c r="AK134" s="123">
        <v>34596.275999999998</v>
      </c>
      <c r="AL134" s="124">
        <f t="shared" ref="AL134:AL146" si="108">$AU$20+$AU$21*AJ134</f>
        <v>2303.036784246663</v>
      </c>
      <c r="AM134" s="124">
        <f t="shared" ref="AM134:AM146" si="109">ABS((AL134-AK134)/AK134)</f>
        <v>0.93343107841298689</v>
      </c>
      <c r="AN134" s="124">
        <f t="shared" ref="AN134:AN146" si="110">ABS(AL134-AK134)</f>
        <v>32293.239215753336</v>
      </c>
      <c r="AO134" s="124">
        <f t="shared" ref="AO134:AO146" si="111">(AL134-AK134)^2</f>
        <v>1042853299.0458691</v>
      </c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7"/>
      <c r="BC134" s="122">
        <v>130</v>
      </c>
      <c r="BD134" s="123">
        <v>34596.275999999998</v>
      </c>
      <c r="BE134" s="123">
        <v>13600</v>
      </c>
      <c r="BF134" s="123">
        <v>14800</v>
      </c>
      <c r="BG134" s="124">
        <f t="shared" ref="BG134:BG146" si="112">$BP$20+$BP$21*BE134+$BP$22*BF134</f>
        <v>3992.4309580538893</v>
      </c>
      <c r="BH134" s="124">
        <f t="shared" ref="BH134:BH146" si="113">ABS((BG134-BD134)/BD134)</f>
        <v>0.88459940144847116</v>
      </c>
      <c r="BI134" s="124">
        <f t="shared" ref="BI134:BI146" si="114">ABS(BG134-BD134)</f>
        <v>30603.845041946108</v>
      </c>
      <c r="BJ134" s="124">
        <f t="shared" ref="BJ134:BJ146" si="115">(BG134-BD134)^2</f>
        <v>936595331.35144937</v>
      </c>
      <c r="BK134" s="124"/>
      <c r="BL134" s="124"/>
      <c r="BM134" s="124"/>
      <c r="BN134" s="124"/>
      <c r="BO134" s="124"/>
      <c r="BP134" s="124"/>
      <c r="BQ134" s="124"/>
      <c r="BR134" s="124"/>
      <c r="BS134" s="124"/>
      <c r="BT134" s="124"/>
      <c r="BU134" s="124"/>
      <c r="BV134" s="127"/>
      <c r="BX134" s="69">
        <f t="shared" si="74"/>
        <v>15559.56</v>
      </c>
      <c r="BY134" s="59">
        <f t="shared" si="75"/>
        <v>12301.92</v>
      </c>
      <c r="BZ134" s="59">
        <f t="shared" si="76"/>
        <v>13600</v>
      </c>
      <c r="CA134" s="31">
        <f t="shared" si="77"/>
        <v>16379.94932730771</v>
      </c>
      <c r="CB134" s="31">
        <f t="shared" si="78"/>
        <v>5.2725740786224683E-2</v>
      </c>
      <c r="CC134" s="31">
        <f t="shared" si="79"/>
        <v>820.38932730771012</v>
      </c>
      <c r="CD134" s="31">
        <f t="shared" si="80"/>
        <v>673038.64836039708</v>
      </c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50"/>
      <c r="CR134" s="69">
        <v>34596.275999999998</v>
      </c>
      <c r="CS134" s="31">
        <v>130</v>
      </c>
      <c r="CT134" s="31">
        <f t="shared" ref="CT134:CT146" si="116">CS134^2</f>
        <v>16900</v>
      </c>
      <c r="CU134" s="31">
        <f t="shared" ref="CU134:CU146" si="117">CS134^3</f>
        <v>2197000</v>
      </c>
      <c r="CV134" s="42">
        <f t="shared" ref="CV134:CV146" si="118">$DF$49+$DF$50*CS134+$DF$51*CT134+$DF$52*CU134</f>
        <v>62143.902202324374</v>
      </c>
      <c r="CW134" s="42">
        <f t="shared" ref="CW134:CW146" si="119">CR134-CV134</f>
        <v>-27547.626202324376</v>
      </c>
      <c r="CX134" s="42">
        <f t="shared" si="81"/>
        <v>-28568.37069812652</v>
      </c>
      <c r="CY134" s="31">
        <f t="shared" si="82"/>
        <v>-1899.3455017414565</v>
      </c>
      <c r="CZ134" s="42">
        <f t="shared" si="83"/>
        <v>60244.556700582914</v>
      </c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50"/>
      <c r="DN134" s="69">
        <v>34596.275999999998</v>
      </c>
      <c r="DO134" s="16">
        <f t="shared" ref="DO134:DO146" si="120">CW134</f>
        <v>-27547.626202324376</v>
      </c>
      <c r="DP134">
        <f t="shared" si="86"/>
        <v>0</v>
      </c>
      <c r="DQ134" s="66">
        <f t="shared" si="87"/>
        <v>60249.856446571859</v>
      </c>
      <c r="DR134" s="59">
        <v>28400</v>
      </c>
      <c r="DS134">
        <f t="shared" si="88"/>
        <v>13522.819025140554</v>
      </c>
      <c r="DT134" s="31">
        <f t="shared" si="89"/>
        <v>0.60912501030051458</v>
      </c>
      <c r="DU134" s="31">
        <f t="shared" si="90"/>
        <v>21073.456974859444</v>
      </c>
      <c r="DV134" s="31">
        <f t="shared" si="91"/>
        <v>444090588.87125218</v>
      </c>
      <c r="EJ134" s="69">
        <f t="shared" si="92"/>
        <v>15559.56</v>
      </c>
      <c r="EK134" s="59">
        <f t="shared" si="103"/>
        <v>12301.92</v>
      </c>
      <c r="EL134" s="66">
        <f t="shared" si="103"/>
        <v>16433.82</v>
      </c>
      <c r="EM134" s="59">
        <f t="shared" si="93"/>
        <v>13600</v>
      </c>
      <c r="EN134">
        <f t="shared" si="94"/>
        <v>16338.921114005556</v>
      </c>
      <c r="EO134" s="31">
        <f t="shared" si="95"/>
        <v>5.0088891588551114E-2</v>
      </c>
      <c r="EP134" s="31">
        <f t="shared" si="96"/>
        <v>779.36111400555637</v>
      </c>
      <c r="EQ134" s="31">
        <f t="shared" si="97"/>
        <v>607403.74602398183</v>
      </c>
    </row>
    <row r="135" spans="1:147" ht="15.75" thickBot="1" x14ac:dyDescent="0.3">
      <c r="A135" s="4" t="s">
        <v>152</v>
      </c>
      <c r="B135" s="5">
        <v>22</v>
      </c>
      <c r="C135" s="5">
        <v>142</v>
      </c>
      <c r="D135" s="5">
        <v>14720</v>
      </c>
      <c r="E135" s="5">
        <v>16903.62</v>
      </c>
      <c r="F135">
        <f t="shared" ref="F135:F198" si="121">E134</f>
        <v>15559.56</v>
      </c>
      <c r="G135">
        <f t="shared" si="84"/>
        <v>12301.92</v>
      </c>
      <c r="H135">
        <f t="shared" si="98"/>
        <v>16433.82</v>
      </c>
      <c r="I135">
        <f t="shared" si="100"/>
        <v>13570.380000000001</v>
      </c>
      <c r="J135">
        <f t="shared" ref="J135:J198" si="122">D134</f>
        <v>13600</v>
      </c>
      <c r="K135">
        <f t="shared" si="85"/>
        <v>9760</v>
      </c>
      <c r="L135">
        <f t="shared" si="99"/>
        <v>13840</v>
      </c>
      <c r="M135">
        <f t="shared" si="101"/>
        <v>11440</v>
      </c>
      <c r="N135">
        <f t="shared" si="102"/>
        <v>14400</v>
      </c>
      <c r="O135">
        <f t="shared" ref="O135:P198" si="123">D135-D134</f>
        <v>1120</v>
      </c>
      <c r="P135">
        <f t="shared" si="123"/>
        <v>1344.0599999999995</v>
      </c>
      <c r="S135" s="43">
        <f t="shared" si="104"/>
        <v>18198.761876620811</v>
      </c>
      <c r="T135" s="31">
        <f t="shared" si="105"/>
        <v>7.6619202077472859E-2</v>
      </c>
      <c r="U135" s="31">
        <f t="shared" si="106"/>
        <v>1295.1418766208117</v>
      </c>
      <c r="V135" s="31">
        <f t="shared" si="107"/>
        <v>1677392.4805768777</v>
      </c>
      <c r="W135" s="31"/>
      <c r="X135" s="27"/>
      <c r="Y135" s="27"/>
      <c r="Z135" s="31"/>
      <c r="AA135" s="31"/>
      <c r="AB135" s="31"/>
      <c r="AC135" s="31"/>
      <c r="AD135" s="31"/>
      <c r="AE135" s="31"/>
      <c r="AF135" s="31"/>
      <c r="AG135" s="31"/>
      <c r="AH135" s="50"/>
      <c r="AJ135" s="122">
        <v>131</v>
      </c>
      <c r="AK135" s="123">
        <v>39941.292000000001</v>
      </c>
      <c r="AL135" s="124">
        <f t="shared" si="108"/>
        <v>2313.8788583511327</v>
      </c>
      <c r="AM135" s="124">
        <f t="shared" si="109"/>
        <v>0.94206800174738625</v>
      </c>
      <c r="AN135" s="124">
        <f t="shared" si="110"/>
        <v>37627.413141648867</v>
      </c>
      <c r="AO135" s="124">
        <f t="shared" si="111"/>
        <v>1415822219.7323298</v>
      </c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7"/>
      <c r="BC135" s="122">
        <v>131</v>
      </c>
      <c r="BD135" s="123">
        <v>39941.292000000001</v>
      </c>
      <c r="BE135" s="123">
        <v>14720</v>
      </c>
      <c r="BF135" s="123">
        <v>16320</v>
      </c>
      <c r="BG135" s="124">
        <f t="shared" si="112"/>
        <v>4239.0709049363231</v>
      </c>
      <c r="BH135" s="124">
        <f t="shared" si="113"/>
        <v>0.8938674566427065</v>
      </c>
      <c r="BI135" s="124">
        <f t="shared" si="114"/>
        <v>35702.22109506368</v>
      </c>
      <c r="BJ135" s="124">
        <f t="shared" si="115"/>
        <v>1274648591.12081</v>
      </c>
      <c r="BK135" s="124"/>
      <c r="BL135" s="124"/>
      <c r="BM135" s="124"/>
      <c r="BN135" s="124"/>
      <c r="BO135" s="124"/>
      <c r="BP135" s="124"/>
      <c r="BQ135" s="124"/>
      <c r="BR135" s="124"/>
      <c r="BS135" s="124"/>
      <c r="BT135" s="124"/>
      <c r="BU135" s="124"/>
      <c r="BV135" s="127"/>
      <c r="BX135" s="69">
        <f t="shared" ref="BX135:BX146" si="124">E135</f>
        <v>16903.62</v>
      </c>
      <c r="BY135" s="59">
        <f t="shared" ref="BY135:BY146" si="125">BX134</f>
        <v>15559.56</v>
      </c>
      <c r="BZ135" s="59">
        <f t="shared" ref="BZ135:BZ146" si="126">D135</f>
        <v>14720</v>
      </c>
      <c r="CA135" s="31">
        <f t="shared" ref="CA135:CA146" si="127">$CI$20+$CI$21*BY135+$CI$22*BZ135</f>
        <v>17846.382768179097</v>
      </c>
      <c r="CB135" s="31">
        <f t="shared" ref="CB135:CB146" si="128">ABS((CA135-BX135)/BX135)</f>
        <v>5.5772832575454151E-2</v>
      </c>
      <c r="CC135" s="31">
        <f t="shared" ref="CC135:CC146" si="129">ABS(CA135-BX135)</f>
        <v>942.7627681790982</v>
      </c>
      <c r="CD135" s="31">
        <f t="shared" ref="CD135:CD146" si="130">(CA135-BX135)^2</f>
        <v>888801.63706471608</v>
      </c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50"/>
      <c r="CR135" s="69">
        <v>39941.292000000001</v>
      </c>
      <c r="CS135" s="31">
        <v>131</v>
      </c>
      <c r="CT135" s="31">
        <f t="shared" si="116"/>
        <v>17161</v>
      </c>
      <c r="CU135" s="31">
        <f t="shared" si="117"/>
        <v>2248091</v>
      </c>
      <c r="CV135" s="42">
        <f t="shared" si="118"/>
        <v>63105.350528715586</v>
      </c>
      <c r="CW135" s="42">
        <f t="shared" si="119"/>
        <v>-23164.058528715585</v>
      </c>
      <c r="CX135" s="42">
        <f t="shared" ref="CX135:CX146" si="131">CW134</f>
        <v>-27547.626202324376</v>
      </c>
      <c r="CY135" s="31">
        <f t="shared" ref="CY135:CY146" si="132">$DF$73+$DF$74*CX135</f>
        <v>-1817.0374064661717</v>
      </c>
      <c r="CZ135" s="42">
        <f t="shared" ref="CZ135:CZ146" si="133">CY135+CV135</f>
        <v>61288.313122249412</v>
      </c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50"/>
      <c r="DN135" s="69">
        <v>39941.292000000001</v>
      </c>
      <c r="DO135" s="16">
        <f t="shared" si="120"/>
        <v>-23164.058528715585</v>
      </c>
      <c r="DP135">
        <f t="shared" si="86"/>
        <v>0</v>
      </c>
      <c r="DQ135" s="66">
        <f t="shared" si="87"/>
        <v>61192.086698126521</v>
      </c>
      <c r="DR135" s="59">
        <v>31040</v>
      </c>
      <c r="DS135">
        <f t="shared" si="88"/>
        <v>13794.593952527895</v>
      </c>
      <c r="DT135" s="31">
        <f t="shared" si="89"/>
        <v>0.65462824906795969</v>
      </c>
      <c r="DU135" s="31">
        <f t="shared" si="90"/>
        <v>26146.698047472106</v>
      </c>
      <c r="DV135" s="31">
        <f t="shared" si="91"/>
        <v>683649818.78568161</v>
      </c>
      <c r="EJ135" s="69">
        <f t="shared" si="92"/>
        <v>16903.62</v>
      </c>
      <c r="EK135" s="59">
        <f t="shared" si="103"/>
        <v>15559.56</v>
      </c>
      <c r="EL135" s="66">
        <f t="shared" si="103"/>
        <v>12301.92</v>
      </c>
      <c r="EM135" s="59">
        <f t="shared" si="93"/>
        <v>14720</v>
      </c>
      <c r="EN135">
        <f t="shared" si="94"/>
        <v>17852.60037869947</v>
      </c>
      <c r="EO135" s="31">
        <f t="shared" si="95"/>
        <v>5.6140659734392445E-2</v>
      </c>
      <c r="EP135" s="31">
        <f t="shared" si="96"/>
        <v>948.98037869947075</v>
      </c>
      <c r="EQ135" s="31">
        <f t="shared" si="97"/>
        <v>900563.75915659091</v>
      </c>
    </row>
    <row r="136" spans="1:147" ht="15.75" thickBot="1" x14ac:dyDescent="0.3">
      <c r="A136" s="4" t="s">
        <v>153</v>
      </c>
      <c r="B136" s="5">
        <v>23</v>
      </c>
      <c r="C136" s="5">
        <v>143</v>
      </c>
      <c r="D136" s="5">
        <v>14720</v>
      </c>
      <c r="E136" s="5">
        <v>18415.440000000002</v>
      </c>
      <c r="F136">
        <f t="shared" si="121"/>
        <v>16903.62</v>
      </c>
      <c r="G136">
        <f t="shared" ref="G136:G199" si="134">E134</f>
        <v>15559.56</v>
      </c>
      <c r="H136">
        <f t="shared" si="98"/>
        <v>12301.92</v>
      </c>
      <c r="I136">
        <f t="shared" si="100"/>
        <v>16433.82</v>
      </c>
      <c r="J136">
        <f t="shared" si="122"/>
        <v>14720</v>
      </c>
      <c r="K136">
        <f t="shared" ref="K136:K199" si="135">D134</f>
        <v>13600</v>
      </c>
      <c r="L136">
        <f t="shared" si="99"/>
        <v>9760</v>
      </c>
      <c r="M136">
        <f t="shared" si="101"/>
        <v>13840</v>
      </c>
      <c r="N136">
        <f t="shared" si="102"/>
        <v>11440</v>
      </c>
      <c r="O136">
        <f t="shared" si="123"/>
        <v>0</v>
      </c>
      <c r="P136">
        <f t="shared" si="123"/>
        <v>1511.8200000000033</v>
      </c>
      <c r="S136" s="43">
        <f t="shared" si="104"/>
        <v>18198.761876620811</v>
      </c>
      <c r="T136" s="31">
        <f t="shared" si="105"/>
        <v>1.1766111663864216E-2</v>
      </c>
      <c r="U136" s="31">
        <f t="shared" si="106"/>
        <v>216.67812337919167</v>
      </c>
      <c r="V136" s="31">
        <f t="shared" si="107"/>
        <v>46949.409151128209</v>
      </c>
      <c r="W136" s="31"/>
      <c r="X136" s="27"/>
      <c r="Y136" s="27"/>
      <c r="Z136" s="31"/>
      <c r="AA136" s="31"/>
      <c r="AB136" s="31"/>
      <c r="AC136" s="31"/>
      <c r="AD136" s="31"/>
      <c r="AE136" s="31"/>
      <c r="AF136" s="31"/>
      <c r="AG136" s="31"/>
      <c r="AH136" s="50"/>
      <c r="AJ136" s="122">
        <v>132</v>
      </c>
      <c r="AK136" s="123">
        <v>40669.884000000005</v>
      </c>
      <c r="AL136" s="124">
        <f t="shared" si="108"/>
        <v>2324.7209324556025</v>
      </c>
      <c r="AM136" s="124">
        <f t="shared" si="109"/>
        <v>0.94283925342753372</v>
      </c>
      <c r="AN136" s="124">
        <f t="shared" si="110"/>
        <v>38345.163067544403</v>
      </c>
      <c r="AO136" s="124">
        <f t="shared" si="111"/>
        <v>1470351530.6765714</v>
      </c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7"/>
      <c r="BC136" s="122">
        <v>132</v>
      </c>
      <c r="BD136" s="123">
        <v>40669.884000000005</v>
      </c>
      <c r="BE136" s="123">
        <v>14720</v>
      </c>
      <c r="BF136" s="123">
        <v>16640</v>
      </c>
      <c r="BG136" s="124">
        <f t="shared" si="112"/>
        <v>4272.0626893837671</v>
      </c>
      <c r="BH136" s="124">
        <f t="shared" si="113"/>
        <v>0.89495758853446028</v>
      </c>
      <c r="BI136" s="124">
        <f t="shared" si="114"/>
        <v>36397.821310616237</v>
      </c>
      <c r="BJ136" s="124">
        <f t="shared" si="115"/>
        <v>1324801396.1595495</v>
      </c>
      <c r="BK136" s="124"/>
      <c r="BL136" s="124"/>
      <c r="BM136" s="124"/>
      <c r="BN136" s="124"/>
      <c r="BO136" s="124"/>
      <c r="BP136" s="124"/>
      <c r="BQ136" s="124"/>
      <c r="BR136" s="124"/>
      <c r="BS136" s="124"/>
      <c r="BT136" s="124"/>
      <c r="BU136" s="124"/>
      <c r="BV136" s="127"/>
      <c r="BX136" s="69">
        <f t="shared" si="124"/>
        <v>18415.440000000002</v>
      </c>
      <c r="BY136" s="59">
        <f t="shared" si="125"/>
        <v>16903.62</v>
      </c>
      <c r="BZ136" s="59">
        <f t="shared" si="126"/>
        <v>14720</v>
      </c>
      <c r="CA136" s="31">
        <f t="shared" si="127"/>
        <v>18165.945068034143</v>
      </c>
      <c r="CB136" s="31">
        <f t="shared" si="128"/>
        <v>1.3548138516693545E-2</v>
      </c>
      <c r="CC136" s="31">
        <f t="shared" si="129"/>
        <v>249.494931965859</v>
      </c>
      <c r="CD136" s="31">
        <f t="shared" si="130"/>
        <v>62247.72107664861</v>
      </c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50"/>
      <c r="CR136" s="69">
        <v>40669.884000000005</v>
      </c>
      <c r="CS136" s="31">
        <v>132</v>
      </c>
      <c r="CT136" s="31">
        <f t="shared" si="116"/>
        <v>17424</v>
      </c>
      <c r="CU136" s="31">
        <f t="shared" si="117"/>
        <v>2299968</v>
      </c>
      <c r="CV136" s="42">
        <f t="shared" si="118"/>
        <v>64076.479246850322</v>
      </c>
      <c r="CW136" s="42">
        <f t="shared" si="119"/>
        <v>-23406.595246850316</v>
      </c>
      <c r="CX136" s="42">
        <f t="shared" si="131"/>
        <v>-23164.058528715585</v>
      </c>
      <c r="CY136" s="31">
        <f t="shared" si="132"/>
        <v>-1463.5668688253918</v>
      </c>
      <c r="CZ136" s="42">
        <f t="shared" si="133"/>
        <v>62612.912378024928</v>
      </c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50"/>
      <c r="DN136" s="69">
        <v>40669.884000000005</v>
      </c>
      <c r="DO136" s="16">
        <f t="shared" si="120"/>
        <v>-23406.595246850316</v>
      </c>
      <c r="DP136">
        <f t="shared" ref="DP136:DP146" si="136">$DS$1*DO135+$DS$2*DO134</f>
        <v>0</v>
      </c>
      <c r="DQ136" s="66">
        <f t="shared" ref="DQ136:DQ146" si="137">DP136+CV134</f>
        <v>62143.902202324374</v>
      </c>
      <c r="DR136" s="59">
        <v>31360</v>
      </c>
      <c r="DS136">
        <f t="shared" ref="DS136:DS146" si="138">$EB$29+$EB$30*DQ136+$EB$31*DR136</f>
        <v>13936.323897250224</v>
      </c>
      <c r="DT136" s="31">
        <f t="shared" ref="DT136:DT146" si="139">ABS((DS136-DN136)/DN136)</f>
        <v>0.65733062092701766</v>
      </c>
      <c r="DU136" s="31">
        <f t="shared" ref="DU136:DU146" si="140">ABS(DS136-DN136)</f>
        <v>26733.560102749783</v>
      </c>
      <c r="DV136" s="31">
        <f t="shared" ref="DV136:DV146" si="141">(DS136-DN136)^2</f>
        <v>714683235.76733506</v>
      </c>
      <c r="EJ136" s="69">
        <f t="shared" ref="EJ136:EJ146" si="142">BX136</f>
        <v>18415.440000000002</v>
      </c>
      <c r="EK136" s="59">
        <f t="shared" si="103"/>
        <v>16903.62</v>
      </c>
      <c r="EL136" s="66">
        <f t="shared" si="103"/>
        <v>15559.56</v>
      </c>
      <c r="EM136" s="59">
        <f t="shared" ref="EM136:EM146" si="143">BZ136</f>
        <v>14720</v>
      </c>
      <c r="EN136">
        <f t="shared" ref="EN136:EN146" si="144">$EV$23+$EV$24*EK136+$EV$25*EL136+$EV$26*EM136</f>
        <v>18166.324532845851</v>
      </c>
      <c r="EO136" s="31">
        <f t="shared" ref="EO136:EO146" si="145">ABS((EN136-EJ136)/EJ136)</f>
        <v>1.3527532720051852E-2</v>
      </c>
      <c r="EP136" s="31">
        <f t="shared" ref="EP136:EP146" si="146">ABS(EN136-EJ136)</f>
        <v>249.1154671541517</v>
      </c>
      <c r="EQ136" s="31">
        <f t="shared" ref="EQ136:EQ146" si="147">(EN136-EJ136)^2</f>
        <v>62058.515975431234</v>
      </c>
    </row>
    <row r="137" spans="1:147" ht="15.75" thickBot="1" x14ac:dyDescent="0.3">
      <c r="A137" s="4" t="s">
        <v>154</v>
      </c>
      <c r="B137" s="5">
        <v>24</v>
      </c>
      <c r="C137" s="5">
        <v>144</v>
      </c>
      <c r="D137" s="5">
        <v>14400</v>
      </c>
      <c r="E137" s="5">
        <v>17378.64</v>
      </c>
      <c r="F137">
        <f t="shared" si="121"/>
        <v>18415.440000000002</v>
      </c>
      <c r="G137">
        <f t="shared" si="134"/>
        <v>16903.62</v>
      </c>
      <c r="H137">
        <f t="shared" ref="H137:H200" si="148">E134</f>
        <v>15559.56</v>
      </c>
      <c r="I137">
        <f t="shared" si="100"/>
        <v>12301.92</v>
      </c>
      <c r="J137">
        <f t="shared" si="122"/>
        <v>14720</v>
      </c>
      <c r="K137">
        <f t="shared" si="135"/>
        <v>14720</v>
      </c>
      <c r="L137">
        <f t="shared" ref="L137:L200" si="149">D134</f>
        <v>13600</v>
      </c>
      <c r="M137">
        <f t="shared" si="101"/>
        <v>9760</v>
      </c>
      <c r="N137">
        <f t="shared" si="102"/>
        <v>13840</v>
      </c>
      <c r="O137">
        <f t="shared" si="123"/>
        <v>-320</v>
      </c>
      <c r="P137">
        <f t="shared" si="123"/>
        <v>-1036.8000000000029</v>
      </c>
      <c r="S137" s="43">
        <f t="shared" si="104"/>
        <v>17980.175880683277</v>
      </c>
      <c r="T137" s="31">
        <f t="shared" si="105"/>
        <v>3.4613518703608417E-2</v>
      </c>
      <c r="U137" s="31">
        <f t="shared" si="106"/>
        <v>601.53588068327736</v>
      </c>
      <c r="V137" s="31">
        <f t="shared" si="107"/>
        <v>361845.41574940609</v>
      </c>
      <c r="W137" s="31"/>
      <c r="X137" s="27"/>
      <c r="Y137" s="27"/>
      <c r="Z137" s="31"/>
      <c r="AA137" s="31"/>
      <c r="AB137" s="31"/>
      <c r="AC137" s="31"/>
      <c r="AD137" s="31"/>
      <c r="AE137" s="31"/>
      <c r="AF137" s="31"/>
      <c r="AG137" s="31"/>
      <c r="AH137" s="50"/>
      <c r="AJ137" s="122">
        <v>133</v>
      </c>
      <c r="AK137" s="123">
        <v>37340.016000000003</v>
      </c>
      <c r="AL137" s="124">
        <f t="shared" si="108"/>
        <v>2335.5630065600717</v>
      </c>
      <c r="AM137" s="124">
        <f t="shared" si="109"/>
        <v>0.93745147279636754</v>
      </c>
      <c r="AN137" s="124">
        <f t="shared" si="110"/>
        <v>35004.452993439932</v>
      </c>
      <c r="AO137" s="124">
        <f t="shared" si="111"/>
        <v>1225311729.3699458</v>
      </c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7"/>
      <c r="BC137" s="122">
        <v>133</v>
      </c>
      <c r="BD137" s="123">
        <v>37340.016000000003</v>
      </c>
      <c r="BE137" s="123">
        <v>14400</v>
      </c>
      <c r="BF137" s="123">
        <v>12880</v>
      </c>
      <c r="BG137" s="124">
        <f t="shared" si="112"/>
        <v>3858.715230481419</v>
      </c>
      <c r="BH137" s="124">
        <f t="shared" si="113"/>
        <v>0.89666005417669281</v>
      </c>
      <c r="BI137" s="124">
        <f t="shared" si="114"/>
        <v>33481.300769518581</v>
      </c>
      <c r="BJ137" s="124">
        <f t="shared" si="115"/>
        <v>1120997501.2189655</v>
      </c>
      <c r="BK137" s="124"/>
      <c r="BL137" s="124"/>
      <c r="BM137" s="124"/>
      <c r="BN137" s="124"/>
      <c r="BO137" s="124"/>
      <c r="BP137" s="124"/>
      <c r="BQ137" s="124"/>
      <c r="BR137" s="124"/>
      <c r="BS137" s="124"/>
      <c r="BT137" s="124"/>
      <c r="BU137" s="124"/>
      <c r="BV137" s="127"/>
      <c r="BX137" s="69">
        <f t="shared" si="124"/>
        <v>17378.64</v>
      </c>
      <c r="BY137" s="59">
        <f t="shared" si="125"/>
        <v>18415.440000000002</v>
      </c>
      <c r="BZ137" s="59">
        <f t="shared" si="126"/>
        <v>14400</v>
      </c>
      <c r="CA137" s="31">
        <f t="shared" si="127"/>
        <v>18327.707992424464</v>
      </c>
      <c r="CB137" s="31">
        <f t="shared" si="128"/>
        <v>5.4611177423806757E-2</v>
      </c>
      <c r="CC137" s="31">
        <f t="shared" si="129"/>
        <v>949.06799242446505</v>
      </c>
      <c r="CD137" s="31">
        <f t="shared" si="130"/>
        <v>900730.05424460443</v>
      </c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50"/>
      <c r="CR137" s="69">
        <v>37340.016000000003</v>
      </c>
      <c r="CS137" s="31">
        <v>133</v>
      </c>
      <c r="CT137" s="31">
        <f t="shared" si="116"/>
        <v>17689</v>
      </c>
      <c r="CU137" s="31">
        <f t="shared" si="117"/>
        <v>2352637</v>
      </c>
      <c r="CV137" s="42">
        <f t="shared" si="118"/>
        <v>65057.335926278785</v>
      </c>
      <c r="CW137" s="42">
        <f t="shared" si="119"/>
        <v>-27717.319926278782</v>
      </c>
      <c r="CX137" s="42">
        <f t="shared" si="131"/>
        <v>-23406.595246850316</v>
      </c>
      <c r="CY137" s="31">
        <f t="shared" si="132"/>
        <v>-1483.1239033096197</v>
      </c>
      <c r="CZ137" s="42">
        <f t="shared" si="133"/>
        <v>63574.212022969165</v>
      </c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50"/>
      <c r="DN137" s="69">
        <v>37340.016000000003</v>
      </c>
      <c r="DO137" s="16">
        <f t="shared" si="120"/>
        <v>-27717.319926278782</v>
      </c>
      <c r="DP137">
        <f t="shared" si="136"/>
        <v>0</v>
      </c>
      <c r="DQ137" s="66">
        <f t="shared" si="137"/>
        <v>63105.350528715586</v>
      </c>
      <c r="DR137" s="59">
        <v>27280</v>
      </c>
      <c r="DS137">
        <f t="shared" si="138"/>
        <v>13830.306844969971</v>
      </c>
      <c r="DT137" s="31">
        <f t="shared" si="139"/>
        <v>0.62961165188118906</v>
      </c>
      <c r="DU137" s="31">
        <f t="shared" si="140"/>
        <v>23509.709155030032</v>
      </c>
      <c r="DV137" s="31">
        <f t="shared" si="141"/>
        <v>552706424.5541029</v>
      </c>
      <c r="EJ137" s="69">
        <f t="shared" si="142"/>
        <v>17378.64</v>
      </c>
      <c r="EK137" s="59">
        <f t="shared" si="103"/>
        <v>18415.440000000002</v>
      </c>
      <c r="EL137" s="66">
        <f t="shared" si="103"/>
        <v>16903.62</v>
      </c>
      <c r="EM137" s="59">
        <f t="shared" si="143"/>
        <v>14400</v>
      </c>
      <c r="EN137">
        <f t="shared" si="144"/>
        <v>18330.779175837124</v>
      </c>
      <c r="EO137" s="31">
        <f t="shared" si="145"/>
        <v>5.4787899158802111E-2</v>
      </c>
      <c r="EP137" s="31">
        <f t="shared" si="146"/>
        <v>952.13917583712464</v>
      </c>
      <c r="EQ137" s="31">
        <f t="shared" si="147"/>
        <v>906569.01016379893</v>
      </c>
    </row>
    <row r="138" spans="1:147" ht="15.75" thickBot="1" x14ac:dyDescent="0.3">
      <c r="A138" s="4" t="s">
        <v>155</v>
      </c>
      <c r="B138" s="5">
        <v>25</v>
      </c>
      <c r="C138" s="5">
        <v>145</v>
      </c>
      <c r="D138" s="5">
        <v>14720</v>
      </c>
      <c r="E138" s="5">
        <v>16833.419999999998</v>
      </c>
      <c r="F138">
        <f t="shared" si="121"/>
        <v>17378.64</v>
      </c>
      <c r="G138">
        <f t="shared" si="134"/>
        <v>18415.440000000002</v>
      </c>
      <c r="H138">
        <f t="shared" si="148"/>
        <v>16903.62</v>
      </c>
      <c r="I138">
        <f t="shared" ref="I138:I201" si="150">E134</f>
        <v>15559.56</v>
      </c>
      <c r="J138">
        <f t="shared" si="122"/>
        <v>14400</v>
      </c>
      <c r="K138">
        <f t="shared" si="135"/>
        <v>14720</v>
      </c>
      <c r="L138">
        <f t="shared" si="149"/>
        <v>14720</v>
      </c>
      <c r="M138">
        <f t="shared" si="101"/>
        <v>13600</v>
      </c>
      <c r="N138">
        <f t="shared" si="102"/>
        <v>9760</v>
      </c>
      <c r="O138">
        <f t="shared" si="123"/>
        <v>320</v>
      </c>
      <c r="P138">
        <f t="shared" si="123"/>
        <v>-545.22000000000116</v>
      </c>
      <c r="S138" s="43">
        <f t="shared" si="104"/>
        <v>18198.761876620811</v>
      </c>
      <c r="T138" s="31">
        <f t="shared" si="105"/>
        <v>8.1109000822222249E-2</v>
      </c>
      <c r="U138" s="31">
        <f t="shared" si="106"/>
        <v>1365.3418766208124</v>
      </c>
      <c r="V138" s="31">
        <f t="shared" si="107"/>
        <v>1864158.4400544418</v>
      </c>
      <c r="W138" s="31"/>
      <c r="X138" s="27"/>
      <c r="Y138" s="27"/>
      <c r="Z138" s="31"/>
      <c r="AA138" s="31"/>
      <c r="AB138" s="31"/>
      <c r="AC138" s="31"/>
      <c r="AD138" s="31"/>
      <c r="AE138" s="31"/>
      <c r="AF138" s="31"/>
      <c r="AG138" s="31"/>
      <c r="AH138" s="50"/>
      <c r="AJ138" s="122">
        <v>134</v>
      </c>
      <c r="AK138" s="123">
        <v>31411.692000000003</v>
      </c>
      <c r="AL138" s="124">
        <f t="shared" si="108"/>
        <v>2346.4050806645419</v>
      </c>
      <c r="AM138" s="124">
        <f t="shared" si="109"/>
        <v>0.92530153801761006</v>
      </c>
      <c r="AN138" s="124">
        <f t="shared" si="110"/>
        <v>29065.28691933546</v>
      </c>
      <c r="AO138" s="124">
        <f t="shared" si="111"/>
        <v>844790903.70329297</v>
      </c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7"/>
      <c r="BC138" s="122">
        <v>134</v>
      </c>
      <c r="BD138" s="123">
        <v>31411.692000000003</v>
      </c>
      <c r="BE138" s="123">
        <v>14720</v>
      </c>
      <c r="BF138" s="123">
        <v>10400</v>
      </c>
      <c r="BG138" s="124">
        <f t="shared" si="112"/>
        <v>3628.7228926586045</v>
      </c>
      <c r="BH138" s="124">
        <f t="shared" si="113"/>
        <v>0.88447859183584876</v>
      </c>
      <c r="BI138" s="124">
        <f t="shared" si="114"/>
        <v>27782.9691073414</v>
      </c>
      <c r="BJ138" s="124">
        <f t="shared" si="115"/>
        <v>771893372.41948652</v>
      </c>
      <c r="BK138" s="124"/>
      <c r="BL138" s="124"/>
      <c r="BM138" s="124"/>
      <c r="BN138" s="124"/>
      <c r="BO138" s="124"/>
      <c r="BP138" s="124"/>
      <c r="BQ138" s="124"/>
      <c r="BR138" s="124"/>
      <c r="BS138" s="124"/>
      <c r="BT138" s="124"/>
      <c r="BU138" s="124"/>
      <c r="BV138" s="127"/>
      <c r="BX138" s="69">
        <f t="shared" si="124"/>
        <v>16833.419999999998</v>
      </c>
      <c r="BY138" s="59">
        <f t="shared" si="125"/>
        <v>17378.64</v>
      </c>
      <c r="BZ138" s="59">
        <f t="shared" si="126"/>
        <v>14720</v>
      </c>
      <c r="CA138" s="31">
        <f t="shared" si="127"/>
        <v>18278.885326413343</v>
      </c>
      <c r="CB138" s="31">
        <f t="shared" si="128"/>
        <v>8.5868785214967908E-2</v>
      </c>
      <c r="CC138" s="31">
        <f t="shared" si="129"/>
        <v>1445.4653264133449</v>
      </c>
      <c r="CD138" s="31">
        <f t="shared" si="130"/>
        <v>2089370.0098632376</v>
      </c>
      <c r="CE138" s="31"/>
      <c r="CF138" s="31"/>
      <c r="CG138" s="31"/>
      <c r="CH138" s="31"/>
      <c r="CI138" s="31"/>
      <c r="CJ138" s="31"/>
      <c r="CK138" s="31"/>
      <c r="CL138" s="31"/>
      <c r="CM138" s="31"/>
      <c r="CN138" s="31"/>
      <c r="CO138" s="31"/>
      <c r="CP138" s="50"/>
      <c r="CR138" s="69">
        <v>31411.692000000003</v>
      </c>
      <c r="CS138" s="31">
        <v>134</v>
      </c>
      <c r="CT138" s="31">
        <f t="shared" si="116"/>
        <v>17956</v>
      </c>
      <c r="CU138" s="31">
        <f t="shared" si="117"/>
        <v>2406104</v>
      </c>
      <c r="CV138" s="42">
        <f t="shared" si="118"/>
        <v>66047.968136551106</v>
      </c>
      <c r="CW138" s="42">
        <f t="shared" si="119"/>
        <v>-34636.276136551103</v>
      </c>
      <c r="CX138" s="42">
        <f t="shared" si="131"/>
        <v>-27717.319926278782</v>
      </c>
      <c r="CY138" s="31">
        <f t="shared" si="132"/>
        <v>-1830.7207202202969</v>
      </c>
      <c r="CZ138" s="42">
        <f t="shared" si="133"/>
        <v>64217.247416330807</v>
      </c>
      <c r="DA138" s="31"/>
      <c r="DB138" s="31"/>
      <c r="DC138" s="31"/>
      <c r="DD138" s="31"/>
      <c r="DE138" s="31"/>
      <c r="DF138" s="31"/>
      <c r="DG138" s="31"/>
      <c r="DH138" s="31"/>
      <c r="DI138" s="31"/>
      <c r="DJ138" s="31"/>
      <c r="DK138" s="31"/>
      <c r="DL138" s="50"/>
      <c r="DN138" s="69">
        <v>31411.692000000003</v>
      </c>
      <c r="DO138" s="16">
        <f t="shared" si="120"/>
        <v>-34636.276136551103</v>
      </c>
      <c r="DP138">
        <f t="shared" si="136"/>
        <v>0</v>
      </c>
      <c r="DQ138" s="66">
        <f t="shared" si="137"/>
        <v>64076.479246850322</v>
      </c>
      <c r="DR138" s="59">
        <v>25120</v>
      </c>
      <c r="DS138">
        <f t="shared" si="138"/>
        <v>13834.200790049572</v>
      </c>
      <c r="DT138" s="31">
        <f t="shared" si="139"/>
        <v>0.55958434871800056</v>
      </c>
      <c r="DU138" s="31">
        <f t="shared" si="140"/>
        <v>17577.491209950429</v>
      </c>
      <c r="DV138" s="31">
        <f t="shared" si="141"/>
        <v>308968197.23588461</v>
      </c>
      <c r="EJ138" s="69">
        <f t="shared" si="142"/>
        <v>16833.419999999998</v>
      </c>
      <c r="EK138" s="59">
        <f t="shared" si="103"/>
        <v>17378.64</v>
      </c>
      <c r="EL138" s="66">
        <f t="shared" si="103"/>
        <v>18415.440000000002</v>
      </c>
      <c r="EM138" s="59">
        <f t="shared" si="143"/>
        <v>14720</v>
      </c>
      <c r="EN138">
        <f t="shared" si="144"/>
        <v>18269.26580637438</v>
      </c>
      <c r="EO138" s="31">
        <f t="shared" si="145"/>
        <v>8.5297331521127742E-2</v>
      </c>
      <c r="EP138" s="31">
        <f t="shared" si="146"/>
        <v>1435.8458063743819</v>
      </c>
      <c r="EQ138" s="31">
        <f t="shared" si="147"/>
        <v>2061653.179682899</v>
      </c>
    </row>
    <row r="139" spans="1:147" ht="15.75" thickBot="1" x14ac:dyDescent="0.3">
      <c r="A139" s="4" t="s">
        <v>156</v>
      </c>
      <c r="B139" s="5">
        <v>26</v>
      </c>
      <c r="C139" s="5">
        <v>146</v>
      </c>
      <c r="D139" s="5">
        <v>12400</v>
      </c>
      <c r="E139" s="5">
        <v>15123.96</v>
      </c>
      <c r="F139">
        <f t="shared" si="121"/>
        <v>16833.419999999998</v>
      </c>
      <c r="G139">
        <f t="shared" si="134"/>
        <v>17378.64</v>
      </c>
      <c r="H139">
        <f t="shared" si="148"/>
        <v>18415.440000000002</v>
      </c>
      <c r="I139">
        <f t="shared" si="150"/>
        <v>16903.62</v>
      </c>
      <c r="J139">
        <f t="shared" si="122"/>
        <v>14720</v>
      </c>
      <c r="K139">
        <f t="shared" si="135"/>
        <v>14400</v>
      </c>
      <c r="L139">
        <f t="shared" si="149"/>
        <v>14720</v>
      </c>
      <c r="M139">
        <f t="shared" ref="M139:M202" si="151">D135</f>
        <v>14720</v>
      </c>
      <c r="N139">
        <f t="shared" ref="N139:N202" si="152">D134</f>
        <v>13600</v>
      </c>
      <c r="O139">
        <f t="shared" si="123"/>
        <v>-2320</v>
      </c>
      <c r="P139">
        <f t="shared" si="123"/>
        <v>-1709.4599999999991</v>
      </c>
      <c r="S139" s="43">
        <f t="shared" si="104"/>
        <v>16614.013406073696</v>
      </c>
      <c r="T139" s="31">
        <f t="shared" si="105"/>
        <v>9.8522702127861836E-2</v>
      </c>
      <c r="U139" s="31">
        <f t="shared" si="106"/>
        <v>1490.0534060736973</v>
      </c>
      <c r="V139" s="31">
        <f t="shared" si="107"/>
        <v>2220259.1529518263</v>
      </c>
      <c r="W139" s="31"/>
      <c r="X139" s="27"/>
      <c r="Y139" s="27"/>
      <c r="Z139" s="31"/>
      <c r="AA139" s="31"/>
      <c r="AB139" s="31"/>
      <c r="AC139" s="31"/>
      <c r="AD139" s="31"/>
      <c r="AE139" s="31"/>
      <c r="AF139" s="31"/>
      <c r="AG139" s="31"/>
      <c r="AH139" s="50"/>
      <c r="AJ139" s="122">
        <v>135</v>
      </c>
      <c r="AK139" s="123">
        <v>29355.851999999995</v>
      </c>
      <c r="AL139" s="124">
        <f t="shared" si="108"/>
        <v>2357.2471547690111</v>
      </c>
      <c r="AM139" s="124">
        <f t="shared" si="109"/>
        <v>0.91970094566599492</v>
      </c>
      <c r="AN139" s="124">
        <f t="shared" si="110"/>
        <v>26998.604845230984</v>
      </c>
      <c r="AO139" s="124">
        <f t="shared" si="111"/>
        <v>728924663.58893001</v>
      </c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7"/>
      <c r="BC139" s="122">
        <v>135</v>
      </c>
      <c r="BD139" s="123">
        <v>29355.851999999995</v>
      </c>
      <c r="BE139" s="123">
        <v>12400</v>
      </c>
      <c r="BF139" s="123">
        <v>10960</v>
      </c>
      <c r="BG139" s="124">
        <f t="shared" si="112"/>
        <v>3500.1770760162653</v>
      </c>
      <c r="BH139" s="124">
        <f t="shared" si="113"/>
        <v>0.88076731426441768</v>
      </c>
      <c r="BI139" s="124">
        <f t="shared" si="114"/>
        <v>25855.67492398373</v>
      </c>
      <c r="BJ139" s="124">
        <f t="shared" si="115"/>
        <v>668515925.77472103</v>
      </c>
      <c r="BK139" s="124"/>
      <c r="BL139" s="124"/>
      <c r="BM139" s="124"/>
      <c r="BN139" s="124"/>
      <c r="BO139" s="124"/>
      <c r="BP139" s="124"/>
      <c r="BQ139" s="124"/>
      <c r="BR139" s="124"/>
      <c r="BS139" s="124"/>
      <c r="BT139" s="124"/>
      <c r="BU139" s="124"/>
      <c r="BV139" s="127"/>
      <c r="BX139" s="69">
        <f t="shared" si="124"/>
        <v>15123.96</v>
      </c>
      <c r="BY139" s="59">
        <f t="shared" si="125"/>
        <v>16833.419999999998</v>
      </c>
      <c r="BZ139" s="59">
        <f t="shared" si="126"/>
        <v>12400</v>
      </c>
      <c r="CA139" s="31">
        <f t="shared" si="127"/>
        <v>16716.032211816309</v>
      </c>
      <c r="CB139" s="31">
        <f t="shared" si="128"/>
        <v>0.10526821095905506</v>
      </c>
      <c r="CC139" s="31">
        <f t="shared" si="129"/>
        <v>1592.0722118163103</v>
      </c>
      <c r="CD139" s="31">
        <f t="shared" si="130"/>
        <v>2534693.9276376786</v>
      </c>
      <c r="CE139" s="31"/>
      <c r="CF139" s="31"/>
      <c r="CG139" s="31"/>
      <c r="CH139" s="31"/>
      <c r="CI139" s="31"/>
      <c r="CJ139" s="31"/>
      <c r="CK139" s="31"/>
      <c r="CL139" s="31"/>
      <c r="CM139" s="31"/>
      <c r="CN139" s="31"/>
      <c r="CO139" s="31"/>
      <c r="CP139" s="50"/>
      <c r="CR139" s="69">
        <v>29355.851999999995</v>
      </c>
      <c r="CS139" s="31">
        <v>135</v>
      </c>
      <c r="CT139" s="31">
        <f t="shared" si="116"/>
        <v>18225</v>
      </c>
      <c r="CU139" s="31">
        <f t="shared" si="117"/>
        <v>2460375</v>
      </c>
      <c r="CV139" s="42">
        <f t="shared" si="118"/>
        <v>67048.423447217487</v>
      </c>
      <c r="CW139" s="42">
        <f t="shared" si="119"/>
        <v>-37692.571447217488</v>
      </c>
      <c r="CX139" s="42">
        <f t="shared" si="131"/>
        <v>-34636.276136551103</v>
      </c>
      <c r="CY139" s="31">
        <f t="shared" si="132"/>
        <v>-2388.6332137998893</v>
      </c>
      <c r="CZ139" s="42">
        <f t="shared" si="133"/>
        <v>64659.790233417596</v>
      </c>
      <c r="DA139" s="31"/>
      <c r="DB139" s="31"/>
      <c r="DC139" s="31"/>
      <c r="DD139" s="31"/>
      <c r="DE139" s="31"/>
      <c r="DF139" s="31"/>
      <c r="DG139" s="31"/>
      <c r="DH139" s="31"/>
      <c r="DI139" s="31"/>
      <c r="DJ139" s="31"/>
      <c r="DK139" s="31"/>
      <c r="DL139" s="50"/>
      <c r="DN139" s="69">
        <v>29355.851999999995</v>
      </c>
      <c r="DO139" s="16">
        <f t="shared" si="120"/>
        <v>-37692.571447217488</v>
      </c>
      <c r="DP139">
        <f t="shared" si="136"/>
        <v>0</v>
      </c>
      <c r="DQ139" s="66">
        <f t="shared" si="137"/>
        <v>65057.335926278785</v>
      </c>
      <c r="DR139" s="59">
        <v>23360</v>
      </c>
      <c r="DS139">
        <f t="shared" si="138"/>
        <v>13861.994385398135</v>
      </c>
      <c r="DT139" s="31">
        <f t="shared" si="139"/>
        <v>0.52779451315539616</v>
      </c>
      <c r="DU139" s="31">
        <f t="shared" si="140"/>
        <v>15493.85761460186</v>
      </c>
      <c r="DV139" s="31">
        <f t="shared" si="141"/>
        <v>240059623.78155604</v>
      </c>
      <c r="EJ139" s="69">
        <f t="shared" si="142"/>
        <v>15123.96</v>
      </c>
      <c r="EK139" s="59">
        <f t="shared" si="103"/>
        <v>16833.419999999998</v>
      </c>
      <c r="EL139" s="66">
        <f t="shared" si="103"/>
        <v>17378.64</v>
      </c>
      <c r="EM139" s="59">
        <f t="shared" si="143"/>
        <v>12400</v>
      </c>
      <c r="EN139">
        <f t="shared" si="144"/>
        <v>16696.267642156141</v>
      </c>
      <c r="EO139" s="31">
        <f t="shared" si="145"/>
        <v>0.10396137269314001</v>
      </c>
      <c r="EP139" s="31">
        <f t="shared" si="146"/>
        <v>1572.3076421561418</v>
      </c>
      <c r="EQ139" s="31">
        <f t="shared" si="147"/>
        <v>2472151.3215826061</v>
      </c>
    </row>
    <row r="140" spans="1:147" ht="15.75" thickBot="1" x14ac:dyDescent="0.3">
      <c r="A140" s="4" t="s">
        <v>157</v>
      </c>
      <c r="B140" s="5">
        <v>27</v>
      </c>
      <c r="C140" s="5">
        <v>147</v>
      </c>
      <c r="D140" s="5">
        <v>11440</v>
      </c>
      <c r="E140" s="5">
        <v>12676.32</v>
      </c>
      <c r="F140">
        <f t="shared" si="121"/>
        <v>15123.96</v>
      </c>
      <c r="G140">
        <f t="shared" si="134"/>
        <v>16833.419999999998</v>
      </c>
      <c r="H140">
        <f t="shared" si="148"/>
        <v>17378.64</v>
      </c>
      <c r="I140">
        <f t="shared" si="150"/>
        <v>18415.440000000002</v>
      </c>
      <c r="J140">
        <f t="shared" si="122"/>
        <v>12400</v>
      </c>
      <c r="K140">
        <f t="shared" si="135"/>
        <v>14720</v>
      </c>
      <c r="L140">
        <f t="shared" si="149"/>
        <v>14400</v>
      </c>
      <c r="M140">
        <f t="shared" si="151"/>
        <v>14720</v>
      </c>
      <c r="N140">
        <f t="shared" si="152"/>
        <v>14720</v>
      </c>
      <c r="O140">
        <f t="shared" si="123"/>
        <v>-960</v>
      </c>
      <c r="P140">
        <f t="shared" si="123"/>
        <v>-2447.6399999999994</v>
      </c>
      <c r="S140" s="43">
        <f t="shared" si="104"/>
        <v>15958.255418261097</v>
      </c>
      <c r="T140" s="31">
        <f t="shared" si="105"/>
        <v>0.25890285337235863</v>
      </c>
      <c r="U140" s="31">
        <f t="shared" si="106"/>
        <v>3281.9354182610969</v>
      </c>
      <c r="V140" s="31">
        <f t="shared" si="107"/>
        <v>10771100.089636641</v>
      </c>
      <c r="W140" s="31"/>
      <c r="X140" s="27"/>
      <c r="Y140" s="27"/>
      <c r="Z140" s="31"/>
      <c r="AA140" s="31"/>
      <c r="AB140" s="31"/>
      <c r="AC140" s="31"/>
      <c r="AD140" s="31"/>
      <c r="AE140" s="31"/>
      <c r="AF140" s="31"/>
      <c r="AG140" s="31"/>
      <c r="AH140" s="50"/>
      <c r="AJ140" s="122">
        <v>136</v>
      </c>
      <c r="AK140" s="123">
        <v>28555.200000000001</v>
      </c>
      <c r="AL140" s="124">
        <f t="shared" si="108"/>
        <v>2368.0892288734808</v>
      </c>
      <c r="AM140" s="124">
        <f t="shared" si="109"/>
        <v>0.91706977262027656</v>
      </c>
      <c r="AN140" s="124">
        <f t="shared" si="110"/>
        <v>26187.110771126521</v>
      </c>
      <c r="AO140" s="124">
        <f t="shared" si="111"/>
        <v>685764770.53925061</v>
      </c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7"/>
      <c r="BC140" s="122">
        <v>136</v>
      </c>
      <c r="BD140" s="123">
        <v>28555.200000000001</v>
      </c>
      <c r="BE140" s="123">
        <v>11440</v>
      </c>
      <c r="BF140" s="123">
        <v>14720</v>
      </c>
      <c r="BG140" s="124">
        <f t="shared" si="112"/>
        <v>3810.7485683391005</v>
      </c>
      <c r="BH140" s="124">
        <f t="shared" si="113"/>
        <v>0.86654799937177462</v>
      </c>
      <c r="BI140" s="124">
        <f t="shared" si="114"/>
        <v>24744.451431660898</v>
      </c>
      <c r="BJ140" s="124">
        <f t="shared" si="115"/>
        <v>612287876.65382504</v>
      </c>
      <c r="BK140" s="124"/>
      <c r="BL140" s="124"/>
      <c r="BM140" s="124"/>
      <c r="BN140" s="124"/>
      <c r="BO140" s="124"/>
      <c r="BP140" s="124"/>
      <c r="BQ140" s="124"/>
      <c r="BR140" s="124"/>
      <c r="BS140" s="124"/>
      <c r="BT140" s="124"/>
      <c r="BU140" s="124"/>
      <c r="BV140" s="127"/>
      <c r="BX140" s="69">
        <f t="shared" si="124"/>
        <v>12676.32</v>
      </c>
      <c r="BY140" s="59">
        <f t="shared" si="125"/>
        <v>15123.96</v>
      </c>
      <c r="BZ140" s="59">
        <f t="shared" si="126"/>
        <v>11440</v>
      </c>
      <c r="CA140" s="31">
        <f t="shared" si="127"/>
        <v>15716.535337314715</v>
      </c>
      <c r="CB140" s="31">
        <f t="shared" si="128"/>
        <v>0.23983422139191152</v>
      </c>
      <c r="CC140" s="31">
        <f t="shared" si="129"/>
        <v>3040.2153373147157</v>
      </c>
      <c r="CD140" s="31">
        <f t="shared" si="130"/>
        <v>9242909.2972436305</v>
      </c>
      <c r="CE140" s="31"/>
      <c r="CF140" s="31"/>
      <c r="CG140" s="31"/>
      <c r="CH140" s="31"/>
      <c r="CI140" s="31"/>
      <c r="CJ140" s="31"/>
      <c r="CK140" s="31"/>
      <c r="CL140" s="31"/>
      <c r="CM140" s="31"/>
      <c r="CN140" s="31"/>
      <c r="CO140" s="31"/>
      <c r="CP140" s="50"/>
      <c r="CR140" s="69">
        <v>28555.200000000001</v>
      </c>
      <c r="CS140" s="31">
        <v>136</v>
      </c>
      <c r="CT140" s="31">
        <f t="shared" si="116"/>
        <v>18496</v>
      </c>
      <c r="CU140" s="31">
        <f t="shared" si="117"/>
        <v>2515456</v>
      </c>
      <c r="CV140" s="42">
        <f t="shared" si="118"/>
        <v>68058.749427828094</v>
      </c>
      <c r="CW140" s="42">
        <f t="shared" si="119"/>
        <v>-39503.549427828097</v>
      </c>
      <c r="CX140" s="42">
        <f t="shared" si="131"/>
        <v>-37692.571447217488</v>
      </c>
      <c r="CY140" s="31">
        <f t="shared" si="132"/>
        <v>-2635.0786726333949</v>
      </c>
      <c r="CZ140" s="42">
        <f t="shared" si="133"/>
        <v>65423.670755194697</v>
      </c>
      <c r="DA140" s="31"/>
      <c r="DB140" s="31"/>
      <c r="DC140" s="31"/>
      <c r="DD140" s="31"/>
      <c r="DE140" s="31"/>
      <c r="DF140" s="31"/>
      <c r="DG140" s="31"/>
      <c r="DH140" s="31"/>
      <c r="DI140" s="31"/>
      <c r="DJ140" s="31"/>
      <c r="DK140" s="31"/>
      <c r="DL140" s="50"/>
      <c r="DN140" s="69">
        <v>28555.200000000001</v>
      </c>
      <c r="DO140" s="16">
        <f t="shared" si="120"/>
        <v>-39503.549427828097</v>
      </c>
      <c r="DP140">
        <f t="shared" si="136"/>
        <v>0</v>
      </c>
      <c r="DQ140" s="66">
        <f t="shared" si="137"/>
        <v>66047.968136551106</v>
      </c>
      <c r="DR140" s="59">
        <v>26160</v>
      </c>
      <c r="DS140">
        <f t="shared" si="138"/>
        <v>14149.110194569517</v>
      </c>
      <c r="DT140" s="31">
        <f t="shared" si="139"/>
        <v>0.50449969901910974</v>
      </c>
      <c r="DU140" s="31">
        <f t="shared" si="140"/>
        <v>14406.089805430483</v>
      </c>
      <c r="DV140" s="31">
        <f t="shared" si="141"/>
        <v>207535423.48212811</v>
      </c>
      <c r="EJ140" s="69">
        <f t="shared" si="142"/>
        <v>12676.32</v>
      </c>
      <c r="EK140" s="59">
        <f t="shared" si="103"/>
        <v>15123.96</v>
      </c>
      <c r="EL140" s="66">
        <f t="shared" si="103"/>
        <v>16833.419999999998</v>
      </c>
      <c r="EM140" s="59">
        <f t="shared" si="143"/>
        <v>11440</v>
      </c>
      <c r="EN140">
        <f t="shared" si="144"/>
        <v>15682.815661112509</v>
      </c>
      <c r="EO140" s="31">
        <f t="shared" si="145"/>
        <v>0.2371741689317175</v>
      </c>
      <c r="EP140" s="31">
        <f t="shared" si="146"/>
        <v>3006.495661112509</v>
      </c>
      <c r="EQ140" s="31">
        <f t="shared" si="147"/>
        <v>9039016.1602883432</v>
      </c>
    </row>
    <row r="141" spans="1:147" ht="15.75" thickBot="1" x14ac:dyDescent="0.3">
      <c r="A141" s="4" t="s">
        <v>158</v>
      </c>
      <c r="B141" s="5">
        <v>28</v>
      </c>
      <c r="C141" s="5">
        <v>148</v>
      </c>
      <c r="D141" s="5">
        <v>14720</v>
      </c>
      <c r="E141" s="5">
        <v>19140.84</v>
      </c>
      <c r="F141">
        <f t="shared" si="121"/>
        <v>12676.32</v>
      </c>
      <c r="G141">
        <f t="shared" si="134"/>
        <v>15123.96</v>
      </c>
      <c r="H141">
        <f t="shared" si="148"/>
        <v>16833.419999999998</v>
      </c>
      <c r="I141">
        <f t="shared" si="150"/>
        <v>17378.64</v>
      </c>
      <c r="J141">
        <f t="shared" si="122"/>
        <v>11440</v>
      </c>
      <c r="K141">
        <f t="shared" si="135"/>
        <v>12400</v>
      </c>
      <c r="L141">
        <f t="shared" si="149"/>
        <v>14720</v>
      </c>
      <c r="M141">
        <f t="shared" si="151"/>
        <v>14400</v>
      </c>
      <c r="N141">
        <f t="shared" si="152"/>
        <v>14720</v>
      </c>
      <c r="O141">
        <f t="shared" si="123"/>
        <v>3280</v>
      </c>
      <c r="P141">
        <f t="shared" si="123"/>
        <v>6464.52</v>
      </c>
      <c r="S141" s="43">
        <f t="shared" si="104"/>
        <v>18198.761876620811</v>
      </c>
      <c r="T141" s="31">
        <f t="shared" si="105"/>
        <v>4.9218222574306532E-2</v>
      </c>
      <c r="U141" s="31">
        <f t="shared" si="106"/>
        <v>942.07812337918949</v>
      </c>
      <c r="V141" s="31">
        <f t="shared" si="107"/>
        <v>887511.19054965535</v>
      </c>
      <c r="W141" s="31"/>
      <c r="X141" s="27"/>
      <c r="Y141" s="27"/>
      <c r="Z141" s="31"/>
      <c r="AA141" s="31"/>
      <c r="AB141" s="31"/>
      <c r="AC141" s="31"/>
      <c r="AD141" s="31"/>
      <c r="AE141" s="31"/>
      <c r="AF141" s="31"/>
      <c r="AG141" s="31"/>
      <c r="AH141" s="50"/>
      <c r="AJ141" s="122">
        <v>137</v>
      </c>
      <c r="AK141" s="123">
        <v>33423.288</v>
      </c>
      <c r="AL141" s="124">
        <f t="shared" si="108"/>
        <v>2378.9313029779505</v>
      </c>
      <c r="AM141" s="124">
        <f t="shared" si="109"/>
        <v>0.92882413893636229</v>
      </c>
      <c r="AN141" s="124">
        <f t="shared" si="110"/>
        <v>31044.356697022049</v>
      </c>
      <c r="AO141" s="124">
        <f t="shared" si="111"/>
        <v>963752082.73193777</v>
      </c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7"/>
      <c r="BC141" s="122">
        <v>137</v>
      </c>
      <c r="BD141" s="123">
        <v>33423.288</v>
      </c>
      <c r="BE141" s="123">
        <v>14720</v>
      </c>
      <c r="BF141" s="123">
        <v>11600</v>
      </c>
      <c r="BG141" s="124">
        <f t="shared" si="112"/>
        <v>3752.4420843365206</v>
      </c>
      <c r="BH141" s="124">
        <f t="shared" si="113"/>
        <v>0.88772971455302296</v>
      </c>
      <c r="BI141" s="124">
        <f t="shared" si="114"/>
        <v>29670.845915663478</v>
      </c>
      <c r="BJ141" s="124">
        <f t="shared" si="115"/>
        <v>880359097.35104406</v>
      </c>
      <c r="BK141" s="124"/>
      <c r="BL141" s="124"/>
      <c r="BM141" s="124"/>
      <c r="BN141" s="124"/>
      <c r="BO141" s="124"/>
      <c r="BP141" s="124"/>
      <c r="BQ141" s="124"/>
      <c r="BR141" s="124"/>
      <c r="BS141" s="124"/>
      <c r="BT141" s="124"/>
      <c r="BU141" s="124"/>
      <c r="BV141" s="127"/>
      <c r="BX141" s="69">
        <f t="shared" si="124"/>
        <v>19140.84</v>
      </c>
      <c r="BY141" s="59">
        <f t="shared" si="125"/>
        <v>12676.32</v>
      </c>
      <c r="BZ141" s="59">
        <f t="shared" si="126"/>
        <v>14720</v>
      </c>
      <c r="CA141" s="31">
        <f t="shared" si="127"/>
        <v>17160.866641343942</v>
      </c>
      <c r="CB141" s="31">
        <f t="shared" si="128"/>
        <v>0.10344234415292421</v>
      </c>
      <c r="CC141" s="31">
        <f t="shared" si="129"/>
        <v>1979.9733586560578</v>
      </c>
      <c r="CD141" s="31">
        <f t="shared" si="130"/>
        <v>3920294.50098775</v>
      </c>
      <c r="CE141" s="31"/>
      <c r="CF141" s="31"/>
      <c r="CG141" s="31"/>
      <c r="CH141" s="31"/>
      <c r="CI141" s="31"/>
      <c r="CJ141" s="31"/>
      <c r="CK141" s="31"/>
      <c r="CL141" s="31"/>
      <c r="CM141" s="31"/>
      <c r="CN141" s="31"/>
      <c r="CO141" s="31"/>
      <c r="CP141" s="50"/>
      <c r="CR141" s="69">
        <v>33423.288</v>
      </c>
      <c r="CS141" s="31">
        <v>137</v>
      </c>
      <c r="CT141" s="31">
        <f t="shared" si="116"/>
        <v>18769</v>
      </c>
      <c r="CU141" s="31">
        <f t="shared" si="117"/>
        <v>2571353</v>
      </c>
      <c r="CV141" s="42">
        <f t="shared" si="118"/>
        <v>69078.993647933094</v>
      </c>
      <c r="CW141" s="42">
        <f t="shared" si="119"/>
        <v>-35655.705647933093</v>
      </c>
      <c r="CX141" s="42">
        <f t="shared" si="131"/>
        <v>-39503.549427828097</v>
      </c>
      <c r="CY141" s="31">
        <f t="shared" si="132"/>
        <v>-2781.1075258699775</v>
      </c>
      <c r="CZ141" s="42">
        <f t="shared" si="133"/>
        <v>66297.886122063122</v>
      </c>
      <c r="DA141" s="31"/>
      <c r="DB141" s="31"/>
      <c r="DC141" s="31"/>
      <c r="DD141" s="31"/>
      <c r="DE141" s="31"/>
      <c r="DF141" s="31"/>
      <c r="DG141" s="31"/>
      <c r="DH141" s="31"/>
      <c r="DI141" s="31"/>
      <c r="DJ141" s="31"/>
      <c r="DK141" s="31"/>
      <c r="DL141" s="50"/>
      <c r="DN141" s="69">
        <v>33423.288</v>
      </c>
      <c r="DO141" s="16">
        <f t="shared" si="120"/>
        <v>-35655.705647933093</v>
      </c>
      <c r="DP141">
        <f t="shared" si="136"/>
        <v>0</v>
      </c>
      <c r="DQ141" s="66">
        <f t="shared" si="137"/>
        <v>67048.423447217487</v>
      </c>
      <c r="DR141" s="59">
        <v>26320</v>
      </c>
      <c r="DS141">
        <f t="shared" si="138"/>
        <v>14288.102959828058</v>
      </c>
      <c r="DT141" s="31">
        <f t="shared" si="139"/>
        <v>0.57251055133091455</v>
      </c>
      <c r="DU141" s="31">
        <f t="shared" si="140"/>
        <v>19135.185040171942</v>
      </c>
      <c r="DV141" s="31">
        <f t="shared" si="141"/>
        <v>366155306.52162009</v>
      </c>
      <c r="EJ141" s="69">
        <f t="shared" si="142"/>
        <v>19140.84</v>
      </c>
      <c r="EK141" s="59">
        <f t="shared" si="103"/>
        <v>12676.32</v>
      </c>
      <c r="EL141" s="66">
        <f t="shared" si="103"/>
        <v>15123.96</v>
      </c>
      <c r="EM141" s="59">
        <f t="shared" si="143"/>
        <v>14720</v>
      </c>
      <c r="EN141">
        <f t="shared" si="144"/>
        <v>17133.936043971589</v>
      </c>
      <c r="EO141" s="31">
        <f t="shared" si="145"/>
        <v>0.10484931466061108</v>
      </c>
      <c r="EP141" s="31">
        <f t="shared" si="146"/>
        <v>2006.9039560284109</v>
      </c>
      <c r="EQ141" s="31">
        <f t="shared" si="147"/>
        <v>4027663.488722486</v>
      </c>
    </row>
    <row r="142" spans="1:147" ht="15.75" thickBot="1" x14ac:dyDescent="0.3">
      <c r="A142" s="4" t="s">
        <v>159</v>
      </c>
      <c r="B142" s="5">
        <v>29</v>
      </c>
      <c r="C142" s="5">
        <v>149</v>
      </c>
      <c r="D142" s="5">
        <v>15200</v>
      </c>
      <c r="E142" s="5">
        <v>18239.760000000002</v>
      </c>
      <c r="F142">
        <f t="shared" si="121"/>
        <v>19140.84</v>
      </c>
      <c r="G142">
        <f t="shared" si="134"/>
        <v>12676.32</v>
      </c>
      <c r="H142">
        <f t="shared" si="148"/>
        <v>15123.96</v>
      </c>
      <c r="I142">
        <f t="shared" si="150"/>
        <v>16833.419999999998</v>
      </c>
      <c r="J142">
        <f t="shared" si="122"/>
        <v>14720</v>
      </c>
      <c r="K142">
        <f t="shared" si="135"/>
        <v>11440</v>
      </c>
      <c r="L142">
        <f t="shared" si="149"/>
        <v>12400</v>
      </c>
      <c r="M142">
        <f t="shared" si="151"/>
        <v>14720</v>
      </c>
      <c r="N142">
        <f t="shared" si="152"/>
        <v>14400</v>
      </c>
      <c r="O142">
        <f t="shared" si="123"/>
        <v>480</v>
      </c>
      <c r="P142">
        <f t="shared" si="123"/>
        <v>-901.07999999999811</v>
      </c>
      <c r="S142" s="43">
        <f t="shared" si="104"/>
        <v>18526.64087052711</v>
      </c>
      <c r="T142" s="31">
        <f t="shared" si="105"/>
        <v>1.5728324853348265E-2</v>
      </c>
      <c r="U142" s="31">
        <f t="shared" si="106"/>
        <v>286.88087052710762</v>
      </c>
      <c r="V142" s="31">
        <f t="shared" si="107"/>
        <v>82300.633874391089</v>
      </c>
      <c r="W142" s="31"/>
      <c r="X142" s="27"/>
      <c r="Y142" s="27"/>
      <c r="Z142" s="31"/>
      <c r="AA142" s="31"/>
      <c r="AB142" s="31"/>
      <c r="AC142" s="31"/>
      <c r="AD142" s="31"/>
      <c r="AE142" s="31"/>
      <c r="AF142" s="31"/>
      <c r="AG142" s="31"/>
      <c r="AH142" s="50"/>
      <c r="AJ142" s="122">
        <v>138</v>
      </c>
      <c r="AK142" s="123">
        <v>37107.983999999997</v>
      </c>
      <c r="AL142" s="124">
        <f t="shared" si="108"/>
        <v>2389.7733770824198</v>
      </c>
      <c r="AM142" s="124">
        <f t="shared" si="109"/>
        <v>0.93559948238949275</v>
      </c>
      <c r="AN142" s="124">
        <f t="shared" si="110"/>
        <v>34718.210622917577</v>
      </c>
      <c r="AO142" s="124">
        <f t="shared" si="111"/>
        <v>1205354148.8572669</v>
      </c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7"/>
      <c r="BC142" s="122">
        <v>138</v>
      </c>
      <c r="BD142" s="123">
        <v>37107.983999999997</v>
      </c>
      <c r="BE142" s="123">
        <v>15200</v>
      </c>
      <c r="BF142" s="123">
        <v>17120</v>
      </c>
      <c r="BG142" s="124">
        <f t="shared" si="112"/>
        <v>4360.0913535222517</v>
      </c>
      <c r="BH142" s="124">
        <f t="shared" si="113"/>
        <v>0.88250260769967315</v>
      </c>
      <c r="BI142" s="124">
        <f t="shared" si="114"/>
        <v>32747.892646477747</v>
      </c>
      <c r="BJ142" s="124">
        <f t="shared" si="115"/>
        <v>1072424472.7852312</v>
      </c>
      <c r="BK142" s="124"/>
      <c r="BL142" s="124"/>
      <c r="BM142" s="124"/>
      <c r="BN142" s="124"/>
      <c r="BO142" s="124"/>
      <c r="BP142" s="124"/>
      <c r="BQ142" s="124"/>
      <c r="BR142" s="124"/>
      <c r="BS142" s="124"/>
      <c r="BT142" s="124"/>
      <c r="BU142" s="124"/>
      <c r="BV142" s="127"/>
      <c r="BX142" s="69">
        <f t="shared" si="124"/>
        <v>18239.760000000002</v>
      </c>
      <c r="BY142" s="59">
        <f t="shared" si="125"/>
        <v>19140.84</v>
      </c>
      <c r="BZ142" s="59">
        <f t="shared" si="126"/>
        <v>15200</v>
      </c>
      <c r="CA142" s="31">
        <f t="shared" si="127"/>
        <v>18994.392881746262</v>
      </c>
      <c r="CB142" s="31">
        <f t="shared" si="128"/>
        <v>4.1372961143472275E-2</v>
      </c>
      <c r="CC142" s="31">
        <f t="shared" si="129"/>
        <v>754.63288174625995</v>
      </c>
      <c r="CD142" s="31">
        <f t="shared" si="130"/>
        <v>569470.7862126648</v>
      </c>
      <c r="CE142" s="31"/>
      <c r="CF142" s="31"/>
      <c r="CG142" s="31"/>
      <c r="CH142" s="31"/>
      <c r="CI142" s="31"/>
      <c r="CJ142" s="31"/>
      <c r="CK142" s="31"/>
      <c r="CL142" s="31"/>
      <c r="CM142" s="31"/>
      <c r="CN142" s="31"/>
      <c r="CO142" s="31"/>
      <c r="CP142" s="50"/>
      <c r="CR142" s="69">
        <v>37107.983999999997</v>
      </c>
      <c r="CS142" s="31">
        <v>138</v>
      </c>
      <c r="CT142" s="31">
        <f t="shared" si="116"/>
        <v>19044</v>
      </c>
      <c r="CU142" s="31">
        <f t="shared" si="117"/>
        <v>2628072</v>
      </c>
      <c r="CV142" s="42">
        <f t="shared" si="118"/>
        <v>70109.203677082667</v>
      </c>
      <c r="CW142" s="42">
        <f t="shared" si="119"/>
        <v>-33001.21967708267</v>
      </c>
      <c r="CX142" s="42">
        <f t="shared" si="131"/>
        <v>-35655.705647933093</v>
      </c>
      <c r="CY142" s="31">
        <f t="shared" si="132"/>
        <v>-2470.8352748390016</v>
      </c>
      <c r="CZ142" s="42">
        <f t="shared" si="133"/>
        <v>67638.368402243665</v>
      </c>
      <c r="DA142" s="31"/>
      <c r="DB142" s="31"/>
      <c r="DC142" s="31"/>
      <c r="DD142" s="31"/>
      <c r="DE142" s="31"/>
      <c r="DF142" s="31"/>
      <c r="DG142" s="31"/>
      <c r="DH142" s="31"/>
      <c r="DI142" s="31"/>
      <c r="DJ142" s="31"/>
      <c r="DK142" s="31"/>
      <c r="DL142" s="50"/>
      <c r="DN142" s="69">
        <v>37107.983999999997</v>
      </c>
      <c r="DO142" s="16">
        <f t="shared" si="120"/>
        <v>-33001.21967708267</v>
      </c>
      <c r="DP142">
        <f t="shared" si="136"/>
        <v>0</v>
      </c>
      <c r="DQ142" s="66">
        <f t="shared" si="137"/>
        <v>68058.749427828094</v>
      </c>
      <c r="DR142" s="59">
        <v>32320</v>
      </c>
      <c r="DS142">
        <f t="shared" si="138"/>
        <v>14758.866106344771</v>
      </c>
      <c r="DT142" s="31">
        <f t="shared" si="139"/>
        <v>0.60227248922105892</v>
      </c>
      <c r="DU142" s="31">
        <f t="shared" si="140"/>
        <v>22349.117893655224</v>
      </c>
      <c r="DV142" s="31">
        <f t="shared" si="141"/>
        <v>499483070.6245001</v>
      </c>
      <c r="EJ142" s="69">
        <f t="shared" si="142"/>
        <v>18239.760000000002</v>
      </c>
      <c r="EK142" s="59">
        <f t="shared" si="103"/>
        <v>19140.84</v>
      </c>
      <c r="EL142" s="66">
        <f t="shared" si="103"/>
        <v>12676.32</v>
      </c>
      <c r="EM142" s="59">
        <f t="shared" si="143"/>
        <v>15200</v>
      </c>
      <c r="EN142">
        <f t="shared" si="144"/>
        <v>19026.036773482556</v>
      </c>
      <c r="EO142" s="31">
        <f t="shared" si="145"/>
        <v>4.3107846456453033E-2</v>
      </c>
      <c r="EP142" s="31">
        <f t="shared" si="146"/>
        <v>786.27677348255384</v>
      </c>
      <c r="EQ142" s="31">
        <f t="shared" si="147"/>
        <v>618231.16451813525</v>
      </c>
    </row>
    <row r="143" spans="1:147" ht="15.75" thickBot="1" x14ac:dyDescent="0.3">
      <c r="A143" s="4" t="s">
        <v>160</v>
      </c>
      <c r="B143" s="5">
        <v>30</v>
      </c>
      <c r="C143" s="5">
        <v>150</v>
      </c>
      <c r="D143" s="5">
        <v>15200</v>
      </c>
      <c r="E143" s="5">
        <v>20040.480000000003</v>
      </c>
      <c r="F143">
        <f t="shared" si="121"/>
        <v>18239.760000000002</v>
      </c>
      <c r="G143">
        <f t="shared" si="134"/>
        <v>19140.84</v>
      </c>
      <c r="H143">
        <f t="shared" si="148"/>
        <v>12676.32</v>
      </c>
      <c r="I143">
        <f t="shared" si="150"/>
        <v>15123.96</v>
      </c>
      <c r="J143">
        <f t="shared" si="122"/>
        <v>15200</v>
      </c>
      <c r="K143">
        <f t="shared" si="135"/>
        <v>14720</v>
      </c>
      <c r="L143">
        <f t="shared" si="149"/>
        <v>11440</v>
      </c>
      <c r="M143">
        <f t="shared" si="151"/>
        <v>12400</v>
      </c>
      <c r="N143">
        <f t="shared" si="152"/>
        <v>14720</v>
      </c>
      <c r="O143">
        <f t="shared" si="123"/>
        <v>0</v>
      </c>
      <c r="P143">
        <f t="shared" si="123"/>
        <v>1800.7200000000012</v>
      </c>
      <c r="S143" s="43">
        <f t="shared" si="104"/>
        <v>18526.64087052711</v>
      </c>
      <c r="T143" s="31">
        <f t="shared" si="105"/>
        <v>7.5539065405264408E-2</v>
      </c>
      <c r="U143" s="31">
        <f t="shared" si="106"/>
        <v>1513.8391294728935</v>
      </c>
      <c r="V143" s="31">
        <f t="shared" si="107"/>
        <v>2291708.909923248</v>
      </c>
      <c r="W143" s="31"/>
      <c r="X143" s="27"/>
      <c r="Y143" s="27"/>
      <c r="Z143" s="31"/>
      <c r="AA143" s="31"/>
      <c r="AB143" s="31"/>
      <c r="AC143" s="31"/>
      <c r="AD143" s="31"/>
      <c r="AE143" s="31"/>
      <c r="AF143" s="31"/>
      <c r="AG143" s="31"/>
      <c r="AH143" s="50"/>
      <c r="AJ143" s="122">
        <v>139</v>
      </c>
      <c r="AK143" s="123">
        <v>35762.639999999999</v>
      </c>
      <c r="AL143" s="124">
        <f t="shared" si="108"/>
        <v>2400.6154511868899</v>
      </c>
      <c r="AM143" s="124">
        <f t="shared" si="109"/>
        <v>0.93287365107310627</v>
      </c>
      <c r="AN143" s="124">
        <f t="shared" si="110"/>
        <v>33362.024548813111</v>
      </c>
      <c r="AO143" s="124">
        <f t="shared" si="111"/>
        <v>1113024681.9956086</v>
      </c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7"/>
      <c r="BC143" s="122">
        <v>139</v>
      </c>
      <c r="BD143" s="123">
        <v>35762.639999999999</v>
      </c>
      <c r="BE143" s="123">
        <v>15200</v>
      </c>
      <c r="BF143" s="123">
        <v>12160</v>
      </c>
      <c r="BG143" s="124">
        <f t="shared" si="112"/>
        <v>3848.7186945868657</v>
      </c>
      <c r="BH143" s="124">
        <f t="shared" si="113"/>
        <v>0.8923815832783355</v>
      </c>
      <c r="BI143" s="124">
        <f t="shared" si="114"/>
        <v>31913.921305413132</v>
      </c>
      <c r="BJ143" s="124">
        <f t="shared" si="115"/>
        <v>1018498373.0881022</v>
      </c>
      <c r="BK143" s="124"/>
      <c r="BL143" s="124"/>
      <c r="BM143" s="124"/>
      <c r="BN143" s="124"/>
      <c r="BO143" s="124"/>
      <c r="BP143" s="124"/>
      <c r="BQ143" s="124"/>
      <c r="BR143" s="124"/>
      <c r="BS143" s="124"/>
      <c r="BT143" s="124"/>
      <c r="BU143" s="124"/>
      <c r="BV143" s="127"/>
      <c r="BX143" s="69">
        <f t="shared" si="124"/>
        <v>20040.480000000003</v>
      </c>
      <c r="BY143" s="59">
        <f t="shared" si="125"/>
        <v>18239.760000000002</v>
      </c>
      <c r="BZ143" s="59">
        <f t="shared" si="126"/>
        <v>15200</v>
      </c>
      <c r="CA143" s="31">
        <f t="shared" si="127"/>
        <v>18780.153043380873</v>
      </c>
      <c r="CB143" s="31">
        <f t="shared" si="128"/>
        <v>6.2889060372762026E-2</v>
      </c>
      <c r="CC143" s="31">
        <f t="shared" si="129"/>
        <v>1260.3269566191302</v>
      </c>
      <c r="CD143" s="31">
        <f t="shared" si="130"/>
        <v>1588424.0375808389</v>
      </c>
      <c r="CE143" s="31"/>
      <c r="CF143" s="31"/>
      <c r="CG143" s="31"/>
      <c r="CH143" s="31"/>
      <c r="CI143" s="31"/>
      <c r="CJ143" s="31"/>
      <c r="CK143" s="31"/>
      <c r="CL143" s="31"/>
      <c r="CM143" s="31"/>
      <c r="CN143" s="31"/>
      <c r="CO143" s="31"/>
      <c r="CP143" s="50"/>
      <c r="CR143" s="69">
        <v>35762.639999999999</v>
      </c>
      <c r="CS143" s="31">
        <v>139</v>
      </c>
      <c r="CT143" s="31">
        <f t="shared" si="116"/>
        <v>19321</v>
      </c>
      <c r="CU143" s="31">
        <f t="shared" si="117"/>
        <v>2685619</v>
      </c>
      <c r="CV143" s="42">
        <f t="shared" si="118"/>
        <v>71149.427084826981</v>
      </c>
      <c r="CW143" s="42">
        <f t="shared" si="119"/>
        <v>-35386.787084826981</v>
      </c>
      <c r="CX143" s="42">
        <f t="shared" si="131"/>
        <v>-33001.21967708267</v>
      </c>
      <c r="CY143" s="31">
        <f t="shared" si="132"/>
        <v>-2256.7898549575375</v>
      </c>
      <c r="CZ143" s="42">
        <f t="shared" si="133"/>
        <v>68892.637229869448</v>
      </c>
      <c r="DA143" s="31"/>
      <c r="DB143" s="31"/>
      <c r="DC143" s="31"/>
      <c r="DD143" s="31"/>
      <c r="DE143" s="31"/>
      <c r="DF143" s="31"/>
      <c r="DG143" s="31"/>
      <c r="DH143" s="31"/>
      <c r="DI143" s="31"/>
      <c r="DJ143" s="31"/>
      <c r="DK143" s="31"/>
      <c r="DL143" s="50"/>
      <c r="DN143" s="69">
        <v>35762.639999999999</v>
      </c>
      <c r="DO143" s="16">
        <f t="shared" si="120"/>
        <v>-35386.787084826981</v>
      </c>
      <c r="DP143">
        <f t="shared" si="136"/>
        <v>0</v>
      </c>
      <c r="DQ143" s="66">
        <f t="shared" si="137"/>
        <v>69078.993647933094</v>
      </c>
      <c r="DR143" s="59">
        <v>27360</v>
      </c>
      <c r="DS143">
        <f t="shared" si="138"/>
        <v>14610.685795012549</v>
      </c>
      <c r="DT143" s="31">
        <f t="shared" si="139"/>
        <v>0.59145393642604271</v>
      </c>
      <c r="DU143" s="31">
        <f t="shared" si="140"/>
        <v>21151.954204987451</v>
      </c>
      <c r="DV143" s="31">
        <f t="shared" si="141"/>
        <v>447405166.68988627</v>
      </c>
      <c r="EJ143" s="69">
        <f t="shared" si="142"/>
        <v>20040.480000000003</v>
      </c>
      <c r="EK143" s="59">
        <f t="shared" si="103"/>
        <v>18239.760000000002</v>
      </c>
      <c r="EL143" s="66">
        <f t="shared" si="103"/>
        <v>19140.84</v>
      </c>
      <c r="EM143" s="59">
        <f t="shared" si="143"/>
        <v>15200</v>
      </c>
      <c r="EN143">
        <f t="shared" si="144"/>
        <v>18775.447438507021</v>
      </c>
      <c r="EO143" s="31">
        <f t="shared" si="145"/>
        <v>6.3123865371137927E-2</v>
      </c>
      <c r="EP143" s="31">
        <f t="shared" si="146"/>
        <v>1265.0325614929825</v>
      </c>
      <c r="EQ143" s="31">
        <f t="shared" si="147"/>
        <v>1600307.3816374966</v>
      </c>
    </row>
    <row r="144" spans="1:147" ht="15.75" thickBot="1" x14ac:dyDescent="0.3">
      <c r="A144" s="4" t="s">
        <v>161</v>
      </c>
      <c r="B144" s="5">
        <v>31</v>
      </c>
      <c r="C144" s="5">
        <v>151</v>
      </c>
      <c r="D144" s="5">
        <v>14720</v>
      </c>
      <c r="E144" s="5">
        <v>18849.419999999998</v>
      </c>
      <c r="F144">
        <f t="shared" si="121"/>
        <v>20040.480000000003</v>
      </c>
      <c r="G144">
        <f t="shared" si="134"/>
        <v>18239.760000000002</v>
      </c>
      <c r="H144">
        <f t="shared" si="148"/>
        <v>19140.84</v>
      </c>
      <c r="I144">
        <f t="shared" si="150"/>
        <v>12676.32</v>
      </c>
      <c r="J144">
        <f t="shared" si="122"/>
        <v>15200</v>
      </c>
      <c r="K144">
        <f t="shared" si="135"/>
        <v>15200</v>
      </c>
      <c r="L144">
        <f t="shared" si="149"/>
        <v>14720</v>
      </c>
      <c r="M144">
        <f t="shared" si="151"/>
        <v>11440</v>
      </c>
      <c r="N144">
        <f t="shared" si="152"/>
        <v>12400</v>
      </c>
      <c r="O144">
        <f t="shared" si="123"/>
        <v>-480</v>
      </c>
      <c r="P144">
        <f t="shared" si="123"/>
        <v>-1191.0600000000049</v>
      </c>
      <c r="S144" s="43">
        <f t="shared" si="104"/>
        <v>18198.761876620811</v>
      </c>
      <c r="T144" s="31">
        <f t="shared" si="105"/>
        <v>3.4518734442714291E-2</v>
      </c>
      <c r="U144" s="31">
        <f t="shared" si="106"/>
        <v>650.6581233791876</v>
      </c>
      <c r="V144" s="31">
        <f t="shared" si="107"/>
        <v>423355.99351932609</v>
      </c>
      <c r="W144" s="31"/>
      <c r="X144" s="27"/>
      <c r="Y144" s="27"/>
      <c r="Z144" s="31"/>
      <c r="AA144" s="31"/>
      <c r="AB144" s="31"/>
      <c r="AC144" s="31"/>
      <c r="AD144" s="31"/>
      <c r="AE144" s="31"/>
      <c r="AF144" s="31"/>
      <c r="AG144" s="31"/>
      <c r="AH144" s="50"/>
      <c r="AJ144" s="122">
        <v>140</v>
      </c>
      <c r="AK144" s="123">
        <v>36206.832000000002</v>
      </c>
      <c r="AL144" s="124">
        <f t="shared" si="108"/>
        <v>2411.4575252913592</v>
      </c>
      <c r="AM144" s="124">
        <f t="shared" si="109"/>
        <v>0.93339772103531848</v>
      </c>
      <c r="AN144" s="124">
        <f t="shared" si="110"/>
        <v>33795.374474708646</v>
      </c>
      <c r="AO144" s="124">
        <f t="shared" si="111"/>
        <v>1142127335.8857887</v>
      </c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7"/>
      <c r="BC144" s="122">
        <v>140</v>
      </c>
      <c r="BD144" s="123">
        <v>36206.832000000002</v>
      </c>
      <c r="BE144" s="123">
        <v>14720</v>
      </c>
      <c r="BF144" s="123">
        <v>16240</v>
      </c>
      <c r="BG144" s="124">
        <f t="shared" si="112"/>
        <v>4230.8229588244612</v>
      </c>
      <c r="BH144" s="124">
        <f t="shared" si="113"/>
        <v>0.88314849090291958</v>
      </c>
      <c r="BI144" s="124">
        <f t="shared" si="114"/>
        <v>31976.009041175541</v>
      </c>
      <c r="BJ144" s="124">
        <f t="shared" si="115"/>
        <v>1022465154.20134</v>
      </c>
      <c r="BK144" s="124"/>
      <c r="BL144" s="124"/>
      <c r="BM144" s="124"/>
      <c r="BN144" s="124"/>
      <c r="BO144" s="124"/>
      <c r="BP144" s="124"/>
      <c r="BQ144" s="124"/>
      <c r="BR144" s="124"/>
      <c r="BS144" s="124"/>
      <c r="BT144" s="124"/>
      <c r="BU144" s="124"/>
      <c r="BV144" s="127"/>
      <c r="BX144" s="69">
        <f t="shared" si="124"/>
        <v>18849.419999999998</v>
      </c>
      <c r="BY144" s="59">
        <f t="shared" si="125"/>
        <v>20040.480000000003</v>
      </c>
      <c r="BZ144" s="59">
        <f t="shared" si="126"/>
        <v>14720</v>
      </c>
      <c r="CA144" s="31">
        <f t="shared" si="127"/>
        <v>18911.761620809542</v>
      </c>
      <c r="CB144" s="31">
        <f t="shared" si="128"/>
        <v>3.3073495529063555E-3</v>
      </c>
      <c r="CC144" s="31">
        <f t="shared" si="129"/>
        <v>62.341620809544111</v>
      </c>
      <c r="CD144" s="31">
        <f t="shared" si="130"/>
        <v>3886.4776851609831</v>
      </c>
      <c r="CE144" s="31"/>
      <c r="CF144" s="31"/>
      <c r="CG144" s="31"/>
      <c r="CH144" s="31"/>
      <c r="CI144" s="31"/>
      <c r="CJ144" s="31"/>
      <c r="CK144" s="31"/>
      <c r="CL144" s="31"/>
      <c r="CM144" s="31"/>
      <c r="CN144" s="31"/>
      <c r="CO144" s="31"/>
      <c r="CP144" s="50"/>
      <c r="CR144" s="69">
        <v>36206.832000000002</v>
      </c>
      <c r="CS144" s="31">
        <v>140</v>
      </c>
      <c r="CT144" s="31">
        <f t="shared" si="116"/>
        <v>19600</v>
      </c>
      <c r="CU144" s="31">
        <f t="shared" si="117"/>
        <v>2744000</v>
      </c>
      <c r="CV144" s="42">
        <f t="shared" si="118"/>
        <v>72199.711440716201</v>
      </c>
      <c r="CW144" s="42">
        <f t="shared" si="119"/>
        <v>-35992.879440716199</v>
      </c>
      <c r="CX144" s="42">
        <f t="shared" si="131"/>
        <v>-35386.787084826981</v>
      </c>
      <c r="CY144" s="31">
        <f t="shared" si="132"/>
        <v>-2449.1509309072358</v>
      </c>
      <c r="CZ144" s="42">
        <f t="shared" si="133"/>
        <v>69750.560509808958</v>
      </c>
      <c r="DA144" s="31"/>
      <c r="DB144" s="31"/>
      <c r="DC144" s="31"/>
      <c r="DD144" s="31"/>
      <c r="DE144" s="31"/>
      <c r="DF144" s="31"/>
      <c r="DG144" s="31"/>
      <c r="DH144" s="31"/>
      <c r="DI144" s="31"/>
      <c r="DJ144" s="31"/>
      <c r="DK144" s="31"/>
      <c r="DL144" s="50"/>
      <c r="DN144" s="69">
        <v>36206.832000000002</v>
      </c>
      <c r="DO144" s="16">
        <f t="shared" si="120"/>
        <v>-35992.879440716199</v>
      </c>
      <c r="DP144">
        <f t="shared" si="136"/>
        <v>0</v>
      </c>
      <c r="DQ144" s="66">
        <f t="shared" si="137"/>
        <v>70109.203677082667</v>
      </c>
      <c r="DR144" s="59">
        <v>30960</v>
      </c>
      <c r="DS144">
        <f t="shared" si="138"/>
        <v>14948.21431957956</v>
      </c>
      <c r="DT144" s="31">
        <f t="shared" si="139"/>
        <v>0.58714382082421468</v>
      </c>
      <c r="DU144" s="31">
        <f t="shared" si="140"/>
        <v>21258.617680420444</v>
      </c>
      <c r="DV144" s="31">
        <f t="shared" si="141"/>
        <v>451928825.68228471</v>
      </c>
      <c r="EJ144" s="69">
        <f t="shared" si="142"/>
        <v>18849.419999999998</v>
      </c>
      <c r="EK144" s="59">
        <f t="shared" si="103"/>
        <v>20040.480000000003</v>
      </c>
      <c r="EL144" s="66">
        <f t="shared" si="103"/>
        <v>18239.760000000002</v>
      </c>
      <c r="EM144" s="59">
        <f t="shared" si="143"/>
        <v>14720</v>
      </c>
      <c r="EN144">
        <f t="shared" si="144"/>
        <v>18921.433507675632</v>
      </c>
      <c r="EO144" s="31">
        <f t="shared" si="145"/>
        <v>3.8204627874828074E-3</v>
      </c>
      <c r="EP144" s="31">
        <f t="shared" si="146"/>
        <v>72.013507675634173</v>
      </c>
      <c r="EQ144" s="31">
        <f t="shared" si="147"/>
        <v>5185.9452877486219</v>
      </c>
    </row>
    <row r="145" spans="1:147" ht="15.75" thickBot="1" x14ac:dyDescent="0.3">
      <c r="A145" s="4" t="s">
        <v>163</v>
      </c>
      <c r="B145" s="5">
        <v>1</v>
      </c>
      <c r="C145" s="5">
        <v>152</v>
      </c>
      <c r="D145" s="5">
        <v>12720</v>
      </c>
      <c r="E145" s="5">
        <v>17111.879999999997</v>
      </c>
      <c r="F145">
        <f t="shared" si="121"/>
        <v>18849.419999999998</v>
      </c>
      <c r="G145">
        <f t="shared" si="134"/>
        <v>20040.480000000003</v>
      </c>
      <c r="H145">
        <f t="shared" si="148"/>
        <v>18239.760000000002</v>
      </c>
      <c r="I145">
        <f t="shared" si="150"/>
        <v>19140.84</v>
      </c>
      <c r="J145">
        <f t="shared" si="122"/>
        <v>14720</v>
      </c>
      <c r="K145">
        <f t="shared" si="135"/>
        <v>15200</v>
      </c>
      <c r="L145">
        <f t="shared" si="149"/>
        <v>15200</v>
      </c>
      <c r="M145">
        <f t="shared" si="151"/>
        <v>14720</v>
      </c>
      <c r="N145">
        <f t="shared" si="152"/>
        <v>11440</v>
      </c>
      <c r="O145">
        <f t="shared" si="123"/>
        <v>-2000</v>
      </c>
      <c r="P145">
        <f t="shared" si="123"/>
        <v>-1737.5400000000009</v>
      </c>
      <c r="S145" s="43">
        <f t="shared" si="104"/>
        <v>16832.599402011227</v>
      </c>
      <c r="T145" s="31">
        <f t="shared" si="105"/>
        <v>1.632086001004979E-2</v>
      </c>
      <c r="U145" s="31">
        <f t="shared" si="106"/>
        <v>279.28059798877075</v>
      </c>
      <c r="V145" s="31">
        <f t="shared" si="107"/>
        <v>77997.652412965384</v>
      </c>
      <c r="W145" s="31"/>
      <c r="X145" s="27"/>
      <c r="Y145" s="27"/>
      <c r="Z145" s="31"/>
      <c r="AA145" s="31"/>
      <c r="AB145" s="31"/>
      <c r="AC145" s="31"/>
      <c r="AD145" s="31"/>
      <c r="AE145" s="31"/>
      <c r="AF145" s="31"/>
      <c r="AG145" s="31"/>
      <c r="AH145" s="50"/>
      <c r="AJ145" s="122">
        <v>141</v>
      </c>
      <c r="AK145" s="123">
        <v>31991.627999999997</v>
      </c>
      <c r="AL145" s="124">
        <f t="shared" si="108"/>
        <v>2422.2995993958289</v>
      </c>
      <c r="AM145" s="124">
        <f t="shared" si="109"/>
        <v>0.92428332814460623</v>
      </c>
      <c r="AN145" s="124">
        <f t="shared" si="110"/>
        <v>29569.328400604169</v>
      </c>
      <c r="AO145" s="124">
        <f t="shared" si="111"/>
        <v>874345182.06277633</v>
      </c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7"/>
      <c r="BC145" s="122">
        <v>141</v>
      </c>
      <c r="BD145" s="123">
        <v>31991.627999999997</v>
      </c>
      <c r="BE145" s="123">
        <v>12720</v>
      </c>
      <c r="BF145" s="123">
        <v>10400</v>
      </c>
      <c r="BG145" s="124">
        <f t="shared" si="112"/>
        <v>3468.1354448781162</v>
      </c>
      <c r="BH145" s="124">
        <f t="shared" si="113"/>
        <v>0.89159240521057204</v>
      </c>
      <c r="BI145" s="124">
        <f t="shared" si="114"/>
        <v>28523.49255512188</v>
      </c>
      <c r="BJ145" s="124">
        <f t="shared" si="115"/>
        <v>813589627.54209328</v>
      </c>
      <c r="BK145" s="124"/>
      <c r="BL145" s="124"/>
      <c r="BM145" s="124"/>
      <c r="BN145" s="124"/>
      <c r="BO145" s="124"/>
      <c r="BP145" s="124"/>
      <c r="BQ145" s="124"/>
      <c r="BR145" s="124"/>
      <c r="BS145" s="124"/>
      <c r="BT145" s="124"/>
      <c r="BU145" s="124"/>
      <c r="BV145" s="127"/>
      <c r="BX145" s="69">
        <f t="shared" si="124"/>
        <v>17111.879999999997</v>
      </c>
      <c r="BY145" s="59">
        <f t="shared" si="125"/>
        <v>18849.419999999998</v>
      </c>
      <c r="BZ145" s="59">
        <f t="shared" si="126"/>
        <v>12720</v>
      </c>
      <c r="CA145" s="31">
        <f t="shared" si="127"/>
        <v>17393.040080898474</v>
      </c>
      <c r="CB145" s="31">
        <f t="shared" si="128"/>
        <v>1.6430694984915555E-2</v>
      </c>
      <c r="CC145" s="31">
        <f t="shared" si="129"/>
        <v>281.16008089847674</v>
      </c>
      <c r="CD145" s="31">
        <f t="shared" si="130"/>
        <v>79050.991090837982</v>
      </c>
      <c r="CE145" s="31"/>
      <c r="CF145" s="31"/>
      <c r="CG145" s="31"/>
      <c r="CH145" s="31"/>
      <c r="CI145" s="31"/>
      <c r="CJ145" s="31"/>
      <c r="CK145" s="31"/>
      <c r="CL145" s="31"/>
      <c r="CM145" s="31"/>
      <c r="CN145" s="31"/>
      <c r="CO145" s="31"/>
      <c r="CP145" s="50"/>
      <c r="CR145" s="69">
        <v>31991.627999999997</v>
      </c>
      <c r="CS145" s="31">
        <v>141</v>
      </c>
      <c r="CT145" s="31">
        <f t="shared" si="116"/>
        <v>19881</v>
      </c>
      <c r="CU145" s="31">
        <f t="shared" si="117"/>
        <v>2803221</v>
      </c>
      <c r="CV145" s="42">
        <f t="shared" si="118"/>
        <v>73260.104314300523</v>
      </c>
      <c r="CW145" s="42">
        <f t="shared" si="119"/>
        <v>-41268.476314300526</v>
      </c>
      <c r="CX145" s="42">
        <f t="shared" si="131"/>
        <v>-35992.879440716199</v>
      </c>
      <c r="CY145" s="31">
        <f t="shared" si="132"/>
        <v>-2498.0234034792761</v>
      </c>
      <c r="CZ145" s="42">
        <f t="shared" si="133"/>
        <v>70762.080910821242</v>
      </c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50"/>
      <c r="DN145" s="69">
        <v>31991.627999999997</v>
      </c>
      <c r="DO145" s="16">
        <f t="shared" si="120"/>
        <v>-41268.476314300526</v>
      </c>
      <c r="DP145">
        <f t="shared" si="136"/>
        <v>0</v>
      </c>
      <c r="DQ145" s="66">
        <f t="shared" si="137"/>
        <v>71149.427084826981</v>
      </c>
      <c r="DR145" s="59">
        <v>23120</v>
      </c>
      <c r="DS145">
        <f t="shared" si="138"/>
        <v>14639.648313814885</v>
      </c>
      <c r="DT145" s="31">
        <f t="shared" si="139"/>
        <v>0.5423912683088562</v>
      </c>
      <c r="DU145" s="31">
        <f t="shared" si="140"/>
        <v>17351.979686185114</v>
      </c>
      <c r="DV145" s="31">
        <f t="shared" si="141"/>
        <v>301091199.02978086</v>
      </c>
      <c r="EJ145" s="69">
        <f t="shared" si="142"/>
        <v>17111.879999999997</v>
      </c>
      <c r="EK145" s="59">
        <f t="shared" si="103"/>
        <v>18849.419999999998</v>
      </c>
      <c r="EL145" s="66">
        <f t="shared" si="103"/>
        <v>20040.480000000003</v>
      </c>
      <c r="EM145" s="59">
        <f t="shared" si="143"/>
        <v>12720</v>
      </c>
      <c r="EN145">
        <f t="shared" si="144"/>
        <v>17376.417668700855</v>
      </c>
      <c r="EO145" s="31">
        <f t="shared" si="145"/>
        <v>1.5459298960772137E-2</v>
      </c>
      <c r="EP145" s="31">
        <f t="shared" si="146"/>
        <v>264.53766870085747</v>
      </c>
      <c r="EQ145" s="31">
        <f t="shared" si="147"/>
        <v>69980.178161684627</v>
      </c>
    </row>
    <row r="146" spans="1:147" ht="15.75" thickBot="1" x14ac:dyDescent="0.3">
      <c r="A146" s="4" t="s">
        <v>164</v>
      </c>
      <c r="B146" s="5">
        <v>2</v>
      </c>
      <c r="C146" s="5">
        <v>153</v>
      </c>
      <c r="D146" s="5">
        <v>10000</v>
      </c>
      <c r="E146" s="5">
        <v>17690.580000000002</v>
      </c>
      <c r="F146">
        <f t="shared" si="121"/>
        <v>17111.879999999997</v>
      </c>
      <c r="G146">
        <f t="shared" si="134"/>
        <v>18849.419999999998</v>
      </c>
      <c r="H146">
        <f t="shared" si="148"/>
        <v>20040.480000000003</v>
      </c>
      <c r="I146">
        <f t="shared" si="150"/>
        <v>18239.760000000002</v>
      </c>
      <c r="J146">
        <f t="shared" si="122"/>
        <v>12720</v>
      </c>
      <c r="K146">
        <f t="shared" si="135"/>
        <v>14720</v>
      </c>
      <c r="L146">
        <f t="shared" si="149"/>
        <v>15200</v>
      </c>
      <c r="M146">
        <f t="shared" si="151"/>
        <v>15200</v>
      </c>
      <c r="N146">
        <f t="shared" si="152"/>
        <v>14720</v>
      </c>
      <c r="O146">
        <f t="shared" si="123"/>
        <v>-2720</v>
      </c>
      <c r="P146">
        <f t="shared" si="123"/>
        <v>578.70000000000437</v>
      </c>
      <c r="S146" s="43">
        <f t="shared" si="104"/>
        <v>14974.618436542198</v>
      </c>
      <c r="T146" s="54">
        <f t="shared" si="105"/>
        <v>0.15352586311233457</v>
      </c>
      <c r="U146" s="54">
        <f t="shared" si="106"/>
        <v>2715.961563457804</v>
      </c>
      <c r="V146" s="54">
        <f t="shared" si="107"/>
        <v>7376447.2141801594</v>
      </c>
      <c r="W146" s="54"/>
      <c r="X146" s="28"/>
      <c r="Y146" s="28"/>
      <c r="Z146" s="54"/>
      <c r="AA146" s="54"/>
      <c r="AB146" s="54"/>
      <c r="AC146" s="54"/>
      <c r="AD146" s="54"/>
      <c r="AE146" s="54"/>
      <c r="AF146" s="54"/>
      <c r="AG146" s="54"/>
      <c r="AH146" s="55"/>
      <c r="AJ146" s="133">
        <v>142</v>
      </c>
      <c r="AK146" s="134">
        <v>24903.275999999998</v>
      </c>
      <c r="AL146" s="135">
        <f t="shared" si="108"/>
        <v>2433.1416735002986</v>
      </c>
      <c r="AM146" s="135">
        <f t="shared" si="109"/>
        <v>0.9022963214357701</v>
      </c>
      <c r="AN146" s="135">
        <f t="shared" si="110"/>
        <v>22470.134326499698</v>
      </c>
      <c r="AO146" s="135">
        <f t="shared" si="111"/>
        <v>504906936.65094</v>
      </c>
      <c r="AP146" s="135"/>
      <c r="AQ146" s="135"/>
      <c r="AR146" s="135"/>
      <c r="AS146" s="135"/>
      <c r="AT146" s="135"/>
      <c r="AU146" s="135"/>
      <c r="AV146" s="135"/>
      <c r="AW146" s="135"/>
      <c r="AX146" s="135"/>
      <c r="AY146" s="135"/>
      <c r="AZ146" s="135"/>
      <c r="BA146" s="136"/>
      <c r="BC146" s="133">
        <v>142</v>
      </c>
      <c r="BD146" s="134">
        <v>24903.275999999998</v>
      </c>
      <c r="BE146" s="134">
        <v>10000</v>
      </c>
      <c r="BF146" s="134">
        <v>5000</v>
      </c>
      <c r="BG146" s="135">
        <f t="shared" si="112"/>
        <v>2693.0001533460299</v>
      </c>
      <c r="BH146" s="135">
        <f t="shared" si="113"/>
        <v>0.89186161076373927</v>
      </c>
      <c r="BI146" s="135">
        <f t="shared" si="114"/>
        <v>22210.275846653967</v>
      </c>
      <c r="BJ146" s="135">
        <f t="shared" si="115"/>
        <v>493296353.18446058</v>
      </c>
      <c r="BK146" s="135"/>
      <c r="BL146" s="135"/>
      <c r="BM146" s="135"/>
      <c r="BN146" s="124"/>
      <c r="BO146" s="124"/>
      <c r="BP146" s="124"/>
      <c r="BQ146" s="124"/>
      <c r="BR146" s="124"/>
      <c r="BS146" s="124"/>
      <c r="BT146" s="124"/>
      <c r="BU146" s="124"/>
      <c r="BV146" s="127"/>
      <c r="BX146" s="69">
        <f t="shared" si="124"/>
        <v>17690.580000000002</v>
      </c>
      <c r="BY146" s="59">
        <f t="shared" si="125"/>
        <v>17111.879999999997</v>
      </c>
      <c r="BZ146" s="59">
        <f t="shared" si="126"/>
        <v>10000</v>
      </c>
      <c r="CA146" s="31">
        <f t="shared" si="127"/>
        <v>15299.594938135535</v>
      </c>
      <c r="CB146" s="54">
        <f t="shared" si="128"/>
        <v>0.13515583219230046</v>
      </c>
      <c r="CC146" s="54">
        <f t="shared" si="129"/>
        <v>2390.9850618644668</v>
      </c>
      <c r="CD146" s="54">
        <f t="shared" si="130"/>
        <v>5716809.5660590287</v>
      </c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5"/>
      <c r="CR146" s="71">
        <v>24903.275999999998</v>
      </c>
      <c r="CS146" s="54">
        <v>142</v>
      </c>
      <c r="CT146" s="54">
        <f t="shared" si="116"/>
        <v>20164</v>
      </c>
      <c r="CU146" s="54">
        <f t="shared" si="117"/>
        <v>2863288</v>
      </c>
      <c r="CV146" s="21">
        <f t="shared" si="118"/>
        <v>74330.653275130113</v>
      </c>
      <c r="CW146" s="21">
        <f t="shared" si="119"/>
        <v>-49427.377275130115</v>
      </c>
      <c r="CX146" s="21">
        <f t="shared" si="131"/>
        <v>-41268.476314300526</v>
      </c>
      <c r="CY146" s="54">
        <f t="shared" si="132"/>
        <v>-2923.4230327603937</v>
      </c>
      <c r="CZ146" s="21">
        <f t="shared" si="133"/>
        <v>71407.230242369726</v>
      </c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5"/>
      <c r="DN146" s="71">
        <v>24903.275999999998</v>
      </c>
      <c r="DO146" s="16">
        <f t="shared" si="120"/>
        <v>-49427.377275130115</v>
      </c>
      <c r="DP146">
        <f t="shared" si="136"/>
        <v>0</v>
      </c>
      <c r="DQ146" s="66">
        <f t="shared" si="137"/>
        <v>72199.711440716201</v>
      </c>
      <c r="DR146" s="61">
        <v>15000</v>
      </c>
      <c r="DS146">
        <f t="shared" si="138"/>
        <v>14316.543681855734</v>
      </c>
      <c r="DT146" s="31">
        <f t="shared" si="139"/>
        <v>0.42511404194951158</v>
      </c>
      <c r="DU146" s="31">
        <f t="shared" si="140"/>
        <v>10586.732318144264</v>
      </c>
      <c r="DV146" s="31">
        <f t="shared" si="141"/>
        <v>112078901.17604023</v>
      </c>
      <c r="EJ146" s="69">
        <f t="shared" si="142"/>
        <v>17690.580000000002</v>
      </c>
      <c r="EK146" s="59">
        <f t="shared" si="103"/>
        <v>17111.879999999997</v>
      </c>
      <c r="EL146" s="66">
        <f t="shared" si="103"/>
        <v>18849.419999999998</v>
      </c>
      <c r="EM146" s="59">
        <f t="shared" si="143"/>
        <v>10000</v>
      </c>
      <c r="EN146">
        <f t="shared" si="144"/>
        <v>15263.341813777082</v>
      </c>
      <c r="EO146" s="31">
        <f t="shared" si="145"/>
        <v>0.13720512194755172</v>
      </c>
      <c r="EP146" s="31">
        <f t="shared" si="146"/>
        <v>2427.2381862229195</v>
      </c>
      <c r="EQ146" s="31">
        <f t="shared" si="147"/>
        <v>5891485.2126587275</v>
      </c>
    </row>
    <row r="147" spans="1:147" s="112" customFormat="1" x14ac:dyDescent="0.25">
      <c r="A147" s="110" t="s">
        <v>165</v>
      </c>
      <c r="B147" s="111">
        <v>3</v>
      </c>
      <c r="C147" s="111">
        <v>154</v>
      </c>
      <c r="D147" s="111">
        <v>8880</v>
      </c>
      <c r="E147" s="111">
        <v>16645.68</v>
      </c>
      <c r="F147" s="112">
        <f t="shared" si="121"/>
        <v>17690.580000000002</v>
      </c>
      <c r="G147" s="112">
        <f t="shared" si="134"/>
        <v>17111.879999999997</v>
      </c>
      <c r="H147" s="112">
        <f t="shared" si="148"/>
        <v>18849.419999999998</v>
      </c>
      <c r="I147" s="112">
        <f t="shared" si="150"/>
        <v>20040.480000000003</v>
      </c>
      <c r="J147" s="112">
        <f t="shared" si="122"/>
        <v>10000</v>
      </c>
      <c r="K147" s="112">
        <f t="shared" si="135"/>
        <v>12720</v>
      </c>
      <c r="L147" s="112">
        <f t="shared" si="149"/>
        <v>14720</v>
      </c>
      <c r="M147" s="112">
        <f t="shared" si="151"/>
        <v>15200</v>
      </c>
      <c r="N147" s="112">
        <f t="shared" si="152"/>
        <v>15200</v>
      </c>
      <c r="O147" s="112">
        <f t="shared" si="123"/>
        <v>-1120</v>
      </c>
      <c r="P147" s="112">
        <f t="shared" si="123"/>
        <v>-1044.9000000000015</v>
      </c>
      <c r="S147" s="43">
        <f t="shared" ref="S147:S197" si="153">$AA$21+$AA$22*D147</f>
        <v>14209.567450760831</v>
      </c>
      <c r="T147" s="113">
        <v>35346.884384378936</v>
      </c>
      <c r="U147" s="113">
        <v>540.91561562106654</v>
      </c>
      <c r="V147" s="113">
        <v>0.12315090812865515</v>
      </c>
      <c r="X147" s="113">
        <v>40.239726027397261</v>
      </c>
      <c r="Y147" s="113">
        <v>33462.144</v>
      </c>
    </row>
    <row r="148" spans="1:147" s="112" customFormat="1" x14ac:dyDescent="0.25">
      <c r="A148" s="110" t="s">
        <v>166</v>
      </c>
      <c r="B148" s="111">
        <v>4</v>
      </c>
      <c r="C148" s="111">
        <v>155</v>
      </c>
      <c r="D148" s="111">
        <v>8320</v>
      </c>
      <c r="E148" s="111">
        <v>16019.46</v>
      </c>
      <c r="F148" s="112">
        <f t="shared" si="121"/>
        <v>16645.68</v>
      </c>
      <c r="G148" s="112">
        <f t="shared" si="134"/>
        <v>17690.580000000002</v>
      </c>
      <c r="H148" s="112">
        <f t="shared" si="148"/>
        <v>17111.879999999997</v>
      </c>
      <c r="I148" s="112">
        <f t="shared" si="150"/>
        <v>18849.419999999998</v>
      </c>
      <c r="J148" s="112">
        <f t="shared" si="122"/>
        <v>8880</v>
      </c>
      <c r="K148" s="112">
        <f t="shared" si="135"/>
        <v>10000</v>
      </c>
      <c r="L148" s="112">
        <f t="shared" si="149"/>
        <v>12720</v>
      </c>
      <c r="M148" s="112">
        <f t="shared" si="151"/>
        <v>14720</v>
      </c>
      <c r="N148" s="112">
        <f t="shared" si="152"/>
        <v>15200</v>
      </c>
      <c r="O148" s="112">
        <f t="shared" si="123"/>
        <v>-560</v>
      </c>
      <c r="P148" s="112">
        <f t="shared" si="123"/>
        <v>-626.22000000000116</v>
      </c>
      <c r="S148" s="43">
        <f t="shared" si="153"/>
        <v>13827.041957870149</v>
      </c>
      <c r="T148" s="113">
        <v>35610.822833071943</v>
      </c>
      <c r="U148" s="113">
        <v>364.22916692805302</v>
      </c>
      <c r="V148" s="113">
        <v>8.2924492062651275E-2</v>
      </c>
      <c r="X148" s="113">
        <v>40.582191780821915</v>
      </c>
      <c r="Y148" s="113">
        <v>33464.472000000002</v>
      </c>
    </row>
    <row r="149" spans="1:147" s="112" customFormat="1" x14ac:dyDescent="0.25">
      <c r="A149" s="110" t="s">
        <v>167</v>
      </c>
      <c r="B149" s="111">
        <v>5</v>
      </c>
      <c r="C149" s="111">
        <v>156</v>
      </c>
      <c r="D149" s="111">
        <v>15680</v>
      </c>
      <c r="E149" s="111">
        <v>19482.48</v>
      </c>
      <c r="F149" s="112">
        <f t="shared" si="121"/>
        <v>16019.46</v>
      </c>
      <c r="G149" s="112">
        <f t="shared" si="134"/>
        <v>16645.68</v>
      </c>
      <c r="H149" s="112">
        <f t="shared" si="148"/>
        <v>17690.580000000002</v>
      </c>
      <c r="I149" s="112">
        <f t="shared" si="150"/>
        <v>17111.879999999997</v>
      </c>
      <c r="J149" s="112">
        <f t="shared" si="122"/>
        <v>8320</v>
      </c>
      <c r="K149" s="112">
        <f t="shared" si="135"/>
        <v>8880</v>
      </c>
      <c r="L149" s="112">
        <f t="shared" si="149"/>
        <v>10000</v>
      </c>
      <c r="M149" s="112">
        <f t="shared" si="151"/>
        <v>12720</v>
      </c>
      <c r="N149" s="112">
        <f t="shared" si="152"/>
        <v>14720</v>
      </c>
      <c r="O149" s="112">
        <f t="shared" si="123"/>
        <v>7360</v>
      </c>
      <c r="P149" s="112">
        <f t="shared" si="123"/>
        <v>3463.0200000000004</v>
      </c>
      <c r="S149" s="43">
        <f t="shared" si="153"/>
        <v>18854.519864433409</v>
      </c>
      <c r="T149" s="113">
        <v>34291.130589606895</v>
      </c>
      <c r="U149" s="113">
        <v>-826.2385896068954</v>
      </c>
      <c r="V149" s="113">
        <v>-0.18811073243688683</v>
      </c>
      <c r="X149" s="113">
        <v>40.924657534246577</v>
      </c>
      <c r="Y149" s="113">
        <v>33464.892</v>
      </c>
    </row>
    <row r="150" spans="1:147" s="112" customFormat="1" x14ac:dyDescent="0.25">
      <c r="A150" s="110" t="s">
        <v>168</v>
      </c>
      <c r="B150" s="111">
        <v>6</v>
      </c>
      <c r="C150" s="111">
        <v>157</v>
      </c>
      <c r="D150" s="111">
        <v>15600</v>
      </c>
      <c r="E150" s="111">
        <v>18211.14</v>
      </c>
      <c r="F150" s="112">
        <f t="shared" si="121"/>
        <v>19482.48</v>
      </c>
      <c r="G150" s="112">
        <f t="shared" si="134"/>
        <v>16019.46</v>
      </c>
      <c r="H150" s="112">
        <f t="shared" si="148"/>
        <v>16645.68</v>
      </c>
      <c r="I150" s="112">
        <f t="shared" si="150"/>
        <v>17690.580000000002</v>
      </c>
      <c r="J150" s="112">
        <f t="shared" si="122"/>
        <v>15680</v>
      </c>
      <c r="K150" s="112">
        <f t="shared" si="135"/>
        <v>8320</v>
      </c>
      <c r="L150" s="112">
        <f t="shared" si="149"/>
        <v>8880</v>
      </c>
      <c r="M150" s="112">
        <f t="shared" si="151"/>
        <v>10000</v>
      </c>
      <c r="N150" s="112">
        <f t="shared" si="152"/>
        <v>12720</v>
      </c>
      <c r="O150" s="112">
        <f t="shared" si="123"/>
        <v>-80</v>
      </c>
      <c r="P150" s="112">
        <f t="shared" si="123"/>
        <v>-1271.3400000000001</v>
      </c>
      <c r="S150" s="43">
        <f t="shared" si="153"/>
        <v>18799.873365449028</v>
      </c>
      <c r="T150" s="113">
        <v>34613.722026898351</v>
      </c>
      <c r="U150" s="113">
        <v>-2115.0940268983541</v>
      </c>
      <c r="V150" s="113">
        <v>-0.48154599842889423</v>
      </c>
      <c r="X150" s="113">
        <v>41.267123287671232</v>
      </c>
      <c r="Y150" s="113">
        <v>33492.588000000003</v>
      </c>
    </row>
    <row r="151" spans="1:147" s="112" customFormat="1" x14ac:dyDescent="0.25">
      <c r="A151" s="110" t="s">
        <v>169</v>
      </c>
      <c r="B151" s="111">
        <v>7</v>
      </c>
      <c r="C151" s="111">
        <v>158</v>
      </c>
      <c r="D151" s="111">
        <v>16600</v>
      </c>
      <c r="E151" s="111">
        <v>15220.98</v>
      </c>
      <c r="F151" s="112">
        <f t="shared" si="121"/>
        <v>18211.14</v>
      </c>
      <c r="G151" s="112">
        <f t="shared" si="134"/>
        <v>19482.48</v>
      </c>
      <c r="H151" s="112">
        <f t="shared" si="148"/>
        <v>16019.46</v>
      </c>
      <c r="I151" s="112">
        <f t="shared" si="150"/>
        <v>16645.68</v>
      </c>
      <c r="J151" s="112">
        <f t="shared" si="122"/>
        <v>15600</v>
      </c>
      <c r="K151" s="112">
        <f t="shared" si="135"/>
        <v>15680</v>
      </c>
      <c r="L151" s="112">
        <f t="shared" si="149"/>
        <v>8320</v>
      </c>
      <c r="M151" s="112">
        <f t="shared" si="151"/>
        <v>8880</v>
      </c>
      <c r="N151" s="112">
        <f t="shared" si="152"/>
        <v>10000</v>
      </c>
      <c r="O151" s="112">
        <f t="shared" si="123"/>
        <v>1000</v>
      </c>
      <c r="P151" s="112">
        <f t="shared" si="123"/>
        <v>-2990.16</v>
      </c>
      <c r="S151" s="43">
        <f t="shared" si="153"/>
        <v>19482.954602753816</v>
      </c>
      <c r="T151" s="113">
        <v>30566.665813605548</v>
      </c>
      <c r="U151" s="113">
        <v>-5421.1818136055481</v>
      </c>
      <c r="V151" s="113">
        <v>-1.2342469771546962</v>
      </c>
      <c r="X151" s="113">
        <v>41.609589041095887</v>
      </c>
      <c r="Y151" s="113">
        <v>33692.268000000004</v>
      </c>
    </row>
    <row r="152" spans="1:147" s="112" customFormat="1" x14ac:dyDescent="0.25">
      <c r="A152" s="110" t="s">
        <v>170</v>
      </c>
      <c r="B152" s="111">
        <v>8</v>
      </c>
      <c r="C152" s="111">
        <v>159</v>
      </c>
      <c r="D152" s="111">
        <v>1520</v>
      </c>
      <c r="E152" s="111">
        <v>4051.4399999999996</v>
      </c>
      <c r="F152" s="112">
        <f t="shared" si="121"/>
        <v>15220.98</v>
      </c>
      <c r="G152" s="112">
        <f t="shared" si="134"/>
        <v>18211.14</v>
      </c>
      <c r="H152" s="112">
        <f t="shared" si="148"/>
        <v>19482.48</v>
      </c>
      <c r="I152" s="112">
        <f t="shared" si="150"/>
        <v>16019.46</v>
      </c>
      <c r="J152" s="112">
        <f t="shared" si="122"/>
        <v>16600</v>
      </c>
      <c r="K152" s="112">
        <f t="shared" si="135"/>
        <v>15600</v>
      </c>
      <c r="L152" s="112">
        <f t="shared" si="149"/>
        <v>15680</v>
      </c>
      <c r="M152" s="112">
        <f t="shared" si="151"/>
        <v>8320</v>
      </c>
      <c r="N152" s="112">
        <f t="shared" si="152"/>
        <v>8880</v>
      </c>
      <c r="O152" s="112">
        <f t="shared" si="123"/>
        <v>-15080</v>
      </c>
      <c r="P152" s="112">
        <f t="shared" si="123"/>
        <v>-11169.54</v>
      </c>
      <c r="S152" s="43">
        <f t="shared" si="153"/>
        <v>9182.0895441975717</v>
      </c>
      <c r="T152" s="113">
        <v>27282.098452092549</v>
      </c>
      <c r="U152" s="113">
        <v>-14651.666452092548</v>
      </c>
      <c r="V152" s="113">
        <v>-3.3357625053985873</v>
      </c>
      <c r="X152" s="113">
        <v>41.952054794520549</v>
      </c>
      <c r="Y152" s="113">
        <v>33725.207999999999</v>
      </c>
    </row>
    <row r="153" spans="1:147" s="112" customFormat="1" x14ac:dyDescent="0.25">
      <c r="A153" s="110" t="s">
        <v>171</v>
      </c>
      <c r="B153" s="111">
        <v>9</v>
      </c>
      <c r="C153" s="111">
        <v>160</v>
      </c>
      <c r="D153" s="111">
        <v>13300</v>
      </c>
      <c r="E153" s="111">
        <v>10881</v>
      </c>
      <c r="F153" s="112">
        <f t="shared" si="121"/>
        <v>4051.4399999999996</v>
      </c>
      <c r="G153" s="112">
        <f t="shared" si="134"/>
        <v>15220.98</v>
      </c>
      <c r="H153" s="112">
        <f t="shared" si="148"/>
        <v>18211.14</v>
      </c>
      <c r="I153" s="112">
        <f t="shared" si="150"/>
        <v>19482.48</v>
      </c>
      <c r="J153" s="112">
        <f t="shared" si="122"/>
        <v>1520</v>
      </c>
      <c r="K153" s="112">
        <f t="shared" si="135"/>
        <v>16600</v>
      </c>
      <c r="L153" s="112">
        <f t="shared" si="149"/>
        <v>15600</v>
      </c>
      <c r="M153" s="112">
        <f t="shared" si="151"/>
        <v>15680</v>
      </c>
      <c r="N153" s="112">
        <f t="shared" si="152"/>
        <v>8320</v>
      </c>
      <c r="O153" s="112">
        <f t="shared" si="123"/>
        <v>11780</v>
      </c>
      <c r="P153" s="112">
        <f t="shared" si="123"/>
        <v>6829.56</v>
      </c>
      <c r="S153" s="43">
        <f t="shared" si="153"/>
        <v>17228.786519648005</v>
      </c>
      <c r="T153" s="113">
        <v>31153.195699590015</v>
      </c>
      <c r="U153" s="113">
        <v>-6374.0116995900171</v>
      </c>
      <c r="V153" s="113">
        <v>-1.4511789021396704</v>
      </c>
      <c r="X153" s="113">
        <v>42.294520547945204</v>
      </c>
      <c r="Y153" s="113">
        <v>33791.976000000002</v>
      </c>
    </row>
    <row r="154" spans="1:147" s="112" customFormat="1" x14ac:dyDescent="0.25">
      <c r="A154" s="110" t="s">
        <v>172</v>
      </c>
      <c r="B154" s="111">
        <v>10</v>
      </c>
      <c r="C154" s="111">
        <v>161</v>
      </c>
      <c r="D154" s="111">
        <v>17000</v>
      </c>
      <c r="E154" s="111">
        <v>13709.16</v>
      </c>
      <c r="F154" s="112">
        <f t="shared" si="121"/>
        <v>10881</v>
      </c>
      <c r="G154" s="112">
        <f t="shared" si="134"/>
        <v>4051.4399999999996</v>
      </c>
      <c r="H154" s="112">
        <f t="shared" si="148"/>
        <v>15220.98</v>
      </c>
      <c r="I154" s="112">
        <f t="shared" si="150"/>
        <v>18211.14</v>
      </c>
      <c r="J154" s="112">
        <f t="shared" si="122"/>
        <v>13300</v>
      </c>
      <c r="K154" s="112">
        <f t="shared" si="135"/>
        <v>1520</v>
      </c>
      <c r="L154" s="112">
        <f t="shared" si="149"/>
        <v>16600</v>
      </c>
      <c r="M154" s="112">
        <f t="shared" si="151"/>
        <v>15600</v>
      </c>
      <c r="N154" s="112">
        <f t="shared" si="152"/>
        <v>15680</v>
      </c>
      <c r="O154" s="112">
        <f t="shared" si="123"/>
        <v>3700</v>
      </c>
      <c r="P154" s="112">
        <f t="shared" si="123"/>
        <v>2828.16</v>
      </c>
      <c r="S154" s="43">
        <f t="shared" si="153"/>
        <v>19756.187097675735</v>
      </c>
      <c r="T154" s="113">
        <v>34115.171623811562</v>
      </c>
      <c r="U154" s="113">
        <v>1539.396376188437</v>
      </c>
      <c r="V154" s="113">
        <v>0.3504762225802962</v>
      </c>
      <c r="X154" s="113">
        <v>42.636986301369866</v>
      </c>
      <c r="Y154" s="113">
        <v>33793.656000000003</v>
      </c>
    </row>
    <row r="155" spans="1:147" s="112" customFormat="1" x14ac:dyDescent="0.25">
      <c r="A155" s="110" t="s">
        <v>173</v>
      </c>
      <c r="B155" s="111">
        <v>11</v>
      </c>
      <c r="C155" s="111">
        <v>162</v>
      </c>
      <c r="D155" s="111">
        <v>21000</v>
      </c>
      <c r="E155" s="111">
        <v>15027.66</v>
      </c>
      <c r="F155" s="112">
        <f t="shared" si="121"/>
        <v>13709.16</v>
      </c>
      <c r="G155" s="112">
        <f t="shared" si="134"/>
        <v>10881</v>
      </c>
      <c r="H155" s="112">
        <f t="shared" si="148"/>
        <v>4051.4399999999996</v>
      </c>
      <c r="I155" s="112">
        <f t="shared" si="150"/>
        <v>15220.98</v>
      </c>
      <c r="J155" s="112">
        <f t="shared" si="122"/>
        <v>17000</v>
      </c>
      <c r="K155" s="112">
        <f t="shared" si="135"/>
        <v>13300</v>
      </c>
      <c r="L155" s="112">
        <f t="shared" si="149"/>
        <v>1520</v>
      </c>
      <c r="M155" s="112">
        <f t="shared" si="151"/>
        <v>16600</v>
      </c>
      <c r="N155" s="112">
        <f t="shared" si="152"/>
        <v>15600</v>
      </c>
      <c r="O155" s="112">
        <f t="shared" si="123"/>
        <v>4000</v>
      </c>
      <c r="P155" s="112">
        <f t="shared" si="123"/>
        <v>1318.5</v>
      </c>
      <c r="S155" s="43">
        <f t="shared" si="153"/>
        <v>22488.512046894895</v>
      </c>
      <c r="T155" s="113">
        <v>34731.028004095249</v>
      </c>
      <c r="U155" s="113">
        <v>875.41999590475461</v>
      </c>
      <c r="V155" s="113">
        <v>0.19930792230109795</v>
      </c>
      <c r="X155" s="113">
        <v>42.979452054794521</v>
      </c>
      <c r="Y155" s="113">
        <v>33855.455999999998</v>
      </c>
    </row>
    <row r="156" spans="1:147" s="112" customFormat="1" x14ac:dyDescent="0.25">
      <c r="A156" s="110" t="s">
        <v>174</v>
      </c>
      <c r="B156" s="111">
        <v>12</v>
      </c>
      <c r="C156" s="111">
        <v>163</v>
      </c>
      <c r="D156" s="111">
        <v>29400</v>
      </c>
      <c r="E156" s="111">
        <v>16545.599999999999</v>
      </c>
      <c r="F156" s="112">
        <f t="shared" si="121"/>
        <v>15027.66</v>
      </c>
      <c r="G156" s="112">
        <f t="shared" si="134"/>
        <v>13709.16</v>
      </c>
      <c r="H156" s="112">
        <f t="shared" si="148"/>
        <v>10881</v>
      </c>
      <c r="I156" s="112">
        <f t="shared" si="150"/>
        <v>4051.4399999999996</v>
      </c>
      <c r="J156" s="112">
        <f t="shared" si="122"/>
        <v>21000</v>
      </c>
      <c r="K156" s="112">
        <f t="shared" si="135"/>
        <v>17000</v>
      </c>
      <c r="L156" s="112">
        <f t="shared" si="149"/>
        <v>13300</v>
      </c>
      <c r="M156" s="112">
        <f t="shared" si="151"/>
        <v>1520</v>
      </c>
      <c r="N156" s="112">
        <f t="shared" si="152"/>
        <v>16600</v>
      </c>
      <c r="O156" s="112">
        <f t="shared" si="123"/>
        <v>8400</v>
      </c>
      <c r="P156" s="112">
        <f t="shared" si="123"/>
        <v>1517.9399999999987</v>
      </c>
      <c r="S156" s="43">
        <f t="shared" si="153"/>
        <v>28226.394440255135</v>
      </c>
      <c r="T156" s="113">
        <v>33440.662254929426</v>
      </c>
      <c r="U156" s="113">
        <v>-2414.2662549294218</v>
      </c>
      <c r="V156" s="113">
        <v>-0.54965889904574261</v>
      </c>
      <c r="X156" s="113">
        <v>43.321917808219176</v>
      </c>
      <c r="Y156" s="113">
        <v>33865.236000000004</v>
      </c>
    </row>
    <row r="157" spans="1:147" s="112" customFormat="1" x14ac:dyDescent="0.25">
      <c r="A157" s="110" t="s">
        <v>175</v>
      </c>
      <c r="B157" s="111">
        <v>13</v>
      </c>
      <c r="C157" s="111">
        <v>164</v>
      </c>
      <c r="D157" s="111">
        <v>22800</v>
      </c>
      <c r="E157" s="111">
        <v>17636.580000000002</v>
      </c>
      <c r="F157" s="112">
        <f t="shared" si="121"/>
        <v>16545.599999999999</v>
      </c>
      <c r="G157" s="112">
        <f t="shared" si="134"/>
        <v>15027.66</v>
      </c>
      <c r="H157" s="112">
        <f t="shared" si="148"/>
        <v>13709.16</v>
      </c>
      <c r="I157" s="112">
        <f t="shared" si="150"/>
        <v>10881</v>
      </c>
      <c r="J157" s="112">
        <f t="shared" si="122"/>
        <v>29400</v>
      </c>
      <c r="K157" s="112">
        <f t="shared" si="135"/>
        <v>21000</v>
      </c>
      <c r="L157" s="112">
        <f t="shared" si="149"/>
        <v>17000</v>
      </c>
      <c r="M157" s="112">
        <f t="shared" si="151"/>
        <v>13300</v>
      </c>
      <c r="N157" s="112">
        <f t="shared" si="152"/>
        <v>1520</v>
      </c>
      <c r="O157" s="112">
        <f t="shared" si="123"/>
        <v>-6600</v>
      </c>
      <c r="P157" s="112">
        <f t="shared" si="123"/>
        <v>1090.9800000000032</v>
      </c>
      <c r="S157" s="43">
        <f t="shared" si="153"/>
        <v>23718.05827404352</v>
      </c>
      <c r="T157" s="113">
        <v>33528.641737827093</v>
      </c>
      <c r="U157" s="113">
        <v>-1487.5617378270908</v>
      </c>
      <c r="V157" s="113">
        <v>-0.33867496818428316</v>
      </c>
      <c r="X157" s="113">
        <v>43.664383561643838</v>
      </c>
      <c r="Y157" s="113">
        <v>33878.976000000002</v>
      </c>
    </row>
    <row r="158" spans="1:147" s="112" customFormat="1" x14ac:dyDescent="0.25">
      <c r="A158" s="110" t="s">
        <v>176</v>
      </c>
      <c r="B158" s="111">
        <v>14</v>
      </c>
      <c r="C158" s="111">
        <v>165</v>
      </c>
      <c r="D158" s="111">
        <v>22500</v>
      </c>
      <c r="E158" s="111">
        <v>17537.760000000002</v>
      </c>
      <c r="F158" s="112">
        <f t="shared" si="121"/>
        <v>17636.580000000002</v>
      </c>
      <c r="G158" s="112">
        <f t="shared" si="134"/>
        <v>16545.599999999999</v>
      </c>
      <c r="H158" s="112">
        <f t="shared" si="148"/>
        <v>15027.66</v>
      </c>
      <c r="I158" s="112">
        <f t="shared" si="150"/>
        <v>13709.16</v>
      </c>
      <c r="J158" s="112">
        <f t="shared" si="122"/>
        <v>22800</v>
      </c>
      <c r="K158" s="112">
        <f t="shared" si="135"/>
        <v>29400</v>
      </c>
      <c r="L158" s="112">
        <f t="shared" si="149"/>
        <v>21000</v>
      </c>
      <c r="M158" s="112">
        <f t="shared" si="151"/>
        <v>17000</v>
      </c>
      <c r="N158" s="112">
        <f t="shared" si="152"/>
        <v>13300</v>
      </c>
      <c r="O158" s="112">
        <f t="shared" si="123"/>
        <v>-300</v>
      </c>
      <c r="P158" s="112">
        <f t="shared" si="123"/>
        <v>-98.819999999999709</v>
      </c>
      <c r="S158" s="43">
        <f t="shared" si="153"/>
        <v>23513.133902852082</v>
      </c>
      <c r="T158" s="113">
        <v>33323.356277732528</v>
      </c>
      <c r="U158" s="113">
        <v>-699.64027773252747</v>
      </c>
      <c r="V158" s="113">
        <v>-0.15928794266221516</v>
      </c>
      <c r="X158" s="113">
        <v>44.006849315068493</v>
      </c>
      <c r="Y158" s="113">
        <v>33897.324000000001</v>
      </c>
    </row>
    <row r="159" spans="1:147" s="112" customFormat="1" x14ac:dyDescent="0.25">
      <c r="A159" s="110" t="s">
        <v>177</v>
      </c>
      <c r="B159" s="111">
        <v>15</v>
      </c>
      <c r="C159" s="111">
        <v>166</v>
      </c>
      <c r="D159" s="111">
        <v>19400</v>
      </c>
      <c r="E159" s="111">
        <v>15314.94</v>
      </c>
      <c r="F159" s="112">
        <f t="shared" si="121"/>
        <v>17537.760000000002</v>
      </c>
      <c r="G159" s="112">
        <f t="shared" si="134"/>
        <v>17636.580000000002</v>
      </c>
      <c r="H159" s="112">
        <f t="shared" si="148"/>
        <v>16545.599999999999</v>
      </c>
      <c r="I159" s="112">
        <f t="shared" si="150"/>
        <v>15027.66</v>
      </c>
      <c r="J159" s="112">
        <f t="shared" si="122"/>
        <v>22500</v>
      </c>
      <c r="K159" s="112">
        <f t="shared" si="135"/>
        <v>22800</v>
      </c>
      <c r="L159" s="112">
        <f t="shared" si="149"/>
        <v>29400</v>
      </c>
      <c r="M159" s="112">
        <f t="shared" si="151"/>
        <v>21000</v>
      </c>
      <c r="N159" s="112">
        <f t="shared" si="152"/>
        <v>17000</v>
      </c>
      <c r="O159" s="112">
        <f t="shared" si="123"/>
        <v>-3100</v>
      </c>
      <c r="P159" s="112">
        <f t="shared" si="123"/>
        <v>-2222.8200000000015</v>
      </c>
      <c r="S159" s="43">
        <f t="shared" si="153"/>
        <v>21395.58206720723</v>
      </c>
      <c r="T159" s="113">
        <v>34877.660475591365</v>
      </c>
      <c r="U159" s="113">
        <v>-281.38447559136694</v>
      </c>
      <c r="V159" s="113">
        <v>-6.4063141646585234E-2</v>
      </c>
      <c r="X159" s="113">
        <v>44.349315068493148</v>
      </c>
      <c r="Y159" s="113">
        <v>33939</v>
      </c>
    </row>
    <row r="160" spans="1:147" s="112" customFormat="1" x14ac:dyDescent="0.25">
      <c r="A160" s="110" t="s">
        <v>178</v>
      </c>
      <c r="B160" s="111">
        <v>16</v>
      </c>
      <c r="C160" s="111">
        <v>167</v>
      </c>
      <c r="D160" s="111">
        <v>10000</v>
      </c>
      <c r="E160" s="111">
        <v>14260.86</v>
      </c>
      <c r="F160" s="112">
        <f t="shared" si="121"/>
        <v>15314.94</v>
      </c>
      <c r="G160" s="112">
        <f t="shared" si="134"/>
        <v>17537.760000000002</v>
      </c>
      <c r="H160" s="112">
        <f t="shared" si="148"/>
        <v>17636.580000000002</v>
      </c>
      <c r="I160" s="112">
        <f t="shared" si="150"/>
        <v>16545.599999999999</v>
      </c>
      <c r="J160" s="112">
        <f t="shared" si="122"/>
        <v>19400</v>
      </c>
      <c r="K160" s="112">
        <f t="shared" si="135"/>
        <v>22500</v>
      </c>
      <c r="L160" s="112">
        <f t="shared" si="149"/>
        <v>22800</v>
      </c>
      <c r="M160" s="112">
        <f t="shared" si="151"/>
        <v>29400</v>
      </c>
      <c r="N160" s="112">
        <f t="shared" si="152"/>
        <v>21000</v>
      </c>
      <c r="O160" s="112">
        <f t="shared" si="123"/>
        <v>-9400</v>
      </c>
      <c r="P160" s="112">
        <f t="shared" si="123"/>
        <v>-1054.08</v>
      </c>
      <c r="S160" s="43">
        <f t="shared" si="153"/>
        <v>14974.618436542198</v>
      </c>
      <c r="T160" s="113">
        <v>35845.434787465725</v>
      </c>
      <c r="U160" s="113">
        <v>4095.8572125342762</v>
      </c>
      <c r="V160" s="113">
        <v>0.93250873282655788</v>
      </c>
      <c r="X160" s="113">
        <v>44.69178082191781</v>
      </c>
      <c r="Y160" s="113">
        <v>34084.259999999995</v>
      </c>
    </row>
    <row r="161" spans="1:25" s="112" customFormat="1" x14ac:dyDescent="0.25">
      <c r="A161" s="110" t="s">
        <v>179</v>
      </c>
      <c r="B161" s="111">
        <v>17</v>
      </c>
      <c r="C161" s="111">
        <v>168</v>
      </c>
      <c r="D161" s="111">
        <v>16400</v>
      </c>
      <c r="E161" s="111">
        <v>13509.36</v>
      </c>
      <c r="F161" s="112">
        <f t="shared" si="121"/>
        <v>14260.86</v>
      </c>
      <c r="G161" s="112">
        <f t="shared" si="134"/>
        <v>15314.94</v>
      </c>
      <c r="H161" s="112">
        <f t="shared" si="148"/>
        <v>17537.760000000002</v>
      </c>
      <c r="I161" s="112">
        <f t="shared" si="150"/>
        <v>17636.580000000002</v>
      </c>
      <c r="J161" s="112">
        <f t="shared" si="122"/>
        <v>10000</v>
      </c>
      <c r="K161" s="112">
        <f t="shared" si="135"/>
        <v>19400</v>
      </c>
      <c r="L161" s="112">
        <f t="shared" si="149"/>
        <v>22500</v>
      </c>
      <c r="M161" s="112">
        <f t="shared" si="151"/>
        <v>22800</v>
      </c>
      <c r="N161" s="112">
        <f t="shared" si="152"/>
        <v>29400</v>
      </c>
      <c r="O161" s="112">
        <f t="shared" si="123"/>
        <v>6400</v>
      </c>
      <c r="P161" s="112">
        <f t="shared" si="123"/>
        <v>-751.5</v>
      </c>
      <c r="S161" s="43">
        <f t="shared" si="153"/>
        <v>19346.338355292857</v>
      </c>
      <c r="T161" s="113">
        <v>35962.740764662623</v>
      </c>
      <c r="U161" s="113">
        <v>4707.1432353373821</v>
      </c>
      <c r="V161" s="113">
        <v>1.0716809561097054</v>
      </c>
      <c r="X161" s="113">
        <v>45.034246575342465</v>
      </c>
      <c r="Y161" s="113">
        <v>34103.58</v>
      </c>
    </row>
    <row r="162" spans="1:25" s="112" customFormat="1" x14ac:dyDescent="0.25">
      <c r="A162" s="110" t="s">
        <v>180</v>
      </c>
      <c r="B162" s="111">
        <v>18</v>
      </c>
      <c r="C162" s="111">
        <v>169</v>
      </c>
      <c r="D162" s="111">
        <v>14500</v>
      </c>
      <c r="E162" s="111">
        <v>13117.68</v>
      </c>
      <c r="F162" s="112">
        <f t="shared" si="121"/>
        <v>13509.36</v>
      </c>
      <c r="G162" s="112">
        <f t="shared" si="134"/>
        <v>14260.86</v>
      </c>
      <c r="H162" s="112">
        <f t="shared" si="148"/>
        <v>15314.94</v>
      </c>
      <c r="I162" s="112">
        <f t="shared" si="150"/>
        <v>17537.760000000002</v>
      </c>
      <c r="J162" s="112">
        <f t="shared" si="122"/>
        <v>16400</v>
      </c>
      <c r="K162" s="112">
        <f t="shared" si="135"/>
        <v>10000</v>
      </c>
      <c r="L162" s="112">
        <f t="shared" si="149"/>
        <v>19400</v>
      </c>
      <c r="M162" s="112">
        <f t="shared" si="151"/>
        <v>22500</v>
      </c>
      <c r="N162" s="112">
        <f t="shared" si="152"/>
        <v>22800</v>
      </c>
      <c r="O162" s="112">
        <f t="shared" si="123"/>
        <v>-1900</v>
      </c>
      <c r="P162" s="112">
        <f t="shared" si="123"/>
        <v>-391.68000000000029</v>
      </c>
      <c r="S162" s="43">
        <f t="shared" si="153"/>
        <v>18048.484004413756</v>
      </c>
      <c r="T162" s="113">
        <v>34467.089555402235</v>
      </c>
      <c r="U162" s="113">
        <v>2872.9264445977678</v>
      </c>
      <c r="V162" s="113">
        <v>0.65408261551631253</v>
      </c>
      <c r="X162" s="113">
        <v>45.37671232876712</v>
      </c>
      <c r="Y162" s="113">
        <v>34105.547999999995</v>
      </c>
    </row>
    <row r="163" spans="1:25" s="112" customFormat="1" x14ac:dyDescent="0.25">
      <c r="A163" s="110" t="s">
        <v>181</v>
      </c>
      <c r="B163" s="111">
        <v>19</v>
      </c>
      <c r="C163" s="111">
        <v>170</v>
      </c>
      <c r="D163" s="111">
        <v>17000</v>
      </c>
      <c r="E163" s="111">
        <v>15243.119999999999</v>
      </c>
      <c r="F163" s="112">
        <f t="shared" si="121"/>
        <v>13117.68</v>
      </c>
      <c r="G163" s="112">
        <f t="shared" si="134"/>
        <v>13509.36</v>
      </c>
      <c r="H163" s="112">
        <f t="shared" si="148"/>
        <v>14260.86</v>
      </c>
      <c r="I163" s="112">
        <f t="shared" si="150"/>
        <v>15314.94</v>
      </c>
      <c r="J163" s="112">
        <f t="shared" si="122"/>
        <v>14500</v>
      </c>
      <c r="K163" s="112">
        <f t="shared" si="135"/>
        <v>16400</v>
      </c>
      <c r="L163" s="112">
        <f t="shared" si="149"/>
        <v>10000</v>
      </c>
      <c r="M163" s="112">
        <f t="shared" si="151"/>
        <v>19400</v>
      </c>
      <c r="N163" s="112">
        <f t="shared" si="152"/>
        <v>22500</v>
      </c>
      <c r="O163" s="112">
        <f t="shared" si="123"/>
        <v>2500</v>
      </c>
      <c r="P163" s="112">
        <f t="shared" si="123"/>
        <v>2125.4399999999987</v>
      </c>
      <c r="S163" s="43">
        <f t="shared" si="153"/>
        <v>19756.187097675735</v>
      </c>
      <c r="T163" s="113">
        <v>33675.274209323208</v>
      </c>
      <c r="U163" s="113">
        <v>-2263.5822093232055</v>
      </c>
      <c r="V163" s="113">
        <v>-0.51535248133288247</v>
      </c>
      <c r="X163" s="113">
        <v>45.719178082191782</v>
      </c>
      <c r="Y163" s="113">
        <v>34143.108</v>
      </c>
    </row>
    <row r="164" spans="1:25" s="112" customFormat="1" x14ac:dyDescent="0.25">
      <c r="A164" s="110" t="s">
        <v>182</v>
      </c>
      <c r="B164" s="111">
        <v>20</v>
      </c>
      <c r="C164" s="111">
        <v>171</v>
      </c>
      <c r="D164" s="111">
        <v>15100</v>
      </c>
      <c r="E164" s="111">
        <v>15283.44</v>
      </c>
      <c r="F164" s="112">
        <f t="shared" si="121"/>
        <v>15243.119999999999</v>
      </c>
      <c r="G164" s="112">
        <f t="shared" si="134"/>
        <v>13117.68</v>
      </c>
      <c r="H164" s="112">
        <f t="shared" si="148"/>
        <v>13509.36</v>
      </c>
      <c r="I164" s="112">
        <f t="shared" si="150"/>
        <v>14260.86</v>
      </c>
      <c r="J164" s="112">
        <f t="shared" si="122"/>
        <v>17000</v>
      </c>
      <c r="K164" s="112">
        <f t="shared" si="135"/>
        <v>14500</v>
      </c>
      <c r="L164" s="112">
        <f t="shared" si="149"/>
        <v>16400</v>
      </c>
      <c r="M164" s="112">
        <f t="shared" si="151"/>
        <v>10000</v>
      </c>
      <c r="N164" s="112">
        <f t="shared" si="152"/>
        <v>19400</v>
      </c>
      <c r="O164" s="112">
        <f t="shared" si="123"/>
        <v>-1900</v>
      </c>
      <c r="P164" s="112">
        <f t="shared" si="123"/>
        <v>40.320000000001528</v>
      </c>
      <c r="S164" s="43">
        <f t="shared" si="153"/>
        <v>18458.33274679663</v>
      </c>
      <c r="T164" s="113">
        <v>33030.091334740297</v>
      </c>
      <c r="U164" s="113">
        <v>-3674.2393347403013</v>
      </c>
      <c r="V164" s="113">
        <v>-0.8365184840074551</v>
      </c>
      <c r="X164" s="113">
        <v>46.061643835616437</v>
      </c>
      <c r="Y164" s="113">
        <v>34241.124000000003</v>
      </c>
    </row>
    <row r="165" spans="1:25" s="112" customFormat="1" x14ac:dyDescent="0.25">
      <c r="A165" s="110" t="s">
        <v>183</v>
      </c>
      <c r="B165" s="111">
        <v>21</v>
      </c>
      <c r="C165" s="111">
        <v>172</v>
      </c>
      <c r="D165" s="111">
        <v>8400</v>
      </c>
      <c r="E165" s="111">
        <v>8851.68</v>
      </c>
      <c r="F165" s="112">
        <f t="shared" si="121"/>
        <v>15283.44</v>
      </c>
      <c r="G165" s="112">
        <f t="shared" si="134"/>
        <v>15243.119999999999</v>
      </c>
      <c r="H165" s="112">
        <f t="shared" si="148"/>
        <v>13117.68</v>
      </c>
      <c r="I165" s="112">
        <f t="shared" si="150"/>
        <v>13509.36</v>
      </c>
      <c r="J165" s="112">
        <f t="shared" si="122"/>
        <v>15100</v>
      </c>
      <c r="K165" s="112">
        <f t="shared" si="135"/>
        <v>17000</v>
      </c>
      <c r="L165" s="112">
        <f t="shared" si="149"/>
        <v>14500</v>
      </c>
      <c r="M165" s="112">
        <f t="shared" si="151"/>
        <v>16400</v>
      </c>
      <c r="N165" s="112">
        <f t="shared" si="152"/>
        <v>10000</v>
      </c>
      <c r="O165" s="112">
        <f t="shared" si="123"/>
        <v>-6700</v>
      </c>
      <c r="P165" s="112">
        <f t="shared" si="123"/>
        <v>-6431.76</v>
      </c>
      <c r="S165" s="43">
        <f t="shared" si="153"/>
        <v>13881.688456854532</v>
      </c>
      <c r="T165" s="113">
        <v>34056.518635213113</v>
      </c>
      <c r="U165" s="113">
        <v>-5501.3186352131124</v>
      </c>
      <c r="V165" s="113">
        <v>-1.252491823615977</v>
      </c>
      <c r="X165" s="113">
        <v>46.404109589041099</v>
      </c>
      <c r="Y165" s="113">
        <v>34286.111999999994</v>
      </c>
    </row>
    <row r="166" spans="1:25" s="112" customFormat="1" x14ac:dyDescent="0.25">
      <c r="A166" s="110" t="s">
        <v>184</v>
      </c>
      <c r="B166" s="111">
        <v>22</v>
      </c>
      <c r="C166" s="111">
        <v>173</v>
      </c>
      <c r="D166" s="111">
        <v>15400</v>
      </c>
      <c r="E166" s="111">
        <v>12828.240000000002</v>
      </c>
      <c r="F166" s="112">
        <f t="shared" si="121"/>
        <v>8851.68</v>
      </c>
      <c r="G166" s="112">
        <f t="shared" si="134"/>
        <v>15283.44</v>
      </c>
      <c r="H166" s="112">
        <f t="shared" si="148"/>
        <v>15243.119999999999</v>
      </c>
      <c r="I166" s="112">
        <f t="shared" si="150"/>
        <v>13117.68</v>
      </c>
      <c r="J166" s="112">
        <f t="shared" si="122"/>
        <v>8400</v>
      </c>
      <c r="K166" s="112">
        <f t="shared" si="135"/>
        <v>15100</v>
      </c>
      <c r="L166" s="112">
        <f t="shared" si="149"/>
        <v>17000</v>
      </c>
      <c r="M166" s="112">
        <f t="shared" si="151"/>
        <v>14500</v>
      </c>
      <c r="N166" s="112">
        <f t="shared" si="152"/>
        <v>16400</v>
      </c>
      <c r="O166" s="112">
        <f t="shared" si="123"/>
        <v>7000</v>
      </c>
      <c r="P166" s="112">
        <f t="shared" si="123"/>
        <v>3976.5600000000013</v>
      </c>
      <c r="S166" s="43">
        <f t="shared" si="153"/>
        <v>18663.257117988069</v>
      </c>
      <c r="T166" s="113">
        <v>34115.171623811562</v>
      </c>
      <c r="U166" s="113">
        <v>-691.88362381156185</v>
      </c>
      <c r="V166" s="113">
        <v>-0.15752197594426448</v>
      </c>
      <c r="X166" s="113">
        <v>46.746575342465754</v>
      </c>
      <c r="Y166" s="113">
        <v>34326.240000000005</v>
      </c>
    </row>
    <row r="167" spans="1:25" s="112" customFormat="1" x14ac:dyDescent="0.25">
      <c r="A167" s="110" t="s">
        <v>185</v>
      </c>
      <c r="B167" s="111">
        <v>23</v>
      </c>
      <c r="C167" s="111">
        <v>174</v>
      </c>
      <c r="D167" s="111">
        <v>18200</v>
      </c>
      <c r="E167" s="111">
        <v>17383.572</v>
      </c>
      <c r="F167" s="112">
        <f t="shared" si="121"/>
        <v>12828.240000000002</v>
      </c>
      <c r="G167" s="112">
        <f t="shared" si="134"/>
        <v>8851.68</v>
      </c>
      <c r="H167" s="112">
        <f t="shared" si="148"/>
        <v>15283.44</v>
      </c>
      <c r="I167" s="112">
        <f t="shared" si="150"/>
        <v>15243.119999999999</v>
      </c>
      <c r="J167" s="112">
        <f t="shared" si="122"/>
        <v>15400</v>
      </c>
      <c r="K167" s="112">
        <f t="shared" si="135"/>
        <v>8400</v>
      </c>
      <c r="L167" s="112">
        <f t="shared" si="149"/>
        <v>15100</v>
      </c>
      <c r="M167" s="112">
        <f t="shared" si="151"/>
        <v>17000</v>
      </c>
      <c r="N167" s="112">
        <f t="shared" si="152"/>
        <v>14500</v>
      </c>
      <c r="O167" s="112">
        <f t="shared" si="123"/>
        <v>2800</v>
      </c>
      <c r="P167" s="112">
        <f t="shared" si="123"/>
        <v>4555.3319999999985</v>
      </c>
      <c r="S167" s="43">
        <f t="shared" si="153"/>
        <v>20575.884582441482</v>
      </c>
      <c r="T167" s="113">
        <v>36314.658696253304</v>
      </c>
      <c r="U167" s="113">
        <v>793.32530374669295</v>
      </c>
      <c r="V167" s="113">
        <v>0.18061732509916736</v>
      </c>
      <c r="X167" s="113">
        <v>47.089041095890408</v>
      </c>
      <c r="Y167" s="113">
        <v>34471.764000000003</v>
      </c>
    </row>
    <row r="168" spans="1:25" s="112" customFormat="1" x14ac:dyDescent="0.25">
      <c r="A168" s="110" t="s">
        <v>186</v>
      </c>
      <c r="B168" s="111">
        <v>24</v>
      </c>
      <c r="C168" s="111">
        <v>175</v>
      </c>
      <c r="D168" s="111">
        <v>19700</v>
      </c>
      <c r="E168" s="111">
        <v>19189.127999999997</v>
      </c>
      <c r="F168" s="112">
        <f t="shared" si="121"/>
        <v>17383.572</v>
      </c>
      <c r="G168" s="112">
        <f t="shared" si="134"/>
        <v>12828.240000000002</v>
      </c>
      <c r="H168" s="112">
        <f t="shared" si="148"/>
        <v>8851.68</v>
      </c>
      <c r="I168" s="112">
        <f t="shared" si="150"/>
        <v>15283.44</v>
      </c>
      <c r="J168" s="112">
        <f t="shared" si="122"/>
        <v>18200</v>
      </c>
      <c r="K168" s="112">
        <f t="shared" si="135"/>
        <v>15400</v>
      </c>
      <c r="L168" s="112">
        <f t="shared" si="149"/>
        <v>8400</v>
      </c>
      <c r="M168" s="112">
        <f t="shared" si="151"/>
        <v>15100</v>
      </c>
      <c r="N168" s="112">
        <f t="shared" si="152"/>
        <v>17000</v>
      </c>
      <c r="O168" s="112">
        <f t="shared" si="123"/>
        <v>1500</v>
      </c>
      <c r="P168" s="112">
        <f t="shared" si="123"/>
        <v>1805.5559999999969</v>
      </c>
      <c r="S168" s="43">
        <f t="shared" si="153"/>
        <v>21600.506438398668</v>
      </c>
      <c r="T168" s="113">
        <v>34496.41604970146</v>
      </c>
      <c r="U168" s="113">
        <v>1266.2239502985394</v>
      </c>
      <c r="V168" s="113">
        <v>0.28828272815617545</v>
      </c>
      <c r="X168" s="113">
        <v>47.43150684931507</v>
      </c>
      <c r="Y168" s="113">
        <v>34531.824000000001</v>
      </c>
    </row>
    <row r="169" spans="1:25" s="112" customFormat="1" x14ac:dyDescent="0.25">
      <c r="A169" s="110" t="s">
        <v>187</v>
      </c>
      <c r="B169" s="111">
        <v>25</v>
      </c>
      <c r="C169" s="111">
        <v>176</v>
      </c>
      <c r="D169" s="111">
        <v>16500</v>
      </c>
      <c r="E169" s="111">
        <v>17140.092000000001</v>
      </c>
      <c r="F169" s="112">
        <f t="shared" si="121"/>
        <v>19189.127999999997</v>
      </c>
      <c r="G169" s="112">
        <f t="shared" si="134"/>
        <v>17383.572</v>
      </c>
      <c r="H169" s="112">
        <f t="shared" si="148"/>
        <v>12828.240000000002</v>
      </c>
      <c r="I169" s="112">
        <f t="shared" si="150"/>
        <v>8851.68</v>
      </c>
      <c r="J169" s="112">
        <f t="shared" si="122"/>
        <v>19700</v>
      </c>
      <c r="K169" s="112">
        <f t="shared" si="135"/>
        <v>18200</v>
      </c>
      <c r="L169" s="112">
        <f t="shared" si="149"/>
        <v>15400</v>
      </c>
      <c r="M169" s="112">
        <f t="shared" si="151"/>
        <v>8400</v>
      </c>
      <c r="N169" s="112">
        <f t="shared" si="152"/>
        <v>15100</v>
      </c>
      <c r="O169" s="112">
        <f t="shared" si="123"/>
        <v>-3200</v>
      </c>
      <c r="P169" s="112">
        <f t="shared" si="123"/>
        <v>-2049.0359999999964</v>
      </c>
      <c r="S169" s="43">
        <f t="shared" si="153"/>
        <v>19414.646479023337</v>
      </c>
      <c r="T169" s="113">
        <v>35816.108293166508</v>
      </c>
      <c r="U169" s="113">
        <v>390.72370683349436</v>
      </c>
      <c r="V169" s="113">
        <v>8.8956535796607242E-2</v>
      </c>
      <c r="X169" s="113">
        <v>47.773972602739725</v>
      </c>
      <c r="Y169" s="113">
        <v>34596.275999999998</v>
      </c>
    </row>
    <row r="170" spans="1:25" s="112" customFormat="1" x14ac:dyDescent="0.25">
      <c r="A170" s="110" t="s">
        <v>188</v>
      </c>
      <c r="B170" s="111">
        <v>26</v>
      </c>
      <c r="C170" s="111">
        <v>177</v>
      </c>
      <c r="D170" s="111">
        <v>18300</v>
      </c>
      <c r="E170" s="111">
        <v>17366.784</v>
      </c>
      <c r="F170" s="112">
        <f t="shared" si="121"/>
        <v>17140.092000000001</v>
      </c>
      <c r="G170" s="112">
        <f t="shared" si="134"/>
        <v>19189.127999999997</v>
      </c>
      <c r="H170" s="112">
        <f t="shared" si="148"/>
        <v>17383.572</v>
      </c>
      <c r="I170" s="112">
        <f t="shared" si="150"/>
        <v>12828.240000000002</v>
      </c>
      <c r="J170" s="112">
        <f t="shared" si="122"/>
        <v>16500</v>
      </c>
      <c r="K170" s="112">
        <f t="shared" si="135"/>
        <v>19700</v>
      </c>
      <c r="L170" s="112">
        <f t="shared" si="149"/>
        <v>18200</v>
      </c>
      <c r="M170" s="112">
        <f t="shared" si="151"/>
        <v>15400</v>
      </c>
      <c r="N170" s="112">
        <f t="shared" si="152"/>
        <v>8400</v>
      </c>
      <c r="O170" s="112">
        <f t="shared" si="123"/>
        <v>1800</v>
      </c>
      <c r="P170" s="112">
        <f t="shared" si="123"/>
        <v>226.6919999999991</v>
      </c>
      <c r="S170" s="43">
        <f t="shared" si="153"/>
        <v>20644.192706171962</v>
      </c>
      <c r="T170" s="113">
        <v>32942.11185184263</v>
      </c>
      <c r="U170" s="113">
        <v>-950.48385184263316</v>
      </c>
      <c r="V170" s="113">
        <v>-0.21639780057309854</v>
      </c>
      <c r="X170" s="113">
        <v>48.11643835616438</v>
      </c>
      <c r="Y170" s="113">
        <v>34660.103999999999</v>
      </c>
    </row>
    <row r="171" spans="1:25" s="112" customFormat="1" x14ac:dyDescent="0.25">
      <c r="A171" s="110" t="s">
        <v>189</v>
      </c>
      <c r="B171" s="111">
        <v>27</v>
      </c>
      <c r="C171" s="111">
        <v>178</v>
      </c>
      <c r="D171" s="111">
        <v>17700</v>
      </c>
      <c r="E171" s="111">
        <v>17862.276000000002</v>
      </c>
      <c r="F171" s="112">
        <f t="shared" si="121"/>
        <v>17366.784</v>
      </c>
      <c r="G171" s="112">
        <f t="shared" si="134"/>
        <v>17140.092000000001</v>
      </c>
      <c r="H171" s="112">
        <f t="shared" si="148"/>
        <v>19189.127999999997</v>
      </c>
      <c r="I171" s="112">
        <f t="shared" si="150"/>
        <v>17383.572</v>
      </c>
      <c r="J171" s="112">
        <f t="shared" si="122"/>
        <v>18300</v>
      </c>
      <c r="K171" s="112">
        <f t="shared" si="135"/>
        <v>16500</v>
      </c>
      <c r="L171" s="112">
        <f t="shared" si="149"/>
        <v>19700</v>
      </c>
      <c r="M171" s="112">
        <f t="shared" si="151"/>
        <v>18200</v>
      </c>
      <c r="N171" s="112">
        <f t="shared" si="152"/>
        <v>15400</v>
      </c>
      <c r="O171" s="112">
        <f t="shared" si="123"/>
        <v>-600</v>
      </c>
      <c r="P171" s="112">
        <f t="shared" si="123"/>
        <v>495.49200000000201</v>
      </c>
      <c r="S171" s="43">
        <f t="shared" si="153"/>
        <v>20234.343963789084</v>
      </c>
      <c r="T171" s="113">
        <v>29965.472680471474</v>
      </c>
      <c r="U171" s="113">
        <v>-5062.1966804714757</v>
      </c>
      <c r="V171" s="113">
        <v>-1.152516400566725</v>
      </c>
      <c r="X171" s="113">
        <v>48.458904109589042</v>
      </c>
      <c r="Y171" s="113">
        <v>34701.803999999996</v>
      </c>
    </row>
    <row r="172" spans="1:25" s="112" customFormat="1" x14ac:dyDescent="0.25">
      <c r="A172" s="110" t="s">
        <v>190</v>
      </c>
      <c r="B172" s="111">
        <v>28</v>
      </c>
      <c r="C172" s="111">
        <v>179</v>
      </c>
      <c r="D172" s="111">
        <v>1600</v>
      </c>
      <c r="E172" s="111">
        <v>5852.5320000000002</v>
      </c>
      <c r="F172" s="112">
        <f t="shared" si="121"/>
        <v>17862.276000000002</v>
      </c>
      <c r="G172" s="112">
        <f t="shared" si="134"/>
        <v>17366.784</v>
      </c>
      <c r="H172" s="112">
        <f t="shared" si="148"/>
        <v>17140.092000000001</v>
      </c>
      <c r="I172" s="112">
        <f t="shared" si="150"/>
        <v>19189.127999999997</v>
      </c>
      <c r="J172" s="112">
        <f t="shared" si="122"/>
        <v>17700</v>
      </c>
      <c r="K172" s="112">
        <f t="shared" si="135"/>
        <v>18300</v>
      </c>
      <c r="L172" s="112">
        <f t="shared" si="149"/>
        <v>16500</v>
      </c>
      <c r="M172" s="112">
        <f t="shared" si="151"/>
        <v>19700</v>
      </c>
      <c r="N172" s="112">
        <f t="shared" si="152"/>
        <v>18200</v>
      </c>
      <c r="O172" s="112">
        <f t="shared" si="123"/>
        <v>-16100</v>
      </c>
      <c r="P172" s="112">
        <f t="shared" si="123"/>
        <v>-12009.744000000002</v>
      </c>
      <c r="S172" s="43">
        <f t="shared" si="153"/>
        <v>9236.7360431819561</v>
      </c>
      <c r="T172" s="113">
        <v>31065.216216692344</v>
      </c>
      <c r="U172" s="113">
        <v>4156.0677833076552</v>
      </c>
      <c r="V172" s="113">
        <v>0.94621694581865756</v>
      </c>
      <c r="X172" s="113">
        <v>48.801369863013697</v>
      </c>
      <c r="Y172" s="113">
        <v>34743.912000000004</v>
      </c>
    </row>
    <row r="173" spans="1:25" s="112" customFormat="1" x14ac:dyDescent="0.25">
      <c r="A173" s="110" t="s">
        <v>191</v>
      </c>
      <c r="B173" s="111">
        <v>29</v>
      </c>
      <c r="C173" s="111">
        <v>180</v>
      </c>
      <c r="D173" s="111">
        <v>15700</v>
      </c>
      <c r="E173" s="111">
        <v>14947.619999999999</v>
      </c>
      <c r="F173" s="112">
        <f t="shared" si="121"/>
        <v>5852.5320000000002</v>
      </c>
      <c r="G173" s="112">
        <f t="shared" si="134"/>
        <v>17862.276000000002</v>
      </c>
      <c r="H173" s="112">
        <f t="shared" si="148"/>
        <v>17366.784</v>
      </c>
      <c r="I173" s="112">
        <f t="shared" si="150"/>
        <v>17140.092000000001</v>
      </c>
      <c r="J173" s="112">
        <f t="shared" si="122"/>
        <v>1600</v>
      </c>
      <c r="K173" s="112">
        <f t="shared" si="135"/>
        <v>17700</v>
      </c>
      <c r="L173" s="112">
        <f t="shared" si="149"/>
        <v>18300</v>
      </c>
      <c r="M173" s="112">
        <f t="shared" si="151"/>
        <v>16500</v>
      </c>
      <c r="N173" s="112">
        <f t="shared" si="152"/>
        <v>19700</v>
      </c>
      <c r="O173" s="112">
        <f t="shared" si="123"/>
        <v>14100</v>
      </c>
      <c r="P173" s="112">
        <f t="shared" si="123"/>
        <v>9095.0879999999997</v>
      </c>
      <c r="S173" s="43">
        <f t="shared" si="153"/>
        <v>18868.181489179507</v>
      </c>
      <c r="T173" s="113">
        <v>30595.992307904773</v>
      </c>
      <c r="U173" s="113">
        <v>4207.3556920952324</v>
      </c>
      <c r="V173" s="113">
        <v>0.95789372563570474</v>
      </c>
      <c r="X173" s="113">
        <v>49.143835616438359</v>
      </c>
      <c r="Y173" s="113">
        <v>34772.748</v>
      </c>
    </row>
    <row r="174" spans="1:25" s="112" customFormat="1" x14ac:dyDescent="0.25">
      <c r="A174" s="110" t="s">
        <v>192</v>
      </c>
      <c r="B174" s="111">
        <v>30</v>
      </c>
      <c r="C174" s="111">
        <v>181</v>
      </c>
      <c r="D174" s="111">
        <v>20400</v>
      </c>
      <c r="E174" s="111">
        <v>16426.416000000001</v>
      </c>
      <c r="F174" s="112">
        <f t="shared" si="121"/>
        <v>14947.619999999999</v>
      </c>
      <c r="G174" s="112">
        <f t="shared" si="134"/>
        <v>5852.5320000000002</v>
      </c>
      <c r="H174" s="112">
        <f t="shared" si="148"/>
        <v>17862.276000000002</v>
      </c>
      <c r="I174" s="112">
        <f t="shared" si="150"/>
        <v>17366.784</v>
      </c>
      <c r="J174" s="112">
        <f t="shared" si="122"/>
        <v>15700</v>
      </c>
      <c r="K174" s="112">
        <f t="shared" si="135"/>
        <v>1600</v>
      </c>
      <c r="L174" s="112">
        <f t="shared" si="149"/>
        <v>17700</v>
      </c>
      <c r="M174" s="112">
        <f t="shared" si="151"/>
        <v>18300</v>
      </c>
      <c r="N174" s="112">
        <f t="shared" si="152"/>
        <v>16500</v>
      </c>
      <c r="O174" s="112">
        <f t="shared" si="123"/>
        <v>4700</v>
      </c>
      <c r="P174" s="112">
        <f t="shared" si="123"/>
        <v>1478.7960000000021</v>
      </c>
      <c r="S174" s="43">
        <f t="shared" si="153"/>
        <v>22078.663304512022</v>
      </c>
      <c r="T174" s="113">
        <v>34144.49811811078</v>
      </c>
      <c r="U174" s="113">
        <v>599.41388188922429</v>
      </c>
      <c r="V174" s="113">
        <v>0.13646927869668526</v>
      </c>
      <c r="X174" s="113">
        <v>49.486301369863014</v>
      </c>
      <c r="Y174" s="113">
        <v>34785.275999999998</v>
      </c>
    </row>
    <row r="175" spans="1:25" s="112" customFormat="1" x14ac:dyDescent="0.25">
      <c r="A175" s="110" t="s">
        <v>194</v>
      </c>
      <c r="B175" s="111">
        <v>1</v>
      </c>
      <c r="C175" s="111">
        <v>182</v>
      </c>
      <c r="D175" s="111">
        <v>13000</v>
      </c>
      <c r="E175" s="111">
        <v>14397.876</v>
      </c>
      <c r="F175" s="112">
        <f t="shared" si="121"/>
        <v>16426.416000000001</v>
      </c>
      <c r="G175" s="112">
        <f t="shared" si="134"/>
        <v>14947.619999999999</v>
      </c>
      <c r="H175" s="112">
        <f t="shared" si="148"/>
        <v>5852.5320000000002</v>
      </c>
      <c r="I175" s="112">
        <f t="shared" si="150"/>
        <v>17862.276000000002</v>
      </c>
      <c r="J175" s="112">
        <f t="shared" si="122"/>
        <v>20400</v>
      </c>
      <c r="K175" s="112">
        <f t="shared" si="135"/>
        <v>15700</v>
      </c>
      <c r="L175" s="112">
        <f t="shared" si="149"/>
        <v>1600</v>
      </c>
      <c r="M175" s="112">
        <f t="shared" si="151"/>
        <v>17700</v>
      </c>
      <c r="N175" s="112">
        <f t="shared" si="152"/>
        <v>18300</v>
      </c>
      <c r="O175" s="112">
        <f t="shared" si="123"/>
        <v>-7400</v>
      </c>
      <c r="P175" s="112">
        <f t="shared" si="123"/>
        <v>-2028.5400000000009</v>
      </c>
      <c r="S175" s="43">
        <f t="shared" si="153"/>
        <v>17023.86214845657</v>
      </c>
      <c r="T175" s="113">
        <v>35640.149327371168</v>
      </c>
      <c r="U175" s="113">
        <v>3090.4146726288309</v>
      </c>
      <c r="V175" s="113">
        <v>0.70359842170830955</v>
      </c>
      <c r="X175" s="113">
        <v>49.828767123287669</v>
      </c>
      <c r="Y175" s="113">
        <v>34803.348000000005</v>
      </c>
    </row>
    <row r="176" spans="1:25" s="112" customFormat="1" x14ac:dyDescent="0.25">
      <c r="A176" s="110" t="s">
        <v>195</v>
      </c>
      <c r="B176" s="111">
        <v>2</v>
      </c>
      <c r="C176" s="111">
        <v>183</v>
      </c>
      <c r="D176" s="111">
        <v>18500</v>
      </c>
      <c r="E176" s="111">
        <v>16553.867999999999</v>
      </c>
      <c r="F176" s="112">
        <f t="shared" si="121"/>
        <v>14397.876</v>
      </c>
      <c r="G176" s="112">
        <f t="shared" si="134"/>
        <v>16426.416000000001</v>
      </c>
      <c r="H176" s="112">
        <f t="shared" si="148"/>
        <v>14947.619999999999</v>
      </c>
      <c r="I176" s="112">
        <f t="shared" si="150"/>
        <v>5852.5320000000002</v>
      </c>
      <c r="J176" s="112">
        <f t="shared" si="122"/>
        <v>13000</v>
      </c>
      <c r="K176" s="112">
        <f t="shared" si="135"/>
        <v>20400</v>
      </c>
      <c r="L176" s="112">
        <f t="shared" si="149"/>
        <v>15700</v>
      </c>
      <c r="M176" s="112">
        <f t="shared" si="151"/>
        <v>1600</v>
      </c>
      <c r="N176" s="112">
        <f t="shared" si="152"/>
        <v>17700</v>
      </c>
      <c r="O176" s="112">
        <f t="shared" si="123"/>
        <v>5500</v>
      </c>
      <c r="P176" s="112">
        <f t="shared" si="123"/>
        <v>2155.9919999999984</v>
      </c>
      <c r="S176" s="43">
        <f t="shared" si="153"/>
        <v>20780.808953632921</v>
      </c>
      <c r="T176" s="113">
        <v>36050.72024756029</v>
      </c>
      <c r="U176" s="113">
        <v>-4386.2122475602919</v>
      </c>
      <c r="V176" s="113">
        <v>-0.99861421251792415</v>
      </c>
      <c r="X176" s="113">
        <v>50.171232876712331</v>
      </c>
      <c r="Y176" s="113">
        <v>34810.835999999996</v>
      </c>
    </row>
    <row r="177" spans="1:25" s="112" customFormat="1" x14ac:dyDescent="0.25">
      <c r="A177" s="110" t="s">
        <v>197</v>
      </c>
      <c r="B177" s="111">
        <v>4</v>
      </c>
      <c r="C177" s="111">
        <v>185</v>
      </c>
      <c r="D177" s="111">
        <v>20500</v>
      </c>
      <c r="E177" s="111">
        <v>20071.152000000002</v>
      </c>
      <c r="F177" s="112">
        <f t="shared" si="121"/>
        <v>16553.867999999999</v>
      </c>
      <c r="G177" s="112">
        <f t="shared" si="134"/>
        <v>14397.876</v>
      </c>
      <c r="H177" s="112">
        <f t="shared" si="148"/>
        <v>16426.416000000001</v>
      </c>
      <c r="I177" s="112">
        <f t="shared" si="150"/>
        <v>14947.619999999999</v>
      </c>
      <c r="J177" s="112">
        <f t="shared" si="122"/>
        <v>18500</v>
      </c>
      <c r="K177" s="112">
        <f t="shared" si="135"/>
        <v>13000</v>
      </c>
      <c r="L177" s="112">
        <f t="shared" si="149"/>
        <v>20400</v>
      </c>
      <c r="M177" s="112">
        <f t="shared" si="151"/>
        <v>15700</v>
      </c>
      <c r="N177" s="112">
        <f t="shared" si="152"/>
        <v>1600</v>
      </c>
      <c r="O177" s="112">
        <f t="shared" si="123"/>
        <v>2000</v>
      </c>
      <c r="P177" s="112">
        <f t="shared" si="123"/>
        <v>3517.2840000000033</v>
      </c>
      <c r="S177" s="43">
        <f t="shared" si="153"/>
        <v>22146.971428242501</v>
      </c>
      <c r="T177" s="113">
        <v>28103.2402924708</v>
      </c>
      <c r="U177" s="113">
        <v>-11059.016292470802</v>
      </c>
      <c r="V177" s="113">
        <v>-2.5178195269212904</v>
      </c>
      <c r="X177" s="113">
        <v>50.513698630136986</v>
      </c>
      <c r="Y177" s="113">
        <v>34823.123999999996</v>
      </c>
    </row>
    <row r="178" spans="1:25" s="112" customFormat="1" x14ac:dyDescent="0.25">
      <c r="A178" s="110" t="s">
        <v>199</v>
      </c>
      <c r="B178" s="111">
        <v>6</v>
      </c>
      <c r="C178" s="111">
        <v>187</v>
      </c>
      <c r="D178" s="111">
        <v>20800</v>
      </c>
      <c r="E178" s="111">
        <v>19070.436000000002</v>
      </c>
      <c r="F178" s="112">
        <f t="shared" si="121"/>
        <v>20071.152000000002</v>
      </c>
      <c r="G178" s="112">
        <f t="shared" si="134"/>
        <v>16553.867999999999</v>
      </c>
      <c r="H178" s="112">
        <f t="shared" si="148"/>
        <v>14397.876</v>
      </c>
      <c r="I178" s="112">
        <f t="shared" si="150"/>
        <v>16426.416000000001</v>
      </c>
      <c r="J178" s="112">
        <f t="shared" si="122"/>
        <v>20500</v>
      </c>
      <c r="K178" s="112">
        <f t="shared" si="135"/>
        <v>18500</v>
      </c>
      <c r="L178" s="112">
        <f t="shared" si="149"/>
        <v>13000</v>
      </c>
      <c r="M178" s="112">
        <f t="shared" si="151"/>
        <v>20400</v>
      </c>
      <c r="N178" s="112">
        <f t="shared" si="152"/>
        <v>15700</v>
      </c>
      <c r="O178" s="112">
        <f t="shared" si="123"/>
        <v>300</v>
      </c>
      <c r="P178" s="112">
        <f t="shared" si="123"/>
        <v>-1000.7160000000003</v>
      </c>
      <c r="S178" s="43">
        <f t="shared" si="153"/>
        <v>22351.895799433936</v>
      </c>
      <c r="T178" s="113">
        <v>29305.62655873895</v>
      </c>
      <c r="U178" s="113">
        <v>-14375.310558738951</v>
      </c>
      <c r="V178" s="113">
        <v>-3.2728442271120106</v>
      </c>
      <c r="X178" s="113">
        <v>50.856164383561641</v>
      </c>
      <c r="Y178" s="113">
        <v>34950.504000000001</v>
      </c>
    </row>
    <row r="179" spans="1:25" s="112" customFormat="1" x14ac:dyDescent="0.25">
      <c r="A179" s="110" t="s">
        <v>200</v>
      </c>
      <c r="B179" s="111">
        <v>7</v>
      </c>
      <c r="C179" s="111">
        <v>188</v>
      </c>
      <c r="D179" s="111">
        <v>18400</v>
      </c>
      <c r="E179" s="111">
        <v>17767.932000000001</v>
      </c>
      <c r="F179" s="112">
        <f t="shared" si="121"/>
        <v>19070.436000000002</v>
      </c>
      <c r="G179" s="112">
        <f t="shared" si="134"/>
        <v>20071.152000000002</v>
      </c>
      <c r="H179" s="112">
        <f t="shared" si="148"/>
        <v>16553.867999999999</v>
      </c>
      <c r="I179" s="112">
        <f t="shared" si="150"/>
        <v>14397.876</v>
      </c>
      <c r="J179" s="112">
        <f t="shared" si="122"/>
        <v>20800</v>
      </c>
      <c r="K179" s="112">
        <f t="shared" si="135"/>
        <v>20500</v>
      </c>
      <c r="L179" s="112">
        <f t="shared" si="149"/>
        <v>18500</v>
      </c>
      <c r="M179" s="112">
        <f t="shared" si="151"/>
        <v>13000</v>
      </c>
      <c r="N179" s="112">
        <f t="shared" si="152"/>
        <v>20400</v>
      </c>
      <c r="O179" s="112">
        <f t="shared" si="123"/>
        <v>-2400</v>
      </c>
      <c r="P179" s="112">
        <f t="shared" si="123"/>
        <v>-1302.5040000000008</v>
      </c>
      <c r="S179" s="43">
        <f t="shared" si="153"/>
        <v>20712.500829902441</v>
      </c>
      <c r="T179" s="113">
        <v>36417.301426300583</v>
      </c>
      <c r="U179" s="113">
        <v>-6755.4014263005811</v>
      </c>
      <c r="V179" s="113">
        <v>-1.5380103594667387</v>
      </c>
      <c r="X179" s="113">
        <v>51.198630136986303</v>
      </c>
      <c r="Y179" s="113">
        <v>34981.932000000001</v>
      </c>
    </row>
    <row r="180" spans="1:25" s="112" customFormat="1" x14ac:dyDescent="0.25">
      <c r="A180" s="110" t="s">
        <v>202</v>
      </c>
      <c r="B180" s="111">
        <v>9</v>
      </c>
      <c r="C180" s="111">
        <v>190</v>
      </c>
      <c r="D180" s="111">
        <v>9280</v>
      </c>
      <c r="E180" s="111">
        <v>16812.072</v>
      </c>
      <c r="F180" s="112">
        <f t="shared" si="121"/>
        <v>17767.932000000001</v>
      </c>
      <c r="G180" s="112">
        <f t="shared" si="134"/>
        <v>19070.436000000002</v>
      </c>
      <c r="H180" s="112">
        <f t="shared" si="148"/>
        <v>20071.152000000002</v>
      </c>
      <c r="I180" s="112">
        <f t="shared" si="150"/>
        <v>16553.867999999999</v>
      </c>
      <c r="J180" s="112">
        <f t="shared" si="122"/>
        <v>18400</v>
      </c>
      <c r="K180" s="112">
        <f t="shared" si="135"/>
        <v>20800</v>
      </c>
      <c r="L180" s="112">
        <f t="shared" si="149"/>
        <v>20500</v>
      </c>
      <c r="M180" s="112">
        <f t="shared" si="151"/>
        <v>18500</v>
      </c>
      <c r="N180" s="112">
        <f t="shared" si="152"/>
        <v>13000</v>
      </c>
      <c r="O180" s="112">
        <f t="shared" si="123"/>
        <v>-9120</v>
      </c>
      <c r="P180" s="112">
        <f t="shared" si="123"/>
        <v>-955.86000000000058</v>
      </c>
      <c r="S180" s="43">
        <f t="shared" si="153"/>
        <v>14482.799945682749</v>
      </c>
      <c r="T180" s="113">
        <v>39459.925209844994</v>
      </c>
      <c r="U180" s="113">
        <v>-5997.781209844994</v>
      </c>
      <c r="V180" s="113">
        <v>-1.3655220544914661</v>
      </c>
      <c r="X180" s="113">
        <v>51.541095890410958</v>
      </c>
      <c r="Y180" s="113">
        <v>35051.004000000001</v>
      </c>
    </row>
    <row r="181" spans="1:25" s="112" customFormat="1" x14ac:dyDescent="0.25">
      <c r="A181" s="110" t="s">
        <v>203</v>
      </c>
      <c r="B181" s="111">
        <v>10</v>
      </c>
      <c r="C181" s="111">
        <v>191</v>
      </c>
      <c r="D181" s="111">
        <v>22700</v>
      </c>
      <c r="E181" s="111">
        <v>20719.980000000003</v>
      </c>
      <c r="F181" s="112">
        <f t="shared" si="121"/>
        <v>16812.072</v>
      </c>
      <c r="G181" s="112">
        <f t="shared" si="134"/>
        <v>17767.932000000001</v>
      </c>
      <c r="H181" s="112">
        <f t="shared" si="148"/>
        <v>19070.436000000002</v>
      </c>
      <c r="I181" s="112">
        <f t="shared" si="150"/>
        <v>20071.152000000002</v>
      </c>
      <c r="J181" s="112">
        <f t="shared" si="122"/>
        <v>9280</v>
      </c>
      <c r="K181" s="112">
        <f t="shared" si="135"/>
        <v>18400</v>
      </c>
      <c r="L181" s="112">
        <f t="shared" si="149"/>
        <v>20800</v>
      </c>
      <c r="M181" s="112">
        <f t="shared" si="151"/>
        <v>20500</v>
      </c>
      <c r="N181" s="112">
        <f t="shared" si="152"/>
        <v>18500</v>
      </c>
      <c r="O181" s="112">
        <f t="shared" si="123"/>
        <v>13420</v>
      </c>
      <c r="P181" s="112">
        <f t="shared" si="123"/>
        <v>3907.9080000000031</v>
      </c>
      <c r="S181" s="43">
        <f t="shared" si="153"/>
        <v>23649.750150313041</v>
      </c>
      <c r="T181" s="113">
        <v>42905.788290003722</v>
      </c>
      <c r="U181" s="113">
        <v>-5877.4842900037256</v>
      </c>
      <c r="V181" s="113">
        <v>-1.3381339102122103</v>
      </c>
      <c r="X181" s="113">
        <v>51.883561643835613</v>
      </c>
      <c r="Y181" s="113">
        <v>35070.288</v>
      </c>
    </row>
    <row r="182" spans="1:25" s="112" customFormat="1" x14ac:dyDescent="0.25">
      <c r="A182" s="110" t="s">
        <v>204</v>
      </c>
      <c r="B182" s="111">
        <v>11</v>
      </c>
      <c r="C182" s="111">
        <v>192</v>
      </c>
      <c r="D182" s="111">
        <v>19200</v>
      </c>
      <c r="E182" s="111">
        <v>19050.599999999999</v>
      </c>
      <c r="F182" s="112">
        <f t="shared" si="121"/>
        <v>20719.980000000003</v>
      </c>
      <c r="G182" s="112">
        <f t="shared" si="134"/>
        <v>16812.072</v>
      </c>
      <c r="H182" s="112">
        <f t="shared" si="148"/>
        <v>17767.932000000001</v>
      </c>
      <c r="I182" s="112">
        <f t="shared" si="150"/>
        <v>19070.436000000002</v>
      </c>
      <c r="J182" s="112">
        <f t="shared" si="122"/>
        <v>22700</v>
      </c>
      <c r="K182" s="112">
        <f t="shared" si="135"/>
        <v>9280</v>
      </c>
      <c r="L182" s="112">
        <f t="shared" si="149"/>
        <v>18400</v>
      </c>
      <c r="M182" s="112">
        <f t="shared" si="151"/>
        <v>20800</v>
      </c>
      <c r="N182" s="112">
        <f t="shared" si="152"/>
        <v>20500</v>
      </c>
      <c r="O182" s="112">
        <f t="shared" si="123"/>
        <v>-3500</v>
      </c>
      <c r="P182" s="112">
        <f t="shared" si="123"/>
        <v>-1669.3800000000047</v>
      </c>
      <c r="S182" s="43">
        <f t="shared" si="153"/>
        <v>21258.96581974627</v>
      </c>
      <c r="T182" s="113">
        <v>39606.557681341103</v>
      </c>
      <c r="U182" s="113">
        <v>-2377.8176813411046</v>
      </c>
      <c r="V182" s="113">
        <v>-0.54136060850324907</v>
      </c>
      <c r="X182" s="113">
        <v>52.226027397260275</v>
      </c>
      <c r="Y182" s="113">
        <v>35071.979999999996</v>
      </c>
    </row>
    <row r="183" spans="1:25" s="112" customFormat="1" x14ac:dyDescent="0.25">
      <c r="A183" s="110" t="s">
        <v>205</v>
      </c>
      <c r="B183" s="111">
        <v>12</v>
      </c>
      <c r="C183" s="111">
        <v>193</v>
      </c>
      <c r="D183" s="111">
        <v>17900</v>
      </c>
      <c r="E183" s="111">
        <v>16505.652000000002</v>
      </c>
      <c r="F183" s="112">
        <f t="shared" si="121"/>
        <v>19050.599999999999</v>
      </c>
      <c r="G183" s="112">
        <f t="shared" si="134"/>
        <v>20719.980000000003</v>
      </c>
      <c r="H183" s="112">
        <f t="shared" si="148"/>
        <v>16812.072</v>
      </c>
      <c r="I183" s="112">
        <f t="shared" si="150"/>
        <v>17767.932000000001</v>
      </c>
      <c r="J183" s="112">
        <f t="shared" si="122"/>
        <v>19200</v>
      </c>
      <c r="K183" s="112">
        <f t="shared" si="135"/>
        <v>22700</v>
      </c>
      <c r="L183" s="112">
        <f t="shared" si="149"/>
        <v>9280</v>
      </c>
      <c r="M183" s="112">
        <f t="shared" si="151"/>
        <v>18400</v>
      </c>
      <c r="N183" s="112">
        <f t="shared" si="152"/>
        <v>20800</v>
      </c>
      <c r="O183" s="112">
        <f t="shared" si="123"/>
        <v>-1300</v>
      </c>
      <c r="P183" s="112">
        <f t="shared" si="123"/>
        <v>-2544.9479999999967</v>
      </c>
      <c r="S183" s="43">
        <f t="shared" si="153"/>
        <v>20370.960211250043</v>
      </c>
      <c r="T183" s="113">
        <v>40596.326863939888</v>
      </c>
      <c r="U183" s="113">
        <v>-2144.8948639398877</v>
      </c>
      <c r="V183" s="113">
        <v>-0.48833079080440206</v>
      </c>
      <c r="X183" s="113">
        <v>52.56849315068493</v>
      </c>
      <c r="Y183" s="113">
        <v>35164.127999999997</v>
      </c>
    </row>
    <row r="184" spans="1:25" s="112" customFormat="1" x14ac:dyDescent="0.25">
      <c r="A184" s="110" t="s">
        <v>206</v>
      </c>
      <c r="B184" s="111">
        <v>13</v>
      </c>
      <c r="C184" s="111">
        <v>194</v>
      </c>
      <c r="D184" s="111">
        <v>20300</v>
      </c>
      <c r="E184" s="111">
        <v>18533.088</v>
      </c>
      <c r="F184" s="112">
        <f t="shared" si="121"/>
        <v>16505.652000000002</v>
      </c>
      <c r="G184" s="112">
        <f t="shared" si="134"/>
        <v>19050.599999999999</v>
      </c>
      <c r="H184" s="112">
        <f t="shared" si="148"/>
        <v>20719.980000000003</v>
      </c>
      <c r="I184" s="112">
        <f t="shared" si="150"/>
        <v>16812.072</v>
      </c>
      <c r="J184" s="112">
        <f t="shared" si="122"/>
        <v>17900</v>
      </c>
      <c r="K184" s="112">
        <f t="shared" si="135"/>
        <v>19200</v>
      </c>
      <c r="L184" s="112">
        <f t="shared" si="149"/>
        <v>22700</v>
      </c>
      <c r="M184" s="112">
        <f t="shared" si="151"/>
        <v>9280</v>
      </c>
      <c r="N184" s="112">
        <f t="shared" si="152"/>
        <v>18400</v>
      </c>
      <c r="O184" s="112">
        <f t="shared" si="123"/>
        <v>2400</v>
      </c>
      <c r="P184" s="112">
        <f t="shared" si="123"/>
        <v>2027.4359999999979</v>
      </c>
      <c r="S184" s="43">
        <f t="shared" si="153"/>
        <v>22010.355180781542</v>
      </c>
      <c r="T184" s="113">
        <v>38946.711559608586</v>
      </c>
      <c r="U184" s="113">
        <v>-4474.9475596085831</v>
      </c>
      <c r="V184" s="113">
        <v>-1.0188166876290921</v>
      </c>
      <c r="X184" s="113">
        <v>52.910958904109592</v>
      </c>
      <c r="Y184" s="113">
        <v>35221.284</v>
      </c>
    </row>
    <row r="185" spans="1:25" s="112" customFormat="1" x14ac:dyDescent="0.25">
      <c r="A185" s="110" t="s">
        <v>207</v>
      </c>
      <c r="B185" s="111">
        <v>14</v>
      </c>
      <c r="C185" s="111">
        <v>195</v>
      </c>
      <c r="D185" s="111">
        <v>19600</v>
      </c>
      <c r="E185" s="111">
        <v>19332.036</v>
      </c>
      <c r="F185" s="112">
        <f t="shared" si="121"/>
        <v>18533.088</v>
      </c>
      <c r="G185" s="112">
        <f t="shared" si="134"/>
        <v>16505.652000000002</v>
      </c>
      <c r="H185" s="112">
        <f t="shared" si="148"/>
        <v>19050.599999999999</v>
      </c>
      <c r="I185" s="112">
        <f t="shared" si="150"/>
        <v>20719.980000000003</v>
      </c>
      <c r="J185" s="112">
        <f t="shared" si="122"/>
        <v>20300</v>
      </c>
      <c r="K185" s="112">
        <f t="shared" si="135"/>
        <v>17900</v>
      </c>
      <c r="L185" s="112">
        <f t="shared" si="149"/>
        <v>19200</v>
      </c>
      <c r="M185" s="112">
        <f t="shared" si="151"/>
        <v>22700</v>
      </c>
      <c r="N185" s="112">
        <f t="shared" si="152"/>
        <v>9280</v>
      </c>
      <c r="O185" s="112">
        <f t="shared" si="123"/>
        <v>-700</v>
      </c>
      <c r="P185" s="112">
        <f t="shared" si="123"/>
        <v>798.94800000000032</v>
      </c>
      <c r="S185" s="43">
        <f t="shared" si="153"/>
        <v>21532.198314668189</v>
      </c>
      <c r="T185" s="113">
        <v>32311.592224409331</v>
      </c>
      <c r="U185" s="113">
        <v>1180.9957755906726</v>
      </c>
      <c r="V185" s="113">
        <v>0.26887872721719297</v>
      </c>
      <c r="X185" s="113">
        <v>53.253424657534246</v>
      </c>
      <c r="Y185" s="113">
        <v>35465.712</v>
      </c>
    </row>
    <row r="186" spans="1:25" s="112" customFormat="1" x14ac:dyDescent="0.25">
      <c r="A186" s="110" t="s">
        <v>208</v>
      </c>
      <c r="B186" s="111">
        <v>15</v>
      </c>
      <c r="C186" s="111">
        <v>196</v>
      </c>
      <c r="D186" s="111">
        <v>18200</v>
      </c>
      <c r="E186" s="111">
        <v>18329.268</v>
      </c>
      <c r="F186" s="112">
        <f t="shared" si="121"/>
        <v>19332.036</v>
      </c>
      <c r="G186" s="112">
        <f t="shared" si="134"/>
        <v>18533.088</v>
      </c>
      <c r="H186" s="112">
        <f t="shared" si="148"/>
        <v>16505.652000000002</v>
      </c>
      <c r="I186" s="112">
        <f t="shared" si="150"/>
        <v>19050.599999999999</v>
      </c>
      <c r="J186" s="112">
        <f t="shared" si="122"/>
        <v>19600</v>
      </c>
      <c r="K186" s="112">
        <f t="shared" si="135"/>
        <v>20300</v>
      </c>
      <c r="L186" s="112">
        <f t="shared" si="149"/>
        <v>17900</v>
      </c>
      <c r="M186" s="112">
        <f t="shared" si="151"/>
        <v>19200</v>
      </c>
      <c r="N186" s="112">
        <f t="shared" si="152"/>
        <v>22700</v>
      </c>
      <c r="O186" s="112">
        <f t="shared" si="123"/>
        <v>-1400</v>
      </c>
      <c r="P186" s="112">
        <f t="shared" si="123"/>
        <v>-1002.768</v>
      </c>
      <c r="S186" s="43">
        <f t="shared" si="153"/>
        <v>20575.884582441482</v>
      </c>
      <c r="T186" s="113">
        <v>35684.139068820004</v>
      </c>
      <c r="U186" s="113">
        <v>-5563.731068820005</v>
      </c>
      <c r="V186" s="113">
        <v>-1.266701337364962</v>
      </c>
      <c r="X186" s="113">
        <v>53.595890410958901</v>
      </c>
      <c r="Y186" s="113">
        <v>35478.648000000001</v>
      </c>
    </row>
    <row r="187" spans="1:25" s="112" customFormat="1" x14ac:dyDescent="0.25">
      <c r="A187" s="110" t="s">
        <v>209</v>
      </c>
      <c r="B187" s="111">
        <v>16</v>
      </c>
      <c r="C187" s="111">
        <v>197</v>
      </c>
      <c r="D187" s="111">
        <v>12800</v>
      </c>
      <c r="E187" s="111">
        <v>12334.511999999999</v>
      </c>
      <c r="F187" s="112">
        <f t="shared" si="121"/>
        <v>18329.268</v>
      </c>
      <c r="G187" s="112">
        <f t="shared" si="134"/>
        <v>19332.036</v>
      </c>
      <c r="H187" s="112">
        <f t="shared" si="148"/>
        <v>18533.088</v>
      </c>
      <c r="I187" s="112">
        <f t="shared" si="150"/>
        <v>16505.652000000002</v>
      </c>
      <c r="J187" s="112">
        <f t="shared" si="122"/>
        <v>18200</v>
      </c>
      <c r="K187" s="112">
        <f t="shared" si="135"/>
        <v>19600</v>
      </c>
      <c r="L187" s="112">
        <f t="shared" si="149"/>
        <v>20300</v>
      </c>
      <c r="M187" s="112">
        <f t="shared" si="151"/>
        <v>17900</v>
      </c>
      <c r="N187" s="112">
        <f t="shared" si="152"/>
        <v>19200</v>
      </c>
      <c r="O187" s="112">
        <f t="shared" si="123"/>
        <v>-5400</v>
      </c>
      <c r="P187" s="112">
        <f t="shared" si="123"/>
        <v>-5994.7560000000012</v>
      </c>
      <c r="S187" s="43">
        <f t="shared" si="153"/>
        <v>16887.245900995615</v>
      </c>
      <c r="T187" s="113">
        <v>37260.438137403253</v>
      </c>
      <c r="U187" s="113">
        <v>-4585.2541374032553</v>
      </c>
      <c r="V187" s="113">
        <v>-1.0439303187310169</v>
      </c>
      <c r="X187" s="113">
        <v>53.938356164383563</v>
      </c>
      <c r="Y187" s="113">
        <v>35551.188000000002</v>
      </c>
    </row>
    <row r="188" spans="1:25" s="112" customFormat="1" x14ac:dyDescent="0.25">
      <c r="A188" s="110" t="s">
        <v>210</v>
      </c>
      <c r="B188" s="111">
        <v>17</v>
      </c>
      <c r="C188" s="111">
        <v>198</v>
      </c>
      <c r="D188" s="111">
        <v>23900</v>
      </c>
      <c r="E188" s="111">
        <v>21093.96</v>
      </c>
      <c r="F188" s="112">
        <f t="shared" si="121"/>
        <v>12334.511999999999</v>
      </c>
      <c r="G188" s="112">
        <f t="shared" si="134"/>
        <v>18329.268</v>
      </c>
      <c r="H188" s="112">
        <f t="shared" si="148"/>
        <v>19332.036</v>
      </c>
      <c r="I188" s="112">
        <f t="shared" si="150"/>
        <v>18533.088</v>
      </c>
      <c r="J188" s="112">
        <f t="shared" si="122"/>
        <v>12800</v>
      </c>
      <c r="K188" s="112">
        <f t="shared" si="135"/>
        <v>18200</v>
      </c>
      <c r="L188" s="112">
        <f t="shared" si="149"/>
        <v>19600</v>
      </c>
      <c r="M188" s="112">
        <f t="shared" si="151"/>
        <v>20300</v>
      </c>
      <c r="N188" s="112">
        <f t="shared" si="152"/>
        <v>17900</v>
      </c>
      <c r="O188" s="112">
        <f t="shared" si="123"/>
        <v>11100</v>
      </c>
      <c r="P188" s="112">
        <f t="shared" si="123"/>
        <v>8759.4480000000003</v>
      </c>
      <c r="S188" s="43">
        <f t="shared" si="153"/>
        <v>24469.447635078788</v>
      </c>
      <c r="T188" s="113">
        <v>37700.3355518916</v>
      </c>
      <c r="U188" s="113">
        <v>-3557.2275518915994</v>
      </c>
      <c r="V188" s="113">
        <v>-0.8098782708144503</v>
      </c>
      <c r="X188" s="113">
        <v>54.280821917808218</v>
      </c>
      <c r="Y188" s="113">
        <v>35557.728000000003</v>
      </c>
    </row>
    <row r="189" spans="1:25" s="112" customFormat="1" x14ac:dyDescent="0.25">
      <c r="A189" s="110" t="s">
        <v>211</v>
      </c>
      <c r="B189" s="111">
        <v>18</v>
      </c>
      <c r="C189" s="111">
        <v>199</v>
      </c>
      <c r="D189" s="111">
        <v>11400</v>
      </c>
      <c r="E189" s="111">
        <v>21029.292000000001</v>
      </c>
      <c r="F189" s="112">
        <f t="shared" si="121"/>
        <v>21093.96</v>
      </c>
      <c r="G189" s="112">
        <f t="shared" si="134"/>
        <v>12334.511999999999</v>
      </c>
      <c r="H189" s="112">
        <f t="shared" si="148"/>
        <v>18329.268</v>
      </c>
      <c r="I189" s="112">
        <f t="shared" si="150"/>
        <v>19332.036</v>
      </c>
      <c r="J189" s="112">
        <f t="shared" si="122"/>
        <v>23900</v>
      </c>
      <c r="K189" s="112">
        <f t="shared" si="135"/>
        <v>12800</v>
      </c>
      <c r="L189" s="112">
        <f t="shared" si="149"/>
        <v>18200</v>
      </c>
      <c r="M189" s="112">
        <f t="shared" si="151"/>
        <v>19600</v>
      </c>
      <c r="N189" s="112">
        <f t="shared" si="152"/>
        <v>20300</v>
      </c>
      <c r="O189" s="112">
        <f t="shared" si="123"/>
        <v>-12500</v>
      </c>
      <c r="P189" s="112">
        <f t="shared" si="123"/>
        <v>-64.667999999997846</v>
      </c>
      <c r="S189" s="43">
        <f t="shared" si="153"/>
        <v>15930.932168768904</v>
      </c>
      <c r="T189" s="113">
        <v>37370.412491025338</v>
      </c>
      <c r="U189" s="113">
        <v>-1004.8324910253432</v>
      </c>
      <c r="V189" s="113">
        <v>-0.22877142055673039</v>
      </c>
      <c r="X189" s="113">
        <v>54.623287671232873</v>
      </c>
      <c r="Y189" s="113">
        <v>35567.64</v>
      </c>
    </row>
    <row r="190" spans="1:25" s="112" customFormat="1" x14ac:dyDescent="0.25">
      <c r="A190" s="110" t="s">
        <v>212</v>
      </c>
      <c r="B190" s="111">
        <v>19</v>
      </c>
      <c r="C190" s="111">
        <v>200</v>
      </c>
      <c r="D190" s="111">
        <v>18500</v>
      </c>
      <c r="E190" s="111">
        <v>19363.428</v>
      </c>
      <c r="F190" s="112">
        <f t="shared" si="121"/>
        <v>21029.292000000001</v>
      </c>
      <c r="G190" s="112">
        <f t="shared" si="134"/>
        <v>21093.96</v>
      </c>
      <c r="H190" s="112">
        <f t="shared" si="148"/>
        <v>12334.511999999999</v>
      </c>
      <c r="I190" s="112">
        <f t="shared" si="150"/>
        <v>18329.268</v>
      </c>
      <c r="J190" s="112">
        <f t="shared" si="122"/>
        <v>11400</v>
      </c>
      <c r="K190" s="112">
        <f t="shared" si="135"/>
        <v>23900</v>
      </c>
      <c r="L190" s="112">
        <f t="shared" si="149"/>
        <v>12800</v>
      </c>
      <c r="M190" s="112">
        <f t="shared" si="151"/>
        <v>18200</v>
      </c>
      <c r="N190" s="112">
        <f t="shared" si="152"/>
        <v>19600</v>
      </c>
      <c r="O190" s="112">
        <f t="shared" si="123"/>
        <v>7100</v>
      </c>
      <c r="P190" s="112">
        <f t="shared" si="123"/>
        <v>-1665.8640000000014</v>
      </c>
      <c r="S190" s="43">
        <f t="shared" si="153"/>
        <v>20780.808953632921</v>
      </c>
      <c r="T190" s="113">
        <v>34291.130589606895</v>
      </c>
      <c r="U190" s="113">
        <v>-7567.6225896068936</v>
      </c>
      <c r="V190" s="113">
        <v>-1.7229297276155726</v>
      </c>
      <c r="X190" s="113">
        <v>54.965753424657535</v>
      </c>
      <c r="Y190" s="113">
        <v>35606.448000000004</v>
      </c>
    </row>
    <row r="191" spans="1:25" s="112" customFormat="1" x14ac:dyDescent="0.25">
      <c r="A191" s="110" t="s">
        <v>213</v>
      </c>
      <c r="B191" s="111">
        <v>20</v>
      </c>
      <c r="C191" s="111">
        <v>201</v>
      </c>
      <c r="D191" s="111">
        <v>16800</v>
      </c>
      <c r="E191" s="111">
        <v>15946.584000000001</v>
      </c>
      <c r="F191" s="112">
        <f t="shared" si="121"/>
        <v>19363.428</v>
      </c>
      <c r="G191" s="112">
        <f t="shared" si="134"/>
        <v>21029.292000000001</v>
      </c>
      <c r="H191" s="112">
        <f t="shared" si="148"/>
        <v>21093.96</v>
      </c>
      <c r="I191" s="112">
        <f t="shared" si="150"/>
        <v>12334.511999999999</v>
      </c>
      <c r="J191" s="112">
        <f t="shared" si="122"/>
        <v>18500</v>
      </c>
      <c r="K191" s="112">
        <f t="shared" si="135"/>
        <v>11400</v>
      </c>
      <c r="L191" s="112">
        <f t="shared" si="149"/>
        <v>23900</v>
      </c>
      <c r="M191" s="112">
        <f t="shared" si="151"/>
        <v>12800</v>
      </c>
      <c r="N191" s="112">
        <f t="shared" si="152"/>
        <v>18200</v>
      </c>
      <c r="O191" s="112">
        <f t="shared" si="123"/>
        <v>-1700</v>
      </c>
      <c r="P191" s="112">
        <f t="shared" si="123"/>
        <v>-3416.8439999999991</v>
      </c>
      <c r="S191" s="43">
        <f t="shared" si="153"/>
        <v>19619.570850214775</v>
      </c>
      <c r="T191" s="113">
        <v>37590.361198269507</v>
      </c>
      <c r="U191" s="113">
        <v>-6258.9371982695047</v>
      </c>
      <c r="V191" s="113">
        <v>-1.4249797521598684</v>
      </c>
      <c r="X191" s="113">
        <v>55.30821917808219</v>
      </c>
      <c r="Y191" s="113">
        <v>35654.567999999999</v>
      </c>
    </row>
    <row r="192" spans="1:25" s="112" customFormat="1" x14ac:dyDescent="0.25">
      <c r="A192" s="110" t="s">
        <v>214</v>
      </c>
      <c r="B192" s="111">
        <v>21</v>
      </c>
      <c r="C192" s="111">
        <v>202</v>
      </c>
      <c r="D192" s="111">
        <v>12600</v>
      </c>
      <c r="E192" s="111">
        <v>12760.475999999999</v>
      </c>
      <c r="F192" s="112">
        <f t="shared" si="121"/>
        <v>15946.584000000001</v>
      </c>
      <c r="G192" s="112">
        <f t="shared" si="134"/>
        <v>19363.428</v>
      </c>
      <c r="H192" s="112">
        <f t="shared" si="148"/>
        <v>21029.292000000001</v>
      </c>
      <c r="I192" s="112">
        <f t="shared" si="150"/>
        <v>21093.96</v>
      </c>
      <c r="J192" s="112">
        <f t="shared" si="122"/>
        <v>16800</v>
      </c>
      <c r="K192" s="112">
        <f t="shared" si="135"/>
        <v>18500</v>
      </c>
      <c r="L192" s="112">
        <f t="shared" si="149"/>
        <v>11400</v>
      </c>
      <c r="M192" s="112">
        <f t="shared" si="151"/>
        <v>23900</v>
      </c>
      <c r="N192" s="112">
        <f t="shared" si="152"/>
        <v>12800</v>
      </c>
      <c r="O192" s="112">
        <f t="shared" si="123"/>
        <v>-4200</v>
      </c>
      <c r="P192" s="112">
        <f t="shared" si="123"/>
        <v>-3186.108000000002</v>
      </c>
      <c r="S192" s="43">
        <f t="shared" si="153"/>
        <v>16750.629653534656</v>
      </c>
      <c r="T192" s="113">
        <v>38250.207320002031</v>
      </c>
      <c r="U192" s="113">
        <v>-1960.767320002029</v>
      </c>
      <c r="V192" s="113">
        <v>-0.44641025164338949</v>
      </c>
      <c r="X192" s="113">
        <v>55.650684931506845</v>
      </c>
      <c r="Y192" s="113">
        <v>35674.127999999997</v>
      </c>
    </row>
    <row r="193" spans="1:25" s="112" customFormat="1" x14ac:dyDescent="0.25">
      <c r="A193" s="110" t="s">
        <v>217</v>
      </c>
      <c r="B193" s="111">
        <v>24</v>
      </c>
      <c r="C193" s="111">
        <v>205</v>
      </c>
      <c r="D193" s="111">
        <v>20500</v>
      </c>
      <c r="E193" s="111">
        <v>19370.832000000002</v>
      </c>
      <c r="F193" s="112">
        <f t="shared" si="121"/>
        <v>12760.475999999999</v>
      </c>
      <c r="G193" s="112">
        <f t="shared" si="134"/>
        <v>15946.584000000001</v>
      </c>
      <c r="H193" s="112">
        <f t="shared" si="148"/>
        <v>19363.428</v>
      </c>
      <c r="I193" s="112">
        <f t="shared" si="150"/>
        <v>21029.292000000001</v>
      </c>
      <c r="J193" s="112">
        <f t="shared" si="122"/>
        <v>12600</v>
      </c>
      <c r="K193" s="112">
        <f t="shared" si="135"/>
        <v>16800</v>
      </c>
      <c r="L193" s="112">
        <f t="shared" si="149"/>
        <v>18500</v>
      </c>
      <c r="M193" s="112">
        <f t="shared" si="151"/>
        <v>11400</v>
      </c>
      <c r="N193" s="112">
        <f t="shared" si="152"/>
        <v>23900</v>
      </c>
      <c r="O193" s="112">
        <f t="shared" si="123"/>
        <v>7900</v>
      </c>
      <c r="P193" s="112">
        <f t="shared" si="123"/>
        <v>6610.3560000000034</v>
      </c>
      <c r="S193" s="43">
        <f t="shared" si="153"/>
        <v>22146.971428242501</v>
      </c>
      <c r="T193" s="113">
        <v>38836.737205986501</v>
      </c>
      <c r="U193" s="113">
        <v>2349.3267940134974</v>
      </c>
      <c r="V193" s="113">
        <v>0.53487405395303989</v>
      </c>
      <c r="X193" s="113">
        <v>55.993150684931507</v>
      </c>
      <c r="Y193" s="113">
        <v>35722.235999999997</v>
      </c>
    </row>
    <row r="194" spans="1:25" s="112" customFormat="1" x14ac:dyDescent="0.25">
      <c r="A194" s="110" t="s">
        <v>267</v>
      </c>
      <c r="B194" s="111">
        <v>10</v>
      </c>
      <c r="C194" s="111">
        <v>253</v>
      </c>
      <c r="D194" s="111">
        <v>4800</v>
      </c>
      <c r="E194" s="111">
        <v>6455.7719999999999</v>
      </c>
      <c r="F194" s="112">
        <f t="shared" si="121"/>
        <v>19370.832000000002</v>
      </c>
      <c r="G194" s="112">
        <f t="shared" si="134"/>
        <v>12760.475999999999</v>
      </c>
      <c r="H194" s="112">
        <f t="shared" si="148"/>
        <v>15946.584000000001</v>
      </c>
      <c r="I194" s="112">
        <f t="shared" si="150"/>
        <v>19363.428</v>
      </c>
      <c r="J194" s="112">
        <f t="shared" si="122"/>
        <v>20500</v>
      </c>
      <c r="K194" s="112">
        <f t="shared" si="135"/>
        <v>12600</v>
      </c>
      <c r="L194" s="112">
        <f t="shared" si="149"/>
        <v>16800</v>
      </c>
      <c r="M194" s="112">
        <f t="shared" si="151"/>
        <v>18500</v>
      </c>
      <c r="N194" s="112">
        <f t="shared" si="152"/>
        <v>11400</v>
      </c>
      <c r="O194" s="112">
        <f t="shared" si="123"/>
        <v>-15700</v>
      </c>
      <c r="P194" s="112">
        <f t="shared" si="123"/>
        <v>-12915.060000000001</v>
      </c>
      <c r="S194" s="43">
        <f t="shared" si="153"/>
        <v>11422.596002557286</v>
      </c>
      <c r="T194" s="113">
        <v>37480.386844647423</v>
      </c>
      <c r="U194" s="113">
        <v>-458.95884464742267</v>
      </c>
      <c r="V194" s="113">
        <v>-0.10449171160849581</v>
      </c>
      <c r="X194" s="113">
        <v>56.335616438356162</v>
      </c>
      <c r="Y194" s="113">
        <v>35723.123999999996</v>
      </c>
    </row>
    <row r="195" spans="1:25" s="112" customFormat="1" x14ac:dyDescent="0.25">
      <c r="A195" s="110" t="s">
        <v>268</v>
      </c>
      <c r="B195" s="111">
        <v>11</v>
      </c>
      <c r="C195" s="111">
        <v>254</v>
      </c>
      <c r="D195" s="111">
        <v>8000</v>
      </c>
      <c r="E195" s="111">
        <v>17955.635999999999</v>
      </c>
      <c r="F195" s="112">
        <f t="shared" si="121"/>
        <v>6455.7719999999999</v>
      </c>
      <c r="G195" s="112">
        <f t="shared" si="134"/>
        <v>19370.832000000002</v>
      </c>
      <c r="H195" s="112">
        <f t="shared" si="148"/>
        <v>12760.475999999999</v>
      </c>
      <c r="I195" s="112">
        <f t="shared" si="150"/>
        <v>15946.584000000001</v>
      </c>
      <c r="J195" s="112">
        <f t="shared" si="122"/>
        <v>4800</v>
      </c>
      <c r="K195" s="112">
        <f t="shared" si="135"/>
        <v>20500</v>
      </c>
      <c r="L195" s="112">
        <f t="shared" si="149"/>
        <v>12600</v>
      </c>
      <c r="M195" s="112">
        <f t="shared" si="151"/>
        <v>16800</v>
      </c>
      <c r="N195" s="112">
        <f t="shared" si="152"/>
        <v>18500</v>
      </c>
      <c r="O195" s="112">
        <f t="shared" si="123"/>
        <v>3200</v>
      </c>
      <c r="P195" s="112">
        <f t="shared" si="123"/>
        <v>11499.863999999998</v>
      </c>
      <c r="S195" s="43">
        <f t="shared" si="153"/>
        <v>13608.455961932617</v>
      </c>
      <c r="T195" s="113">
        <v>39020.02779535664</v>
      </c>
      <c r="U195" s="113">
        <v>-584.63979535664112</v>
      </c>
      <c r="V195" s="113">
        <v>-0.13310564466447136</v>
      </c>
      <c r="X195" s="113">
        <v>56.678082191780824</v>
      </c>
      <c r="Y195" s="113">
        <v>35762.639999999999</v>
      </c>
    </row>
    <row r="196" spans="1:25" s="112" customFormat="1" x14ac:dyDescent="0.25">
      <c r="A196" s="110" t="s">
        <v>269</v>
      </c>
      <c r="B196" s="111">
        <v>12</v>
      </c>
      <c r="C196" s="111">
        <v>255</v>
      </c>
      <c r="D196" s="111">
        <v>21500</v>
      </c>
      <c r="E196" s="111">
        <v>19659.36</v>
      </c>
      <c r="F196" s="112">
        <f t="shared" si="121"/>
        <v>17955.635999999999</v>
      </c>
      <c r="G196" s="112">
        <f t="shared" si="134"/>
        <v>6455.7719999999999</v>
      </c>
      <c r="H196" s="112">
        <f t="shared" si="148"/>
        <v>19370.832000000002</v>
      </c>
      <c r="I196" s="112">
        <f t="shared" si="150"/>
        <v>12760.475999999999</v>
      </c>
      <c r="J196" s="112">
        <f t="shared" si="122"/>
        <v>8000</v>
      </c>
      <c r="K196" s="112">
        <f t="shared" si="135"/>
        <v>4800</v>
      </c>
      <c r="L196" s="112">
        <f t="shared" si="149"/>
        <v>20500</v>
      </c>
      <c r="M196" s="112">
        <f t="shared" si="151"/>
        <v>12600</v>
      </c>
      <c r="N196" s="112">
        <f t="shared" si="152"/>
        <v>16800</v>
      </c>
      <c r="O196" s="112">
        <f t="shared" si="123"/>
        <v>13500</v>
      </c>
      <c r="P196" s="112">
        <f t="shared" si="123"/>
        <v>1703.724000000002</v>
      </c>
      <c r="S196" s="43">
        <f t="shared" si="153"/>
        <v>22830.052665547293</v>
      </c>
      <c r="T196" s="113">
        <v>38103.574848505916</v>
      </c>
      <c r="U196" s="113">
        <v>-480.51484850591805</v>
      </c>
      <c r="V196" s="113">
        <v>-0.10939939290690039</v>
      </c>
      <c r="X196" s="113">
        <v>57.020547945205479</v>
      </c>
      <c r="Y196" s="113">
        <v>35807.46</v>
      </c>
    </row>
    <row r="197" spans="1:25" s="112" customFormat="1" x14ac:dyDescent="0.25">
      <c r="A197" s="110" t="s">
        <v>271</v>
      </c>
      <c r="B197" s="111">
        <v>14</v>
      </c>
      <c r="C197" s="111">
        <v>257</v>
      </c>
      <c r="D197" s="111">
        <v>19000</v>
      </c>
      <c r="E197" s="111">
        <v>17582.076000000001</v>
      </c>
      <c r="F197" s="112">
        <f t="shared" si="121"/>
        <v>19659.36</v>
      </c>
      <c r="G197" s="112">
        <f t="shared" si="134"/>
        <v>17955.635999999999</v>
      </c>
      <c r="H197" s="112">
        <f t="shared" si="148"/>
        <v>6455.7719999999999</v>
      </c>
      <c r="I197" s="112">
        <f t="shared" si="150"/>
        <v>19370.832000000002</v>
      </c>
      <c r="J197" s="112">
        <f t="shared" si="122"/>
        <v>21500</v>
      </c>
      <c r="K197" s="112">
        <f t="shared" si="135"/>
        <v>8000</v>
      </c>
      <c r="L197" s="112">
        <f t="shared" si="149"/>
        <v>4800</v>
      </c>
      <c r="M197" s="112">
        <f t="shared" si="151"/>
        <v>20500</v>
      </c>
      <c r="N197" s="112">
        <f t="shared" si="152"/>
        <v>12600</v>
      </c>
      <c r="O197" s="112">
        <f t="shared" si="123"/>
        <v>-2500</v>
      </c>
      <c r="P197" s="112">
        <f t="shared" si="123"/>
        <v>-2077.2839999999997</v>
      </c>
      <c r="S197" s="43">
        <f t="shared" si="153"/>
        <v>21122.349572285315</v>
      </c>
      <c r="T197" s="113">
        <v>27282.098452092549</v>
      </c>
      <c r="U197" s="113">
        <v>-1968.0024520925472</v>
      </c>
      <c r="V197" s="113">
        <v>-0.44805748285958397</v>
      </c>
      <c r="X197" s="113">
        <v>57.363013698630134</v>
      </c>
      <c r="Y197" s="113">
        <v>35853.768000000004</v>
      </c>
    </row>
    <row r="198" spans="1:25" s="112" customFormat="1" x14ac:dyDescent="0.25">
      <c r="A198" s="110" t="s">
        <v>272</v>
      </c>
      <c r="B198" s="111">
        <v>15</v>
      </c>
      <c r="C198" s="111">
        <v>258</v>
      </c>
      <c r="D198" s="111">
        <v>20600</v>
      </c>
      <c r="E198" s="111">
        <v>19190.423999999999</v>
      </c>
      <c r="F198" s="112">
        <f t="shared" si="121"/>
        <v>17582.076000000001</v>
      </c>
      <c r="G198" s="112">
        <f t="shared" si="134"/>
        <v>19659.36</v>
      </c>
      <c r="H198" s="112">
        <f t="shared" si="148"/>
        <v>17955.635999999999</v>
      </c>
      <c r="I198" s="112">
        <f t="shared" si="150"/>
        <v>6455.7719999999999</v>
      </c>
      <c r="J198" s="112">
        <f t="shared" si="122"/>
        <v>19000</v>
      </c>
      <c r="K198" s="112">
        <f t="shared" si="135"/>
        <v>21500</v>
      </c>
      <c r="L198" s="112">
        <f t="shared" si="149"/>
        <v>8000</v>
      </c>
      <c r="M198" s="112">
        <f t="shared" si="151"/>
        <v>4800</v>
      </c>
      <c r="N198" s="112">
        <f t="shared" si="152"/>
        <v>20500</v>
      </c>
      <c r="O198" s="112">
        <f t="shared" si="123"/>
        <v>1600</v>
      </c>
      <c r="P198" s="112">
        <f t="shared" si="123"/>
        <v>1608.3479999999981</v>
      </c>
      <c r="S198" s="43">
        <f t="shared" ref="S198:S261" si="154">$AA$21+$AA$22*D198</f>
        <v>22215.279551972981</v>
      </c>
      <c r="T198" s="113">
        <v>30449.359836408657</v>
      </c>
      <c r="U198" s="113">
        <v>-2727.7758364086585</v>
      </c>
      <c r="V198" s="113">
        <v>-0.62103600214873345</v>
      </c>
      <c r="X198" s="113">
        <v>57.705479452054796</v>
      </c>
      <c r="Y198" s="113">
        <v>35885.148000000001</v>
      </c>
    </row>
    <row r="199" spans="1:25" s="112" customFormat="1" x14ac:dyDescent="0.25">
      <c r="A199" s="110" t="s">
        <v>273</v>
      </c>
      <c r="B199" s="111">
        <v>16</v>
      </c>
      <c r="C199" s="111">
        <v>259</v>
      </c>
      <c r="D199" s="111">
        <v>18500</v>
      </c>
      <c r="E199" s="111">
        <v>16216.596000000001</v>
      </c>
      <c r="F199" s="112">
        <f t="shared" ref="F199:F262" si="155">E198</f>
        <v>19190.423999999999</v>
      </c>
      <c r="G199" s="112">
        <f t="shared" si="134"/>
        <v>17582.076000000001</v>
      </c>
      <c r="H199" s="112">
        <f t="shared" si="148"/>
        <v>19659.36</v>
      </c>
      <c r="I199" s="112">
        <f t="shared" si="150"/>
        <v>17955.635999999999</v>
      </c>
      <c r="J199" s="112">
        <f t="shared" ref="J199:J262" si="156">D198</f>
        <v>20600</v>
      </c>
      <c r="K199" s="112">
        <f t="shared" si="135"/>
        <v>19000</v>
      </c>
      <c r="L199" s="112">
        <f t="shared" si="149"/>
        <v>21500</v>
      </c>
      <c r="M199" s="112">
        <f t="shared" si="151"/>
        <v>8000</v>
      </c>
      <c r="N199" s="112">
        <f t="shared" si="152"/>
        <v>4800</v>
      </c>
      <c r="O199" s="112">
        <f t="shared" ref="O199:P262" si="157">D199-D198</f>
        <v>-2100</v>
      </c>
      <c r="P199" s="112">
        <f t="shared" si="157"/>
        <v>-2973.8279999999977</v>
      </c>
      <c r="S199" s="43">
        <f t="shared" si="154"/>
        <v>20780.808953632921</v>
      </c>
      <c r="T199" s="113">
        <v>39789.848270711249</v>
      </c>
      <c r="U199" s="113">
        <v>-5924.6122707112445</v>
      </c>
      <c r="V199" s="113">
        <v>-1.3488635942050395</v>
      </c>
      <c r="X199" s="113">
        <v>58.047945205479451</v>
      </c>
      <c r="Y199" s="113">
        <v>35887.800000000003</v>
      </c>
    </row>
    <row r="200" spans="1:25" s="112" customFormat="1" x14ac:dyDescent="0.25">
      <c r="A200" s="110" t="s">
        <v>275</v>
      </c>
      <c r="B200" s="111">
        <v>18</v>
      </c>
      <c r="C200" s="111">
        <v>261</v>
      </c>
      <c r="D200" s="111">
        <v>14500</v>
      </c>
      <c r="E200" s="111">
        <v>13343.304</v>
      </c>
      <c r="F200" s="112">
        <f t="shared" si="155"/>
        <v>16216.596000000001</v>
      </c>
      <c r="G200" s="112">
        <f t="shared" ref="G200:G263" si="158">E198</f>
        <v>19190.423999999999</v>
      </c>
      <c r="H200" s="112">
        <f t="shared" si="148"/>
        <v>17582.076000000001</v>
      </c>
      <c r="I200" s="112">
        <f t="shared" si="150"/>
        <v>19659.36</v>
      </c>
      <c r="J200" s="112">
        <f t="shared" si="156"/>
        <v>18500</v>
      </c>
      <c r="K200" s="112">
        <f t="shared" ref="K200:K263" si="159">D198</f>
        <v>20600</v>
      </c>
      <c r="L200" s="112">
        <f t="shared" si="149"/>
        <v>19000</v>
      </c>
      <c r="M200" s="112">
        <f t="shared" si="151"/>
        <v>21500</v>
      </c>
      <c r="N200" s="112">
        <f t="shared" si="152"/>
        <v>8000</v>
      </c>
      <c r="O200" s="112">
        <f t="shared" si="157"/>
        <v>-4000</v>
      </c>
      <c r="P200" s="112">
        <f t="shared" si="157"/>
        <v>-2873.2920000000013</v>
      </c>
      <c r="S200" s="43">
        <f t="shared" si="154"/>
        <v>18048.484004413756</v>
      </c>
      <c r="T200" s="113">
        <v>39789.848270711249</v>
      </c>
      <c r="U200" s="113">
        <v>-7261.7122707112503</v>
      </c>
      <c r="V200" s="113">
        <v>-1.6532827577556444</v>
      </c>
      <c r="X200" s="113">
        <v>58.390410958904106</v>
      </c>
      <c r="Y200" s="113">
        <v>35897.364000000001</v>
      </c>
    </row>
    <row r="201" spans="1:25" s="112" customFormat="1" x14ac:dyDescent="0.25">
      <c r="A201" s="110" t="s">
        <v>276</v>
      </c>
      <c r="B201" s="111">
        <v>19</v>
      </c>
      <c r="C201" s="111">
        <v>262</v>
      </c>
      <c r="D201" s="111">
        <v>7280</v>
      </c>
      <c r="E201" s="111">
        <v>13528.931999999999</v>
      </c>
      <c r="F201" s="112">
        <f t="shared" si="155"/>
        <v>13343.304</v>
      </c>
      <c r="G201" s="112">
        <f t="shared" si="158"/>
        <v>16216.596000000001</v>
      </c>
      <c r="H201" s="112">
        <f t="shared" ref="H201:H264" si="160">E198</f>
        <v>19190.423999999999</v>
      </c>
      <c r="I201" s="112">
        <f t="shared" si="150"/>
        <v>17582.076000000001</v>
      </c>
      <c r="J201" s="112">
        <f t="shared" si="156"/>
        <v>14500</v>
      </c>
      <c r="K201" s="112">
        <f t="shared" si="159"/>
        <v>18500</v>
      </c>
      <c r="L201" s="112">
        <f t="shared" ref="L201:L264" si="161">D198</f>
        <v>20600</v>
      </c>
      <c r="M201" s="112">
        <f t="shared" si="151"/>
        <v>19000</v>
      </c>
      <c r="N201" s="112">
        <f t="shared" si="152"/>
        <v>21500</v>
      </c>
      <c r="O201" s="112">
        <f t="shared" si="157"/>
        <v>-7220</v>
      </c>
      <c r="P201" s="112">
        <f t="shared" si="157"/>
        <v>185.62799999999879</v>
      </c>
      <c r="S201" s="43">
        <f t="shared" si="154"/>
        <v>13116.637471073167</v>
      </c>
      <c r="T201" s="113">
        <v>32238.275988661273</v>
      </c>
      <c r="U201" s="113">
        <v>4297.224011338727</v>
      </c>
      <c r="V201" s="113">
        <v>0.97835415385633395</v>
      </c>
      <c r="X201" s="113">
        <v>58.732876712328768</v>
      </c>
      <c r="Y201" s="113">
        <v>35975.051999999996</v>
      </c>
    </row>
    <row r="202" spans="1:25" s="112" customFormat="1" x14ac:dyDescent="0.25">
      <c r="A202" s="110" t="s">
        <v>277</v>
      </c>
      <c r="B202" s="111">
        <v>20</v>
      </c>
      <c r="C202" s="111">
        <v>263</v>
      </c>
      <c r="D202" s="111">
        <v>6080</v>
      </c>
      <c r="E202" s="111">
        <v>7821.0480000000007</v>
      </c>
      <c r="F202" s="112">
        <f t="shared" si="155"/>
        <v>13528.931999999999</v>
      </c>
      <c r="G202" s="112">
        <f t="shared" si="158"/>
        <v>13343.304</v>
      </c>
      <c r="H202" s="112">
        <f t="shared" si="160"/>
        <v>16216.596000000001</v>
      </c>
      <c r="I202" s="112">
        <f t="shared" ref="I202:I265" si="162">E198</f>
        <v>19190.423999999999</v>
      </c>
      <c r="J202" s="112">
        <f t="shared" si="156"/>
        <v>7280</v>
      </c>
      <c r="K202" s="112">
        <f t="shared" si="159"/>
        <v>14500</v>
      </c>
      <c r="L202" s="112">
        <f t="shared" si="161"/>
        <v>18500</v>
      </c>
      <c r="M202" s="112">
        <f t="shared" si="151"/>
        <v>20600</v>
      </c>
      <c r="N202" s="112">
        <f t="shared" si="152"/>
        <v>19000</v>
      </c>
      <c r="O202" s="112">
        <f t="shared" si="157"/>
        <v>-1200</v>
      </c>
      <c r="P202" s="112">
        <f t="shared" si="157"/>
        <v>-5707.8839999999982</v>
      </c>
      <c r="S202" s="43">
        <f t="shared" si="154"/>
        <v>12296.939986307418</v>
      </c>
      <c r="T202" s="113">
        <v>38946.711559608586</v>
      </c>
      <c r="U202" s="113">
        <v>639.27244039141078</v>
      </c>
      <c r="V202" s="113">
        <v>0.14554392460167995</v>
      </c>
      <c r="X202" s="113">
        <v>59.075342465753423</v>
      </c>
      <c r="Y202" s="113">
        <v>36002.387999999999</v>
      </c>
    </row>
    <row r="203" spans="1:25" s="112" customFormat="1" x14ac:dyDescent="0.25">
      <c r="A203" s="110" t="s">
        <v>279</v>
      </c>
      <c r="B203" s="111">
        <v>22</v>
      </c>
      <c r="C203" s="111">
        <v>265</v>
      </c>
      <c r="D203" s="111">
        <v>16400</v>
      </c>
      <c r="E203" s="111">
        <v>16516.812000000002</v>
      </c>
      <c r="F203" s="112">
        <f t="shared" si="155"/>
        <v>7821.0480000000007</v>
      </c>
      <c r="G203" s="112">
        <f t="shared" si="158"/>
        <v>13528.931999999999</v>
      </c>
      <c r="H203" s="112">
        <f t="shared" si="160"/>
        <v>13343.304</v>
      </c>
      <c r="I203" s="112">
        <f t="shared" si="162"/>
        <v>16216.596000000001</v>
      </c>
      <c r="J203" s="112">
        <f t="shared" si="156"/>
        <v>6080</v>
      </c>
      <c r="K203" s="112">
        <f t="shared" si="159"/>
        <v>7280</v>
      </c>
      <c r="L203" s="112">
        <f t="shared" si="161"/>
        <v>14500</v>
      </c>
      <c r="M203" s="112">
        <f t="shared" ref="M203:M266" si="163">D199</f>
        <v>18500</v>
      </c>
      <c r="N203" s="112">
        <f t="shared" ref="N203:N266" si="164">D198</f>
        <v>20600</v>
      </c>
      <c r="O203" s="112">
        <f t="shared" si="157"/>
        <v>10320</v>
      </c>
      <c r="P203" s="112">
        <f t="shared" si="157"/>
        <v>8695.764000000001</v>
      </c>
      <c r="S203" s="43">
        <f t="shared" si="154"/>
        <v>19346.338355292857</v>
      </c>
      <c r="T203" s="113">
        <v>33118.07081763797</v>
      </c>
      <c r="U203" s="113">
        <v>6290.0131823620322</v>
      </c>
      <c r="V203" s="113">
        <v>1.4320548587965889</v>
      </c>
      <c r="X203" s="113">
        <v>59.417808219178085</v>
      </c>
      <c r="Y203" s="113">
        <v>36058.415999999997</v>
      </c>
    </row>
    <row r="204" spans="1:25" s="112" customFormat="1" x14ac:dyDescent="0.25">
      <c r="A204" s="110" t="s">
        <v>280</v>
      </c>
      <c r="B204" s="111">
        <v>23</v>
      </c>
      <c r="C204" s="111">
        <v>266</v>
      </c>
      <c r="D204" s="111">
        <v>9400</v>
      </c>
      <c r="E204" s="111">
        <v>13884.683999999999</v>
      </c>
      <c r="F204" s="112">
        <f t="shared" si="155"/>
        <v>16516.812000000002</v>
      </c>
      <c r="G204" s="112">
        <f t="shared" si="158"/>
        <v>7821.0480000000007</v>
      </c>
      <c r="H204" s="112">
        <f t="shared" si="160"/>
        <v>13528.931999999999</v>
      </c>
      <c r="I204" s="112">
        <f t="shared" si="162"/>
        <v>13343.304</v>
      </c>
      <c r="J204" s="112">
        <f t="shared" si="156"/>
        <v>16400</v>
      </c>
      <c r="K204" s="112">
        <f t="shared" si="159"/>
        <v>6080</v>
      </c>
      <c r="L204" s="112">
        <f t="shared" si="161"/>
        <v>7280</v>
      </c>
      <c r="M204" s="112">
        <f t="shared" si="163"/>
        <v>14500</v>
      </c>
      <c r="N204" s="112">
        <f t="shared" si="164"/>
        <v>18500</v>
      </c>
      <c r="O204" s="112">
        <f t="shared" si="157"/>
        <v>-7000</v>
      </c>
      <c r="P204" s="112">
        <f t="shared" si="157"/>
        <v>-2632.1280000000024</v>
      </c>
      <c r="S204" s="43">
        <f t="shared" si="154"/>
        <v>14564.769694159324</v>
      </c>
      <c r="T204" s="113">
        <v>32971.438346141855</v>
      </c>
      <c r="U204" s="113">
        <v>3089.4496538581443</v>
      </c>
      <c r="V204" s="113">
        <v>0.70337871472529923</v>
      </c>
      <c r="X204" s="113">
        <v>59.760273972602739</v>
      </c>
      <c r="Y204" s="113">
        <v>36060.887999999999</v>
      </c>
    </row>
    <row r="205" spans="1:25" s="112" customFormat="1" x14ac:dyDescent="0.25">
      <c r="A205" s="110" t="s">
        <v>281</v>
      </c>
      <c r="B205" s="111">
        <v>24</v>
      </c>
      <c r="C205" s="111">
        <v>267</v>
      </c>
      <c r="D205" s="111">
        <v>17600</v>
      </c>
      <c r="E205" s="111">
        <v>17498.256000000001</v>
      </c>
      <c r="F205" s="112">
        <f t="shared" si="155"/>
        <v>13884.683999999999</v>
      </c>
      <c r="G205" s="112">
        <f t="shared" si="158"/>
        <v>16516.812000000002</v>
      </c>
      <c r="H205" s="112">
        <f t="shared" si="160"/>
        <v>7821.0480000000007</v>
      </c>
      <c r="I205" s="112">
        <f t="shared" si="162"/>
        <v>13528.931999999999</v>
      </c>
      <c r="J205" s="112">
        <f t="shared" si="156"/>
        <v>9400</v>
      </c>
      <c r="K205" s="112">
        <f t="shared" si="159"/>
        <v>16400</v>
      </c>
      <c r="L205" s="112">
        <f t="shared" si="161"/>
        <v>6080</v>
      </c>
      <c r="M205" s="112">
        <f t="shared" si="163"/>
        <v>7280</v>
      </c>
      <c r="N205" s="112">
        <f t="shared" si="164"/>
        <v>14500</v>
      </c>
      <c r="O205" s="112">
        <f t="shared" si="157"/>
        <v>8200</v>
      </c>
      <c r="P205" s="112">
        <f t="shared" si="157"/>
        <v>3613.5720000000019</v>
      </c>
      <c r="S205" s="43">
        <f t="shared" si="154"/>
        <v>20166.035840058608</v>
      </c>
      <c r="T205" s="113">
        <v>31094.542710991569</v>
      </c>
      <c r="U205" s="113">
        <v>3231.6972890084362</v>
      </c>
      <c r="V205" s="113">
        <v>0.73576440473315452</v>
      </c>
      <c r="X205" s="113">
        <v>60.102739726027394</v>
      </c>
      <c r="Y205" s="113">
        <v>36122.592000000004</v>
      </c>
    </row>
    <row r="206" spans="1:25" s="112" customFormat="1" x14ac:dyDescent="0.25">
      <c r="A206" s="110" t="s">
        <v>283</v>
      </c>
      <c r="B206" s="111">
        <v>26</v>
      </c>
      <c r="C206" s="111">
        <v>269</v>
      </c>
      <c r="D206" s="111">
        <v>15200</v>
      </c>
      <c r="E206" s="111">
        <v>16115.964</v>
      </c>
      <c r="F206" s="112">
        <f t="shared" si="155"/>
        <v>17498.256000000001</v>
      </c>
      <c r="G206" s="112">
        <f t="shared" si="158"/>
        <v>13884.683999999999</v>
      </c>
      <c r="H206" s="112">
        <f t="shared" si="160"/>
        <v>16516.812000000002</v>
      </c>
      <c r="I206" s="112">
        <f t="shared" si="162"/>
        <v>7821.0480000000007</v>
      </c>
      <c r="J206" s="112">
        <f t="shared" si="156"/>
        <v>17600</v>
      </c>
      <c r="K206" s="112">
        <f t="shared" si="159"/>
        <v>9400</v>
      </c>
      <c r="L206" s="112">
        <f t="shared" si="161"/>
        <v>16400</v>
      </c>
      <c r="M206" s="112">
        <f t="shared" si="163"/>
        <v>6080</v>
      </c>
      <c r="N206" s="112">
        <f t="shared" si="164"/>
        <v>7280</v>
      </c>
      <c r="O206" s="112">
        <f t="shared" si="157"/>
        <v>-2400</v>
      </c>
      <c r="P206" s="112">
        <f t="shared" si="157"/>
        <v>-1382.2920000000013</v>
      </c>
      <c r="S206" s="43">
        <f t="shared" si="154"/>
        <v>18526.64087052711</v>
      </c>
      <c r="T206" s="113">
        <v>33616.621220724766</v>
      </c>
      <c r="U206" s="113">
        <v>7615.0307792752355</v>
      </c>
      <c r="V206" s="113">
        <v>1.7337232071191886</v>
      </c>
      <c r="X206" s="113">
        <v>60.445205479452056</v>
      </c>
      <c r="Y206" s="113">
        <v>36186.491999999998</v>
      </c>
    </row>
    <row r="207" spans="1:25" s="112" customFormat="1" x14ac:dyDescent="0.25">
      <c r="A207" s="110" t="s">
        <v>284</v>
      </c>
      <c r="B207" s="111">
        <v>27</v>
      </c>
      <c r="C207" s="111">
        <v>270</v>
      </c>
      <c r="D207" s="111">
        <v>4560</v>
      </c>
      <c r="E207" s="111">
        <v>9587.7240000000002</v>
      </c>
      <c r="F207" s="112">
        <f t="shared" si="155"/>
        <v>16115.964</v>
      </c>
      <c r="G207" s="112">
        <f t="shared" si="158"/>
        <v>17498.256000000001</v>
      </c>
      <c r="H207" s="112">
        <f t="shared" si="160"/>
        <v>13884.683999999999</v>
      </c>
      <c r="I207" s="112">
        <f t="shared" si="162"/>
        <v>16516.812000000002</v>
      </c>
      <c r="J207" s="112">
        <f t="shared" si="156"/>
        <v>15200</v>
      </c>
      <c r="K207" s="112">
        <f t="shared" si="159"/>
        <v>17600</v>
      </c>
      <c r="L207" s="112">
        <f t="shared" si="161"/>
        <v>9400</v>
      </c>
      <c r="M207" s="112">
        <f t="shared" si="163"/>
        <v>16400</v>
      </c>
      <c r="N207" s="112">
        <f t="shared" si="164"/>
        <v>6080</v>
      </c>
      <c r="O207" s="112">
        <f t="shared" si="157"/>
        <v>-10640</v>
      </c>
      <c r="P207" s="112">
        <f t="shared" si="157"/>
        <v>-6528.24</v>
      </c>
      <c r="S207" s="43">
        <f t="shared" si="154"/>
        <v>11258.656505604136</v>
      </c>
      <c r="T207" s="113">
        <v>33323.356277732528</v>
      </c>
      <c r="U207" s="113">
        <v>9088.3397222674685</v>
      </c>
      <c r="V207" s="113">
        <v>2.0691532243784208</v>
      </c>
      <c r="X207" s="113">
        <v>60.787671232876711</v>
      </c>
      <c r="Y207" s="113">
        <v>36206.832000000002</v>
      </c>
    </row>
    <row r="208" spans="1:25" s="112" customFormat="1" x14ac:dyDescent="0.25">
      <c r="A208" s="110" t="s">
        <v>285</v>
      </c>
      <c r="B208" s="111">
        <v>28</v>
      </c>
      <c r="C208" s="111">
        <v>271</v>
      </c>
      <c r="D208" s="111">
        <v>18900</v>
      </c>
      <c r="E208" s="111">
        <v>18122.207999999999</v>
      </c>
      <c r="F208" s="112">
        <f t="shared" si="155"/>
        <v>9587.7240000000002</v>
      </c>
      <c r="G208" s="112">
        <f t="shared" si="158"/>
        <v>16115.964</v>
      </c>
      <c r="H208" s="112">
        <f t="shared" si="160"/>
        <v>17498.256000000001</v>
      </c>
      <c r="I208" s="112">
        <f t="shared" si="162"/>
        <v>13884.683999999999</v>
      </c>
      <c r="J208" s="112">
        <f t="shared" si="156"/>
        <v>4560</v>
      </c>
      <c r="K208" s="112">
        <f t="shared" si="159"/>
        <v>15200</v>
      </c>
      <c r="L208" s="112">
        <f t="shared" si="161"/>
        <v>17600</v>
      </c>
      <c r="M208" s="112">
        <f t="shared" si="163"/>
        <v>9400</v>
      </c>
      <c r="N208" s="112">
        <f t="shared" si="164"/>
        <v>16400</v>
      </c>
      <c r="O208" s="112">
        <f t="shared" si="157"/>
        <v>14340</v>
      </c>
      <c r="P208" s="112">
        <f t="shared" si="157"/>
        <v>8534.4839999999986</v>
      </c>
      <c r="S208" s="43">
        <f t="shared" si="154"/>
        <v>21054.041448554835</v>
      </c>
      <c r="T208" s="113">
        <v>31387.8076539838</v>
      </c>
      <c r="U208" s="113">
        <v>3313.9963460161962</v>
      </c>
      <c r="V208" s="113">
        <v>0.75450152992596409</v>
      </c>
      <c r="X208" s="113">
        <v>61.130136986301366</v>
      </c>
      <c r="Y208" s="113">
        <v>36266.555999999997</v>
      </c>
    </row>
    <row r="209" spans="1:25" s="112" customFormat="1" x14ac:dyDescent="0.25">
      <c r="A209" s="110" t="s">
        <v>286</v>
      </c>
      <c r="B209" s="111">
        <v>29</v>
      </c>
      <c r="C209" s="111">
        <v>272</v>
      </c>
      <c r="D209" s="111">
        <v>20000</v>
      </c>
      <c r="E209" s="111">
        <v>20195.184000000001</v>
      </c>
      <c r="F209" s="112">
        <f t="shared" si="155"/>
        <v>18122.207999999999</v>
      </c>
      <c r="G209" s="112">
        <f t="shared" si="158"/>
        <v>9587.7240000000002</v>
      </c>
      <c r="H209" s="112">
        <f t="shared" si="160"/>
        <v>16115.964</v>
      </c>
      <c r="I209" s="112">
        <f t="shared" si="162"/>
        <v>17498.256000000001</v>
      </c>
      <c r="J209" s="112">
        <f t="shared" si="156"/>
        <v>18900</v>
      </c>
      <c r="K209" s="112">
        <f t="shared" si="159"/>
        <v>4560</v>
      </c>
      <c r="L209" s="112">
        <f t="shared" si="161"/>
        <v>15200</v>
      </c>
      <c r="M209" s="112">
        <f t="shared" si="163"/>
        <v>17600</v>
      </c>
      <c r="N209" s="112">
        <f t="shared" si="164"/>
        <v>9400</v>
      </c>
      <c r="O209" s="112">
        <f t="shared" si="157"/>
        <v>1100</v>
      </c>
      <c r="P209" s="112">
        <f t="shared" si="157"/>
        <v>2072.9760000000024</v>
      </c>
      <c r="S209" s="43">
        <f t="shared" si="154"/>
        <v>21805.430809590107</v>
      </c>
      <c r="T209" s="113">
        <v>38910.053441734555</v>
      </c>
      <c r="U209" s="113">
        <v>271.75855826545012</v>
      </c>
      <c r="V209" s="113">
        <v>6.1871597483274442E-2</v>
      </c>
      <c r="X209" s="113">
        <v>61.472602739726028</v>
      </c>
      <c r="Y209" s="113">
        <v>36289.440000000002</v>
      </c>
    </row>
    <row r="210" spans="1:25" s="112" customFormat="1" x14ac:dyDescent="0.25">
      <c r="A210" s="110" t="s">
        <v>289</v>
      </c>
      <c r="B210" s="111">
        <v>1</v>
      </c>
      <c r="C210" s="111">
        <v>274</v>
      </c>
      <c r="D210" s="111">
        <v>8320</v>
      </c>
      <c r="E210" s="111">
        <v>21220.728000000003</v>
      </c>
      <c r="F210" s="112">
        <f t="shared" si="155"/>
        <v>20195.184000000001</v>
      </c>
      <c r="G210" s="112">
        <f t="shared" si="158"/>
        <v>18122.207999999999</v>
      </c>
      <c r="H210" s="112">
        <f t="shared" si="160"/>
        <v>9587.7240000000002</v>
      </c>
      <c r="I210" s="112">
        <f t="shared" si="162"/>
        <v>16115.964</v>
      </c>
      <c r="J210" s="112">
        <f t="shared" si="156"/>
        <v>20000</v>
      </c>
      <c r="K210" s="112">
        <f t="shared" si="159"/>
        <v>18900</v>
      </c>
      <c r="L210" s="112">
        <f t="shared" si="161"/>
        <v>4560</v>
      </c>
      <c r="M210" s="112">
        <f t="shared" si="163"/>
        <v>15200</v>
      </c>
      <c r="N210" s="112">
        <f t="shared" si="164"/>
        <v>17600</v>
      </c>
      <c r="O210" s="112">
        <f t="shared" si="157"/>
        <v>-11680</v>
      </c>
      <c r="P210" s="112">
        <f t="shared" si="157"/>
        <v>1025.5440000000017</v>
      </c>
      <c r="S210" s="43">
        <f t="shared" si="154"/>
        <v>13827.041957870149</v>
      </c>
      <c r="T210" s="113">
        <v>32590.19392025195</v>
      </c>
      <c r="U210" s="113">
        <v>6988.2420797480518</v>
      </c>
      <c r="V210" s="113">
        <v>1.5910214707995147</v>
      </c>
      <c r="X210" s="113">
        <v>61.815068493150683</v>
      </c>
      <c r="Y210" s="113">
        <v>36365.579999999994</v>
      </c>
    </row>
    <row r="211" spans="1:25" s="112" customFormat="1" x14ac:dyDescent="0.25">
      <c r="A211" s="110" t="s">
        <v>290</v>
      </c>
      <c r="B211" s="111">
        <v>2</v>
      </c>
      <c r="C211" s="111">
        <v>275</v>
      </c>
      <c r="D211" s="111">
        <v>20800</v>
      </c>
      <c r="E211" s="111">
        <v>20434.008000000002</v>
      </c>
      <c r="F211" s="112">
        <f t="shared" si="155"/>
        <v>21220.728000000003</v>
      </c>
      <c r="G211" s="112">
        <f t="shared" si="158"/>
        <v>20195.184000000001</v>
      </c>
      <c r="H211" s="112">
        <f t="shared" si="160"/>
        <v>18122.207999999999</v>
      </c>
      <c r="I211" s="112">
        <f t="shared" si="162"/>
        <v>9587.7240000000002</v>
      </c>
      <c r="J211" s="112">
        <f t="shared" si="156"/>
        <v>8320</v>
      </c>
      <c r="K211" s="112">
        <f t="shared" si="159"/>
        <v>20000</v>
      </c>
      <c r="L211" s="112">
        <f t="shared" si="161"/>
        <v>18900</v>
      </c>
      <c r="M211" s="112">
        <f t="shared" si="163"/>
        <v>4560</v>
      </c>
      <c r="N211" s="112">
        <f t="shared" si="164"/>
        <v>15200</v>
      </c>
      <c r="O211" s="112">
        <f t="shared" si="157"/>
        <v>12480</v>
      </c>
      <c r="P211" s="112">
        <f t="shared" si="157"/>
        <v>-786.72000000000116</v>
      </c>
      <c r="S211" s="43">
        <f t="shared" si="154"/>
        <v>22351.895799433936</v>
      </c>
      <c r="T211" s="113">
        <v>31417.134148283025</v>
      </c>
      <c r="U211" s="113">
        <v>1833.0658517169722</v>
      </c>
      <c r="V211" s="113">
        <v>0.41733630492323326</v>
      </c>
      <c r="X211" s="113">
        <v>62.157534246575338</v>
      </c>
      <c r="Y211" s="113">
        <v>36460.296000000002</v>
      </c>
    </row>
    <row r="212" spans="1:25" s="112" customFormat="1" x14ac:dyDescent="0.25">
      <c r="A212" s="110" t="s">
        <v>293</v>
      </c>
      <c r="B212" s="111">
        <v>5</v>
      </c>
      <c r="C212" s="111">
        <v>278</v>
      </c>
      <c r="D212" s="111">
        <v>7600</v>
      </c>
      <c r="E212" s="111">
        <v>19562.784</v>
      </c>
      <c r="F212" s="112">
        <f t="shared" si="155"/>
        <v>20434.008000000002</v>
      </c>
      <c r="G212" s="112">
        <f t="shared" si="158"/>
        <v>21220.728000000003</v>
      </c>
      <c r="H212" s="112">
        <f t="shared" si="160"/>
        <v>20195.184000000001</v>
      </c>
      <c r="I212" s="112">
        <f t="shared" si="162"/>
        <v>18122.207999999999</v>
      </c>
      <c r="J212" s="112">
        <f t="shared" si="156"/>
        <v>20800</v>
      </c>
      <c r="K212" s="112">
        <f t="shared" si="159"/>
        <v>8320</v>
      </c>
      <c r="L212" s="112">
        <f t="shared" si="161"/>
        <v>20000</v>
      </c>
      <c r="M212" s="112">
        <f t="shared" si="163"/>
        <v>18900</v>
      </c>
      <c r="N212" s="112">
        <f t="shared" si="164"/>
        <v>4560</v>
      </c>
      <c r="O212" s="112">
        <f t="shared" si="157"/>
        <v>-13200</v>
      </c>
      <c r="P212" s="112">
        <f t="shared" si="157"/>
        <v>-871.22400000000198</v>
      </c>
      <c r="S212" s="43">
        <f t="shared" si="154"/>
        <v>13335.223467010699</v>
      </c>
      <c r="T212" s="113">
        <v>30566.665813605548</v>
      </c>
      <c r="U212" s="113">
        <v>-345.13381360554922</v>
      </c>
      <c r="V212" s="113">
        <v>-7.8577030028293443E-2</v>
      </c>
      <c r="X212" s="113">
        <v>62.5</v>
      </c>
      <c r="Y212" s="113">
        <v>36490.080000000002</v>
      </c>
    </row>
    <row r="213" spans="1:25" s="112" customFormat="1" x14ac:dyDescent="0.25">
      <c r="A213" s="110" t="s">
        <v>294</v>
      </c>
      <c r="B213" s="111">
        <v>6</v>
      </c>
      <c r="C213" s="111">
        <v>279</v>
      </c>
      <c r="D213" s="111">
        <v>19700</v>
      </c>
      <c r="E213" s="111">
        <v>18985.151999999998</v>
      </c>
      <c r="F213" s="112">
        <f t="shared" si="155"/>
        <v>19562.784</v>
      </c>
      <c r="G213" s="112">
        <f t="shared" si="158"/>
        <v>20434.008000000002</v>
      </c>
      <c r="H213" s="112">
        <f t="shared" si="160"/>
        <v>21220.728000000003</v>
      </c>
      <c r="I213" s="112">
        <f t="shared" si="162"/>
        <v>20195.184000000001</v>
      </c>
      <c r="J213" s="112">
        <f t="shared" si="156"/>
        <v>7600</v>
      </c>
      <c r="K213" s="112">
        <f t="shared" si="159"/>
        <v>20800</v>
      </c>
      <c r="L213" s="112">
        <f t="shared" si="161"/>
        <v>8320</v>
      </c>
      <c r="M213" s="112">
        <f t="shared" si="163"/>
        <v>20000</v>
      </c>
      <c r="N213" s="112">
        <f t="shared" si="164"/>
        <v>18900</v>
      </c>
      <c r="O213" s="112">
        <f t="shared" si="157"/>
        <v>12100</v>
      </c>
      <c r="P213" s="112">
        <f t="shared" si="157"/>
        <v>-577.63200000000143</v>
      </c>
      <c r="S213" s="43">
        <f t="shared" si="154"/>
        <v>21600.506438398668</v>
      </c>
      <c r="T213" s="113">
        <v>40376.378156695719</v>
      </c>
      <c r="U213" s="113">
        <v>32.889843304277747</v>
      </c>
      <c r="V213" s="113">
        <v>7.4880701428454467E-3</v>
      </c>
      <c r="X213" s="113">
        <v>62.842465753424655</v>
      </c>
      <c r="Y213" s="113">
        <v>36535.5</v>
      </c>
    </row>
    <row r="214" spans="1:25" s="112" customFormat="1" x14ac:dyDescent="0.25">
      <c r="A214" s="110" t="s">
        <v>295</v>
      </c>
      <c r="B214" s="111">
        <v>7</v>
      </c>
      <c r="C214" s="111">
        <v>280</v>
      </c>
      <c r="D214" s="111">
        <v>18900</v>
      </c>
      <c r="E214" s="111">
        <v>17513.124</v>
      </c>
      <c r="F214" s="112">
        <f t="shared" si="155"/>
        <v>18985.151999999998</v>
      </c>
      <c r="G214" s="112">
        <f t="shared" si="158"/>
        <v>19562.784</v>
      </c>
      <c r="H214" s="112">
        <f t="shared" si="160"/>
        <v>20434.008000000002</v>
      </c>
      <c r="I214" s="112">
        <f t="shared" si="162"/>
        <v>21220.728000000003</v>
      </c>
      <c r="J214" s="112">
        <f t="shared" si="156"/>
        <v>19700</v>
      </c>
      <c r="K214" s="112">
        <f t="shared" si="159"/>
        <v>7600</v>
      </c>
      <c r="L214" s="112">
        <f t="shared" si="161"/>
        <v>20800</v>
      </c>
      <c r="M214" s="112">
        <f t="shared" si="163"/>
        <v>8320</v>
      </c>
      <c r="N214" s="112">
        <f t="shared" si="164"/>
        <v>20000</v>
      </c>
      <c r="O214" s="112">
        <f t="shared" si="157"/>
        <v>-800</v>
      </c>
      <c r="P214" s="112">
        <f t="shared" si="157"/>
        <v>-1472.0279999999984</v>
      </c>
      <c r="S214" s="43">
        <f t="shared" si="154"/>
        <v>21054.041448554835</v>
      </c>
      <c r="T214" s="113">
        <v>30742.624779400889</v>
      </c>
      <c r="U214" s="113">
        <v>8617.4592205991139</v>
      </c>
      <c r="V214" s="113">
        <v>1.9619472947918759</v>
      </c>
      <c r="X214" s="113">
        <v>63.184931506849317</v>
      </c>
      <c r="Y214" s="113">
        <v>36538.872000000003</v>
      </c>
    </row>
    <row r="215" spans="1:25" s="112" customFormat="1" x14ac:dyDescent="0.25">
      <c r="A215" s="110" t="s">
        <v>296</v>
      </c>
      <c r="B215" s="111">
        <v>8</v>
      </c>
      <c r="C215" s="111">
        <v>281</v>
      </c>
      <c r="D215" s="111">
        <v>16100</v>
      </c>
      <c r="E215" s="111">
        <v>17287.008000000002</v>
      </c>
      <c r="F215" s="112">
        <f t="shared" si="155"/>
        <v>17513.124</v>
      </c>
      <c r="G215" s="112">
        <f t="shared" si="158"/>
        <v>18985.151999999998</v>
      </c>
      <c r="H215" s="112">
        <f t="shared" si="160"/>
        <v>19562.784</v>
      </c>
      <c r="I215" s="112">
        <f t="shared" si="162"/>
        <v>20434.008000000002</v>
      </c>
      <c r="J215" s="112">
        <f t="shared" si="156"/>
        <v>18900</v>
      </c>
      <c r="K215" s="112">
        <f t="shared" si="159"/>
        <v>19700</v>
      </c>
      <c r="L215" s="112">
        <f t="shared" si="161"/>
        <v>7600</v>
      </c>
      <c r="M215" s="112">
        <f t="shared" si="163"/>
        <v>20800</v>
      </c>
      <c r="N215" s="112">
        <f t="shared" si="164"/>
        <v>8320</v>
      </c>
      <c r="O215" s="112">
        <f t="shared" si="157"/>
        <v>-2800</v>
      </c>
      <c r="P215" s="112">
        <f t="shared" si="157"/>
        <v>-226.11599999999817</v>
      </c>
      <c r="S215" s="43">
        <f t="shared" si="154"/>
        <v>19141.413984101422</v>
      </c>
      <c r="T215" s="113">
        <v>31945.011045669042</v>
      </c>
      <c r="U215" s="113">
        <v>-4216.3830456690375</v>
      </c>
      <c r="V215" s="113">
        <v>-0.95994899407038681</v>
      </c>
      <c r="X215" s="113">
        <v>63.527397260273972</v>
      </c>
      <c r="Y215" s="113">
        <v>36565.824000000001</v>
      </c>
    </row>
    <row r="216" spans="1:25" s="112" customFormat="1" x14ac:dyDescent="0.25">
      <c r="A216" s="110" t="s">
        <v>297</v>
      </c>
      <c r="B216" s="111">
        <v>9</v>
      </c>
      <c r="C216" s="111">
        <v>282</v>
      </c>
      <c r="D216" s="111">
        <v>6800</v>
      </c>
      <c r="E216" s="111">
        <v>17399.184000000001</v>
      </c>
      <c r="F216" s="112">
        <f t="shared" si="155"/>
        <v>17287.008000000002</v>
      </c>
      <c r="G216" s="112">
        <f t="shared" si="158"/>
        <v>17513.124</v>
      </c>
      <c r="H216" s="112">
        <f t="shared" si="160"/>
        <v>18985.151999999998</v>
      </c>
      <c r="I216" s="112">
        <f t="shared" si="162"/>
        <v>19562.784</v>
      </c>
      <c r="J216" s="112">
        <f t="shared" si="156"/>
        <v>16100</v>
      </c>
      <c r="K216" s="112">
        <f t="shared" si="159"/>
        <v>18900</v>
      </c>
      <c r="L216" s="112">
        <f t="shared" si="161"/>
        <v>19700</v>
      </c>
      <c r="M216" s="112">
        <f t="shared" si="163"/>
        <v>7600</v>
      </c>
      <c r="N216" s="112">
        <f t="shared" si="164"/>
        <v>20800</v>
      </c>
      <c r="O216" s="112">
        <f t="shared" si="157"/>
        <v>-9300</v>
      </c>
      <c r="P216" s="112">
        <f t="shared" si="157"/>
        <v>112.17599999999948</v>
      </c>
      <c r="S216" s="43">
        <f t="shared" si="154"/>
        <v>12788.758477166866</v>
      </c>
      <c r="T216" s="113">
        <v>30273.400870613317</v>
      </c>
      <c r="U216" s="113">
        <v>-2250.8208706133191</v>
      </c>
      <c r="V216" s="113">
        <v>-0.51244709201581606</v>
      </c>
      <c r="X216" s="113">
        <v>63.869863013698627</v>
      </c>
      <c r="Y216" s="113">
        <v>36574.667999999998</v>
      </c>
    </row>
    <row r="217" spans="1:25" s="112" customFormat="1" x14ac:dyDescent="0.25">
      <c r="A217" s="110" t="s">
        <v>298</v>
      </c>
      <c r="B217" s="111">
        <v>10</v>
      </c>
      <c r="C217" s="111">
        <v>283</v>
      </c>
      <c r="D217" s="111">
        <v>21900</v>
      </c>
      <c r="E217" s="111">
        <v>22185.612000000001</v>
      </c>
      <c r="F217" s="112">
        <f t="shared" si="155"/>
        <v>17399.184000000001</v>
      </c>
      <c r="G217" s="112">
        <f t="shared" si="158"/>
        <v>17287.008000000002</v>
      </c>
      <c r="H217" s="112">
        <f t="shared" si="160"/>
        <v>17513.124</v>
      </c>
      <c r="I217" s="112">
        <f t="shared" si="162"/>
        <v>18985.151999999998</v>
      </c>
      <c r="J217" s="112">
        <f t="shared" si="156"/>
        <v>6800</v>
      </c>
      <c r="K217" s="112">
        <f t="shared" si="159"/>
        <v>16100</v>
      </c>
      <c r="L217" s="112">
        <f t="shared" si="161"/>
        <v>18900</v>
      </c>
      <c r="M217" s="112">
        <f t="shared" si="163"/>
        <v>19700</v>
      </c>
      <c r="N217" s="112">
        <f t="shared" si="164"/>
        <v>7600</v>
      </c>
      <c r="O217" s="112">
        <f t="shared" si="157"/>
        <v>15100</v>
      </c>
      <c r="P217" s="112">
        <f t="shared" si="157"/>
        <v>4786.4279999999999</v>
      </c>
      <c r="S217" s="43">
        <f t="shared" si="154"/>
        <v>23103.285160469208</v>
      </c>
      <c r="T217" s="113">
        <v>34291.130589606895</v>
      </c>
      <c r="U217" s="113">
        <v>-8546.8825896068956</v>
      </c>
      <c r="V217" s="113">
        <v>-1.9458790284147383</v>
      </c>
      <c r="X217" s="113">
        <v>64.212328767123282</v>
      </c>
      <c r="Y217" s="113">
        <v>36734.292000000001</v>
      </c>
    </row>
    <row r="218" spans="1:25" s="112" customFormat="1" x14ac:dyDescent="0.25">
      <c r="A218" s="110" t="s">
        <v>300</v>
      </c>
      <c r="B218" s="111">
        <v>12</v>
      </c>
      <c r="C218" s="111">
        <v>285</v>
      </c>
      <c r="D218" s="111">
        <v>17600</v>
      </c>
      <c r="E218" s="111">
        <v>17810.004000000001</v>
      </c>
      <c r="F218" s="112">
        <f t="shared" si="155"/>
        <v>22185.612000000001</v>
      </c>
      <c r="G218" s="112">
        <f t="shared" si="158"/>
        <v>17399.184000000001</v>
      </c>
      <c r="H218" s="112">
        <f t="shared" si="160"/>
        <v>17287.008000000002</v>
      </c>
      <c r="I218" s="112">
        <f t="shared" si="162"/>
        <v>17513.124</v>
      </c>
      <c r="J218" s="112">
        <f t="shared" si="156"/>
        <v>21900</v>
      </c>
      <c r="K218" s="112">
        <f t="shared" si="159"/>
        <v>6800</v>
      </c>
      <c r="L218" s="112">
        <f t="shared" si="161"/>
        <v>16100</v>
      </c>
      <c r="M218" s="112">
        <f t="shared" si="163"/>
        <v>18900</v>
      </c>
      <c r="N218" s="112">
        <f t="shared" si="164"/>
        <v>19700</v>
      </c>
      <c r="O218" s="112">
        <f t="shared" si="157"/>
        <v>-4300</v>
      </c>
      <c r="P218" s="112">
        <f t="shared" si="157"/>
        <v>-4375.6080000000002</v>
      </c>
      <c r="S218" s="43">
        <f t="shared" si="154"/>
        <v>20166.035840058608</v>
      </c>
      <c r="T218" s="113">
        <v>35207.58353645762</v>
      </c>
      <c r="U218" s="113">
        <v>-5523.5795364576188</v>
      </c>
      <c r="V218" s="113">
        <v>-1.2575599897492022</v>
      </c>
      <c r="X218" s="113">
        <v>64.554794520547944</v>
      </c>
      <c r="Y218" s="113">
        <v>36747.119999999995</v>
      </c>
    </row>
    <row r="219" spans="1:25" s="112" customFormat="1" x14ac:dyDescent="0.25">
      <c r="A219" s="110" t="s">
        <v>301</v>
      </c>
      <c r="B219" s="111">
        <v>13</v>
      </c>
      <c r="C219" s="111">
        <v>286</v>
      </c>
      <c r="D219" s="111">
        <v>5600</v>
      </c>
      <c r="E219" s="111">
        <v>18763.188000000002</v>
      </c>
      <c r="F219" s="112">
        <f t="shared" si="155"/>
        <v>17810.004000000001</v>
      </c>
      <c r="G219" s="112">
        <f t="shared" si="158"/>
        <v>22185.612000000001</v>
      </c>
      <c r="H219" s="112">
        <f t="shared" si="160"/>
        <v>17399.184000000001</v>
      </c>
      <c r="I219" s="112">
        <f t="shared" si="162"/>
        <v>17287.008000000002</v>
      </c>
      <c r="J219" s="112">
        <f t="shared" si="156"/>
        <v>17600</v>
      </c>
      <c r="K219" s="112">
        <f t="shared" si="159"/>
        <v>21900</v>
      </c>
      <c r="L219" s="112">
        <f t="shared" si="161"/>
        <v>6800</v>
      </c>
      <c r="M219" s="112">
        <f t="shared" si="163"/>
        <v>16100</v>
      </c>
      <c r="N219" s="112">
        <f t="shared" si="164"/>
        <v>18900</v>
      </c>
      <c r="O219" s="112">
        <f t="shared" si="157"/>
        <v>-12000</v>
      </c>
      <c r="P219" s="112">
        <f t="shared" si="157"/>
        <v>953.18400000000111</v>
      </c>
      <c r="S219" s="43">
        <f t="shared" si="154"/>
        <v>11969.060992401119</v>
      </c>
      <c r="T219" s="113">
        <v>28279.199258266137</v>
      </c>
      <c r="U219" s="113">
        <v>-5995.7032582661377</v>
      </c>
      <c r="V219" s="113">
        <v>-1.3650489647588104</v>
      </c>
      <c r="X219" s="113">
        <v>64.897260273972591</v>
      </c>
      <c r="Y219" s="113">
        <v>36771.227999999996</v>
      </c>
    </row>
    <row r="220" spans="1:25" s="112" customFormat="1" x14ac:dyDescent="0.25">
      <c r="A220" s="110" t="s">
        <v>302</v>
      </c>
      <c r="B220" s="111">
        <v>14</v>
      </c>
      <c r="C220" s="111">
        <v>287</v>
      </c>
      <c r="D220" s="111">
        <v>17800</v>
      </c>
      <c r="E220" s="111">
        <v>19222.031999999999</v>
      </c>
      <c r="F220" s="112">
        <f t="shared" si="155"/>
        <v>18763.188000000002</v>
      </c>
      <c r="G220" s="112">
        <f t="shared" si="158"/>
        <v>17810.004000000001</v>
      </c>
      <c r="H220" s="112">
        <f t="shared" si="160"/>
        <v>22185.612000000001</v>
      </c>
      <c r="I220" s="112">
        <f t="shared" si="162"/>
        <v>17399.184000000001</v>
      </c>
      <c r="J220" s="112">
        <f t="shared" si="156"/>
        <v>5600</v>
      </c>
      <c r="K220" s="112">
        <f t="shared" si="159"/>
        <v>17600</v>
      </c>
      <c r="L220" s="112">
        <f t="shared" si="161"/>
        <v>21900</v>
      </c>
      <c r="M220" s="112">
        <f t="shared" si="163"/>
        <v>6800</v>
      </c>
      <c r="N220" s="112">
        <f t="shared" si="164"/>
        <v>16100</v>
      </c>
      <c r="O220" s="112">
        <f t="shared" si="157"/>
        <v>12200</v>
      </c>
      <c r="P220" s="112">
        <f t="shared" si="157"/>
        <v>458.84399999999732</v>
      </c>
      <c r="S220" s="43">
        <f t="shared" si="154"/>
        <v>20302.652087519564</v>
      </c>
      <c r="T220" s="113">
        <v>30038.788916219532</v>
      </c>
      <c r="U220" s="113">
        <v>6019.6270837804659</v>
      </c>
      <c r="V220" s="113">
        <v>1.3704957308585803</v>
      </c>
      <c r="X220" s="113">
        <v>65.239726027397253</v>
      </c>
      <c r="Y220" s="113">
        <v>36796.307999999997</v>
      </c>
    </row>
    <row r="221" spans="1:25" s="112" customFormat="1" x14ac:dyDescent="0.25">
      <c r="A221" s="110" t="s">
        <v>303</v>
      </c>
      <c r="B221" s="111">
        <v>15</v>
      </c>
      <c r="C221" s="111">
        <v>288</v>
      </c>
      <c r="D221" s="111">
        <v>5600</v>
      </c>
      <c r="E221" s="111">
        <v>11767.14</v>
      </c>
      <c r="F221" s="112">
        <f t="shared" si="155"/>
        <v>19222.031999999999</v>
      </c>
      <c r="G221" s="112">
        <f t="shared" si="158"/>
        <v>18763.188000000002</v>
      </c>
      <c r="H221" s="112">
        <f t="shared" si="160"/>
        <v>17810.004000000001</v>
      </c>
      <c r="I221" s="112">
        <f t="shared" si="162"/>
        <v>22185.612000000001</v>
      </c>
      <c r="J221" s="112">
        <f t="shared" si="156"/>
        <v>17800</v>
      </c>
      <c r="K221" s="112">
        <f t="shared" si="159"/>
        <v>5600</v>
      </c>
      <c r="L221" s="112">
        <f t="shared" si="161"/>
        <v>17600</v>
      </c>
      <c r="M221" s="112">
        <f t="shared" si="163"/>
        <v>21900</v>
      </c>
      <c r="N221" s="112">
        <f t="shared" si="164"/>
        <v>6800</v>
      </c>
      <c r="O221" s="112">
        <f t="shared" si="157"/>
        <v>-12200</v>
      </c>
      <c r="P221" s="112">
        <f t="shared" si="157"/>
        <v>-7454.8919999999998</v>
      </c>
      <c r="S221" s="43">
        <f t="shared" si="154"/>
        <v>11969.060992401119</v>
      </c>
      <c r="T221" s="113">
        <v>33440.662254929426</v>
      </c>
      <c r="U221" s="113">
        <v>7109.521745070575</v>
      </c>
      <c r="V221" s="113">
        <v>1.618633357923275</v>
      </c>
      <c r="X221" s="113">
        <v>65.582191780821915</v>
      </c>
      <c r="Y221" s="113">
        <v>36837.372000000003</v>
      </c>
    </row>
    <row r="222" spans="1:25" s="112" customFormat="1" x14ac:dyDescent="0.25">
      <c r="A222" s="110" t="s">
        <v>305</v>
      </c>
      <c r="B222" s="111">
        <v>17</v>
      </c>
      <c r="C222" s="111">
        <v>290</v>
      </c>
      <c r="D222" s="111">
        <v>8320</v>
      </c>
      <c r="E222" s="111">
        <v>19305.011999999999</v>
      </c>
      <c r="F222" s="112">
        <f t="shared" si="155"/>
        <v>11767.14</v>
      </c>
      <c r="G222" s="112">
        <f t="shared" si="158"/>
        <v>19222.031999999999</v>
      </c>
      <c r="H222" s="112">
        <f t="shared" si="160"/>
        <v>18763.188000000002</v>
      </c>
      <c r="I222" s="112">
        <f t="shared" si="162"/>
        <v>17810.004000000001</v>
      </c>
      <c r="J222" s="112">
        <f t="shared" si="156"/>
        <v>5600</v>
      </c>
      <c r="K222" s="112">
        <f t="shared" si="159"/>
        <v>17800</v>
      </c>
      <c r="L222" s="112">
        <f t="shared" si="161"/>
        <v>5600</v>
      </c>
      <c r="M222" s="112">
        <f t="shared" si="163"/>
        <v>17600</v>
      </c>
      <c r="N222" s="112">
        <f t="shared" si="164"/>
        <v>21900</v>
      </c>
      <c r="O222" s="112">
        <f t="shared" si="157"/>
        <v>2720</v>
      </c>
      <c r="P222" s="112">
        <f t="shared" si="157"/>
        <v>7537.8719999999994</v>
      </c>
      <c r="S222" s="43">
        <f t="shared" si="154"/>
        <v>13827.041957870149</v>
      </c>
      <c r="T222" s="113">
        <v>33088.744323338746</v>
      </c>
      <c r="U222" s="113">
        <v>1571.3596766612536</v>
      </c>
      <c r="V222" s="113">
        <v>0.35775334560344441</v>
      </c>
      <c r="X222" s="113">
        <v>65.924657534246563</v>
      </c>
      <c r="Y222" s="113">
        <v>36880.764000000003</v>
      </c>
    </row>
    <row r="223" spans="1:25" s="112" customFormat="1" x14ac:dyDescent="0.25">
      <c r="A223" s="110" t="s">
        <v>306</v>
      </c>
      <c r="B223" s="111">
        <v>18</v>
      </c>
      <c r="C223" s="111">
        <v>291</v>
      </c>
      <c r="D223" s="111">
        <v>19000</v>
      </c>
      <c r="E223" s="111">
        <v>16940.16</v>
      </c>
      <c r="F223" s="112">
        <f t="shared" si="155"/>
        <v>19305.011999999999</v>
      </c>
      <c r="G223" s="112">
        <f t="shared" si="158"/>
        <v>11767.14</v>
      </c>
      <c r="H223" s="112">
        <f t="shared" si="160"/>
        <v>19222.031999999999</v>
      </c>
      <c r="I223" s="112">
        <f t="shared" si="162"/>
        <v>18763.188000000002</v>
      </c>
      <c r="J223" s="112">
        <f t="shared" si="156"/>
        <v>8320</v>
      </c>
      <c r="K223" s="112">
        <f t="shared" si="159"/>
        <v>5600</v>
      </c>
      <c r="L223" s="112">
        <f t="shared" si="161"/>
        <v>17800</v>
      </c>
      <c r="M223" s="112">
        <f t="shared" si="163"/>
        <v>5600</v>
      </c>
      <c r="N223" s="112">
        <f t="shared" si="164"/>
        <v>17600</v>
      </c>
      <c r="O223" s="112">
        <f t="shared" si="157"/>
        <v>10680</v>
      </c>
      <c r="P223" s="112">
        <f t="shared" si="157"/>
        <v>-2364.851999999999</v>
      </c>
      <c r="S223" s="43">
        <f t="shared" si="154"/>
        <v>21122.349572285315</v>
      </c>
      <c r="T223" s="113">
        <v>38873.395323860525</v>
      </c>
      <c r="U223" s="113">
        <v>-2686.9033238605261</v>
      </c>
      <c r="V223" s="113">
        <v>-0.6117305081078136</v>
      </c>
      <c r="X223" s="113">
        <v>66.267123287671225</v>
      </c>
      <c r="Y223" s="113">
        <v>36940.175999999999</v>
      </c>
    </row>
    <row r="224" spans="1:25" s="112" customFormat="1" x14ac:dyDescent="0.25">
      <c r="A224" s="110" t="s">
        <v>307</v>
      </c>
      <c r="B224" s="111">
        <v>19</v>
      </c>
      <c r="C224" s="111">
        <v>292</v>
      </c>
      <c r="D224" s="111">
        <v>14500</v>
      </c>
      <c r="E224" s="111">
        <v>14120.147999999999</v>
      </c>
      <c r="F224" s="112">
        <f t="shared" si="155"/>
        <v>16940.16</v>
      </c>
      <c r="G224" s="112">
        <f t="shared" si="158"/>
        <v>19305.011999999999</v>
      </c>
      <c r="H224" s="112">
        <f t="shared" si="160"/>
        <v>11767.14</v>
      </c>
      <c r="I224" s="112">
        <f t="shared" si="162"/>
        <v>19222.031999999999</v>
      </c>
      <c r="J224" s="112">
        <f t="shared" si="156"/>
        <v>19000</v>
      </c>
      <c r="K224" s="112">
        <f t="shared" si="159"/>
        <v>8320</v>
      </c>
      <c r="L224" s="112">
        <f t="shared" si="161"/>
        <v>5600</v>
      </c>
      <c r="M224" s="112">
        <f t="shared" si="163"/>
        <v>17800</v>
      </c>
      <c r="N224" s="112">
        <f t="shared" si="164"/>
        <v>5600</v>
      </c>
      <c r="O224" s="112">
        <f t="shared" si="157"/>
        <v>-4500</v>
      </c>
      <c r="P224" s="112">
        <f t="shared" si="157"/>
        <v>-2820.0120000000006</v>
      </c>
      <c r="S224" s="43">
        <f t="shared" si="154"/>
        <v>18048.484004413756</v>
      </c>
      <c r="T224" s="113">
        <v>32502.214437354283</v>
      </c>
      <c r="U224" s="113">
        <v>2270.5335626457163</v>
      </c>
      <c r="V224" s="113">
        <v>0.5169351042959992</v>
      </c>
      <c r="X224" s="113">
        <v>66.609589041095887</v>
      </c>
      <c r="Y224" s="113">
        <v>36965.292000000001</v>
      </c>
    </row>
    <row r="225" spans="1:25" s="112" customFormat="1" x14ac:dyDescent="0.25">
      <c r="A225" s="110" t="s">
        <v>308</v>
      </c>
      <c r="B225" s="111">
        <v>20</v>
      </c>
      <c r="C225" s="111">
        <v>293</v>
      </c>
      <c r="D225" s="111">
        <v>17500</v>
      </c>
      <c r="E225" s="111">
        <v>16282.572</v>
      </c>
      <c r="F225" s="112">
        <f t="shared" si="155"/>
        <v>14120.147999999999</v>
      </c>
      <c r="G225" s="112">
        <f t="shared" si="158"/>
        <v>16940.16</v>
      </c>
      <c r="H225" s="112">
        <f t="shared" si="160"/>
        <v>19305.011999999999</v>
      </c>
      <c r="I225" s="112">
        <f t="shared" si="162"/>
        <v>11767.14</v>
      </c>
      <c r="J225" s="112">
        <f t="shared" si="156"/>
        <v>14500</v>
      </c>
      <c r="K225" s="112">
        <f t="shared" si="159"/>
        <v>19000</v>
      </c>
      <c r="L225" s="112">
        <f t="shared" si="161"/>
        <v>8320</v>
      </c>
      <c r="M225" s="112">
        <f t="shared" si="163"/>
        <v>5600</v>
      </c>
      <c r="N225" s="112">
        <f t="shared" si="164"/>
        <v>17800</v>
      </c>
      <c r="O225" s="112">
        <f t="shared" si="157"/>
        <v>3000</v>
      </c>
      <c r="P225" s="112">
        <f t="shared" si="157"/>
        <v>2162.4240000000009</v>
      </c>
      <c r="S225" s="43">
        <f t="shared" si="154"/>
        <v>20097.727716328129</v>
      </c>
      <c r="T225" s="113">
        <v>31945.011045669042</v>
      </c>
      <c r="U225" s="113">
        <v>867.52495433095828</v>
      </c>
      <c r="V225" s="113">
        <v>0.19751044869995196</v>
      </c>
      <c r="X225" s="113">
        <v>66.952054794520535</v>
      </c>
      <c r="Y225" s="113">
        <v>36983.315999999999</v>
      </c>
    </row>
    <row r="226" spans="1:25" s="112" customFormat="1" x14ac:dyDescent="0.25">
      <c r="A226" s="110" t="s">
        <v>309</v>
      </c>
      <c r="B226" s="111">
        <v>21</v>
      </c>
      <c r="C226" s="111">
        <v>294</v>
      </c>
      <c r="D226" s="111">
        <v>2400</v>
      </c>
      <c r="E226" s="111">
        <v>4634.6039999999994</v>
      </c>
      <c r="F226" s="112">
        <f t="shared" si="155"/>
        <v>16282.572</v>
      </c>
      <c r="G226" s="112">
        <f t="shared" si="158"/>
        <v>14120.147999999999</v>
      </c>
      <c r="H226" s="112">
        <f t="shared" si="160"/>
        <v>16940.16</v>
      </c>
      <c r="I226" s="112">
        <f t="shared" si="162"/>
        <v>19305.011999999999</v>
      </c>
      <c r="J226" s="112">
        <f t="shared" si="156"/>
        <v>17500</v>
      </c>
      <c r="K226" s="112">
        <f t="shared" si="159"/>
        <v>14500</v>
      </c>
      <c r="L226" s="112">
        <f t="shared" si="161"/>
        <v>19000</v>
      </c>
      <c r="M226" s="112">
        <f t="shared" si="163"/>
        <v>8320</v>
      </c>
      <c r="N226" s="112">
        <f t="shared" si="164"/>
        <v>5600</v>
      </c>
      <c r="O226" s="112">
        <f t="shared" si="157"/>
        <v>-15100</v>
      </c>
      <c r="P226" s="112">
        <f t="shared" si="157"/>
        <v>-11647.968000000001</v>
      </c>
      <c r="S226" s="43">
        <f t="shared" si="154"/>
        <v>9783.2010330257872</v>
      </c>
      <c r="T226" s="113">
        <v>30361.380353510987</v>
      </c>
      <c r="U226" s="113">
        <v>3879.7436464890161</v>
      </c>
      <c r="V226" s="113">
        <v>0.88330589758055067</v>
      </c>
      <c r="X226" s="113">
        <v>67.294520547945197</v>
      </c>
      <c r="Y226" s="113">
        <v>36993.024000000005</v>
      </c>
    </row>
    <row r="227" spans="1:25" s="112" customFormat="1" x14ac:dyDescent="0.25">
      <c r="A227" s="110" t="s">
        <v>310</v>
      </c>
      <c r="B227" s="111">
        <v>22</v>
      </c>
      <c r="C227" s="111">
        <v>295</v>
      </c>
      <c r="D227" s="111">
        <v>6960</v>
      </c>
      <c r="E227" s="111">
        <v>9406.7760000000017</v>
      </c>
      <c r="F227" s="112">
        <f t="shared" si="155"/>
        <v>4634.6039999999994</v>
      </c>
      <c r="G227" s="112">
        <f t="shared" si="158"/>
        <v>16282.572</v>
      </c>
      <c r="H227" s="112">
        <f t="shared" si="160"/>
        <v>14120.147999999999</v>
      </c>
      <c r="I227" s="112">
        <f t="shared" si="162"/>
        <v>16940.16</v>
      </c>
      <c r="J227" s="112">
        <f t="shared" si="156"/>
        <v>2400</v>
      </c>
      <c r="K227" s="112">
        <f t="shared" si="159"/>
        <v>17500</v>
      </c>
      <c r="L227" s="112">
        <f t="shared" si="161"/>
        <v>14500</v>
      </c>
      <c r="M227" s="112">
        <f t="shared" si="163"/>
        <v>19000</v>
      </c>
      <c r="N227" s="112">
        <f t="shared" si="164"/>
        <v>8320</v>
      </c>
      <c r="O227" s="112">
        <f t="shared" si="157"/>
        <v>4560</v>
      </c>
      <c r="P227" s="112">
        <f t="shared" si="157"/>
        <v>4772.1720000000023</v>
      </c>
      <c r="S227" s="43">
        <f t="shared" si="154"/>
        <v>12898.051475135635</v>
      </c>
      <c r="T227" s="113">
        <v>31857.031562771372</v>
      </c>
      <c r="U227" s="113">
        <v>-6546.0555627713693</v>
      </c>
      <c r="V227" s="113">
        <v>-1.4903483351840812</v>
      </c>
      <c r="X227" s="113">
        <v>67.636986301369859</v>
      </c>
      <c r="Y227" s="113">
        <v>37021.428</v>
      </c>
    </row>
    <row r="228" spans="1:25" s="112" customFormat="1" x14ac:dyDescent="0.25">
      <c r="A228" s="110" t="s">
        <v>311</v>
      </c>
      <c r="B228" s="111">
        <v>23</v>
      </c>
      <c r="C228" s="111">
        <v>296</v>
      </c>
      <c r="D228" s="111">
        <v>15600</v>
      </c>
      <c r="E228" s="111">
        <v>17605.272000000001</v>
      </c>
      <c r="F228" s="112">
        <f t="shared" si="155"/>
        <v>9406.7760000000017</v>
      </c>
      <c r="G228" s="112">
        <f t="shared" si="158"/>
        <v>4634.6039999999994</v>
      </c>
      <c r="H228" s="112">
        <f t="shared" si="160"/>
        <v>16282.572</v>
      </c>
      <c r="I228" s="112">
        <f t="shared" si="162"/>
        <v>14120.147999999999</v>
      </c>
      <c r="J228" s="112">
        <f t="shared" si="156"/>
        <v>6960</v>
      </c>
      <c r="K228" s="112">
        <f t="shared" si="159"/>
        <v>2400</v>
      </c>
      <c r="L228" s="112">
        <f t="shared" si="161"/>
        <v>17500</v>
      </c>
      <c r="M228" s="112">
        <f t="shared" si="163"/>
        <v>14500</v>
      </c>
      <c r="N228" s="112">
        <f t="shared" si="164"/>
        <v>19000</v>
      </c>
      <c r="O228" s="112">
        <f t="shared" si="157"/>
        <v>8640</v>
      </c>
      <c r="P228" s="112">
        <f t="shared" si="157"/>
        <v>8198.4959999999992</v>
      </c>
      <c r="S228" s="43">
        <f t="shared" si="154"/>
        <v>18799.873365449028</v>
      </c>
      <c r="T228" s="113">
        <v>31329.154665385351</v>
      </c>
      <c r="U228" s="113">
        <v>-1054.6666653853536</v>
      </c>
      <c r="V228" s="113">
        <v>-0.24011722690996448</v>
      </c>
      <c r="X228" s="113">
        <v>67.979452054794507</v>
      </c>
      <c r="Y228" s="113">
        <v>37028.303999999996</v>
      </c>
    </row>
    <row r="229" spans="1:25" s="112" customFormat="1" x14ac:dyDescent="0.25">
      <c r="A229" s="110" t="s">
        <v>312</v>
      </c>
      <c r="B229" s="111">
        <v>24</v>
      </c>
      <c r="C229" s="111">
        <v>297</v>
      </c>
      <c r="D229" s="111">
        <v>19500</v>
      </c>
      <c r="E229" s="111">
        <v>17545.152000000002</v>
      </c>
      <c r="F229" s="112">
        <f t="shared" si="155"/>
        <v>17605.272000000001</v>
      </c>
      <c r="G229" s="112">
        <f t="shared" si="158"/>
        <v>9406.7760000000017</v>
      </c>
      <c r="H229" s="112">
        <f t="shared" si="160"/>
        <v>4634.6039999999994</v>
      </c>
      <c r="I229" s="112">
        <f t="shared" si="162"/>
        <v>16282.572</v>
      </c>
      <c r="J229" s="112">
        <f t="shared" si="156"/>
        <v>15600</v>
      </c>
      <c r="K229" s="112">
        <f t="shared" si="159"/>
        <v>6960</v>
      </c>
      <c r="L229" s="112">
        <f t="shared" si="161"/>
        <v>2400</v>
      </c>
      <c r="M229" s="112">
        <f t="shared" si="163"/>
        <v>17500</v>
      </c>
      <c r="N229" s="112">
        <f t="shared" si="164"/>
        <v>14500</v>
      </c>
      <c r="O229" s="112">
        <f t="shared" si="157"/>
        <v>3900</v>
      </c>
      <c r="P229" s="112">
        <f t="shared" si="157"/>
        <v>-60.119999999998981</v>
      </c>
      <c r="S229" s="43">
        <f t="shared" si="154"/>
        <v>21463.890190937709</v>
      </c>
      <c r="T229" s="113">
        <v>30991.899980944287</v>
      </c>
      <c r="U229" s="113">
        <v>-4895.847980944287</v>
      </c>
      <c r="V229" s="113">
        <v>-1.114643592274303</v>
      </c>
      <c r="X229" s="113">
        <v>68.321917808219169</v>
      </c>
      <c r="Y229" s="113">
        <v>37074.06</v>
      </c>
    </row>
    <row r="230" spans="1:25" s="112" customFormat="1" x14ac:dyDescent="0.25">
      <c r="A230" s="110" t="s">
        <v>313</v>
      </c>
      <c r="B230" s="111">
        <v>25</v>
      </c>
      <c r="C230" s="111">
        <v>298</v>
      </c>
      <c r="D230" s="111">
        <v>800</v>
      </c>
      <c r="E230" s="111">
        <v>9309.6479999999992</v>
      </c>
      <c r="F230" s="112">
        <f t="shared" si="155"/>
        <v>17545.152000000002</v>
      </c>
      <c r="G230" s="112">
        <f t="shared" si="158"/>
        <v>17605.272000000001</v>
      </c>
      <c r="H230" s="112">
        <f t="shared" si="160"/>
        <v>9406.7760000000017</v>
      </c>
      <c r="I230" s="112">
        <f t="shared" si="162"/>
        <v>4634.6039999999994</v>
      </c>
      <c r="J230" s="112">
        <f t="shared" si="156"/>
        <v>19500</v>
      </c>
      <c r="K230" s="112">
        <f t="shared" si="159"/>
        <v>15600</v>
      </c>
      <c r="L230" s="112">
        <f t="shared" si="161"/>
        <v>6960</v>
      </c>
      <c r="M230" s="112">
        <f t="shared" si="163"/>
        <v>2400</v>
      </c>
      <c r="N230" s="112">
        <f t="shared" si="164"/>
        <v>17500</v>
      </c>
      <c r="O230" s="112">
        <f t="shared" si="157"/>
        <v>-18700</v>
      </c>
      <c r="P230" s="112">
        <f t="shared" si="157"/>
        <v>-8235.5040000000026</v>
      </c>
      <c r="S230" s="43">
        <f t="shared" si="154"/>
        <v>8690.2710533381232</v>
      </c>
      <c r="T230" s="113">
        <v>31739.725585574477</v>
      </c>
      <c r="U230" s="113">
        <v>1309.0064144255266</v>
      </c>
      <c r="V230" s="113">
        <v>0.29802306316789573</v>
      </c>
      <c r="X230" s="113">
        <v>68.664383561643831</v>
      </c>
      <c r="Y230" s="113">
        <v>37091.603999999999</v>
      </c>
    </row>
    <row r="231" spans="1:25" s="112" customFormat="1" x14ac:dyDescent="0.25">
      <c r="A231" s="110" t="s">
        <v>314</v>
      </c>
      <c r="B231" s="111">
        <v>26</v>
      </c>
      <c r="C231" s="111">
        <v>299</v>
      </c>
      <c r="D231" s="111">
        <v>14400</v>
      </c>
      <c r="E231" s="111">
        <v>12988.992</v>
      </c>
      <c r="F231" s="112">
        <f t="shared" si="155"/>
        <v>9309.6479999999992</v>
      </c>
      <c r="G231" s="112">
        <f t="shared" si="158"/>
        <v>17545.152000000002</v>
      </c>
      <c r="H231" s="112">
        <f t="shared" si="160"/>
        <v>17605.272000000001</v>
      </c>
      <c r="I231" s="112">
        <f t="shared" si="162"/>
        <v>9406.7760000000017</v>
      </c>
      <c r="J231" s="112">
        <f t="shared" si="156"/>
        <v>800</v>
      </c>
      <c r="K231" s="112">
        <f t="shared" si="159"/>
        <v>19500</v>
      </c>
      <c r="L231" s="112">
        <f t="shared" si="161"/>
        <v>15600</v>
      </c>
      <c r="M231" s="112">
        <f t="shared" si="163"/>
        <v>6960</v>
      </c>
      <c r="N231" s="112">
        <f t="shared" si="164"/>
        <v>2400</v>
      </c>
      <c r="O231" s="112">
        <f t="shared" si="157"/>
        <v>13600</v>
      </c>
      <c r="P231" s="112">
        <f t="shared" si="157"/>
        <v>3679.344000000001</v>
      </c>
      <c r="S231" s="43">
        <f t="shared" si="154"/>
        <v>17980.175880683277</v>
      </c>
      <c r="T231" s="113">
        <v>31915.684551369817</v>
      </c>
      <c r="U231" s="113">
        <v>3806.5514486301799</v>
      </c>
      <c r="V231" s="113">
        <v>0.86664214195223777</v>
      </c>
      <c r="X231" s="113">
        <v>69.006849315068479</v>
      </c>
      <c r="Y231" s="113">
        <v>37102.212</v>
      </c>
    </row>
    <row r="232" spans="1:25" s="112" customFormat="1" x14ac:dyDescent="0.25">
      <c r="A232" s="110" t="s">
        <v>315</v>
      </c>
      <c r="B232" s="111">
        <v>27</v>
      </c>
      <c r="C232" s="111">
        <v>300</v>
      </c>
      <c r="D232" s="111">
        <v>12300</v>
      </c>
      <c r="E232" s="111">
        <v>13847.988000000001</v>
      </c>
      <c r="F232" s="112">
        <f t="shared" si="155"/>
        <v>12988.992</v>
      </c>
      <c r="G232" s="112">
        <f t="shared" si="158"/>
        <v>9309.6479999999992</v>
      </c>
      <c r="H232" s="112">
        <f t="shared" si="160"/>
        <v>17545.152000000002</v>
      </c>
      <c r="I232" s="112">
        <f t="shared" si="162"/>
        <v>17605.272000000001</v>
      </c>
      <c r="J232" s="112">
        <f t="shared" si="156"/>
        <v>14400</v>
      </c>
      <c r="K232" s="112">
        <f t="shared" si="159"/>
        <v>800</v>
      </c>
      <c r="L232" s="112">
        <f t="shared" si="161"/>
        <v>19500</v>
      </c>
      <c r="M232" s="112">
        <f t="shared" si="163"/>
        <v>15600</v>
      </c>
      <c r="N232" s="112">
        <f t="shared" si="164"/>
        <v>6960</v>
      </c>
      <c r="O232" s="112">
        <f t="shared" si="157"/>
        <v>-2100</v>
      </c>
      <c r="P232" s="112">
        <f t="shared" si="157"/>
        <v>858.996000000001</v>
      </c>
      <c r="S232" s="43">
        <f t="shared" si="154"/>
        <v>16545.705282343217</v>
      </c>
      <c r="T232" s="113">
        <v>28249.872763966916</v>
      </c>
      <c r="U232" s="113">
        <v>-1564.260763966915</v>
      </c>
      <c r="V232" s="113">
        <v>-0.3561371276208482</v>
      </c>
      <c r="X232" s="113">
        <v>69.349315068493141</v>
      </c>
      <c r="Y232" s="113">
        <v>37102.644</v>
      </c>
    </row>
    <row r="233" spans="1:25" s="112" customFormat="1" x14ac:dyDescent="0.25">
      <c r="A233" s="110" t="s">
        <v>317</v>
      </c>
      <c r="B233" s="111">
        <v>29</v>
      </c>
      <c r="C233" s="111">
        <v>302</v>
      </c>
      <c r="D233" s="111">
        <v>16500</v>
      </c>
      <c r="E233" s="111">
        <v>16512.851999999999</v>
      </c>
      <c r="F233" s="112">
        <f t="shared" si="155"/>
        <v>13847.988000000001</v>
      </c>
      <c r="G233" s="112">
        <f t="shared" si="158"/>
        <v>12988.992</v>
      </c>
      <c r="H233" s="112">
        <f t="shared" si="160"/>
        <v>9309.6479999999992</v>
      </c>
      <c r="I233" s="112">
        <f t="shared" si="162"/>
        <v>17545.152000000002</v>
      </c>
      <c r="J233" s="112">
        <f t="shared" si="156"/>
        <v>12300</v>
      </c>
      <c r="K233" s="112">
        <f t="shared" si="159"/>
        <v>14400</v>
      </c>
      <c r="L233" s="112">
        <f t="shared" si="161"/>
        <v>800</v>
      </c>
      <c r="M233" s="112">
        <f t="shared" si="163"/>
        <v>19500</v>
      </c>
      <c r="N233" s="112">
        <f t="shared" si="164"/>
        <v>15600</v>
      </c>
      <c r="O233" s="112">
        <f t="shared" si="157"/>
        <v>4200</v>
      </c>
      <c r="P233" s="112">
        <f t="shared" si="157"/>
        <v>2664.8639999999978</v>
      </c>
      <c r="S233" s="43">
        <f t="shared" si="154"/>
        <v>19414.646479023337</v>
      </c>
      <c r="T233" s="113">
        <v>32678.173403149623</v>
      </c>
      <c r="U233" s="113">
        <v>4159.1985968503795</v>
      </c>
      <c r="V233" s="113">
        <v>0.9469297418996605</v>
      </c>
      <c r="X233" s="113">
        <v>69.691780821917803</v>
      </c>
      <c r="Y233" s="113">
        <v>37107.983999999997</v>
      </c>
    </row>
    <row r="234" spans="1:25" s="112" customFormat="1" x14ac:dyDescent="0.25">
      <c r="A234" s="110" t="s">
        <v>318</v>
      </c>
      <c r="B234" s="111">
        <v>30</v>
      </c>
      <c r="C234" s="111">
        <v>303</v>
      </c>
      <c r="D234" s="111">
        <v>17600</v>
      </c>
      <c r="E234" s="111">
        <v>20262.887999999999</v>
      </c>
      <c r="F234" s="112">
        <f t="shared" si="155"/>
        <v>16512.851999999999</v>
      </c>
      <c r="G234" s="112">
        <f t="shared" si="158"/>
        <v>13847.988000000001</v>
      </c>
      <c r="H234" s="112">
        <f t="shared" si="160"/>
        <v>12988.992</v>
      </c>
      <c r="I234" s="112">
        <f t="shared" si="162"/>
        <v>9309.6479999999992</v>
      </c>
      <c r="J234" s="112">
        <f t="shared" si="156"/>
        <v>16500</v>
      </c>
      <c r="K234" s="112">
        <f t="shared" si="159"/>
        <v>12300</v>
      </c>
      <c r="L234" s="112">
        <f t="shared" si="161"/>
        <v>14400</v>
      </c>
      <c r="M234" s="112">
        <f t="shared" si="163"/>
        <v>800</v>
      </c>
      <c r="N234" s="112">
        <f t="shared" si="164"/>
        <v>19500</v>
      </c>
      <c r="O234" s="112">
        <f t="shared" si="157"/>
        <v>1100</v>
      </c>
      <c r="P234" s="112">
        <f t="shared" si="157"/>
        <v>3750.0360000000001</v>
      </c>
      <c r="S234" s="43">
        <f t="shared" si="154"/>
        <v>20166.035840058608</v>
      </c>
      <c r="T234" s="113">
        <v>33675.274209323208</v>
      </c>
      <c r="U234" s="113">
        <v>8245.057790676794</v>
      </c>
      <c r="V234" s="113">
        <v>1.8771622137941935</v>
      </c>
      <c r="X234" s="113">
        <v>70.034246575342451</v>
      </c>
      <c r="Y234" s="113">
        <v>37124.94</v>
      </c>
    </row>
    <row r="235" spans="1:25" s="112" customFormat="1" x14ac:dyDescent="0.25">
      <c r="A235" s="110" t="s">
        <v>319</v>
      </c>
      <c r="B235" s="111">
        <v>31</v>
      </c>
      <c r="C235" s="111">
        <v>304</v>
      </c>
      <c r="D235" s="111">
        <v>20300</v>
      </c>
      <c r="E235" s="111">
        <v>18596.351999999999</v>
      </c>
      <c r="F235" s="112">
        <f t="shared" si="155"/>
        <v>20262.887999999999</v>
      </c>
      <c r="G235" s="112">
        <f t="shared" si="158"/>
        <v>16512.851999999999</v>
      </c>
      <c r="H235" s="112">
        <f t="shared" si="160"/>
        <v>13847.988000000001</v>
      </c>
      <c r="I235" s="112">
        <f t="shared" si="162"/>
        <v>12988.992</v>
      </c>
      <c r="J235" s="112">
        <f t="shared" si="156"/>
        <v>17600</v>
      </c>
      <c r="K235" s="112">
        <f t="shared" si="159"/>
        <v>16500</v>
      </c>
      <c r="L235" s="112">
        <f t="shared" si="161"/>
        <v>12300</v>
      </c>
      <c r="M235" s="112">
        <f t="shared" si="163"/>
        <v>14400</v>
      </c>
      <c r="N235" s="112">
        <f t="shared" si="164"/>
        <v>800</v>
      </c>
      <c r="O235" s="112">
        <f t="shared" si="157"/>
        <v>2700</v>
      </c>
      <c r="P235" s="112">
        <f t="shared" si="157"/>
        <v>-1666.5360000000001</v>
      </c>
      <c r="S235" s="43">
        <f t="shared" si="154"/>
        <v>22010.355180781542</v>
      </c>
      <c r="T235" s="113">
        <v>30185.421387715647</v>
      </c>
      <c r="U235" s="113">
        <v>7794.0986122843569</v>
      </c>
      <c r="V235" s="113">
        <v>1.7744917958137185</v>
      </c>
      <c r="X235" s="113">
        <v>70.376712328767113</v>
      </c>
      <c r="Y235" s="113">
        <v>37142.879999999997</v>
      </c>
    </row>
    <row r="236" spans="1:25" s="112" customFormat="1" x14ac:dyDescent="0.25">
      <c r="A236" s="110" t="s">
        <v>321</v>
      </c>
      <c r="B236" s="111">
        <v>1</v>
      </c>
      <c r="C236" s="111">
        <v>305</v>
      </c>
      <c r="D236" s="111">
        <v>18000</v>
      </c>
      <c r="E236" s="111">
        <v>15381.132000000001</v>
      </c>
      <c r="F236" s="112">
        <f t="shared" si="155"/>
        <v>18596.351999999999</v>
      </c>
      <c r="G236" s="112">
        <f t="shared" si="158"/>
        <v>20262.887999999999</v>
      </c>
      <c r="H236" s="112">
        <f t="shared" si="160"/>
        <v>16512.851999999999</v>
      </c>
      <c r="I236" s="112">
        <f t="shared" si="162"/>
        <v>13847.988000000001</v>
      </c>
      <c r="J236" s="112">
        <f t="shared" si="156"/>
        <v>20300</v>
      </c>
      <c r="K236" s="112">
        <f t="shared" si="159"/>
        <v>17600</v>
      </c>
      <c r="L236" s="112">
        <f t="shared" si="161"/>
        <v>16500</v>
      </c>
      <c r="M236" s="112">
        <f t="shared" si="163"/>
        <v>12300</v>
      </c>
      <c r="N236" s="112">
        <f t="shared" si="164"/>
        <v>14400</v>
      </c>
      <c r="O236" s="112">
        <f t="shared" si="157"/>
        <v>-2300</v>
      </c>
      <c r="P236" s="112">
        <f t="shared" si="157"/>
        <v>-3215.2199999999975</v>
      </c>
      <c r="S236" s="43">
        <f t="shared" si="154"/>
        <v>20439.268334980523</v>
      </c>
      <c r="T236" s="113">
        <v>39459.925209844994</v>
      </c>
      <c r="U236" s="113">
        <v>-56.857209844994941</v>
      </c>
      <c r="V236" s="113">
        <v>-1.2944749280408717E-2</v>
      </c>
      <c r="X236" s="113">
        <v>70.719178082191775</v>
      </c>
      <c r="Y236" s="113">
        <v>37162.655999999995</v>
      </c>
    </row>
    <row r="237" spans="1:25" s="112" customFormat="1" x14ac:dyDescent="0.25">
      <c r="A237" s="110" t="s">
        <v>322</v>
      </c>
      <c r="B237" s="111">
        <v>2</v>
      </c>
      <c r="C237" s="111">
        <v>306</v>
      </c>
      <c r="D237" s="111">
        <v>6480</v>
      </c>
      <c r="E237" s="111">
        <v>10061.351999999999</v>
      </c>
      <c r="F237" s="112">
        <f t="shared" si="155"/>
        <v>15381.132000000001</v>
      </c>
      <c r="G237" s="112">
        <f t="shared" si="158"/>
        <v>18596.351999999999</v>
      </c>
      <c r="H237" s="112">
        <f t="shared" si="160"/>
        <v>20262.887999999999</v>
      </c>
      <c r="I237" s="112">
        <f t="shared" si="162"/>
        <v>16512.851999999999</v>
      </c>
      <c r="J237" s="112">
        <f t="shared" si="156"/>
        <v>18000</v>
      </c>
      <c r="K237" s="112">
        <f t="shared" si="159"/>
        <v>20300</v>
      </c>
      <c r="L237" s="112">
        <f t="shared" si="161"/>
        <v>17600</v>
      </c>
      <c r="M237" s="112">
        <f t="shared" si="163"/>
        <v>16500</v>
      </c>
      <c r="N237" s="112">
        <f t="shared" si="164"/>
        <v>12300</v>
      </c>
      <c r="O237" s="112">
        <f t="shared" si="157"/>
        <v>-11520</v>
      </c>
      <c r="P237" s="112">
        <f t="shared" si="157"/>
        <v>-5319.7800000000025</v>
      </c>
      <c r="S237" s="43">
        <f t="shared" si="154"/>
        <v>12570.172481229334</v>
      </c>
      <c r="T237" s="113">
        <v>29745.5239732273</v>
      </c>
      <c r="U237" s="113">
        <v>5805.6640267727016</v>
      </c>
      <c r="V237" s="113">
        <v>1.3217825045890166</v>
      </c>
      <c r="X237" s="113">
        <v>71.061643835616437</v>
      </c>
      <c r="Y237" s="113">
        <v>37207.428</v>
      </c>
    </row>
    <row r="238" spans="1:25" s="112" customFormat="1" x14ac:dyDescent="0.25">
      <c r="A238" s="110" t="s">
        <v>323</v>
      </c>
      <c r="B238" s="111">
        <v>3</v>
      </c>
      <c r="C238" s="111">
        <v>307</v>
      </c>
      <c r="D238" s="111">
        <v>18000</v>
      </c>
      <c r="E238" s="111">
        <v>18852.131999999998</v>
      </c>
      <c r="F238" s="112">
        <f t="shared" si="155"/>
        <v>10061.351999999999</v>
      </c>
      <c r="G238" s="112">
        <f t="shared" si="158"/>
        <v>15381.132000000001</v>
      </c>
      <c r="H238" s="112">
        <f t="shared" si="160"/>
        <v>18596.351999999999</v>
      </c>
      <c r="I238" s="112">
        <f t="shared" si="162"/>
        <v>20262.887999999999</v>
      </c>
      <c r="J238" s="112">
        <f t="shared" si="156"/>
        <v>6480</v>
      </c>
      <c r="K238" s="112">
        <f t="shared" si="159"/>
        <v>18000</v>
      </c>
      <c r="L238" s="112">
        <f t="shared" si="161"/>
        <v>20300</v>
      </c>
      <c r="M238" s="112">
        <f t="shared" si="163"/>
        <v>17600</v>
      </c>
      <c r="N238" s="112">
        <f t="shared" si="164"/>
        <v>16500</v>
      </c>
      <c r="O238" s="112">
        <f t="shared" si="157"/>
        <v>11520</v>
      </c>
      <c r="P238" s="112">
        <f t="shared" si="157"/>
        <v>8790.7799999999988</v>
      </c>
      <c r="S238" s="43">
        <f t="shared" si="154"/>
        <v>20439.268334980523</v>
      </c>
      <c r="T238" s="113">
        <v>38653.446616616347</v>
      </c>
      <c r="U238" s="113">
        <v>-1372.8306166163529</v>
      </c>
      <c r="V238" s="113">
        <v>-0.31255399596665118</v>
      </c>
      <c r="X238" s="113">
        <v>71.404109589041084</v>
      </c>
      <c r="Y238" s="113">
        <v>37228.74</v>
      </c>
    </row>
    <row r="239" spans="1:25" s="112" customFormat="1" x14ac:dyDescent="0.25">
      <c r="A239" s="110" t="s">
        <v>324</v>
      </c>
      <c r="B239" s="111">
        <v>4</v>
      </c>
      <c r="C239" s="111">
        <v>308</v>
      </c>
      <c r="D239" s="111">
        <v>14100</v>
      </c>
      <c r="E239" s="111">
        <v>14793.96</v>
      </c>
      <c r="F239" s="112">
        <f t="shared" si="155"/>
        <v>18852.131999999998</v>
      </c>
      <c r="G239" s="112">
        <f t="shared" si="158"/>
        <v>10061.351999999999</v>
      </c>
      <c r="H239" s="112">
        <f t="shared" si="160"/>
        <v>15381.132000000001</v>
      </c>
      <c r="I239" s="112">
        <f t="shared" si="162"/>
        <v>18596.351999999999</v>
      </c>
      <c r="J239" s="112">
        <f t="shared" si="156"/>
        <v>18000</v>
      </c>
      <c r="K239" s="112">
        <f t="shared" si="159"/>
        <v>6480</v>
      </c>
      <c r="L239" s="112">
        <f t="shared" si="161"/>
        <v>18000</v>
      </c>
      <c r="M239" s="112">
        <f t="shared" si="163"/>
        <v>20300</v>
      </c>
      <c r="N239" s="112">
        <f t="shared" si="164"/>
        <v>17600</v>
      </c>
      <c r="O239" s="112">
        <f t="shared" si="157"/>
        <v>-3900</v>
      </c>
      <c r="P239" s="112">
        <f t="shared" si="157"/>
        <v>-4058.1719999999987</v>
      </c>
      <c r="S239" s="43">
        <f t="shared" si="154"/>
        <v>17775.251509491842</v>
      </c>
      <c r="T239" s="113">
        <v>33352.682772031752</v>
      </c>
      <c r="U239" s="113">
        <v>1698.3212279682484</v>
      </c>
      <c r="V239" s="113">
        <v>0.38665883453618122</v>
      </c>
      <c r="X239" s="113">
        <v>71.746575342465746</v>
      </c>
      <c r="Y239" s="113">
        <v>37280.615999999995</v>
      </c>
    </row>
    <row r="240" spans="1:25" s="112" customFormat="1" x14ac:dyDescent="0.25">
      <c r="A240" s="110" t="s">
        <v>325</v>
      </c>
      <c r="B240" s="111">
        <v>5</v>
      </c>
      <c r="C240" s="111">
        <v>309</v>
      </c>
      <c r="D240" s="111">
        <v>8400</v>
      </c>
      <c r="E240" s="111">
        <v>11491.212</v>
      </c>
      <c r="F240" s="112">
        <f t="shared" si="155"/>
        <v>14793.96</v>
      </c>
      <c r="G240" s="112">
        <f t="shared" si="158"/>
        <v>18852.131999999998</v>
      </c>
      <c r="H240" s="112">
        <f t="shared" si="160"/>
        <v>10061.351999999999</v>
      </c>
      <c r="I240" s="112">
        <f t="shared" si="162"/>
        <v>15381.132000000001</v>
      </c>
      <c r="J240" s="112">
        <f t="shared" si="156"/>
        <v>14100</v>
      </c>
      <c r="K240" s="112">
        <f t="shared" si="159"/>
        <v>18000</v>
      </c>
      <c r="L240" s="112">
        <f t="shared" si="161"/>
        <v>6480</v>
      </c>
      <c r="M240" s="112">
        <f t="shared" si="163"/>
        <v>18000</v>
      </c>
      <c r="N240" s="112">
        <f t="shared" si="164"/>
        <v>20300</v>
      </c>
      <c r="O240" s="112">
        <f t="shared" si="157"/>
        <v>-5700</v>
      </c>
      <c r="P240" s="112">
        <f t="shared" si="157"/>
        <v>-3302.7479999999996</v>
      </c>
      <c r="S240" s="43">
        <f t="shared" si="154"/>
        <v>13881.688456854532</v>
      </c>
      <c r="T240" s="113">
        <v>31739.725585574477</v>
      </c>
      <c r="U240" s="113">
        <v>580.25841442552337</v>
      </c>
      <c r="V240" s="113">
        <v>0.13210813040357283</v>
      </c>
      <c r="X240" s="113">
        <v>72.089041095890408</v>
      </c>
      <c r="Y240" s="113">
        <v>37282.356</v>
      </c>
    </row>
    <row r="241" spans="1:25" s="112" customFormat="1" x14ac:dyDescent="0.25">
      <c r="A241" s="110" t="s">
        <v>326</v>
      </c>
      <c r="B241" s="111">
        <v>6</v>
      </c>
      <c r="C241" s="111">
        <v>310</v>
      </c>
      <c r="D241" s="111">
        <v>5000</v>
      </c>
      <c r="E241" s="111">
        <v>10698.396000000001</v>
      </c>
      <c r="F241" s="112">
        <f t="shared" si="155"/>
        <v>11491.212</v>
      </c>
      <c r="G241" s="112">
        <f t="shared" si="158"/>
        <v>14793.96</v>
      </c>
      <c r="H241" s="112">
        <f t="shared" si="160"/>
        <v>18852.131999999998</v>
      </c>
      <c r="I241" s="112">
        <f t="shared" si="162"/>
        <v>10061.351999999999</v>
      </c>
      <c r="J241" s="112">
        <f t="shared" si="156"/>
        <v>8400</v>
      </c>
      <c r="K241" s="112">
        <f t="shared" si="159"/>
        <v>14100</v>
      </c>
      <c r="L241" s="112">
        <f t="shared" si="161"/>
        <v>18000</v>
      </c>
      <c r="M241" s="112">
        <f t="shared" si="163"/>
        <v>6480</v>
      </c>
      <c r="N241" s="112">
        <f t="shared" si="164"/>
        <v>18000</v>
      </c>
      <c r="O241" s="112">
        <f t="shared" si="157"/>
        <v>-3400</v>
      </c>
      <c r="P241" s="112">
        <f t="shared" si="157"/>
        <v>-792.81599999999889</v>
      </c>
      <c r="S241" s="43">
        <f t="shared" si="154"/>
        <v>11559.212250018245</v>
      </c>
      <c r="T241" s="113">
        <v>29745.5239732273</v>
      </c>
      <c r="U241" s="113">
        <v>7536.8320267726995</v>
      </c>
      <c r="V241" s="113">
        <v>1.7159196031796757</v>
      </c>
      <c r="X241" s="113">
        <v>72.431506849315056</v>
      </c>
      <c r="Y241" s="113">
        <v>37307.22</v>
      </c>
    </row>
    <row r="242" spans="1:25" s="112" customFormat="1" x14ac:dyDescent="0.25">
      <c r="A242" s="110" t="s">
        <v>327</v>
      </c>
      <c r="B242" s="111">
        <v>7</v>
      </c>
      <c r="C242" s="111">
        <v>311</v>
      </c>
      <c r="D242" s="111">
        <v>6600</v>
      </c>
      <c r="E242" s="111">
        <v>12249.876</v>
      </c>
      <c r="F242" s="112">
        <f t="shared" si="155"/>
        <v>10698.396000000001</v>
      </c>
      <c r="G242" s="112">
        <f t="shared" si="158"/>
        <v>11491.212</v>
      </c>
      <c r="H242" s="112">
        <f t="shared" si="160"/>
        <v>14793.96</v>
      </c>
      <c r="I242" s="112">
        <f t="shared" si="162"/>
        <v>18852.131999999998</v>
      </c>
      <c r="J242" s="112">
        <f t="shared" si="156"/>
        <v>5000</v>
      </c>
      <c r="K242" s="112">
        <f t="shared" si="159"/>
        <v>8400</v>
      </c>
      <c r="L242" s="112">
        <f t="shared" si="161"/>
        <v>14100</v>
      </c>
      <c r="M242" s="112">
        <f t="shared" si="163"/>
        <v>18000</v>
      </c>
      <c r="N242" s="112">
        <f t="shared" si="164"/>
        <v>6480</v>
      </c>
      <c r="O242" s="112">
        <f t="shared" si="157"/>
        <v>1600</v>
      </c>
      <c r="P242" s="112">
        <f t="shared" si="157"/>
        <v>1551.4799999999996</v>
      </c>
      <c r="S242" s="43">
        <f t="shared" si="154"/>
        <v>12652.142229705909</v>
      </c>
      <c r="T242" s="113">
        <v>40742.959335436004</v>
      </c>
      <c r="U242" s="113">
        <v>3332.7646645639979</v>
      </c>
      <c r="V242" s="113">
        <v>0.75877453556022711</v>
      </c>
      <c r="X242" s="113">
        <v>72.773972602739718</v>
      </c>
      <c r="Y242" s="113">
        <v>37323.407999999996</v>
      </c>
    </row>
    <row r="243" spans="1:25" s="112" customFormat="1" x14ac:dyDescent="0.25">
      <c r="A243" s="110" t="s">
        <v>328</v>
      </c>
      <c r="B243" s="111">
        <v>8</v>
      </c>
      <c r="C243" s="111">
        <v>312</v>
      </c>
      <c r="D243" s="111">
        <v>8500</v>
      </c>
      <c r="E243" s="111">
        <v>10768.392</v>
      </c>
      <c r="F243" s="112">
        <f t="shared" si="155"/>
        <v>12249.876</v>
      </c>
      <c r="G243" s="112">
        <f t="shared" si="158"/>
        <v>10698.396000000001</v>
      </c>
      <c r="H243" s="112">
        <f t="shared" si="160"/>
        <v>11491.212</v>
      </c>
      <c r="I243" s="112">
        <f t="shared" si="162"/>
        <v>14793.96</v>
      </c>
      <c r="J243" s="112">
        <f t="shared" si="156"/>
        <v>6600</v>
      </c>
      <c r="K243" s="112">
        <f t="shared" si="159"/>
        <v>5000</v>
      </c>
      <c r="L243" s="112">
        <f t="shared" si="161"/>
        <v>8400</v>
      </c>
      <c r="M243" s="112">
        <f t="shared" si="163"/>
        <v>14100</v>
      </c>
      <c r="N243" s="112">
        <f t="shared" si="164"/>
        <v>18000</v>
      </c>
      <c r="O243" s="112">
        <f t="shared" si="157"/>
        <v>1900</v>
      </c>
      <c r="P243" s="112">
        <f t="shared" si="157"/>
        <v>-1481.4840000000004</v>
      </c>
      <c r="S243" s="43">
        <f t="shared" si="154"/>
        <v>13949.996580585012</v>
      </c>
      <c r="T243" s="113">
        <v>29980.135927621086</v>
      </c>
      <c r="U243" s="113">
        <v>-1164.7399276210854</v>
      </c>
      <c r="V243" s="113">
        <v>-0.26517773877825235</v>
      </c>
      <c r="X243" s="113">
        <v>73.11643835616438</v>
      </c>
      <c r="Y243" s="113">
        <v>37340.016000000003</v>
      </c>
    </row>
    <row r="244" spans="1:25" s="112" customFormat="1" x14ac:dyDescent="0.25">
      <c r="A244" s="110" t="s">
        <v>329</v>
      </c>
      <c r="B244" s="111">
        <v>9</v>
      </c>
      <c r="C244" s="111">
        <v>313</v>
      </c>
      <c r="D244" s="111">
        <v>10000</v>
      </c>
      <c r="E244" s="111">
        <v>11461.464</v>
      </c>
      <c r="F244" s="112">
        <f t="shared" si="155"/>
        <v>10768.392</v>
      </c>
      <c r="G244" s="112">
        <f t="shared" si="158"/>
        <v>12249.876</v>
      </c>
      <c r="H244" s="112">
        <f t="shared" si="160"/>
        <v>10698.396000000001</v>
      </c>
      <c r="I244" s="112">
        <f t="shared" si="162"/>
        <v>11491.212</v>
      </c>
      <c r="J244" s="112">
        <f t="shared" si="156"/>
        <v>8500</v>
      </c>
      <c r="K244" s="112">
        <f t="shared" si="159"/>
        <v>6600</v>
      </c>
      <c r="L244" s="112">
        <f t="shared" si="161"/>
        <v>5000</v>
      </c>
      <c r="M244" s="112">
        <f t="shared" si="163"/>
        <v>8400</v>
      </c>
      <c r="N244" s="112">
        <f t="shared" si="164"/>
        <v>14100</v>
      </c>
      <c r="O244" s="112">
        <f t="shared" si="157"/>
        <v>1500</v>
      </c>
      <c r="P244" s="112">
        <f t="shared" si="157"/>
        <v>693.07200000000012</v>
      </c>
      <c r="S244" s="43">
        <f t="shared" si="154"/>
        <v>14974.618436542198</v>
      </c>
      <c r="T244" s="113">
        <v>32208.949494362048</v>
      </c>
      <c r="U244" s="113">
        <v>4865.1105056379492</v>
      </c>
      <c r="V244" s="113">
        <v>1.1076455543396588</v>
      </c>
      <c r="X244" s="113">
        <v>73.458904109589028</v>
      </c>
      <c r="Y244" s="113">
        <v>37379.364000000001</v>
      </c>
    </row>
    <row r="245" spans="1:25" s="112" customFormat="1" x14ac:dyDescent="0.25">
      <c r="A245" s="110" t="s">
        <v>330</v>
      </c>
      <c r="B245" s="111">
        <v>10</v>
      </c>
      <c r="C245" s="111">
        <v>314</v>
      </c>
      <c r="D245" s="111">
        <v>12100</v>
      </c>
      <c r="E245" s="111">
        <v>12007.380000000001</v>
      </c>
      <c r="F245" s="112">
        <f t="shared" si="155"/>
        <v>11461.464</v>
      </c>
      <c r="G245" s="112">
        <f t="shared" si="158"/>
        <v>10768.392</v>
      </c>
      <c r="H245" s="112">
        <f t="shared" si="160"/>
        <v>12249.876</v>
      </c>
      <c r="I245" s="112">
        <f t="shared" si="162"/>
        <v>10698.396000000001</v>
      </c>
      <c r="J245" s="112">
        <f t="shared" si="156"/>
        <v>10000</v>
      </c>
      <c r="K245" s="112">
        <f t="shared" si="159"/>
        <v>8500</v>
      </c>
      <c r="L245" s="112">
        <f t="shared" si="161"/>
        <v>6600</v>
      </c>
      <c r="M245" s="112">
        <f t="shared" si="163"/>
        <v>5000</v>
      </c>
      <c r="N245" s="112">
        <f t="shared" si="164"/>
        <v>8400</v>
      </c>
      <c r="O245" s="112">
        <f t="shared" si="157"/>
        <v>2100</v>
      </c>
      <c r="P245" s="112">
        <f t="shared" si="157"/>
        <v>545.91600000000108</v>
      </c>
      <c r="S245" s="43">
        <f t="shared" si="154"/>
        <v>16409.089034882258</v>
      </c>
      <c r="T245" s="113">
        <v>32032.990528566712</v>
      </c>
      <c r="U245" s="113">
        <v>5663.2814714332853</v>
      </c>
      <c r="V245" s="113">
        <v>1.2893660971395942</v>
      </c>
      <c r="X245" s="113">
        <v>73.80136986301369</v>
      </c>
      <c r="Y245" s="113">
        <v>37419.312000000005</v>
      </c>
    </row>
    <row r="246" spans="1:25" s="112" customFormat="1" x14ac:dyDescent="0.25">
      <c r="A246" s="110" t="s">
        <v>331</v>
      </c>
      <c r="B246" s="111">
        <v>11</v>
      </c>
      <c r="C246" s="111">
        <v>315</v>
      </c>
      <c r="D246" s="111">
        <v>9800</v>
      </c>
      <c r="E246" s="111">
        <v>11733.108</v>
      </c>
      <c r="F246" s="112">
        <f t="shared" si="155"/>
        <v>12007.380000000001</v>
      </c>
      <c r="G246" s="112">
        <f t="shared" si="158"/>
        <v>11461.464</v>
      </c>
      <c r="H246" s="112">
        <f t="shared" si="160"/>
        <v>10768.392</v>
      </c>
      <c r="I246" s="112">
        <f t="shared" si="162"/>
        <v>12249.876</v>
      </c>
      <c r="J246" s="112">
        <f t="shared" si="156"/>
        <v>12100</v>
      </c>
      <c r="K246" s="112">
        <f t="shared" si="159"/>
        <v>10000</v>
      </c>
      <c r="L246" s="112">
        <f t="shared" si="161"/>
        <v>8500</v>
      </c>
      <c r="M246" s="112">
        <f t="shared" si="163"/>
        <v>6600</v>
      </c>
      <c r="N246" s="112">
        <f t="shared" si="164"/>
        <v>5000</v>
      </c>
      <c r="O246" s="112">
        <f t="shared" si="157"/>
        <v>-2300</v>
      </c>
      <c r="P246" s="112">
        <f t="shared" si="157"/>
        <v>-274.27200000000084</v>
      </c>
      <c r="S246" s="43">
        <f t="shared" si="154"/>
        <v>14838.002189081239</v>
      </c>
      <c r="T246" s="113">
        <v>29745.5239732273</v>
      </c>
      <c r="U246" s="113">
        <v>907.70802677269967</v>
      </c>
      <c r="V246" s="113">
        <v>0.20665897708347467</v>
      </c>
      <c r="X246" s="113">
        <v>74.143835616438352</v>
      </c>
      <c r="Y246" s="113">
        <v>37623.06</v>
      </c>
    </row>
    <row r="247" spans="1:25" s="112" customFormat="1" x14ac:dyDescent="0.25">
      <c r="A247" s="110" t="s">
        <v>332</v>
      </c>
      <c r="B247" s="111">
        <v>12</v>
      </c>
      <c r="C247" s="111">
        <v>316</v>
      </c>
      <c r="D247" s="111">
        <v>15600</v>
      </c>
      <c r="E247" s="111">
        <v>16234.8</v>
      </c>
      <c r="F247" s="112">
        <f t="shared" si="155"/>
        <v>11733.108</v>
      </c>
      <c r="G247" s="112">
        <f t="shared" si="158"/>
        <v>12007.380000000001</v>
      </c>
      <c r="H247" s="112">
        <f t="shared" si="160"/>
        <v>11461.464</v>
      </c>
      <c r="I247" s="112">
        <f t="shared" si="162"/>
        <v>10768.392</v>
      </c>
      <c r="J247" s="112">
        <f t="shared" si="156"/>
        <v>9800</v>
      </c>
      <c r="K247" s="112">
        <f t="shared" si="159"/>
        <v>12100</v>
      </c>
      <c r="L247" s="112">
        <f t="shared" si="161"/>
        <v>10000</v>
      </c>
      <c r="M247" s="112">
        <f t="shared" si="163"/>
        <v>8500</v>
      </c>
      <c r="N247" s="112">
        <f t="shared" si="164"/>
        <v>6600</v>
      </c>
      <c r="O247" s="112">
        <f t="shared" si="157"/>
        <v>5800</v>
      </c>
      <c r="P247" s="112">
        <f t="shared" si="157"/>
        <v>4501.6919999999991</v>
      </c>
      <c r="S247" s="43">
        <f t="shared" si="154"/>
        <v>18799.873365449028</v>
      </c>
      <c r="T247" s="113">
        <v>30859.93075659778</v>
      </c>
      <c r="U247" s="113">
        <v>10080.097243402219</v>
      </c>
      <c r="V247" s="113">
        <v>2.2949478508303396</v>
      </c>
      <c r="X247" s="113">
        <v>74.486301369863</v>
      </c>
      <c r="Y247" s="113">
        <v>37657.020000000004</v>
      </c>
    </row>
    <row r="248" spans="1:25" s="112" customFormat="1" x14ac:dyDescent="0.25">
      <c r="A248" s="110" t="s">
        <v>333</v>
      </c>
      <c r="B248" s="111">
        <v>13</v>
      </c>
      <c r="C248" s="111">
        <v>317</v>
      </c>
      <c r="D248" s="111">
        <v>10700</v>
      </c>
      <c r="E248" s="111">
        <v>11474.028</v>
      </c>
      <c r="F248" s="112">
        <f t="shared" si="155"/>
        <v>16234.8</v>
      </c>
      <c r="G248" s="112">
        <f t="shared" si="158"/>
        <v>11733.108</v>
      </c>
      <c r="H248" s="112">
        <f t="shared" si="160"/>
        <v>12007.380000000001</v>
      </c>
      <c r="I248" s="112">
        <f t="shared" si="162"/>
        <v>11461.464</v>
      </c>
      <c r="J248" s="112">
        <f t="shared" si="156"/>
        <v>15600</v>
      </c>
      <c r="K248" s="112">
        <f t="shared" si="159"/>
        <v>9800</v>
      </c>
      <c r="L248" s="112">
        <f t="shared" si="161"/>
        <v>12100</v>
      </c>
      <c r="M248" s="112">
        <f t="shared" si="163"/>
        <v>10000</v>
      </c>
      <c r="N248" s="112">
        <f t="shared" si="164"/>
        <v>8500</v>
      </c>
      <c r="O248" s="112">
        <f t="shared" si="157"/>
        <v>-4900</v>
      </c>
      <c r="P248" s="112">
        <f t="shared" si="157"/>
        <v>-4760.771999999999</v>
      </c>
      <c r="S248" s="43">
        <f t="shared" si="154"/>
        <v>15452.775302655551</v>
      </c>
      <c r="T248" s="113">
        <v>32384.908460157389</v>
      </c>
      <c r="U248" s="113">
        <v>2779.2195398426084</v>
      </c>
      <c r="V248" s="113">
        <v>0.63274825192011053</v>
      </c>
      <c r="X248" s="113">
        <v>74.828767123287662</v>
      </c>
      <c r="Y248" s="113">
        <v>37696.271999999997</v>
      </c>
    </row>
    <row r="249" spans="1:25" s="112" customFormat="1" x14ac:dyDescent="0.25">
      <c r="A249" s="110" t="s">
        <v>334</v>
      </c>
      <c r="B249" s="111">
        <v>14</v>
      </c>
      <c r="C249" s="111">
        <v>318</v>
      </c>
      <c r="D249" s="111">
        <v>13400</v>
      </c>
      <c r="E249" s="111">
        <v>15424.476000000001</v>
      </c>
      <c r="F249" s="112">
        <f t="shared" si="155"/>
        <v>11474.028</v>
      </c>
      <c r="G249" s="112">
        <f t="shared" si="158"/>
        <v>16234.8</v>
      </c>
      <c r="H249" s="112">
        <f t="shared" si="160"/>
        <v>11733.108</v>
      </c>
      <c r="I249" s="112">
        <f t="shared" si="162"/>
        <v>12007.380000000001</v>
      </c>
      <c r="J249" s="112">
        <f t="shared" si="156"/>
        <v>10700</v>
      </c>
      <c r="K249" s="112">
        <f t="shared" si="159"/>
        <v>15600</v>
      </c>
      <c r="L249" s="112">
        <f t="shared" si="161"/>
        <v>9800</v>
      </c>
      <c r="M249" s="112">
        <f t="shared" si="163"/>
        <v>12100</v>
      </c>
      <c r="N249" s="112">
        <f t="shared" si="164"/>
        <v>10000</v>
      </c>
      <c r="O249" s="112">
        <f t="shared" si="157"/>
        <v>2700</v>
      </c>
      <c r="P249" s="112">
        <f t="shared" si="157"/>
        <v>3950.4480000000003</v>
      </c>
      <c r="S249" s="43">
        <f t="shared" si="154"/>
        <v>17297.094643378485</v>
      </c>
      <c r="T249" s="113">
        <v>37553.703080395484</v>
      </c>
      <c r="U249" s="113">
        <v>-4736.0310803954853</v>
      </c>
      <c r="V249" s="113">
        <v>-1.0782578865033687</v>
      </c>
      <c r="X249" s="113">
        <v>75.171232876712324</v>
      </c>
      <c r="Y249" s="113">
        <v>37839.335999999996</v>
      </c>
    </row>
    <row r="250" spans="1:25" s="112" customFormat="1" x14ac:dyDescent="0.25">
      <c r="A250" s="110" t="s">
        <v>335</v>
      </c>
      <c r="B250" s="111">
        <v>15</v>
      </c>
      <c r="C250" s="111">
        <v>319</v>
      </c>
      <c r="D250" s="111">
        <v>8000</v>
      </c>
      <c r="E250" s="111">
        <v>11464.44</v>
      </c>
      <c r="F250" s="112">
        <f t="shared" si="155"/>
        <v>15424.476000000001</v>
      </c>
      <c r="G250" s="112">
        <f t="shared" si="158"/>
        <v>11474.028</v>
      </c>
      <c r="H250" s="112">
        <f t="shared" si="160"/>
        <v>16234.8</v>
      </c>
      <c r="I250" s="112">
        <f t="shared" si="162"/>
        <v>11733.108</v>
      </c>
      <c r="J250" s="112">
        <f t="shared" si="156"/>
        <v>13400</v>
      </c>
      <c r="K250" s="112">
        <f t="shared" si="159"/>
        <v>10700</v>
      </c>
      <c r="L250" s="112">
        <f t="shared" si="161"/>
        <v>15600</v>
      </c>
      <c r="M250" s="112">
        <f t="shared" si="163"/>
        <v>9800</v>
      </c>
      <c r="N250" s="112">
        <f t="shared" si="164"/>
        <v>12100</v>
      </c>
      <c r="O250" s="112">
        <f t="shared" si="157"/>
        <v>-5400</v>
      </c>
      <c r="P250" s="112">
        <f t="shared" si="157"/>
        <v>-3960.0360000000001</v>
      </c>
      <c r="S250" s="43">
        <f t="shared" si="154"/>
        <v>13608.455961932617</v>
      </c>
      <c r="T250" s="113">
        <v>37150.463783781161</v>
      </c>
      <c r="U250" s="113">
        <v>-4460.1837837811618</v>
      </c>
      <c r="V250" s="113">
        <v>-1.0154554010475108</v>
      </c>
      <c r="X250" s="113">
        <v>75.513698630136972</v>
      </c>
      <c r="Y250" s="113">
        <v>37979.520000000004</v>
      </c>
    </row>
    <row r="251" spans="1:25" s="112" customFormat="1" x14ac:dyDescent="0.25">
      <c r="A251" s="110" t="s">
        <v>336</v>
      </c>
      <c r="B251" s="111">
        <v>16</v>
      </c>
      <c r="C251" s="111">
        <v>320</v>
      </c>
      <c r="D251" s="111">
        <v>14700</v>
      </c>
      <c r="E251" s="111">
        <v>15621.552</v>
      </c>
      <c r="F251" s="112">
        <f t="shared" si="155"/>
        <v>11464.44</v>
      </c>
      <c r="G251" s="112">
        <f t="shared" si="158"/>
        <v>15424.476000000001</v>
      </c>
      <c r="H251" s="112">
        <f t="shared" si="160"/>
        <v>11474.028</v>
      </c>
      <c r="I251" s="112">
        <f t="shared" si="162"/>
        <v>16234.8</v>
      </c>
      <c r="J251" s="112">
        <f t="shared" si="156"/>
        <v>8000</v>
      </c>
      <c r="K251" s="112">
        <f t="shared" si="159"/>
        <v>13400</v>
      </c>
      <c r="L251" s="112">
        <f t="shared" si="161"/>
        <v>10700</v>
      </c>
      <c r="M251" s="112">
        <f t="shared" si="163"/>
        <v>15600</v>
      </c>
      <c r="N251" s="112">
        <f t="shared" si="164"/>
        <v>9800</v>
      </c>
      <c r="O251" s="112">
        <f t="shared" si="157"/>
        <v>6700</v>
      </c>
      <c r="P251" s="112">
        <f t="shared" si="157"/>
        <v>4157.1119999999992</v>
      </c>
      <c r="S251" s="43">
        <f t="shared" si="154"/>
        <v>18185.100251874712</v>
      </c>
      <c r="T251" s="113">
        <v>30332.053859211763</v>
      </c>
      <c r="U251" s="113">
        <v>-12789.289859211764</v>
      </c>
      <c r="V251" s="113">
        <v>-2.9117529888171862</v>
      </c>
      <c r="X251" s="113">
        <v>75.856164383561634</v>
      </c>
      <c r="Y251" s="113">
        <v>38066.520000000004</v>
      </c>
    </row>
    <row r="252" spans="1:25" s="112" customFormat="1" x14ac:dyDescent="0.25">
      <c r="A252" s="110" t="s">
        <v>337</v>
      </c>
      <c r="B252" s="111">
        <v>17</v>
      </c>
      <c r="C252" s="111">
        <v>321</v>
      </c>
      <c r="D252" s="111">
        <v>9000</v>
      </c>
      <c r="E252" s="111">
        <v>10004.748</v>
      </c>
      <c r="F252" s="112">
        <f t="shared" si="155"/>
        <v>15621.552</v>
      </c>
      <c r="G252" s="112">
        <f t="shared" si="158"/>
        <v>11464.44</v>
      </c>
      <c r="H252" s="112">
        <f t="shared" si="160"/>
        <v>15424.476000000001</v>
      </c>
      <c r="I252" s="112">
        <f t="shared" si="162"/>
        <v>11474.028</v>
      </c>
      <c r="J252" s="112">
        <f t="shared" si="156"/>
        <v>14700</v>
      </c>
      <c r="K252" s="112">
        <f t="shared" si="159"/>
        <v>8000</v>
      </c>
      <c r="L252" s="112">
        <f t="shared" si="161"/>
        <v>13400</v>
      </c>
      <c r="M252" s="112">
        <f t="shared" si="163"/>
        <v>10700</v>
      </c>
      <c r="N252" s="112">
        <f t="shared" si="164"/>
        <v>15600</v>
      </c>
      <c r="O252" s="112">
        <f t="shared" si="157"/>
        <v>-5700</v>
      </c>
      <c r="P252" s="112">
        <f t="shared" si="157"/>
        <v>-5616.8040000000001</v>
      </c>
      <c r="S252" s="43">
        <f t="shared" si="154"/>
        <v>14291.537199237408</v>
      </c>
      <c r="T252" s="113">
        <v>32355.581965858168</v>
      </c>
      <c r="U252" s="113">
        <v>-7891.4459658581691</v>
      </c>
      <c r="V252" s="113">
        <v>-1.7966549847665303</v>
      </c>
      <c r="X252" s="113">
        <v>76.198630136986296</v>
      </c>
      <c r="Y252" s="113">
        <v>38119.512000000002</v>
      </c>
    </row>
    <row r="253" spans="1:25" s="112" customFormat="1" x14ac:dyDescent="0.25">
      <c r="A253" s="110" t="s">
        <v>338</v>
      </c>
      <c r="B253" s="111">
        <v>18</v>
      </c>
      <c r="C253" s="111">
        <v>322</v>
      </c>
      <c r="D253" s="111">
        <v>3040</v>
      </c>
      <c r="E253" s="111">
        <v>12042.612000000001</v>
      </c>
      <c r="F253" s="112">
        <f t="shared" si="155"/>
        <v>10004.748</v>
      </c>
      <c r="G253" s="112">
        <f t="shared" si="158"/>
        <v>15621.552</v>
      </c>
      <c r="H253" s="112">
        <f t="shared" si="160"/>
        <v>11464.44</v>
      </c>
      <c r="I253" s="112">
        <f t="shared" si="162"/>
        <v>15424.476000000001</v>
      </c>
      <c r="J253" s="112">
        <f t="shared" si="156"/>
        <v>9000</v>
      </c>
      <c r="K253" s="112">
        <f t="shared" si="159"/>
        <v>14700</v>
      </c>
      <c r="L253" s="112">
        <f t="shared" si="161"/>
        <v>8000</v>
      </c>
      <c r="M253" s="112">
        <f t="shared" si="163"/>
        <v>13400</v>
      </c>
      <c r="N253" s="112">
        <f t="shared" si="164"/>
        <v>10700</v>
      </c>
      <c r="O253" s="112">
        <f t="shared" si="157"/>
        <v>-5960</v>
      </c>
      <c r="P253" s="112">
        <f t="shared" si="157"/>
        <v>2037.8640000000014</v>
      </c>
      <c r="S253" s="43">
        <f t="shared" si="154"/>
        <v>10220.373024900855</v>
      </c>
      <c r="T253" s="113">
        <v>37553.703080395484</v>
      </c>
      <c r="U253" s="113">
        <v>-2075.0550803954829</v>
      </c>
      <c r="V253" s="113">
        <v>-0.47243028337104409</v>
      </c>
      <c r="X253" s="113">
        <v>76.541095890410944</v>
      </c>
      <c r="Y253" s="113">
        <v>38160.612000000001</v>
      </c>
    </row>
    <row r="254" spans="1:25" s="112" customFormat="1" x14ac:dyDescent="0.25">
      <c r="A254" s="110" t="s">
        <v>339</v>
      </c>
      <c r="B254" s="111">
        <v>19</v>
      </c>
      <c r="C254" s="111">
        <v>323</v>
      </c>
      <c r="D254" s="111">
        <v>9600</v>
      </c>
      <c r="E254" s="111">
        <v>14437.02</v>
      </c>
      <c r="F254" s="112">
        <f t="shared" si="155"/>
        <v>12042.612000000001</v>
      </c>
      <c r="G254" s="112">
        <f t="shared" si="158"/>
        <v>10004.748</v>
      </c>
      <c r="H254" s="112">
        <f t="shared" si="160"/>
        <v>15621.552</v>
      </c>
      <c r="I254" s="112">
        <f t="shared" si="162"/>
        <v>11464.44</v>
      </c>
      <c r="J254" s="112">
        <f t="shared" si="156"/>
        <v>3040</v>
      </c>
      <c r="K254" s="112">
        <f t="shared" si="159"/>
        <v>9000</v>
      </c>
      <c r="L254" s="112">
        <f t="shared" si="161"/>
        <v>14700</v>
      </c>
      <c r="M254" s="112">
        <f t="shared" si="163"/>
        <v>8000</v>
      </c>
      <c r="N254" s="112">
        <f t="shared" si="164"/>
        <v>13400</v>
      </c>
      <c r="O254" s="112">
        <f t="shared" si="157"/>
        <v>6560</v>
      </c>
      <c r="P254" s="112">
        <f t="shared" si="157"/>
        <v>2394.4079999999994</v>
      </c>
      <c r="S254" s="43">
        <f t="shared" si="154"/>
        <v>14701.385941620281</v>
      </c>
      <c r="T254" s="113">
        <v>33411.335760630202</v>
      </c>
      <c r="U254" s="113">
        <v>2855.2202393697953</v>
      </c>
      <c r="V254" s="113">
        <v>0.65005142249772407</v>
      </c>
      <c r="X254" s="113">
        <v>76.883561643835606</v>
      </c>
      <c r="Y254" s="113">
        <v>38167.236000000004</v>
      </c>
    </row>
    <row r="255" spans="1:25" s="112" customFormat="1" x14ac:dyDescent="0.25">
      <c r="A255" s="110" t="s">
        <v>340</v>
      </c>
      <c r="B255" s="111">
        <v>20</v>
      </c>
      <c r="C255" s="111">
        <v>324</v>
      </c>
      <c r="D255" s="111">
        <v>17500</v>
      </c>
      <c r="E255" s="111">
        <v>16436.675999999999</v>
      </c>
      <c r="F255" s="112">
        <f t="shared" si="155"/>
        <v>14437.02</v>
      </c>
      <c r="G255" s="112">
        <f t="shared" si="158"/>
        <v>12042.612000000001</v>
      </c>
      <c r="H255" s="112">
        <f t="shared" si="160"/>
        <v>10004.748</v>
      </c>
      <c r="I255" s="112">
        <f t="shared" si="162"/>
        <v>15621.552</v>
      </c>
      <c r="J255" s="112">
        <f t="shared" si="156"/>
        <v>9600</v>
      </c>
      <c r="K255" s="112">
        <f t="shared" si="159"/>
        <v>3040</v>
      </c>
      <c r="L255" s="112">
        <f t="shared" si="161"/>
        <v>9000</v>
      </c>
      <c r="M255" s="112">
        <f t="shared" si="163"/>
        <v>14700</v>
      </c>
      <c r="N255" s="112">
        <f t="shared" si="164"/>
        <v>8000</v>
      </c>
      <c r="O255" s="112">
        <f t="shared" si="157"/>
        <v>7900</v>
      </c>
      <c r="P255" s="112">
        <f t="shared" si="157"/>
        <v>1999.655999999999</v>
      </c>
      <c r="S255" s="43">
        <f t="shared" si="154"/>
        <v>20097.727716328129</v>
      </c>
      <c r="T255" s="113">
        <v>27106.139486297208</v>
      </c>
      <c r="U255" s="113">
        <v>-480.27548629720695</v>
      </c>
      <c r="V255" s="113">
        <v>-0.10934489702524497</v>
      </c>
      <c r="X255" s="113">
        <v>77.226027397260268</v>
      </c>
      <c r="Y255" s="113">
        <v>38175.372000000003</v>
      </c>
    </row>
    <row r="256" spans="1:25" s="112" customFormat="1" x14ac:dyDescent="0.25">
      <c r="A256" s="110" t="s">
        <v>341</v>
      </c>
      <c r="B256" s="111">
        <v>21</v>
      </c>
      <c r="C256" s="111">
        <v>325</v>
      </c>
      <c r="D256" s="111">
        <v>13100</v>
      </c>
      <c r="E256" s="111">
        <v>13151.484</v>
      </c>
      <c r="F256" s="112">
        <f t="shared" si="155"/>
        <v>16436.675999999999</v>
      </c>
      <c r="G256" s="112">
        <f t="shared" si="158"/>
        <v>14437.02</v>
      </c>
      <c r="H256" s="112">
        <f t="shared" si="160"/>
        <v>12042.612000000001</v>
      </c>
      <c r="I256" s="112">
        <f t="shared" si="162"/>
        <v>10004.748</v>
      </c>
      <c r="J256" s="112">
        <f t="shared" si="156"/>
        <v>17500</v>
      </c>
      <c r="K256" s="112">
        <f t="shared" si="159"/>
        <v>9600</v>
      </c>
      <c r="L256" s="112">
        <f t="shared" si="161"/>
        <v>3040</v>
      </c>
      <c r="M256" s="112">
        <f t="shared" si="163"/>
        <v>9000</v>
      </c>
      <c r="N256" s="112">
        <f t="shared" si="164"/>
        <v>14700</v>
      </c>
      <c r="O256" s="112">
        <f t="shared" si="157"/>
        <v>-4400</v>
      </c>
      <c r="P256" s="112">
        <f t="shared" si="157"/>
        <v>-3285.1919999999991</v>
      </c>
      <c r="S256" s="43">
        <f t="shared" si="154"/>
        <v>17092.17027218705</v>
      </c>
      <c r="T256" s="113">
        <v>30918.583745196229</v>
      </c>
      <c r="U256" s="113">
        <v>-1122.5957451962313</v>
      </c>
      <c r="V256" s="113">
        <v>-0.25558272212856409</v>
      </c>
      <c r="X256" s="113">
        <v>77.568493150684915</v>
      </c>
      <c r="Y256" s="113">
        <v>38176.536</v>
      </c>
    </row>
    <row r="257" spans="1:25" s="112" customFormat="1" x14ac:dyDescent="0.25">
      <c r="A257" s="110" t="s">
        <v>342</v>
      </c>
      <c r="B257" s="111">
        <v>22</v>
      </c>
      <c r="C257" s="111">
        <v>326</v>
      </c>
      <c r="D257" s="111">
        <v>3840</v>
      </c>
      <c r="E257" s="111">
        <v>13360.32</v>
      </c>
      <c r="F257" s="112">
        <f t="shared" si="155"/>
        <v>13151.484</v>
      </c>
      <c r="G257" s="112">
        <f t="shared" si="158"/>
        <v>16436.675999999999</v>
      </c>
      <c r="H257" s="112">
        <f t="shared" si="160"/>
        <v>14437.02</v>
      </c>
      <c r="I257" s="112">
        <f t="shared" si="162"/>
        <v>12042.612000000001</v>
      </c>
      <c r="J257" s="112">
        <f t="shared" si="156"/>
        <v>13100</v>
      </c>
      <c r="K257" s="112">
        <f t="shared" si="159"/>
        <v>17500</v>
      </c>
      <c r="L257" s="112">
        <f t="shared" si="161"/>
        <v>9600</v>
      </c>
      <c r="M257" s="112">
        <f t="shared" si="163"/>
        <v>3040</v>
      </c>
      <c r="N257" s="112">
        <f t="shared" si="164"/>
        <v>9000</v>
      </c>
      <c r="O257" s="112">
        <f t="shared" si="157"/>
        <v>-9260</v>
      </c>
      <c r="P257" s="112">
        <f t="shared" si="157"/>
        <v>208.83599999999933</v>
      </c>
      <c r="S257" s="43">
        <f t="shared" si="154"/>
        <v>10766.838014744688</v>
      </c>
      <c r="T257" s="113">
        <v>31006.563228093899</v>
      </c>
      <c r="U257" s="113">
        <v>163.16077190610304</v>
      </c>
      <c r="V257" s="113">
        <v>3.7147008980574887E-2</v>
      </c>
      <c r="X257" s="113">
        <v>77.910958904109577</v>
      </c>
      <c r="Y257" s="113">
        <v>38180.951999999997</v>
      </c>
    </row>
    <row r="258" spans="1:25" s="112" customFormat="1" x14ac:dyDescent="0.25">
      <c r="A258" s="110" t="s">
        <v>343</v>
      </c>
      <c r="B258" s="111">
        <v>23</v>
      </c>
      <c r="C258" s="111">
        <v>327</v>
      </c>
      <c r="D258" s="111">
        <v>18100</v>
      </c>
      <c r="E258" s="111">
        <v>15534.9</v>
      </c>
      <c r="F258" s="112">
        <f t="shared" si="155"/>
        <v>13360.32</v>
      </c>
      <c r="G258" s="112">
        <f t="shared" si="158"/>
        <v>13151.484</v>
      </c>
      <c r="H258" s="112">
        <f t="shared" si="160"/>
        <v>16436.675999999999</v>
      </c>
      <c r="I258" s="112">
        <f t="shared" si="162"/>
        <v>14437.02</v>
      </c>
      <c r="J258" s="112">
        <f t="shared" si="156"/>
        <v>3840</v>
      </c>
      <c r="K258" s="112">
        <f t="shared" si="159"/>
        <v>13100</v>
      </c>
      <c r="L258" s="112">
        <f t="shared" si="161"/>
        <v>17500</v>
      </c>
      <c r="M258" s="112">
        <f t="shared" si="163"/>
        <v>9600</v>
      </c>
      <c r="N258" s="112">
        <f t="shared" si="164"/>
        <v>3040</v>
      </c>
      <c r="O258" s="112">
        <f t="shared" si="157"/>
        <v>14260</v>
      </c>
      <c r="P258" s="112">
        <f t="shared" si="157"/>
        <v>2174.58</v>
      </c>
      <c r="S258" s="43">
        <f t="shared" si="154"/>
        <v>20507.576458711002</v>
      </c>
      <c r="T258" s="113">
        <v>31241.175182487685</v>
      </c>
      <c r="U258" s="113">
        <v>-7532.3071824876824</v>
      </c>
      <c r="V258" s="113">
        <v>-1.7148894264446211</v>
      </c>
      <c r="X258" s="113">
        <v>78.253424657534239</v>
      </c>
      <c r="Y258" s="113">
        <v>38183.027999999998</v>
      </c>
    </row>
    <row r="259" spans="1:25" s="112" customFormat="1" x14ac:dyDescent="0.25">
      <c r="A259" s="110" t="s">
        <v>344</v>
      </c>
      <c r="B259" s="111">
        <v>24</v>
      </c>
      <c r="C259" s="111">
        <v>328</v>
      </c>
      <c r="D259" s="111">
        <v>9300</v>
      </c>
      <c r="E259" s="111">
        <v>11188.092000000001</v>
      </c>
      <c r="F259" s="112">
        <f t="shared" si="155"/>
        <v>15534.9</v>
      </c>
      <c r="G259" s="112">
        <f t="shared" si="158"/>
        <v>13360.32</v>
      </c>
      <c r="H259" s="112">
        <f t="shared" si="160"/>
        <v>13151.484</v>
      </c>
      <c r="I259" s="112">
        <f t="shared" si="162"/>
        <v>16436.675999999999</v>
      </c>
      <c r="J259" s="112">
        <f t="shared" si="156"/>
        <v>18100</v>
      </c>
      <c r="K259" s="112">
        <f t="shared" si="159"/>
        <v>3840</v>
      </c>
      <c r="L259" s="112">
        <f t="shared" si="161"/>
        <v>13100</v>
      </c>
      <c r="M259" s="112">
        <f t="shared" si="163"/>
        <v>17500</v>
      </c>
      <c r="N259" s="112">
        <f t="shared" si="164"/>
        <v>9600</v>
      </c>
      <c r="O259" s="112">
        <f t="shared" si="157"/>
        <v>-8800</v>
      </c>
      <c r="P259" s="112">
        <f t="shared" si="157"/>
        <v>-4346.8079999999991</v>
      </c>
      <c r="S259" s="43">
        <f t="shared" si="154"/>
        <v>14496.461570428844</v>
      </c>
      <c r="T259" s="113">
        <v>33059.417829039521</v>
      </c>
      <c r="U259" s="113">
        <v>7481.7301709604799</v>
      </c>
      <c r="V259" s="113">
        <v>1.7033744974609997</v>
      </c>
      <c r="X259" s="113">
        <v>78.595890410958901</v>
      </c>
      <c r="Y259" s="113">
        <v>38230.847999999998</v>
      </c>
    </row>
    <row r="260" spans="1:25" s="112" customFormat="1" x14ac:dyDescent="0.25">
      <c r="A260" s="110" t="s">
        <v>345</v>
      </c>
      <c r="B260" s="111">
        <v>25</v>
      </c>
      <c r="C260" s="111">
        <v>329</v>
      </c>
      <c r="D260" s="111">
        <v>3760</v>
      </c>
      <c r="E260" s="111">
        <v>6899.1959999999999</v>
      </c>
      <c r="F260" s="112">
        <f t="shared" si="155"/>
        <v>11188.092000000001</v>
      </c>
      <c r="G260" s="112">
        <f t="shared" si="158"/>
        <v>15534.9</v>
      </c>
      <c r="H260" s="112">
        <f t="shared" si="160"/>
        <v>13360.32</v>
      </c>
      <c r="I260" s="112">
        <f t="shared" si="162"/>
        <v>13151.484</v>
      </c>
      <c r="J260" s="112">
        <f t="shared" si="156"/>
        <v>9300</v>
      </c>
      <c r="K260" s="112">
        <f t="shared" si="159"/>
        <v>18100</v>
      </c>
      <c r="L260" s="112">
        <f t="shared" si="161"/>
        <v>3840</v>
      </c>
      <c r="M260" s="112">
        <f t="shared" si="163"/>
        <v>13100</v>
      </c>
      <c r="N260" s="112">
        <f t="shared" si="164"/>
        <v>17500</v>
      </c>
      <c r="O260" s="112">
        <f t="shared" si="157"/>
        <v>-5540</v>
      </c>
      <c r="P260" s="112">
        <f t="shared" si="157"/>
        <v>-4288.8960000000006</v>
      </c>
      <c r="S260" s="43">
        <f t="shared" si="154"/>
        <v>10712.191515760303</v>
      </c>
      <c r="T260" s="113">
        <v>33352.682772031752</v>
      </c>
      <c r="U260" s="113">
        <v>5089.2572279682499</v>
      </c>
      <c r="V260" s="113">
        <v>1.1586773079290684</v>
      </c>
      <c r="X260" s="113">
        <v>78.938356164383549</v>
      </c>
      <c r="Y260" s="113">
        <v>38291.784</v>
      </c>
    </row>
    <row r="261" spans="1:25" s="112" customFormat="1" x14ac:dyDescent="0.25">
      <c r="A261" s="110" t="s">
        <v>346</v>
      </c>
      <c r="B261" s="111">
        <v>26</v>
      </c>
      <c r="C261" s="111">
        <v>330</v>
      </c>
      <c r="D261" s="111">
        <v>3040</v>
      </c>
      <c r="E261" s="111">
        <v>14519.052</v>
      </c>
      <c r="F261" s="112">
        <f t="shared" si="155"/>
        <v>6899.1959999999999</v>
      </c>
      <c r="G261" s="112">
        <f t="shared" si="158"/>
        <v>11188.092000000001</v>
      </c>
      <c r="H261" s="112">
        <f t="shared" si="160"/>
        <v>15534.9</v>
      </c>
      <c r="I261" s="112">
        <f t="shared" si="162"/>
        <v>13360.32</v>
      </c>
      <c r="J261" s="112">
        <f t="shared" si="156"/>
        <v>3760</v>
      </c>
      <c r="K261" s="112">
        <f t="shared" si="159"/>
        <v>9300</v>
      </c>
      <c r="L261" s="112">
        <f t="shared" si="161"/>
        <v>18100</v>
      </c>
      <c r="M261" s="112">
        <f t="shared" si="163"/>
        <v>3840</v>
      </c>
      <c r="N261" s="112">
        <f t="shared" si="164"/>
        <v>13100</v>
      </c>
      <c r="O261" s="112">
        <f t="shared" si="157"/>
        <v>-720</v>
      </c>
      <c r="P261" s="112">
        <f t="shared" si="157"/>
        <v>7619.8559999999998</v>
      </c>
      <c r="S261" s="43">
        <f t="shared" si="154"/>
        <v>10220.373024900855</v>
      </c>
      <c r="T261" s="113">
        <v>31534.440125479916</v>
      </c>
      <c r="U261" s="113">
        <v>-10.908125479916635</v>
      </c>
      <c r="V261" s="113">
        <v>-2.4834660343289556E-3</v>
      </c>
      <c r="X261" s="113">
        <v>79.280821917808211</v>
      </c>
      <c r="Y261" s="113">
        <v>38347.847999999998</v>
      </c>
    </row>
    <row r="262" spans="1:25" s="112" customFormat="1" x14ac:dyDescent="0.25">
      <c r="A262" s="110" t="s">
        <v>347</v>
      </c>
      <c r="B262" s="111">
        <v>27</v>
      </c>
      <c r="C262" s="111">
        <v>331</v>
      </c>
      <c r="D262" s="111">
        <v>16700</v>
      </c>
      <c r="E262" s="111">
        <v>17946.288</v>
      </c>
      <c r="F262" s="112">
        <f t="shared" si="155"/>
        <v>14519.052</v>
      </c>
      <c r="G262" s="112">
        <f t="shared" si="158"/>
        <v>6899.1959999999999</v>
      </c>
      <c r="H262" s="112">
        <f t="shared" si="160"/>
        <v>11188.092000000001</v>
      </c>
      <c r="I262" s="112">
        <f t="shared" si="162"/>
        <v>15534.9</v>
      </c>
      <c r="J262" s="112">
        <f t="shared" si="156"/>
        <v>3040</v>
      </c>
      <c r="K262" s="112">
        <f t="shared" si="159"/>
        <v>3760</v>
      </c>
      <c r="L262" s="112">
        <f t="shared" si="161"/>
        <v>9300</v>
      </c>
      <c r="M262" s="112">
        <f t="shared" si="163"/>
        <v>18100</v>
      </c>
      <c r="N262" s="112">
        <f t="shared" si="164"/>
        <v>3840</v>
      </c>
      <c r="O262" s="112">
        <f t="shared" si="157"/>
        <v>13660</v>
      </c>
      <c r="P262" s="112">
        <f t="shared" si="157"/>
        <v>3427.2360000000008</v>
      </c>
      <c r="S262" s="43">
        <f t="shared" ref="S262:S280" si="165">$AA$21+$AA$22*D262</f>
        <v>19551.262726484296</v>
      </c>
      <c r="T262" s="113">
        <v>30361.380353510987</v>
      </c>
      <c r="U262" s="113">
        <v>-8378.4123535109866</v>
      </c>
      <c r="V262" s="113">
        <v>-1.90752320734265</v>
      </c>
      <c r="X262" s="113">
        <v>79.623287671232873</v>
      </c>
      <c r="Y262" s="113">
        <v>38368.572</v>
      </c>
    </row>
    <row r="263" spans="1:25" s="112" customFormat="1" x14ac:dyDescent="0.25">
      <c r="A263" s="110" t="s">
        <v>348</v>
      </c>
      <c r="B263" s="111">
        <v>28</v>
      </c>
      <c r="C263" s="111">
        <v>332</v>
      </c>
      <c r="D263" s="111">
        <v>18300</v>
      </c>
      <c r="E263" s="111">
        <v>18804.204000000002</v>
      </c>
      <c r="F263" s="112">
        <f t="shared" ref="F263:F296" si="166">E262</f>
        <v>17946.288</v>
      </c>
      <c r="G263" s="112">
        <f t="shared" si="158"/>
        <v>14519.052</v>
      </c>
      <c r="H263" s="112">
        <f t="shared" si="160"/>
        <v>6899.1959999999999</v>
      </c>
      <c r="I263" s="112">
        <f t="shared" si="162"/>
        <v>11188.092000000001</v>
      </c>
      <c r="J263" s="112">
        <f t="shared" ref="J263:J296" si="167">D262</f>
        <v>16700</v>
      </c>
      <c r="K263" s="112">
        <f t="shared" si="159"/>
        <v>3040</v>
      </c>
      <c r="L263" s="112">
        <f t="shared" si="161"/>
        <v>3760</v>
      </c>
      <c r="M263" s="112">
        <f t="shared" si="163"/>
        <v>9300</v>
      </c>
      <c r="N263" s="112">
        <f t="shared" si="164"/>
        <v>18100</v>
      </c>
      <c r="O263" s="112">
        <f t="shared" ref="O263:P296" si="168">D263-D262</f>
        <v>1600</v>
      </c>
      <c r="P263" s="112">
        <f t="shared" si="168"/>
        <v>857.91600000000108</v>
      </c>
      <c r="S263" s="43">
        <f t="shared" si="165"/>
        <v>20644.192706171962</v>
      </c>
      <c r="T263" s="113">
        <v>35464.190361575827</v>
      </c>
      <c r="U263" s="113">
        <v>-5120.2223615758267</v>
      </c>
      <c r="V263" s="113">
        <v>-1.1657271771026914</v>
      </c>
      <c r="X263" s="113">
        <v>79.965753424657521</v>
      </c>
      <c r="Y263" s="113">
        <v>38380.259999999995</v>
      </c>
    </row>
    <row r="264" spans="1:25" s="112" customFormat="1" x14ac:dyDescent="0.25">
      <c r="A264" s="110" t="s">
        <v>349</v>
      </c>
      <c r="B264" s="111">
        <v>29</v>
      </c>
      <c r="C264" s="111">
        <v>333</v>
      </c>
      <c r="D264" s="111">
        <v>16000</v>
      </c>
      <c r="E264" s="111">
        <v>15750.468000000001</v>
      </c>
      <c r="F264" s="112">
        <f t="shared" si="166"/>
        <v>18804.204000000002</v>
      </c>
      <c r="G264" s="112">
        <f t="shared" ref="G264:G296" si="169">E262</f>
        <v>17946.288</v>
      </c>
      <c r="H264" s="112">
        <f t="shared" si="160"/>
        <v>14519.052</v>
      </c>
      <c r="I264" s="112">
        <f t="shared" si="162"/>
        <v>6899.1959999999999</v>
      </c>
      <c r="J264" s="112">
        <f t="shared" si="167"/>
        <v>18300</v>
      </c>
      <c r="K264" s="112">
        <f t="shared" ref="K264:K296" si="170">D262</f>
        <v>16700</v>
      </c>
      <c r="L264" s="112">
        <f t="shared" si="161"/>
        <v>3040</v>
      </c>
      <c r="M264" s="112">
        <f t="shared" si="163"/>
        <v>3760</v>
      </c>
      <c r="N264" s="112">
        <f t="shared" si="164"/>
        <v>9300</v>
      </c>
      <c r="O264" s="112">
        <f t="shared" si="168"/>
        <v>-2300</v>
      </c>
      <c r="P264" s="112">
        <f t="shared" si="168"/>
        <v>-3053.7360000000008</v>
      </c>
      <c r="S264" s="43">
        <f t="shared" si="165"/>
        <v>19073.105860370943</v>
      </c>
      <c r="T264" s="113">
        <v>37480.386844647423</v>
      </c>
      <c r="U264" s="113">
        <v>-905.7188446474247</v>
      </c>
      <c r="V264" s="113">
        <v>-0.20620609759897388</v>
      </c>
      <c r="X264" s="113">
        <v>80.308219178082183</v>
      </c>
      <c r="Y264" s="113">
        <v>38389.452000000005</v>
      </c>
    </row>
    <row r="265" spans="1:25" s="112" customFormat="1" x14ac:dyDescent="0.25">
      <c r="A265" s="110" t="s">
        <v>350</v>
      </c>
      <c r="B265" s="111">
        <v>30</v>
      </c>
      <c r="C265" s="111">
        <v>334</v>
      </c>
      <c r="D265" s="111">
        <v>5840</v>
      </c>
      <c r="E265" s="111">
        <v>16581.912</v>
      </c>
      <c r="F265" s="112">
        <f t="shared" si="166"/>
        <v>15750.468000000001</v>
      </c>
      <c r="G265" s="112">
        <f t="shared" si="169"/>
        <v>18804.204000000002</v>
      </c>
      <c r="H265" s="112">
        <f t="shared" ref="H265:H296" si="171">E262</f>
        <v>17946.288</v>
      </c>
      <c r="I265" s="112">
        <f t="shared" si="162"/>
        <v>14519.052</v>
      </c>
      <c r="J265" s="112">
        <f t="shared" si="167"/>
        <v>16000</v>
      </c>
      <c r="K265" s="112">
        <f t="shared" si="170"/>
        <v>18300</v>
      </c>
      <c r="L265" s="112">
        <f t="shared" ref="L265:L296" si="172">D262</f>
        <v>16700</v>
      </c>
      <c r="M265" s="112">
        <f t="shared" si="163"/>
        <v>3040</v>
      </c>
      <c r="N265" s="112">
        <f t="shared" si="164"/>
        <v>3760</v>
      </c>
      <c r="O265" s="112">
        <f t="shared" si="168"/>
        <v>-10160</v>
      </c>
      <c r="P265" s="112">
        <f t="shared" si="168"/>
        <v>831.44399999999951</v>
      </c>
      <c r="S265" s="43">
        <f t="shared" si="165"/>
        <v>12133.000489354268</v>
      </c>
      <c r="T265" s="113">
        <v>29921.482939022637</v>
      </c>
      <c r="U265" s="113">
        <v>626.16106097736338</v>
      </c>
      <c r="V265" s="113">
        <v>0.14255884109691672</v>
      </c>
      <c r="X265" s="113">
        <v>80.650684931506845</v>
      </c>
      <c r="Y265" s="113">
        <v>38435.387999999999</v>
      </c>
    </row>
    <row r="266" spans="1:25" s="112" customFormat="1" x14ac:dyDescent="0.25">
      <c r="A266" s="110" t="s">
        <v>352</v>
      </c>
      <c r="B266" s="111">
        <v>1</v>
      </c>
      <c r="C266" s="111">
        <v>335</v>
      </c>
      <c r="D266" s="111">
        <v>16600</v>
      </c>
      <c r="E266" s="111">
        <v>18517.5</v>
      </c>
      <c r="F266" s="112">
        <f t="shared" si="166"/>
        <v>16581.912</v>
      </c>
      <c r="G266" s="112">
        <f t="shared" si="169"/>
        <v>15750.468000000001</v>
      </c>
      <c r="H266" s="112">
        <f t="shared" si="171"/>
        <v>18804.204000000002</v>
      </c>
      <c r="I266" s="112">
        <f t="shared" ref="I266:I296" si="173">E262</f>
        <v>17946.288</v>
      </c>
      <c r="J266" s="112">
        <f t="shared" si="167"/>
        <v>5840</v>
      </c>
      <c r="K266" s="112">
        <f t="shared" si="170"/>
        <v>16000</v>
      </c>
      <c r="L266" s="112">
        <f t="shared" si="172"/>
        <v>18300</v>
      </c>
      <c r="M266" s="112">
        <f t="shared" si="163"/>
        <v>16700</v>
      </c>
      <c r="N266" s="112">
        <f t="shared" si="164"/>
        <v>3040</v>
      </c>
      <c r="O266" s="112">
        <f t="shared" si="168"/>
        <v>10760</v>
      </c>
      <c r="P266" s="112">
        <f t="shared" si="168"/>
        <v>1935.5879999999997</v>
      </c>
      <c r="S266" s="43">
        <f t="shared" si="165"/>
        <v>19482.954602753816</v>
      </c>
      <c r="T266" s="113">
        <v>34437.763061103018</v>
      </c>
      <c r="U266" s="113">
        <v>-4308.1030611030183</v>
      </c>
      <c r="V266" s="113">
        <v>-0.98083100018755143</v>
      </c>
      <c r="X266" s="113">
        <v>80.993150684931493</v>
      </c>
      <c r="Y266" s="113">
        <v>38441.94</v>
      </c>
    </row>
    <row r="267" spans="1:25" s="112" customFormat="1" x14ac:dyDescent="0.25">
      <c r="A267" s="110" t="s">
        <v>353</v>
      </c>
      <c r="B267" s="111">
        <v>2</v>
      </c>
      <c r="C267" s="111">
        <v>336</v>
      </c>
      <c r="D267" s="111">
        <v>17000</v>
      </c>
      <c r="E267" s="111">
        <v>17920.152000000002</v>
      </c>
      <c r="F267" s="112">
        <f t="shared" si="166"/>
        <v>18517.5</v>
      </c>
      <c r="G267" s="112">
        <f t="shared" si="169"/>
        <v>16581.912</v>
      </c>
      <c r="H267" s="112">
        <f t="shared" si="171"/>
        <v>15750.468000000001</v>
      </c>
      <c r="I267" s="112">
        <f t="shared" si="173"/>
        <v>18804.204000000002</v>
      </c>
      <c r="J267" s="112">
        <f t="shared" si="167"/>
        <v>16600</v>
      </c>
      <c r="K267" s="112">
        <f t="shared" si="170"/>
        <v>5840</v>
      </c>
      <c r="L267" s="112">
        <f t="shared" si="172"/>
        <v>16000</v>
      </c>
      <c r="M267" s="112">
        <f t="shared" ref="M267:M296" si="174">D263</f>
        <v>18300</v>
      </c>
      <c r="N267" s="112">
        <f t="shared" ref="N267:N296" si="175">D262</f>
        <v>16700</v>
      </c>
      <c r="O267" s="112">
        <f t="shared" si="168"/>
        <v>400</v>
      </c>
      <c r="P267" s="112">
        <f t="shared" si="168"/>
        <v>-597.34799999999814</v>
      </c>
      <c r="S267" s="43">
        <f t="shared" si="165"/>
        <v>19756.187097675735</v>
      </c>
      <c r="T267" s="113">
        <v>35464.190361575827</v>
      </c>
      <c r="U267" s="113">
        <v>-1585.214361575825</v>
      </c>
      <c r="V267" s="113">
        <v>-0.36090765836460736</v>
      </c>
      <c r="X267" s="113">
        <v>81.335616438356155</v>
      </c>
      <c r="Y267" s="113">
        <v>38451.432000000001</v>
      </c>
    </row>
    <row r="268" spans="1:25" s="112" customFormat="1" x14ac:dyDescent="0.25">
      <c r="A268" s="110" t="s">
        <v>354</v>
      </c>
      <c r="B268" s="111">
        <v>3</v>
      </c>
      <c r="C268" s="111">
        <v>337</v>
      </c>
      <c r="D268" s="111">
        <v>13100</v>
      </c>
      <c r="E268" s="111">
        <v>13712.928</v>
      </c>
      <c r="F268" s="112">
        <f t="shared" si="166"/>
        <v>17920.152000000002</v>
      </c>
      <c r="G268" s="112">
        <f t="shared" si="169"/>
        <v>18517.5</v>
      </c>
      <c r="H268" s="112">
        <f t="shared" si="171"/>
        <v>16581.912</v>
      </c>
      <c r="I268" s="112">
        <f t="shared" si="173"/>
        <v>15750.468000000001</v>
      </c>
      <c r="J268" s="112">
        <f t="shared" si="167"/>
        <v>17000</v>
      </c>
      <c r="K268" s="112">
        <f t="shared" si="170"/>
        <v>16600</v>
      </c>
      <c r="L268" s="112">
        <f t="shared" si="172"/>
        <v>5840</v>
      </c>
      <c r="M268" s="112">
        <f t="shared" si="174"/>
        <v>16000</v>
      </c>
      <c r="N268" s="112">
        <f t="shared" si="175"/>
        <v>18300</v>
      </c>
      <c r="O268" s="112">
        <f t="shared" si="168"/>
        <v>-3900</v>
      </c>
      <c r="P268" s="112">
        <f t="shared" si="168"/>
        <v>-4207.224000000002</v>
      </c>
      <c r="S268" s="43">
        <f t="shared" si="165"/>
        <v>17092.17027218705</v>
      </c>
      <c r="T268" s="113">
        <v>34254.472471732872</v>
      </c>
      <c r="U268" s="113">
        <v>-4485.1724717328725</v>
      </c>
      <c r="V268" s="113">
        <v>-1.0211446056578517</v>
      </c>
      <c r="X268" s="113">
        <v>81.678082191780817</v>
      </c>
      <c r="Y268" s="113">
        <v>38459.807999999997</v>
      </c>
    </row>
    <row r="269" spans="1:25" s="112" customFormat="1" x14ac:dyDescent="0.25">
      <c r="A269" s="110" t="s">
        <v>355</v>
      </c>
      <c r="B269" s="111">
        <v>4</v>
      </c>
      <c r="C269" s="111">
        <v>338</v>
      </c>
      <c r="D269" s="111">
        <v>3760</v>
      </c>
      <c r="E269" s="111">
        <v>16441.62</v>
      </c>
      <c r="F269" s="112">
        <f t="shared" si="166"/>
        <v>13712.928</v>
      </c>
      <c r="G269" s="112">
        <f t="shared" si="169"/>
        <v>17920.152000000002</v>
      </c>
      <c r="H269" s="112">
        <f t="shared" si="171"/>
        <v>18517.5</v>
      </c>
      <c r="I269" s="112">
        <f t="shared" si="173"/>
        <v>16581.912</v>
      </c>
      <c r="J269" s="112">
        <f t="shared" si="167"/>
        <v>13100</v>
      </c>
      <c r="K269" s="112">
        <f t="shared" si="170"/>
        <v>17000</v>
      </c>
      <c r="L269" s="112">
        <f t="shared" si="172"/>
        <v>16600</v>
      </c>
      <c r="M269" s="112">
        <f t="shared" si="174"/>
        <v>5840</v>
      </c>
      <c r="N269" s="112">
        <f t="shared" si="175"/>
        <v>16000</v>
      </c>
      <c r="O269" s="112">
        <f t="shared" si="168"/>
        <v>-9340</v>
      </c>
      <c r="P269" s="112">
        <f t="shared" si="168"/>
        <v>2728.6919999999991</v>
      </c>
      <c r="S269" s="43">
        <f t="shared" si="165"/>
        <v>10712.191515760303</v>
      </c>
      <c r="T269" s="113">
        <v>35097.609182835535</v>
      </c>
      <c r="U269" s="113">
        <v>-5131.9051828355368</v>
      </c>
      <c r="V269" s="113">
        <v>-1.1683870190560173</v>
      </c>
      <c r="X269" s="113">
        <v>82.020547945205465</v>
      </c>
      <c r="Y269" s="113">
        <v>38487.372000000003</v>
      </c>
    </row>
    <row r="270" spans="1:25" s="112" customFormat="1" x14ac:dyDescent="0.25">
      <c r="A270" s="110" t="s">
        <v>356</v>
      </c>
      <c r="B270" s="111">
        <v>5</v>
      </c>
      <c r="C270" s="111">
        <v>339</v>
      </c>
      <c r="D270" s="111">
        <v>19500</v>
      </c>
      <c r="E270" s="111">
        <v>20159.616000000002</v>
      </c>
      <c r="F270" s="112">
        <f t="shared" si="166"/>
        <v>16441.62</v>
      </c>
      <c r="G270" s="112">
        <f t="shared" si="169"/>
        <v>13712.928</v>
      </c>
      <c r="H270" s="112">
        <f t="shared" si="171"/>
        <v>17920.152000000002</v>
      </c>
      <c r="I270" s="112">
        <f t="shared" si="173"/>
        <v>18517.5</v>
      </c>
      <c r="J270" s="112">
        <f t="shared" si="167"/>
        <v>3760</v>
      </c>
      <c r="K270" s="112">
        <f t="shared" si="170"/>
        <v>13100</v>
      </c>
      <c r="L270" s="112">
        <f t="shared" si="172"/>
        <v>17000</v>
      </c>
      <c r="M270" s="112">
        <f t="shared" si="174"/>
        <v>16600</v>
      </c>
      <c r="N270" s="112">
        <f t="shared" si="175"/>
        <v>5840</v>
      </c>
      <c r="O270" s="112">
        <f t="shared" si="168"/>
        <v>15740</v>
      </c>
      <c r="P270" s="112">
        <f t="shared" si="168"/>
        <v>3717.9960000000028</v>
      </c>
      <c r="S270" s="43">
        <f t="shared" si="165"/>
        <v>21463.890190937709</v>
      </c>
      <c r="T270" s="113">
        <v>35867.429658190144</v>
      </c>
      <c r="U270" s="113">
        <v>-5707.7816581901425</v>
      </c>
      <c r="V270" s="113">
        <v>-1.2994975081263327</v>
      </c>
      <c r="X270" s="113">
        <v>82.363013698630127</v>
      </c>
      <c r="Y270" s="113">
        <v>38518.008000000002</v>
      </c>
    </row>
    <row r="271" spans="1:25" s="112" customFormat="1" x14ac:dyDescent="0.25">
      <c r="A271" s="110" t="s">
        <v>357</v>
      </c>
      <c r="B271" s="111">
        <v>6</v>
      </c>
      <c r="C271" s="111">
        <v>340</v>
      </c>
      <c r="D271" s="111">
        <v>17000</v>
      </c>
      <c r="E271" s="111">
        <v>19023.228000000003</v>
      </c>
      <c r="F271" s="112">
        <f t="shared" si="166"/>
        <v>20159.616000000002</v>
      </c>
      <c r="G271" s="112">
        <f t="shared" si="169"/>
        <v>16441.62</v>
      </c>
      <c r="H271" s="112">
        <f t="shared" si="171"/>
        <v>13712.928</v>
      </c>
      <c r="I271" s="112">
        <f t="shared" si="173"/>
        <v>17920.152000000002</v>
      </c>
      <c r="J271" s="112">
        <f t="shared" si="167"/>
        <v>19500</v>
      </c>
      <c r="K271" s="112">
        <f t="shared" si="170"/>
        <v>3760</v>
      </c>
      <c r="L271" s="112">
        <f t="shared" si="172"/>
        <v>13100</v>
      </c>
      <c r="M271" s="112">
        <f t="shared" si="174"/>
        <v>17000</v>
      </c>
      <c r="N271" s="112">
        <f t="shared" si="175"/>
        <v>16600</v>
      </c>
      <c r="O271" s="112">
        <f t="shared" si="168"/>
        <v>-2500</v>
      </c>
      <c r="P271" s="112">
        <f t="shared" si="168"/>
        <v>-1136.387999999999</v>
      </c>
      <c r="S271" s="43">
        <f t="shared" si="165"/>
        <v>19756.187097675735</v>
      </c>
      <c r="T271" s="113">
        <v>33557.968232126317</v>
      </c>
      <c r="U271" s="113">
        <v>-7299.8922321263162</v>
      </c>
      <c r="V271" s="113">
        <v>-1.6619752354449484</v>
      </c>
      <c r="X271" s="113">
        <v>82.705479452054789</v>
      </c>
      <c r="Y271" s="113">
        <v>38614.896000000001</v>
      </c>
    </row>
    <row r="272" spans="1:25" s="112" customFormat="1" x14ac:dyDescent="0.25">
      <c r="A272" s="110" t="s">
        <v>358</v>
      </c>
      <c r="B272" s="111">
        <v>7</v>
      </c>
      <c r="C272" s="111">
        <v>341</v>
      </c>
      <c r="D272" s="111">
        <v>18400</v>
      </c>
      <c r="E272" s="111">
        <v>18520.667999999998</v>
      </c>
      <c r="F272" s="112">
        <f t="shared" si="166"/>
        <v>19023.228000000003</v>
      </c>
      <c r="G272" s="112">
        <f t="shared" si="169"/>
        <v>20159.616000000002</v>
      </c>
      <c r="H272" s="112">
        <f t="shared" si="171"/>
        <v>16441.62</v>
      </c>
      <c r="I272" s="112">
        <f t="shared" si="173"/>
        <v>13712.928</v>
      </c>
      <c r="J272" s="112">
        <f t="shared" si="167"/>
        <v>17000</v>
      </c>
      <c r="K272" s="112">
        <f t="shared" si="170"/>
        <v>19500</v>
      </c>
      <c r="L272" s="112">
        <f t="shared" si="172"/>
        <v>3760</v>
      </c>
      <c r="M272" s="112">
        <f t="shared" si="174"/>
        <v>13100</v>
      </c>
      <c r="N272" s="112">
        <f t="shared" si="175"/>
        <v>17000</v>
      </c>
      <c r="O272" s="112">
        <f t="shared" si="168"/>
        <v>1400</v>
      </c>
      <c r="P272" s="112">
        <f t="shared" si="168"/>
        <v>-502.56000000000495</v>
      </c>
      <c r="S272" s="43">
        <f t="shared" si="165"/>
        <v>20712.500829902441</v>
      </c>
      <c r="T272" s="113">
        <v>36930.515076536991</v>
      </c>
      <c r="U272" s="113">
        <v>-3466.0430765369892</v>
      </c>
      <c r="V272" s="113">
        <v>-0.78911819175061737</v>
      </c>
      <c r="X272" s="113">
        <v>83.047945205479436</v>
      </c>
      <c r="Y272" s="113">
        <v>38631.78</v>
      </c>
    </row>
    <row r="273" spans="1:25" s="112" customFormat="1" x14ac:dyDescent="0.25">
      <c r="A273" s="110" t="s">
        <v>359</v>
      </c>
      <c r="B273" s="111">
        <v>8</v>
      </c>
      <c r="C273" s="111">
        <v>342</v>
      </c>
      <c r="D273" s="111">
        <v>5760</v>
      </c>
      <c r="E273" s="111">
        <v>18149.987999999998</v>
      </c>
      <c r="F273" s="112">
        <f t="shared" si="166"/>
        <v>18520.667999999998</v>
      </c>
      <c r="G273" s="112">
        <f t="shared" si="169"/>
        <v>19023.228000000003</v>
      </c>
      <c r="H273" s="112">
        <f t="shared" si="171"/>
        <v>20159.616000000002</v>
      </c>
      <c r="I273" s="112">
        <f t="shared" si="173"/>
        <v>16441.62</v>
      </c>
      <c r="J273" s="112">
        <f t="shared" si="167"/>
        <v>18400</v>
      </c>
      <c r="K273" s="112">
        <f t="shared" si="170"/>
        <v>17000</v>
      </c>
      <c r="L273" s="112">
        <f t="shared" si="172"/>
        <v>19500</v>
      </c>
      <c r="M273" s="112">
        <f t="shared" si="174"/>
        <v>3760</v>
      </c>
      <c r="N273" s="112">
        <f t="shared" si="175"/>
        <v>13100</v>
      </c>
      <c r="O273" s="112">
        <f t="shared" si="168"/>
        <v>-12640</v>
      </c>
      <c r="P273" s="112">
        <f t="shared" si="168"/>
        <v>-370.68000000000029</v>
      </c>
      <c r="S273" s="43">
        <f t="shared" si="165"/>
        <v>12078.353990369886</v>
      </c>
      <c r="T273" s="113">
        <v>36270.668954804467</v>
      </c>
      <c r="U273" s="113">
        <v>-2981.9729548044706</v>
      </c>
      <c r="V273" s="113">
        <v>-0.67890936551648962</v>
      </c>
      <c r="X273" s="113">
        <v>83.390410958904098</v>
      </c>
      <c r="Y273" s="113">
        <v>38652.54</v>
      </c>
    </row>
    <row r="274" spans="1:25" s="112" customFormat="1" x14ac:dyDescent="0.25">
      <c r="A274" s="110" t="s">
        <v>360</v>
      </c>
      <c r="B274" s="111">
        <v>9</v>
      </c>
      <c r="C274" s="111">
        <v>343</v>
      </c>
      <c r="D274" s="111">
        <v>15700</v>
      </c>
      <c r="E274" s="111">
        <v>19485.024000000001</v>
      </c>
      <c r="F274" s="112">
        <f t="shared" si="166"/>
        <v>18149.987999999998</v>
      </c>
      <c r="G274" s="112">
        <f t="shared" si="169"/>
        <v>18520.667999999998</v>
      </c>
      <c r="H274" s="112">
        <f t="shared" si="171"/>
        <v>19023.228000000003</v>
      </c>
      <c r="I274" s="112">
        <f t="shared" si="173"/>
        <v>20159.616000000002</v>
      </c>
      <c r="J274" s="112">
        <f t="shared" si="167"/>
        <v>5760</v>
      </c>
      <c r="K274" s="112">
        <f t="shared" si="170"/>
        <v>18400</v>
      </c>
      <c r="L274" s="112">
        <f t="shared" si="172"/>
        <v>17000</v>
      </c>
      <c r="M274" s="112">
        <f t="shared" si="174"/>
        <v>19500</v>
      </c>
      <c r="N274" s="112">
        <f t="shared" si="175"/>
        <v>3760</v>
      </c>
      <c r="O274" s="112">
        <f t="shared" si="168"/>
        <v>9940</v>
      </c>
      <c r="P274" s="112">
        <f t="shared" si="168"/>
        <v>1335.0360000000037</v>
      </c>
      <c r="S274" s="43">
        <f t="shared" si="165"/>
        <v>18868.181489179507</v>
      </c>
      <c r="T274" s="113">
        <v>37003.831312285045</v>
      </c>
      <c r="U274" s="113">
        <v>-1118.6833122850439</v>
      </c>
      <c r="V274" s="113">
        <v>-0.25469197382681291</v>
      </c>
      <c r="X274" s="113">
        <v>83.732876712328761</v>
      </c>
      <c r="Y274" s="113">
        <v>38655.372000000003</v>
      </c>
    </row>
    <row r="275" spans="1:25" s="112" customFormat="1" x14ac:dyDescent="0.25">
      <c r="A275" s="110" t="s">
        <v>361</v>
      </c>
      <c r="B275" s="111">
        <v>10</v>
      </c>
      <c r="C275" s="111">
        <v>344</v>
      </c>
      <c r="D275" s="111">
        <v>19500</v>
      </c>
      <c r="E275" s="111">
        <v>20994.923999999999</v>
      </c>
      <c r="F275" s="112">
        <f t="shared" si="166"/>
        <v>19485.024000000001</v>
      </c>
      <c r="G275" s="112">
        <f t="shared" si="169"/>
        <v>18149.987999999998</v>
      </c>
      <c r="H275" s="112">
        <f t="shared" si="171"/>
        <v>18520.667999999998</v>
      </c>
      <c r="I275" s="112">
        <f t="shared" si="173"/>
        <v>19023.228000000003</v>
      </c>
      <c r="J275" s="112">
        <f t="shared" si="167"/>
        <v>15700</v>
      </c>
      <c r="K275" s="112">
        <f t="shared" si="170"/>
        <v>5760</v>
      </c>
      <c r="L275" s="112">
        <f t="shared" si="172"/>
        <v>18400</v>
      </c>
      <c r="M275" s="112">
        <f t="shared" si="174"/>
        <v>17000</v>
      </c>
      <c r="N275" s="112">
        <f t="shared" si="175"/>
        <v>19500</v>
      </c>
      <c r="O275" s="112">
        <f t="shared" si="168"/>
        <v>3800</v>
      </c>
      <c r="P275" s="112">
        <f t="shared" si="168"/>
        <v>1509.8999999999978</v>
      </c>
      <c r="S275" s="43">
        <f t="shared" si="165"/>
        <v>21463.890190937709</v>
      </c>
      <c r="T275" s="113">
        <v>33499.315243527875</v>
      </c>
      <c r="U275" s="113">
        <v>-2015.4312435278698</v>
      </c>
      <c r="V275" s="113">
        <v>-0.45885565279224189</v>
      </c>
      <c r="X275" s="113">
        <v>84.075342465753408</v>
      </c>
      <c r="Y275" s="113">
        <v>38730.563999999998</v>
      </c>
    </row>
    <row r="276" spans="1:25" s="112" customFormat="1" x14ac:dyDescent="0.25">
      <c r="A276" s="110" t="s">
        <v>362</v>
      </c>
      <c r="B276" s="111">
        <v>11</v>
      </c>
      <c r="C276" s="111">
        <v>345</v>
      </c>
      <c r="D276" s="111">
        <v>17500</v>
      </c>
      <c r="E276" s="111">
        <v>19361.423999999999</v>
      </c>
      <c r="F276" s="112">
        <f t="shared" si="166"/>
        <v>20994.923999999999</v>
      </c>
      <c r="G276" s="112">
        <f t="shared" si="169"/>
        <v>19485.024000000001</v>
      </c>
      <c r="H276" s="112">
        <f t="shared" si="171"/>
        <v>18149.987999999998</v>
      </c>
      <c r="I276" s="112">
        <f t="shared" si="173"/>
        <v>18520.667999999998</v>
      </c>
      <c r="J276" s="112">
        <f t="shared" si="167"/>
        <v>19500</v>
      </c>
      <c r="K276" s="112">
        <f t="shared" si="170"/>
        <v>15700</v>
      </c>
      <c r="L276" s="112">
        <f t="shared" si="172"/>
        <v>5760</v>
      </c>
      <c r="M276" s="112">
        <f t="shared" si="174"/>
        <v>18400</v>
      </c>
      <c r="N276" s="112">
        <f t="shared" si="175"/>
        <v>17000</v>
      </c>
      <c r="O276" s="112">
        <f t="shared" si="168"/>
        <v>-2000</v>
      </c>
      <c r="P276" s="112">
        <f t="shared" si="168"/>
        <v>-1633.5</v>
      </c>
      <c r="S276" s="43">
        <f t="shared" si="165"/>
        <v>20097.727716328129</v>
      </c>
      <c r="T276" s="113">
        <v>36490.617662048637</v>
      </c>
      <c r="U276" s="113">
        <v>-1705.3416620486387</v>
      </c>
      <c r="V276" s="113">
        <v>-0.38825718519844621</v>
      </c>
      <c r="X276" s="113">
        <v>84.41780821917807</v>
      </c>
      <c r="Y276" s="113">
        <v>38782.488000000005</v>
      </c>
    </row>
    <row r="277" spans="1:25" s="112" customFormat="1" x14ac:dyDescent="0.25">
      <c r="A277" s="110" t="s">
        <v>363</v>
      </c>
      <c r="B277" s="111">
        <v>12</v>
      </c>
      <c r="C277" s="111">
        <v>346</v>
      </c>
      <c r="D277" s="111">
        <v>12800</v>
      </c>
      <c r="E277" s="111">
        <v>14763.516</v>
      </c>
      <c r="F277" s="112">
        <f t="shared" si="166"/>
        <v>19361.423999999999</v>
      </c>
      <c r="G277" s="112">
        <f t="shared" si="169"/>
        <v>20994.923999999999</v>
      </c>
      <c r="H277" s="112">
        <f t="shared" si="171"/>
        <v>19485.024000000001</v>
      </c>
      <c r="I277" s="112">
        <f t="shared" si="173"/>
        <v>18149.987999999998</v>
      </c>
      <c r="J277" s="112">
        <f t="shared" si="167"/>
        <v>17500</v>
      </c>
      <c r="K277" s="112">
        <f t="shared" si="170"/>
        <v>19500</v>
      </c>
      <c r="L277" s="112">
        <f t="shared" si="172"/>
        <v>15700</v>
      </c>
      <c r="M277" s="112">
        <f t="shared" si="174"/>
        <v>5760</v>
      </c>
      <c r="N277" s="112">
        <f t="shared" si="175"/>
        <v>18400</v>
      </c>
      <c r="O277" s="112">
        <f t="shared" si="168"/>
        <v>-4700</v>
      </c>
      <c r="P277" s="112">
        <f t="shared" si="168"/>
        <v>-4597.9079999999994</v>
      </c>
      <c r="S277" s="43">
        <f t="shared" si="165"/>
        <v>16887.245900995615</v>
      </c>
      <c r="T277" s="113">
        <v>34181.15623598481</v>
      </c>
      <c r="U277" s="113">
        <v>-4636.9162359848124</v>
      </c>
      <c r="V277" s="113">
        <v>-1.0556922907880555</v>
      </c>
      <c r="X277" s="113">
        <v>84.760273972602732</v>
      </c>
      <c r="Y277" s="113">
        <v>38908.379999999997</v>
      </c>
    </row>
    <row r="278" spans="1:25" s="112" customFormat="1" x14ac:dyDescent="0.25">
      <c r="A278" s="110" t="s">
        <v>364</v>
      </c>
      <c r="B278" s="111">
        <v>13</v>
      </c>
      <c r="C278" s="111">
        <v>347</v>
      </c>
      <c r="D278" s="111">
        <v>21900</v>
      </c>
      <c r="E278" s="111">
        <v>22135.86</v>
      </c>
      <c r="F278" s="112">
        <f t="shared" si="166"/>
        <v>14763.516</v>
      </c>
      <c r="G278" s="112">
        <f t="shared" si="169"/>
        <v>19361.423999999999</v>
      </c>
      <c r="H278" s="112">
        <f t="shared" si="171"/>
        <v>20994.923999999999</v>
      </c>
      <c r="I278" s="112">
        <f t="shared" si="173"/>
        <v>19485.024000000001</v>
      </c>
      <c r="J278" s="112">
        <f t="shared" si="167"/>
        <v>12800</v>
      </c>
      <c r="K278" s="112">
        <f t="shared" si="170"/>
        <v>17500</v>
      </c>
      <c r="L278" s="112">
        <f t="shared" si="172"/>
        <v>19500</v>
      </c>
      <c r="M278" s="112">
        <f t="shared" si="174"/>
        <v>15700</v>
      </c>
      <c r="N278" s="112">
        <f t="shared" si="175"/>
        <v>5760</v>
      </c>
      <c r="O278" s="112">
        <f t="shared" si="168"/>
        <v>9100</v>
      </c>
      <c r="P278" s="112">
        <f t="shared" si="168"/>
        <v>7372.344000000001</v>
      </c>
      <c r="S278" s="43">
        <f t="shared" si="165"/>
        <v>23103.285160469208</v>
      </c>
      <c r="T278" s="113">
        <v>27428.730923588664</v>
      </c>
      <c r="U278" s="113">
        <v>2039.0450764113339</v>
      </c>
      <c r="V278" s="113">
        <v>0.46423184249728106</v>
      </c>
      <c r="X278" s="113">
        <v>85.102739726027394</v>
      </c>
      <c r="Y278" s="113">
        <v>39027.455999999998</v>
      </c>
    </row>
    <row r="279" spans="1:25" s="112" customFormat="1" x14ac:dyDescent="0.25">
      <c r="A279" s="110" t="s">
        <v>365</v>
      </c>
      <c r="B279" s="111">
        <v>14</v>
      </c>
      <c r="C279" s="111">
        <v>348</v>
      </c>
      <c r="D279" s="111">
        <v>17000</v>
      </c>
      <c r="E279" s="111">
        <v>19540.824000000001</v>
      </c>
      <c r="F279" s="112">
        <f t="shared" si="166"/>
        <v>22135.86</v>
      </c>
      <c r="G279" s="112">
        <f t="shared" si="169"/>
        <v>14763.516</v>
      </c>
      <c r="H279" s="112">
        <f t="shared" si="171"/>
        <v>19361.423999999999</v>
      </c>
      <c r="I279" s="112">
        <f t="shared" si="173"/>
        <v>20994.923999999999</v>
      </c>
      <c r="J279" s="112">
        <f t="shared" si="167"/>
        <v>21900</v>
      </c>
      <c r="K279" s="112">
        <f t="shared" si="170"/>
        <v>12800</v>
      </c>
      <c r="L279" s="112">
        <f t="shared" si="172"/>
        <v>17500</v>
      </c>
      <c r="M279" s="112">
        <f t="shared" si="174"/>
        <v>19500</v>
      </c>
      <c r="N279" s="112">
        <f t="shared" si="175"/>
        <v>15700</v>
      </c>
      <c r="O279" s="112">
        <f t="shared" si="168"/>
        <v>-4900</v>
      </c>
      <c r="P279" s="112">
        <f t="shared" si="168"/>
        <v>-2595.0360000000001</v>
      </c>
      <c r="S279" s="43">
        <f t="shared" si="165"/>
        <v>19756.187097675735</v>
      </c>
      <c r="T279" s="113">
        <v>34181.15623598481</v>
      </c>
      <c r="U279" s="113">
        <v>-1337.3962359848156</v>
      </c>
      <c r="V279" s="113">
        <v>-0.30448660795319948</v>
      </c>
      <c r="X279" s="113">
        <v>85.445205479452042</v>
      </c>
      <c r="Y279" s="113">
        <v>39032.387999999999</v>
      </c>
    </row>
    <row r="280" spans="1:25" s="112" customFormat="1" x14ac:dyDescent="0.25">
      <c r="A280" s="110" t="s">
        <v>366</v>
      </c>
      <c r="B280" s="111">
        <v>15</v>
      </c>
      <c r="C280" s="111">
        <v>349</v>
      </c>
      <c r="D280" s="111">
        <v>18400</v>
      </c>
      <c r="E280" s="111">
        <v>18280.86</v>
      </c>
      <c r="F280" s="112">
        <f t="shared" si="166"/>
        <v>19540.824000000001</v>
      </c>
      <c r="G280" s="112">
        <f t="shared" si="169"/>
        <v>22135.86</v>
      </c>
      <c r="H280" s="112">
        <f t="shared" si="171"/>
        <v>14763.516</v>
      </c>
      <c r="I280" s="112">
        <f t="shared" si="173"/>
        <v>19361.423999999999</v>
      </c>
      <c r="J280" s="112">
        <f t="shared" si="167"/>
        <v>17000</v>
      </c>
      <c r="K280" s="112">
        <f t="shared" si="170"/>
        <v>21900</v>
      </c>
      <c r="L280" s="112">
        <f t="shared" si="172"/>
        <v>12800</v>
      </c>
      <c r="M280" s="112">
        <f t="shared" si="174"/>
        <v>17500</v>
      </c>
      <c r="N280" s="112">
        <f t="shared" si="175"/>
        <v>19500</v>
      </c>
      <c r="O280" s="112">
        <f t="shared" si="168"/>
        <v>1400</v>
      </c>
      <c r="P280" s="112">
        <f t="shared" si="168"/>
        <v>-1259.9639999999999</v>
      </c>
      <c r="S280" s="43">
        <f t="shared" si="165"/>
        <v>20712.500829902441</v>
      </c>
      <c r="T280" s="113">
        <v>38030.258612757854</v>
      </c>
      <c r="U280" s="113">
        <v>-1046.9426127578554</v>
      </c>
      <c r="V280" s="113">
        <v>-0.23835868256766857</v>
      </c>
      <c r="X280" s="113">
        <v>85.787671232876704</v>
      </c>
      <c r="Y280" s="113">
        <v>39043.824000000001</v>
      </c>
    </row>
    <row r="281" spans="1:25" s="112" customFormat="1" x14ac:dyDescent="0.25">
      <c r="A281" s="110" t="s">
        <v>367</v>
      </c>
      <c r="B281" s="111">
        <v>16</v>
      </c>
      <c r="C281" s="111">
        <v>350</v>
      </c>
      <c r="D281" s="111">
        <v>18400</v>
      </c>
      <c r="E281" s="111">
        <v>21010.404000000002</v>
      </c>
      <c r="F281" s="112">
        <f t="shared" si="166"/>
        <v>18280.86</v>
      </c>
      <c r="G281" s="112">
        <f t="shared" si="169"/>
        <v>19540.824000000001</v>
      </c>
      <c r="H281" s="112">
        <f t="shared" si="171"/>
        <v>22135.86</v>
      </c>
      <c r="I281" s="112">
        <f t="shared" si="173"/>
        <v>14763.516</v>
      </c>
      <c r="J281" s="112">
        <f t="shared" si="167"/>
        <v>18400</v>
      </c>
      <c r="K281" s="112">
        <f t="shared" si="170"/>
        <v>17000</v>
      </c>
      <c r="L281" s="112">
        <f t="shared" si="172"/>
        <v>21900</v>
      </c>
      <c r="M281" s="112">
        <f t="shared" si="174"/>
        <v>12800</v>
      </c>
      <c r="N281" s="112">
        <f t="shared" si="175"/>
        <v>17500</v>
      </c>
      <c r="O281" s="112">
        <f t="shared" si="168"/>
        <v>0</v>
      </c>
      <c r="P281" s="112">
        <f t="shared" si="168"/>
        <v>2729.5440000000017</v>
      </c>
      <c r="S281" s="113">
        <v>252</v>
      </c>
      <c r="T281" s="113">
        <v>36967.173194411014</v>
      </c>
      <c r="U281" s="113">
        <v>-2861.625194411019</v>
      </c>
      <c r="V281" s="113">
        <v>-0.65150964630763242</v>
      </c>
      <c r="X281" s="113">
        <v>86.130136986301366</v>
      </c>
      <c r="Y281" s="113">
        <v>39091.872000000003</v>
      </c>
    </row>
    <row r="282" spans="1:25" s="112" customFormat="1" x14ac:dyDescent="0.25">
      <c r="A282" s="110" t="s">
        <v>368</v>
      </c>
      <c r="B282" s="111">
        <v>17</v>
      </c>
      <c r="C282" s="111">
        <v>351</v>
      </c>
      <c r="D282" s="111">
        <v>17000</v>
      </c>
      <c r="E282" s="111">
        <v>17172.887999999999</v>
      </c>
      <c r="F282" s="112">
        <f t="shared" si="166"/>
        <v>21010.404000000002</v>
      </c>
      <c r="G282" s="112">
        <f t="shared" si="169"/>
        <v>18280.86</v>
      </c>
      <c r="H282" s="112">
        <f t="shared" si="171"/>
        <v>19540.824000000001</v>
      </c>
      <c r="I282" s="112">
        <f t="shared" si="173"/>
        <v>22135.86</v>
      </c>
      <c r="J282" s="112">
        <f t="shared" si="167"/>
        <v>18400</v>
      </c>
      <c r="K282" s="112">
        <f t="shared" si="170"/>
        <v>18400</v>
      </c>
      <c r="L282" s="112">
        <f t="shared" si="172"/>
        <v>17000</v>
      </c>
      <c r="M282" s="112">
        <f t="shared" si="174"/>
        <v>21900</v>
      </c>
      <c r="N282" s="112">
        <f t="shared" si="175"/>
        <v>12800</v>
      </c>
      <c r="O282" s="112">
        <f t="shared" si="168"/>
        <v>-1400</v>
      </c>
      <c r="P282" s="112">
        <f t="shared" si="168"/>
        <v>-3837.5160000000033</v>
      </c>
      <c r="S282" s="113">
        <v>253</v>
      </c>
      <c r="T282" s="113">
        <v>26724.895060407307</v>
      </c>
      <c r="U282" s="113">
        <v>1927.6849395926911</v>
      </c>
      <c r="V282" s="113">
        <v>0.43887834634649803</v>
      </c>
      <c r="X282" s="113">
        <v>86.472602739726014</v>
      </c>
      <c r="Y282" s="113">
        <v>39155.555999999997</v>
      </c>
    </row>
    <row r="283" spans="1:25" s="112" customFormat="1" x14ac:dyDescent="0.25">
      <c r="A283" s="110" t="s">
        <v>369</v>
      </c>
      <c r="B283" s="111">
        <v>18</v>
      </c>
      <c r="C283" s="111">
        <v>352</v>
      </c>
      <c r="D283" s="111">
        <v>23000</v>
      </c>
      <c r="E283" s="111">
        <v>23750.351999999999</v>
      </c>
      <c r="F283" s="112">
        <f t="shared" si="166"/>
        <v>17172.887999999999</v>
      </c>
      <c r="G283" s="112">
        <f t="shared" si="169"/>
        <v>21010.404000000002</v>
      </c>
      <c r="H283" s="112">
        <f t="shared" si="171"/>
        <v>18280.86</v>
      </c>
      <c r="I283" s="112">
        <f t="shared" si="173"/>
        <v>19540.824000000001</v>
      </c>
      <c r="J283" s="112">
        <f t="shared" si="167"/>
        <v>17000</v>
      </c>
      <c r="K283" s="112">
        <f t="shared" si="170"/>
        <v>18400</v>
      </c>
      <c r="L283" s="112">
        <f t="shared" si="172"/>
        <v>18400</v>
      </c>
      <c r="M283" s="112">
        <f t="shared" si="174"/>
        <v>17000</v>
      </c>
      <c r="N283" s="112">
        <f t="shared" si="175"/>
        <v>21900</v>
      </c>
      <c r="O283" s="112">
        <f t="shared" si="168"/>
        <v>6000</v>
      </c>
      <c r="P283" s="112">
        <f t="shared" si="168"/>
        <v>6577.4639999999999</v>
      </c>
      <c r="S283" s="113">
        <v>254</v>
      </c>
      <c r="T283" s="113">
        <v>38250.207320002031</v>
      </c>
      <c r="U283" s="113">
        <v>-2352.8433200020299</v>
      </c>
      <c r="V283" s="113">
        <v>-0.53567466565002075</v>
      </c>
      <c r="X283" s="113">
        <v>86.815068493150676</v>
      </c>
      <c r="Y283" s="113">
        <v>39162.648000000001</v>
      </c>
    </row>
    <row r="284" spans="1:25" s="112" customFormat="1" x14ac:dyDescent="0.25">
      <c r="A284" s="110" t="s">
        <v>370</v>
      </c>
      <c r="B284" s="111">
        <v>19</v>
      </c>
      <c r="C284" s="111">
        <v>353</v>
      </c>
      <c r="D284" s="111">
        <v>22000</v>
      </c>
      <c r="E284" s="111">
        <v>20821.788</v>
      </c>
      <c r="F284" s="112">
        <f t="shared" si="166"/>
        <v>23750.351999999999</v>
      </c>
      <c r="G284" s="112">
        <f t="shared" si="169"/>
        <v>17172.887999999999</v>
      </c>
      <c r="H284" s="112">
        <f t="shared" si="171"/>
        <v>21010.404000000002</v>
      </c>
      <c r="I284" s="112">
        <f t="shared" si="173"/>
        <v>18280.86</v>
      </c>
      <c r="J284" s="112">
        <f t="shared" si="167"/>
        <v>23000</v>
      </c>
      <c r="K284" s="112">
        <f t="shared" si="170"/>
        <v>17000</v>
      </c>
      <c r="L284" s="112">
        <f t="shared" si="172"/>
        <v>18400</v>
      </c>
      <c r="M284" s="112">
        <f t="shared" si="174"/>
        <v>18400</v>
      </c>
      <c r="N284" s="112">
        <f t="shared" si="175"/>
        <v>17000</v>
      </c>
      <c r="O284" s="112">
        <f t="shared" si="168"/>
        <v>-1000</v>
      </c>
      <c r="P284" s="112">
        <f t="shared" si="168"/>
        <v>-2928.5639999999985</v>
      </c>
      <c r="S284" s="113">
        <v>255</v>
      </c>
      <c r="T284" s="113">
        <v>34987.63482921345</v>
      </c>
      <c r="U284" s="113">
        <v>-4451.0308292134505</v>
      </c>
      <c r="V284" s="113">
        <v>-1.0133715368836342</v>
      </c>
      <c r="X284" s="113">
        <v>87.157534246575338</v>
      </c>
      <c r="Y284" s="113">
        <v>39175.896000000001</v>
      </c>
    </row>
    <row r="285" spans="1:25" s="112" customFormat="1" x14ac:dyDescent="0.25">
      <c r="A285" s="110" t="s">
        <v>371</v>
      </c>
      <c r="B285" s="111">
        <v>20</v>
      </c>
      <c r="C285" s="111">
        <v>354</v>
      </c>
      <c r="D285" s="111">
        <v>17900</v>
      </c>
      <c r="E285" s="111">
        <v>18861.707999999999</v>
      </c>
      <c r="F285" s="112">
        <f t="shared" si="166"/>
        <v>20821.788</v>
      </c>
      <c r="G285" s="112">
        <f t="shared" si="169"/>
        <v>23750.351999999999</v>
      </c>
      <c r="H285" s="112">
        <f t="shared" si="171"/>
        <v>17172.887999999999</v>
      </c>
      <c r="I285" s="112">
        <f t="shared" si="173"/>
        <v>21010.404000000002</v>
      </c>
      <c r="J285" s="112">
        <f t="shared" si="167"/>
        <v>22000</v>
      </c>
      <c r="K285" s="112">
        <f t="shared" si="170"/>
        <v>23000</v>
      </c>
      <c r="L285" s="112">
        <f t="shared" si="172"/>
        <v>17000</v>
      </c>
      <c r="M285" s="112">
        <f t="shared" si="174"/>
        <v>18400</v>
      </c>
      <c r="N285" s="112">
        <f t="shared" si="175"/>
        <v>18400</v>
      </c>
      <c r="O285" s="112">
        <f t="shared" si="168"/>
        <v>-4100</v>
      </c>
      <c r="P285" s="112">
        <f t="shared" si="168"/>
        <v>-1960.0800000000017</v>
      </c>
      <c r="S285" s="113">
        <v>256</v>
      </c>
      <c r="T285" s="113">
        <v>30830.604262298559</v>
      </c>
      <c r="U285" s="113">
        <v>-4909.8122622985575</v>
      </c>
      <c r="V285" s="113">
        <v>-1.1178228569885744</v>
      </c>
      <c r="X285" s="113">
        <v>87.499999999999986</v>
      </c>
      <c r="Y285" s="113">
        <v>39181.812000000005</v>
      </c>
    </row>
    <row r="286" spans="1:25" s="112" customFormat="1" x14ac:dyDescent="0.25">
      <c r="A286" s="110" t="s">
        <v>372</v>
      </c>
      <c r="B286" s="111">
        <v>21</v>
      </c>
      <c r="C286" s="111">
        <v>355</v>
      </c>
      <c r="D286" s="111">
        <v>17000</v>
      </c>
      <c r="E286" s="111">
        <v>20726.184000000001</v>
      </c>
      <c r="F286" s="112">
        <f t="shared" si="166"/>
        <v>18861.707999999999</v>
      </c>
      <c r="G286" s="112">
        <f t="shared" si="169"/>
        <v>20821.788</v>
      </c>
      <c r="H286" s="112">
        <f t="shared" si="171"/>
        <v>23750.351999999999</v>
      </c>
      <c r="I286" s="112">
        <f t="shared" si="173"/>
        <v>17172.887999999999</v>
      </c>
      <c r="J286" s="112">
        <f t="shared" si="167"/>
        <v>17900</v>
      </c>
      <c r="K286" s="112">
        <f t="shared" si="170"/>
        <v>22000</v>
      </c>
      <c r="L286" s="112">
        <f t="shared" si="172"/>
        <v>23000</v>
      </c>
      <c r="M286" s="112">
        <f t="shared" si="174"/>
        <v>17000</v>
      </c>
      <c r="N286" s="112">
        <f t="shared" si="175"/>
        <v>18400</v>
      </c>
      <c r="O286" s="112">
        <f t="shared" si="168"/>
        <v>-900</v>
      </c>
      <c r="P286" s="112">
        <f t="shared" si="168"/>
        <v>1864.4760000000024</v>
      </c>
      <c r="S286" s="113">
        <v>257</v>
      </c>
      <c r="T286" s="113">
        <v>28132.566786770021</v>
      </c>
      <c r="U286" s="113">
        <v>6939.4132132299746</v>
      </c>
      <c r="V286" s="113">
        <v>1.5799045440905499</v>
      </c>
      <c r="X286" s="113">
        <v>87.842465753424648</v>
      </c>
      <c r="Y286" s="113">
        <v>39349.596000000005</v>
      </c>
    </row>
    <row r="287" spans="1:25" s="112" customFormat="1" x14ac:dyDescent="0.25">
      <c r="A287" s="110" t="s">
        <v>373</v>
      </c>
      <c r="B287" s="111">
        <v>22</v>
      </c>
      <c r="C287" s="111">
        <v>356</v>
      </c>
      <c r="D287" s="111">
        <v>16900</v>
      </c>
      <c r="E287" s="111">
        <v>19796.171999999999</v>
      </c>
      <c r="F287" s="112">
        <f t="shared" si="166"/>
        <v>20726.184000000001</v>
      </c>
      <c r="G287" s="112">
        <f t="shared" si="169"/>
        <v>18861.707999999999</v>
      </c>
      <c r="H287" s="112">
        <f t="shared" si="171"/>
        <v>20821.788</v>
      </c>
      <c r="I287" s="112">
        <f t="shared" si="173"/>
        <v>23750.351999999999</v>
      </c>
      <c r="J287" s="112">
        <f t="shared" si="167"/>
        <v>17000</v>
      </c>
      <c r="K287" s="112">
        <f t="shared" si="170"/>
        <v>17900</v>
      </c>
      <c r="L287" s="112">
        <f t="shared" si="172"/>
        <v>22000</v>
      </c>
      <c r="M287" s="112">
        <f t="shared" si="174"/>
        <v>23000</v>
      </c>
      <c r="N287" s="112">
        <f t="shared" si="175"/>
        <v>17000</v>
      </c>
      <c r="O287" s="112">
        <f t="shared" si="168"/>
        <v>-100</v>
      </c>
      <c r="P287" s="112">
        <f t="shared" si="168"/>
        <v>-930.01200000000244</v>
      </c>
      <c r="S287" s="113">
        <v>258</v>
      </c>
      <c r="T287" s="113">
        <v>38726.762852364409</v>
      </c>
      <c r="U287" s="113">
        <v>-543.73485236441047</v>
      </c>
      <c r="V287" s="113">
        <v>-0.12379276714537782</v>
      </c>
      <c r="X287" s="113">
        <v>88.18493150684931</v>
      </c>
      <c r="Y287" s="113">
        <v>39360.084000000003</v>
      </c>
    </row>
    <row r="288" spans="1:25" s="112" customFormat="1" x14ac:dyDescent="0.25">
      <c r="A288" s="110" t="s">
        <v>374</v>
      </c>
      <c r="B288" s="111">
        <v>23</v>
      </c>
      <c r="C288" s="111">
        <v>357</v>
      </c>
      <c r="D288" s="111">
        <v>18000</v>
      </c>
      <c r="E288" s="111">
        <v>18415.752</v>
      </c>
      <c r="F288" s="112">
        <f t="shared" si="166"/>
        <v>19796.171999999999</v>
      </c>
      <c r="G288" s="112">
        <f t="shared" si="169"/>
        <v>20726.184000000001</v>
      </c>
      <c r="H288" s="112">
        <f t="shared" si="171"/>
        <v>18861.707999999999</v>
      </c>
      <c r="I288" s="112">
        <f t="shared" si="173"/>
        <v>20821.788</v>
      </c>
      <c r="J288" s="112">
        <f t="shared" si="167"/>
        <v>16900</v>
      </c>
      <c r="K288" s="112">
        <f t="shared" si="170"/>
        <v>17000</v>
      </c>
      <c r="L288" s="112">
        <f t="shared" si="172"/>
        <v>17900</v>
      </c>
      <c r="M288" s="112">
        <f t="shared" si="174"/>
        <v>22000</v>
      </c>
      <c r="N288" s="112">
        <f t="shared" si="175"/>
        <v>23000</v>
      </c>
      <c r="O288" s="112">
        <f t="shared" si="168"/>
        <v>1100</v>
      </c>
      <c r="P288" s="112">
        <f t="shared" si="168"/>
        <v>-1380.4199999999983</v>
      </c>
      <c r="S288" s="113">
        <v>259</v>
      </c>
      <c r="T288" s="113">
        <v>38506.814145120239</v>
      </c>
      <c r="U288" s="113">
        <v>669.08185487976152</v>
      </c>
      <c r="V288" s="113">
        <v>0.15233066981481058</v>
      </c>
      <c r="X288" s="113">
        <v>88.527397260273958</v>
      </c>
      <c r="Y288" s="113">
        <v>39403.067999999999</v>
      </c>
    </row>
    <row r="289" spans="1:25" s="112" customFormat="1" x14ac:dyDescent="0.25">
      <c r="A289" s="110" t="s">
        <v>375</v>
      </c>
      <c r="B289" s="111">
        <v>24</v>
      </c>
      <c r="C289" s="111">
        <v>358</v>
      </c>
      <c r="D289" s="111">
        <v>15700</v>
      </c>
      <c r="E289" s="111">
        <v>16195.955999999998</v>
      </c>
      <c r="F289" s="112">
        <f t="shared" si="166"/>
        <v>18415.752</v>
      </c>
      <c r="G289" s="112">
        <f t="shared" si="169"/>
        <v>19796.171999999999</v>
      </c>
      <c r="H289" s="112">
        <f t="shared" si="171"/>
        <v>20726.184000000001</v>
      </c>
      <c r="I289" s="112">
        <f t="shared" si="173"/>
        <v>18861.707999999999</v>
      </c>
      <c r="J289" s="112">
        <f t="shared" si="167"/>
        <v>18000</v>
      </c>
      <c r="K289" s="112">
        <f t="shared" si="170"/>
        <v>16900</v>
      </c>
      <c r="L289" s="112">
        <f t="shared" si="172"/>
        <v>17000</v>
      </c>
      <c r="M289" s="112">
        <f t="shared" si="174"/>
        <v>17900</v>
      </c>
      <c r="N289" s="112">
        <f t="shared" si="175"/>
        <v>22000</v>
      </c>
      <c r="O289" s="112">
        <f t="shared" si="168"/>
        <v>-2300</v>
      </c>
      <c r="P289" s="112">
        <f t="shared" si="168"/>
        <v>-2219.7960000000021</v>
      </c>
      <c r="S289" s="113">
        <v>260</v>
      </c>
      <c r="T289" s="113">
        <v>37297.096255277276</v>
      </c>
      <c r="U289" s="113">
        <v>-3212.8362552772815</v>
      </c>
      <c r="V289" s="113">
        <v>-0.73147029052169843</v>
      </c>
      <c r="X289" s="113">
        <v>88.86986301369862</v>
      </c>
      <c r="Y289" s="113">
        <v>39408.084000000003</v>
      </c>
    </row>
    <row r="290" spans="1:25" s="112" customFormat="1" x14ac:dyDescent="0.25">
      <c r="A290" s="110" t="s">
        <v>376</v>
      </c>
      <c r="B290" s="111">
        <v>25</v>
      </c>
      <c r="C290" s="111">
        <v>359</v>
      </c>
      <c r="D290" s="111">
        <v>23400</v>
      </c>
      <c r="E290" s="111">
        <v>22504.667999999998</v>
      </c>
      <c r="F290" s="112">
        <f t="shared" si="166"/>
        <v>16195.955999999998</v>
      </c>
      <c r="G290" s="112">
        <f t="shared" si="169"/>
        <v>18415.752</v>
      </c>
      <c r="H290" s="112">
        <f t="shared" si="171"/>
        <v>19796.171999999999</v>
      </c>
      <c r="I290" s="112">
        <f t="shared" si="173"/>
        <v>20726.184000000001</v>
      </c>
      <c r="J290" s="112">
        <f t="shared" si="167"/>
        <v>15700</v>
      </c>
      <c r="K290" s="112">
        <f t="shared" si="170"/>
        <v>18000</v>
      </c>
      <c r="L290" s="112">
        <f t="shared" si="172"/>
        <v>16900</v>
      </c>
      <c r="M290" s="112">
        <f t="shared" si="174"/>
        <v>17000</v>
      </c>
      <c r="N290" s="112">
        <f t="shared" si="175"/>
        <v>17900</v>
      </c>
      <c r="O290" s="112">
        <f t="shared" si="168"/>
        <v>7700</v>
      </c>
      <c r="P290" s="112">
        <f t="shared" si="168"/>
        <v>6308.7119999999995</v>
      </c>
      <c r="S290" s="113">
        <v>261</v>
      </c>
      <c r="T290" s="113">
        <v>29393.60604163662</v>
      </c>
      <c r="U290" s="113">
        <v>8445.7299583633758</v>
      </c>
      <c r="V290" s="113">
        <v>1.922849487322752</v>
      </c>
      <c r="X290" s="113">
        <v>89.212328767123282</v>
      </c>
      <c r="Y290" s="113">
        <v>39488.315999999999</v>
      </c>
    </row>
    <row r="291" spans="1:25" s="112" customFormat="1" x14ac:dyDescent="0.25">
      <c r="A291" s="110" t="s">
        <v>377</v>
      </c>
      <c r="B291" s="111">
        <v>26</v>
      </c>
      <c r="C291" s="111">
        <v>360</v>
      </c>
      <c r="D291" s="111">
        <v>20800</v>
      </c>
      <c r="E291" s="111">
        <v>21508.523999999998</v>
      </c>
      <c r="F291" s="112">
        <f t="shared" si="166"/>
        <v>22504.667999999998</v>
      </c>
      <c r="G291" s="112">
        <f t="shared" si="169"/>
        <v>16195.955999999998</v>
      </c>
      <c r="H291" s="112">
        <f t="shared" si="171"/>
        <v>18415.752</v>
      </c>
      <c r="I291" s="112">
        <f t="shared" si="173"/>
        <v>19796.171999999999</v>
      </c>
      <c r="J291" s="112">
        <f t="shared" si="167"/>
        <v>23400</v>
      </c>
      <c r="K291" s="112">
        <f t="shared" si="170"/>
        <v>15700</v>
      </c>
      <c r="L291" s="112">
        <f t="shared" si="172"/>
        <v>18000</v>
      </c>
      <c r="M291" s="112">
        <f t="shared" si="174"/>
        <v>16900</v>
      </c>
      <c r="N291" s="112">
        <f t="shared" si="175"/>
        <v>17000</v>
      </c>
      <c r="O291" s="112">
        <f t="shared" si="168"/>
        <v>-2600</v>
      </c>
      <c r="P291" s="112">
        <f t="shared" si="168"/>
        <v>-996.14400000000023</v>
      </c>
      <c r="S291" s="113">
        <v>262</v>
      </c>
      <c r="T291" s="113">
        <v>37003.831312285045</v>
      </c>
      <c r="U291" s="113">
        <v>121.10868771495734</v>
      </c>
      <c r="V291" s="113">
        <v>2.75729604464128E-2</v>
      </c>
      <c r="X291" s="113">
        <v>89.554794520547929</v>
      </c>
      <c r="Y291" s="113">
        <v>39558.948000000004</v>
      </c>
    </row>
    <row r="292" spans="1:25" s="112" customFormat="1" x14ac:dyDescent="0.25">
      <c r="A292" s="110" t="s">
        <v>378</v>
      </c>
      <c r="B292" s="111">
        <v>27</v>
      </c>
      <c r="C292" s="111">
        <v>361</v>
      </c>
      <c r="D292" s="111">
        <v>20300</v>
      </c>
      <c r="E292" s="111">
        <v>19277.976000000002</v>
      </c>
      <c r="F292" s="112">
        <f t="shared" si="166"/>
        <v>21508.523999999998</v>
      </c>
      <c r="G292" s="112">
        <f t="shared" si="169"/>
        <v>22504.667999999998</v>
      </c>
      <c r="H292" s="112">
        <f t="shared" si="171"/>
        <v>16195.955999999998</v>
      </c>
      <c r="I292" s="112">
        <f t="shared" si="173"/>
        <v>18415.752</v>
      </c>
      <c r="J292" s="112">
        <f t="shared" si="167"/>
        <v>20800</v>
      </c>
      <c r="K292" s="112">
        <f t="shared" si="170"/>
        <v>23400</v>
      </c>
      <c r="L292" s="112">
        <f t="shared" si="172"/>
        <v>15700</v>
      </c>
      <c r="M292" s="112">
        <f t="shared" si="174"/>
        <v>18000</v>
      </c>
      <c r="N292" s="112">
        <f t="shared" si="175"/>
        <v>16900</v>
      </c>
      <c r="O292" s="112">
        <f t="shared" si="168"/>
        <v>-500</v>
      </c>
      <c r="P292" s="112">
        <f t="shared" si="168"/>
        <v>-2230.5479999999952</v>
      </c>
      <c r="S292" s="113">
        <v>263</v>
      </c>
      <c r="T292" s="113">
        <v>38030.258612757854</v>
      </c>
      <c r="U292" s="113">
        <v>1061.6133872421487</v>
      </c>
      <c r="V292" s="113">
        <v>0.24169879542171699</v>
      </c>
      <c r="X292" s="113">
        <v>89.897260273972606</v>
      </c>
      <c r="Y292" s="113">
        <v>39578.436000000002</v>
      </c>
    </row>
    <row r="293" spans="1:25" s="112" customFormat="1" x14ac:dyDescent="0.25">
      <c r="A293" s="110" t="s">
        <v>379</v>
      </c>
      <c r="B293" s="111">
        <v>28</v>
      </c>
      <c r="C293" s="111">
        <v>362</v>
      </c>
      <c r="D293" s="111">
        <v>5280</v>
      </c>
      <c r="E293" s="111">
        <v>6705.5280000000002</v>
      </c>
      <c r="F293" s="112">
        <f t="shared" si="166"/>
        <v>19277.976000000002</v>
      </c>
      <c r="G293" s="112">
        <f t="shared" si="169"/>
        <v>21508.523999999998</v>
      </c>
      <c r="H293" s="112">
        <f t="shared" si="171"/>
        <v>22504.667999999998</v>
      </c>
      <c r="I293" s="112">
        <f t="shared" si="173"/>
        <v>16195.955999999998</v>
      </c>
      <c r="J293" s="112">
        <f t="shared" si="167"/>
        <v>20300</v>
      </c>
      <c r="K293" s="112">
        <f t="shared" si="170"/>
        <v>20800</v>
      </c>
      <c r="L293" s="112">
        <f t="shared" si="172"/>
        <v>23400</v>
      </c>
      <c r="M293" s="112">
        <f t="shared" si="174"/>
        <v>15700</v>
      </c>
      <c r="N293" s="112">
        <f t="shared" si="175"/>
        <v>18000</v>
      </c>
      <c r="O293" s="112">
        <f t="shared" si="168"/>
        <v>-15020</v>
      </c>
      <c r="P293" s="112">
        <f t="shared" si="168"/>
        <v>-12572.448000000002</v>
      </c>
      <c r="S293" s="113">
        <v>264</v>
      </c>
      <c r="T293" s="113">
        <v>30654.645296503219</v>
      </c>
      <c r="U293" s="113">
        <v>1749.7827034967813</v>
      </c>
      <c r="V293" s="113">
        <v>0.39837513050168555</v>
      </c>
      <c r="X293" s="113">
        <v>90.239726027397253</v>
      </c>
      <c r="Y293" s="113">
        <v>39585.983999999997</v>
      </c>
    </row>
    <row r="294" spans="1:25" s="112" customFormat="1" x14ac:dyDescent="0.25">
      <c r="A294" s="110" t="s">
        <v>380</v>
      </c>
      <c r="B294" s="111">
        <v>29</v>
      </c>
      <c r="C294" s="111">
        <v>363</v>
      </c>
      <c r="D294" s="111">
        <v>18100</v>
      </c>
      <c r="E294" s="111">
        <v>18361.392</v>
      </c>
      <c r="F294" s="112">
        <f t="shared" si="166"/>
        <v>6705.5280000000002</v>
      </c>
      <c r="G294" s="112">
        <f t="shared" si="169"/>
        <v>19277.976000000002</v>
      </c>
      <c r="H294" s="112">
        <f t="shared" si="171"/>
        <v>21508.523999999998</v>
      </c>
      <c r="I294" s="112">
        <f t="shared" si="173"/>
        <v>22504.667999999998</v>
      </c>
      <c r="J294" s="112">
        <f t="shared" si="167"/>
        <v>5280</v>
      </c>
      <c r="K294" s="112">
        <f t="shared" si="170"/>
        <v>20300</v>
      </c>
      <c r="L294" s="112">
        <f t="shared" si="172"/>
        <v>20800</v>
      </c>
      <c r="M294" s="112">
        <f t="shared" si="174"/>
        <v>23400</v>
      </c>
      <c r="N294" s="112">
        <f t="shared" si="175"/>
        <v>15700</v>
      </c>
      <c r="O294" s="112">
        <f t="shared" si="168"/>
        <v>12820</v>
      </c>
      <c r="P294" s="112">
        <f t="shared" si="168"/>
        <v>11655.864</v>
      </c>
      <c r="S294" s="113">
        <v>265</v>
      </c>
      <c r="T294" s="113">
        <v>29276.300064439729</v>
      </c>
      <c r="U294" s="113">
        <v>9506.1879355602759</v>
      </c>
      <c r="V294" s="113">
        <v>2.1642852291512207</v>
      </c>
      <c r="X294" s="113">
        <v>90.582191780821901</v>
      </c>
      <c r="Y294" s="113">
        <v>39775.608</v>
      </c>
    </row>
    <row r="295" spans="1:25" s="112" customFormat="1" x14ac:dyDescent="0.25">
      <c r="A295" s="110" t="s">
        <v>381</v>
      </c>
      <c r="B295" s="111">
        <v>30</v>
      </c>
      <c r="C295" s="111">
        <v>364</v>
      </c>
      <c r="D295" s="111">
        <v>22000</v>
      </c>
      <c r="E295" s="111">
        <v>22711.548000000003</v>
      </c>
      <c r="F295" s="112">
        <f t="shared" si="166"/>
        <v>18361.392</v>
      </c>
      <c r="G295" s="112">
        <f t="shared" si="169"/>
        <v>6705.5280000000002</v>
      </c>
      <c r="H295" s="112">
        <f t="shared" si="171"/>
        <v>19277.976000000002</v>
      </c>
      <c r="I295" s="112">
        <f t="shared" si="173"/>
        <v>21508.523999999998</v>
      </c>
      <c r="J295" s="112">
        <f t="shared" si="167"/>
        <v>18100</v>
      </c>
      <c r="K295" s="112">
        <f t="shared" si="170"/>
        <v>5280</v>
      </c>
      <c r="L295" s="112">
        <f t="shared" si="172"/>
        <v>20300</v>
      </c>
      <c r="M295" s="112">
        <f t="shared" si="174"/>
        <v>20800</v>
      </c>
      <c r="N295" s="112">
        <f t="shared" si="175"/>
        <v>23400</v>
      </c>
      <c r="O295" s="112">
        <f t="shared" si="168"/>
        <v>3900</v>
      </c>
      <c r="P295" s="112">
        <f t="shared" si="168"/>
        <v>4350.1560000000027</v>
      </c>
      <c r="S295" s="113">
        <v>266</v>
      </c>
      <c r="T295" s="113">
        <v>36930.515076536991</v>
      </c>
      <c r="U295" s="113">
        <v>726.50492346301326</v>
      </c>
      <c r="V295" s="113">
        <v>0.16540424883404806</v>
      </c>
      <c r="X295" s="113">
        <v>90.924657534246563</v>
      </c>
      <c r="Y295" s="113">
        <v>39918.156000000003</v>
      </c>
    </row>
    <row r="296" spans="1:25" s="112" customFormat="1" x14ac:dyDescent="0.25">
      <c r="A296" s="110" t="s">
        <v>382</v>
      </c>
      <c r="B296" s="111">
        <v>31</v>
      </c>
      <c r="C296" s="111">
        <v>365</v>
      </c>
      <c r="D296" s="111">
        <v>9680</v>
      </c>
      <c r="E296" s="111">
        <v>13427.387999999999</v>
      </c>
      <c r="F296" s="112">
        <f t="shared" si="166"/>
        <v>22711.548000000003</v>
      </c>
      <c r="G296" s="112">
        <f t="shared" si="169"/>
        <v>18361.392</v>
      </c>
      <c r="H296" s="112">
        <f t="shared" si="171"/>
        <v>6705.5280000000002</v>
      </c>
      <c r="I296" s="112">
        <f t="shared" si="173"/>
        <v>19277.976000000002</v>
      </c>
      <c r="J296" s="112">
        <f t="shared" si="167"/>
        <v>22000</v>
      </c>
      <c r="K296" s="112">
        <f t="shared" si="170"/>
        <v>18100</v>
      </c>
      <c r="L296" s="112">
        <f t="shared" si="172"/>
        <v>5280</v>
      </c>
      <c r="M296" s="112">
        <f t="shared" si="174"/>
        <v>20300</v>
      </c>
      <c r="N296" s="112">
        <f t="shared" si="175"/>
        <v>20800</v>
      </c>
      <c r="O296" s="112">
        <f t="shared" si="168"/>
        <v>-12320</v>
      </c>
      <c r="P296" s="112">
        <f t="shared" si="168"/>
        <v>-9284.1600000000035</v>
      </c>
      <c r="S296" s="113">
        <v>267</v>
      </c>
      <c r="T296" s="113">
        <v>39093.344031104702</v>
      </c>
      <c r="U296" s="113">
        <v>2592.2079688952945</v>
      </c>
      <c r="V296" s="113">
        <v>0.59017110286464303</v>
      </c>
      <c r="X296" s="113">
        <v>91.267123287671225</v>
      </c>
      <c r="Y296" s="113">
        <v>39941.292000000001</v>
      </c>
    </row>
    <row r="297" spans="1:25" s="112" customFormat="1" x14ac:dyDescent="0.25">
      <c r="S297" s="113">
        <v>268</v>
      </c>
      <c r="T297" s="113">
        <v>30156.094893416426</v>
      </c>
      <c r="U297" s="113">
        <v>2187.0011065835715</v>
      </c>
      <c r="V297" s="113">
        <v>0.49791716965852589</v>
      </c>
      <c r="X297" s="113">
        <v>91.609589041095887</v>
      </c>
      <c r="Y297" s="113">
        <v>40196.664000000004</v>
      </c>
    </row>
    <row r="298" spans="1:25" s="112" customFormat="1" x14ac:dyDescent="0.25">
      <c r="S298" s="113">
        <v>269</v>
      </c>
      <c r="T298" s="113">
        <v>28924.382132849049</v>
      </c>
      <c r="U298" s="113">
        <v>9707.3978671509503</v>
      </c>
      <c r="V298" s="113">
        <v>2.2100949360339572</v>
      </c>
      <c r="X298" s="113">
        <v>91.952054794520535</v>
      </c>
      <c r="Y298" s="113">
        <v>40240.115999999995</v>
      </c>
    </row>
    <row r="299" spans="1:25" s="112" customFormat="1" x14ac:dyDescent="0.25">
      <c r="S299" s="113">
        <v>270</v>
      </c>
      <c r="T299" s="113">
        <v>35390.874125827773</v>
      </c>
      <c r="U299" s="113">
        <v>731.71787417223095</v>
      </c>
      <c r="V299" s="113">
        <v>0.16659108758547322</v>
      </c>
      <c r="X299" s="113">
        <v>92.294520547945197</v>
      </c>
      <c r="Y299" s="113">
        <v>40409.267999999996</v>
      </c>
    </row>
    <row r="300" spans="1:25" s="112" customFormat="1" x14ac:dyDescent="0.25">
      <c r="S300" s="113">
        <v>271</v>
      </c>
      <c r="T300" s="113">
        <v>35647.480950945974</v>
      </c>
      <c r="U300" s="113">
        <v>-836.64495094597805</v>
      </c>
      <c r="V300" s="113">
        <v>-0.19047996122639316</v>
      </c>
      <c r="X300" s="113">
        <v>92.636986301369859</v>
      </c>
      <c r="Y300" s="113">
        <v>40541.148000000001</v>
      </c>
    </row>
    <row r="301" spans="1:25" s="112" customFormat="1" x14ac:dyDescent="0.25">
      <c r="S301" s="113">
        <v>272</v>
      </c>
      <c r="T301" s="113">
        <v>32091.643517165157</v>
      </c>
      <c r="U301" s="113">
        <v>6200.1404828348423</v>
      </c>
      <c r="V301" s="113">
        <v>1.4115934333115079</v>
      </c>
      <c r="X301" s="113">
        <v>92.979452054794507</v>
      </c>
      <c r="Y301" s="113">
        <v>40550.184000000001</v>
      </c>
    </row>
    <row r="302" spans="1:25" s="112" customFormat="1" x14ac:dyDescent="0.25">
      <c r="S302" s="113">
        <v>273</v>
      </c>
      <c r="T302" s="113">
        <v>37150.463783781161</v>
      </c>
      <c r="U302" s="113">
        <v>-7.5837837811632198</v>
      </c>
      <c r="V302" s="113">
        <v>-1.7266091655151745E-3</v>
      </c>
      <c r="X302" s="113">
        <v>93.321917808219169</v>
      </c>
      <c r="Y302" s="113">
        <v>40669.884000000005</v>
      </c>
    </row>
    <row r="303" spans="1:25" s="112" customFormat="1" x14ac:dyDescent="0.25">
      <c r="S303" s="113">
        <v>274</v>
      </c>
      <c r="T303" s="113">
        <v>39093.344031104702</v>
      </c>
      <c r="U303" s="113">
        <v>2616.9759688952981</v>
      </c>
      <c r="V303" s="113">
        <v>0.5958100631838581</v>
      </c>
      <c r="X303" s="113">
        <v>93.664383561643831</v>
      </c>
      <c r="Y303" s="113">
        <v>40734.912000000004</v>
      </c>
    </row>
    <row r="304" spans="1:25" s="112" customFormat="1" x14ac:dyDescent="0.25">
      <c r="S304" s="113">
        <v>275</v>
      </c>
      <c r="T304" s="113">
        <v>37297.096255277276</v>
      </c>
      <c r="U304" s="113">
        <v>1220.9117447227254</v>
      </c>
      <c r="V304" s="113">
        <v>0.27796644386926928</v>
      </c>
      <c r="X304" s="113">
        <v>94.006849315068479</v>
      </c>
      <c r="Y304" s="113">
        <v>40767.168000000005</v>
      </c>
    </row>
    <row r="305" spans="19:25" s="112" customFormat="1" x14ac:dyDescent="0.25">
      <c r="S305" s="113">
        <v>276</v>
      </c>
      <c r="T305" s="113">
        <v>32208.949494362048</v>
      </c>
      <c r="U305" s="113">
        <v>3348.7785056379544</v>
      </c>
      <c r="V305" s="113">
        <v>0.76242042599846371</v>
      </c>
      <c r="X305" s="113">
        <v>94.349315068493141</v>
      </c>
      <c r="Y305" s="113">
        <v>40940.027999999998</v>
      </c>
    </row>
    <row r="306" spans="19:25" s="112" customFormat="1" x14ac:dyDescent="0.25">
      <c r="S306" s="113">
        <v>277</v>
      </c>
      <c r="T306" s="113">
        <v>36783.882605040868</v>
      </c>
      <c r="U306" s="113">
        <v>318.3293949591316</v>
      </c>
      <c r="V306" s="113">
        <v>7.2474435829054315E-2</v>
      </c>
      <c r="X306" s="113">
        <v>94.691780821917803</v>
      </c>
      <c r="Y306" s="113">
        <v>40942.403999999995</v>
      </c>
    </row>
    <row r="307" spans="19:25" s="112" customFormat="1" x14ac:dyDescent="0.25">
      <c r="S307" s="113">
        <v>278</v>
      </c>
      <c r="T307" s="113">
        <v>37993.600494883831</v>
      </c>
      <c r="U307" s="113">
        <v>-890.9564948838306</v>
      </c>
      <c r="V307" s="113">
        <v>-0.20284513569105767</v>
      </c>
      <c r="X307" s="113">
        <v>95.034246575342451</v>
      </c>
      <c r="Y307" s="113">
        <v>40946.484000000004</v>
      </c>
    </row>
    <row r="308" spans="19:25" s="112" customFormat="1" x14ac:dyDescent="0.25">
      <c r="S308" s="113">
        <v>279</v>
      </c>
      <c r="T308" s="113">
        <v>40779.617453310035</v>
      </c>
      <c r="U308" s="113">
        <v>5745.1145466899688</v>
      </c>
      <c r="V308" s="113">
        <v>1.3079971317072505</v>
      </c>
      <c r="X308" s="113">
        <v>95.376712328767113</v>
      </c>
      <c r="Y308" s="113">
        <v>41174.207999999999</v>
      </c>
    </row>
    <row r="309" spans="19:25" s="112" customFormat="1" x14ac:dyDescent="0.25">
      <c r="S309" s="113">
        <v>280</v>
      </c>
      <c r="T309" s="113">
        <v>39496.583327719018</v>
      </c>
      <c r="U309" s="113">
        <v>743.53267228097684</v>
      </c>
      <c r="V309" s="113">
        <v>0.16928097686659183</v>
      </c>
      <c r="X309" s="113">
        <v>95.719178082191775</v>
      </c>
      <c r="Y309" s="113">
        <v>41186.063999999998</v>
      </c>
    </row>
    <row r="310" spans="19:25" s="112" customFormat="1" x14ac:dyDescent="0.25">
      <c r="S310" s="113">
        <v>281</v>
      </c>
      <c r="T310" s="113">
        <v>38140.232966379946</v>
      </c>
      <c r="U310" s="113">
        <v>2626.9350336200587</v>
      </c>
      <c r="V310" s="113">
        <v>0.59807745541574642</v>
      </c>
      <c r="X310" s="113">
        <v>96.061643835616422</v>
      </c>
      <c r="Y310" s="113">
        <v>41231.652000000002</v>
      </c>
    </row>
    <row r="311" spans="19:25" s="112" customFormat="1" x14ac:dyDescent="0.25">
      <c r="S311" s="113">
        <v>282</v>
      </c>
      <c r="T311" s="113">
        <v>36930.515076536991</v>
      </c>
      <c r="U311" s="113">
        <v>3266.1489234630135</v>
      </c>
      <c r="V311" s="113">
        <v>0.74360804974370986</v>
      </c>
      <c r="X311" s="113">
        <v>96.404109589041084</v>
      </c>
      <c r="Y311" s="113">
        <v>41465.520000000004</v>
      </c>
    </row>
    <row r="312" spans="19:25" s="112" customFormat="1" x14ac:dyDescent="0.25">
      <c r="S312" s="113">
        <v>283</v>
      </c>
      <c r="T312" s="113">
        <v>37077.147548033106</v>
      </c>
      <c r="U312" s="113">
        <v>2411.1684519668925</v>
      </c>
      <c r="V312" s="113">
        <v>0.54895361852319557</v>
      </c>
      <c r="X312" s="113">
        <v>96.746575342465746</v>
      </c>
      <c r="Y312" s="113">
        <v>41536.944000000003</v>
      </c>
    </row>
    <row r="313" spans="19:25" s="112" customFormat="1" x14ac:dyDescent="0.25">
      <c r="S313" s="113">
        <v>284</v>
      </c>
      <c r="T313" s="113">
        <v>37443.728726773392</v>
      </c>
      <c r="U313" s="113">
        <v>-562.96472677338897</v>
      </c>
      <c r="V313" s="113">
        <v>-0.12817085575712295</v>
      </c>
      <c r="X313" s="113">
        <v>97.089041095890394</v>
      </c>
      <c r="Y313" s="113">
        <v>41685.551999999996</v>
      </c>
    </row>
    <row r="314" spans="19:25" s="112" customFormat="1" x14ac:dyDescent="0.25">
      <c r="S314" s="113">
        <v>285</v>
      </c>
      <c r="T314" s="113">
        <v>36967.173194411014</v>
      </c>
      <c r="U314" s="113">
        <v>-3589.2811944110144</v>
      </c>
      <c r="V314" s="113">
        <v>-0.81717596211989518</v>
      </c>
      <c r="X314" s="113">
        <v>97.431506849315056</v>
      </c>
      <c r="Y314" s="113">
        <v>41710.32</v>
      </c>
    </row>
    <row r="315" spans="19:25" s="112" customFormat="1" x14ac:dyDescent="0.25">
      <c r="S315" s="113">
        <v>286</v>
      </c>
      <c r="T315" s="113">
        <v>39826.50638858528</v>
      </c>
      <c r="U315" s="113">
        <v>1347.7016114147191</v>
      </c>
      <c r="V315" s="113">
        <v>0.30683284515942649</v>
      </c>
      <c r="X315" s="113">
        <v>97.773972602739718</v>
      </c>
      <c r="Y315" s="113">
        <v>41920.332000000002</v>
      </c>
    </row>
    <row r="316" spans="19:25" s="112" customFormat="1" x14ac:dyDescent="0.25">
      <c r="S316" s="113">
        <v>287</v>
      </c>
      <c r="T316" s="113">
        <v>39203.318384726786</v>
      </c>
      <c r="U316" s="113">
        <v>-40.670384726785414</v>
      </c>
      <c r="V316" s="113">
        <v>-9.2594753569734903E-3</v>
      </c>
      <c r="X316" s="113">
        <v>98.11643835616438</v>
      </c>
      <c r="Y316" s="113">
        <v>42411.695999999996</v>
      </c>
    </row>
    <row r="317" spans="19:25" s="112" customFormat="1" x14ac:dyDescent="0.25">
      <c r="S317" s="113">
        <v>288</v>
      </c>
      <c r="T317" s="113">
        <v>37040.489430159076</v>
      </c>
      <c r="U317" s="113">
        <v>-3143.1654301590752</v>
      </c>
      <c r="V317" s="113">
        <v>-0.71560825005623985</v>
      </c>
      <c r="X317" s="113">
        <v>98.458904109589028</v>
      </c>
      <c r="Y317" s="113">
        <v>43091.892</v>
      </c>
    </row>
    <row r="318" spans="19:25" s="112" customFormat="1" x14ac:dyDescent="0.25">
      <c r="S318" s="113">
        <v>289</v>
      </c>
      <c r="T318" s="113">
        <v>32707.499897448844</v>
      </c>
      <c r="U318" s="113">
        <v>-7027.2718974488453</v>
      </c>
      <c r="V318" s="113">
        <v>-1.5999074362905088</v>
      </c>
      <c r="X318" s="113">
        <v>98.80136986301369</v>
      </c>
      <c r="Y318" s="113">
        <v>43133.495999999999</v>
      </c>
    </row>
    <row r="319" spans="19:25" s="112" customFormat="1" x14ac:dyDescent="0.25">
      <c r="S319" s="113">
        <v>290</v>
      </c>
      <c r="T319" s="113">
        <v>38910.053441734555</v>
      </c>
      <c r="U319" s="113">
        <v>-2371.1814417345522</v>
      </c>
      <c r="V319" s="113">
        <v>-0.53984972785845953</v>
      </c>
      <c r="X319" s="113">
        <v>99.143835616438352</v>
      </c>
      <c r="Y319" s="113">
        <v>43258.020000000004</v>
      </c>
    </row>
    <row r="320" spans="19:25" s="112" customFormat="1" x14ac:dyDescent="0.25">
      <c r="S320" s="113">
        <v>291</v>
      </c>
      <c r="T320" s="113">
        <v>40706.301217561981</v>
      </c>
      <c r="U320" s="113">
        <v>2551.7187824380235</v>
      </c>
      <c r="V320" s="113">
        <v>0.580952881135403</v>
      </c>
      <c r="X320" s="113">
        <v>99.486301369863</v>
      </c>
      <c r="Y320" s="113">
        <v>44075.724000000002</v>
      </c>
    </row>
    <row r="321" spans="19:25" s="112" customFormat="1" ht="15.75" thickBot="1" x14ac:dyDescent="0.3">
      <c r="S321" s="114">
        <v>292</v>
      </c>
      <c r="T321" s="114">
        <v>31241.175182487685</v>
      </c>
      <c r="U321" s="114">
        <v>-6973.1191824876842</v>
      </c>
      <c r="V321" s="114">
        <v>-1.5875784226098038</v>
      </c>
      <c r="X321" s="114">
        <v>99.828767123287662</v>
      </c>
      <c r="Y321" s="114">
        <v>46524.732000000004</v>
      </c>
    </row>
    <row r="322" spans="19:25" s="112" customFormat="1" x14ac:dyDescent="0.25"/>
    <row r="323" spans="19:25" s="112" customFormat="1" x14ac:dyDescent="0.25"/>
    <row r="324" spans="19:25" s="112" customFormat="1" x14ac:dyDescent="0.25"/>
    <row r="325" spans="19:25" s="112" customFormat="1" x14ac:dyDescent="0.25"/>
    <row r="326" spans="19:25" s="112" customFormat="1" x14ac:dyDescent="0.25"/>
    <row r="327" spans="19:25" s="112" customFormat="1" x14ac:dyDescent="0.25"/>
    <row r="328" spans="19:25" s="112" customFormat="1" x14ac:dyDescent="0.25"/>
    <row r="329" spans="19:25" s="112" customFormat="1" x14ac:dyDescent="0.25"/>
    <row r="330" spans="19:25" s="112" customFormat="1" x14ac:dyDescent="0.25"/>
    <row r="331" spans="19:25" s="112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Экскаватор электрический</vt:lpstr>
      <vt:lpstr>Объединенные данные</vt:lpstr>
      <vt:lpstr>Б-т_1</vt:lpstr>
      <vt:lpstr>Б-т_ов</vt:lpstr>
      <vt:lpstr>3</vt:lpstr>
      <vt:lpstr>4</vt:lpstr>
      <vt:lpstr>6</vt:lpstr>
      <vt:lpstr>Sum 3,4,6</vt:lpstr>
      <vt:lpstr>ЭШ-20-90№19</vt:lpstr>
      <vt:lpstr>ЭШ-20-90№29</vt:lpstr>
      <vt:lpstr>1.1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</cp:lastModifiedBy>
  <dcterms:created xsi:type="dcterms:W3CDTF">2022-06-23T13:14:21Z</dcterms:created>
  <dcterms:modified xsi:type="dcterms:W3CDTF">2023-11-26T19:26:41Z</dcterms:modified>
  <cp:category/>
</cp:coreProperties>
</file>