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c\lisemgit\openlisem\auxfiles\"/>
    </mc:Choice>
  </mc:AlternateContent>
  <xr:revisionPtr revIDLastSave="0" documentId="13_ncr:1_{624478A1-901C-43D9-95C5-73E5014AD690}" xr6:coauthVersionLast="47" xr6:coauthVersionMax="47" xr10:uidLastSave="{00000000-0000-0000-0000-000000000000}"/>
  <bookViews>
    <workbookView xWindow="-108" yWindow="-108" windowWidth="30936" windowHeight="16896" xr2:uid="{E7372BA5-4E66-4B5A-980A-99B2857E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D7" i="1"/>
  <c r="D8" i="1" s="1"/>
  <c r="F6" i="1"/>
  <c r="E6" i="1"/>
  <c r="G6" i="1" l="1"/>
  <c r="I6" i="1" s="1"/>
  <c r="K6" i="1" s="1"/>
  <c r="L6" i="1" s="1"/>
  <c r="M6" i="1" s="1"/>
  <c r="N6" i="1" s="1"/>
  <c r="E7" i="1"/>
  <c r="F7" i="1"/>
  <c r="D9" i="1"/>
  <c r="E9" i="1" s="1"/>
  <c r="F8" i="1"/>
  <c r="E8" i="1"/>
  <c r="F9" i="1" l="1"/>
  <c r="G7" i="1"/>
  <c r="H7" i="1" s="1"/>
  <c r="I7" i="1" s="1"/>
  <c r="K7" i="1" s="1"/>
  <c r="L7" i="1" s="1"/>
  <c r="M7" i="1" s="1"/>
  <c r="N7" i="1" s="1"/>
  <c r="D10" i="1"/>
  <c r="F10" i="1" s="1"/>
  <c r="G8" i="1"/>
  <c r="D11" i="1"/>
  <c r="G9" i="1"/>
  <c r="E10" i="1" l="1"/>
  <c r="H8" i="1"/>
  <c r="I8" i="1" s="1"/>
  <c r="K8" i="1" s="1"/>
  <c r="L8" i="1" s="1"/>
  <c r="M8" i="1" s="1"/>
  <c r="N8" i="1" s="1"/>
  <c r="H9" i="1"/>
  <c r="I9" i="1" s="1"/>
  <c r="K9" i="1" s="1"/>
  <c r="L9" i="1" s="1"/>
  <c r="M9" i="1" s="1"/>
  <c r="N9" i="1" s="1"/>
  <c r="E11" i="1"/>
  <c r="F11" i="1"/>
  <c r="D12" i="1"/>
  <c r="G10" i="1"/>
  <c r="F12" i="1" l="1"/>
  <c r="E12" i="1"/>
  <c r="G12" i="1" s="1"/>
  <c r="H12" i="1" s="1"/>
  <c r="I12" i="1" s="1"/>
  <c r="K12" i="1" s="1"/>
  <c r="L12" i="1" s="1"/>
  <c r="M12" i="1" s="1"/>
  <c r="N12" i="1" s="1"/>
  <c r="D13" i="1"/>
  <c r="H10" i="1"/>
  <c r="I10" i="1" s="1"/>
  <c r="K10" i="1" s="1"/>
  <c r="L10" i="1" s="1"/>
  <c r="M10" i="1" s="1"/>
  <c r="N10" i="1" s="1"/>
  <c r="G11" i="1"/>
  <c r="H11" i="1" s="1"/>
  <c r="I11" i="1" s="1"/>
  <c r="K11" i="1" s="1"/>
  <c r="L11" i="1" s="1"/>
  <c r="M11" i="1" s="1"/>
  <c r="N11" i="1" s="1"/>
  <c r="E13" i="1" l="1"/>
  <c r="D14" i="1"/>
  <c r="F13" i="1"/>
  <c r="D15" i="1" l="1"/>
  <c r="E14" i="1"/>
  <c r="F14" i="1"/>
  <c r="G13" i="1"/>
  <c r="H13" i="1" s="1"/>
  <c r="I13" i="1" s="1"/>
  <c r="K13" i="1" s="1"/>
  <c r="L13" i="1" s="1"/>
  <c r="M13" i="1" s="1"/>
  <c r="N13" i="1" s="1"/>
  <c r="G14" i="1" l="1"/>
  <c r="H14" i="1" s="1"/>
  <c r="I14" i="1" s="1"/>
  <c r="K14" i="1" s="1"/>
  <c r="L14" i="1" s="1"/>
  <c r="M14" i="1" s="1"/>
  <c r="N14" i="1" s="1"/>
  <c r="E15" i="1"/>
  <c r="D16" i="1"/>
  <c r="F15" i="1"/>
  <c r="G15" i="1" l="1"/>
  <c r="H15" i="1" s="1"/>
  <c r="I15" i="1" s="1"/>
  <c r="K15" i="1" s="1"/>
  <c r="L15" i="1" s="1"/>
  <c r="M15" i="1" s="1"/>
  <c r="N15" i="1" s="1"/>
  <c r="D17" i="1"/>
  <c r="E16" i="1"/>
  <c r="F16" i="1"/>
  <c r="G16" i="1" l="1"/>
  <c r="D18" i="1"/>
  <c r="E17" i="1"/>
  <c r="F17" i="1"/>
  <c r="G17" i="1" l="1"/>
  <c r="H17" i="1" s="1"/>
  <c r="I17" i="1" s="1"/>
  <c r="K17" i="1" s="1"/>
  <c r="L17" i="1" s="1"/>
  <c r="M17" i="1" s="1"/>
  <c r="N17" i="1" s="1"/>
  <c r="D19" i="1"/>
  <c r="E18" i="1"/>
  <c r="F18" i="1"/>
  <c r="H16" i="1"/>
  <c r="I16" i="1" s="1"/>
  <c r="K16" i="1" s="1"/>
  <c r="L16" i="1" s="1"/>
  <c r="M16" i="1" s="1"/>
  <c r="N16" i="1" s="1"/>
  <c r="G18" i="1" l="1"/>
  <c r="H18" i="1" s="1"/>
  <c r="I18" i="1" s="1"/>
  <c r="K18" i="1" s="1"/>
  <c r="L18" i="1" s="1"/>
  <c r="M18" i="1" s="1"/>
  <c r="N18" i="1" s="1"/>
  <c r="E19" i="1"/>
  <c r="D20" i="1"/>
  <c r="F19" i="1"/>
  <c r="D21" i="1" l="1"/>
  <c r="E20" i="1"/>
  <c r="F20" i="1"/>
  <c r="G19" i="1"/>
  <c r="H19" i="1" l="1"/>
  <c r="I19" i="1" s="1"/>
  <c r="K19" i="1" s="1"/>
  <c r="L19" i="1" s="1"/>
  <c r="M19" i="1" s="1"/>
  <c r="N19" i="1" s="1"/>
  <c r="G20" i="1"/>
  <c r="E21" i="1"/>
  <c r="F21" i="1"/>
  <c r="D22" i="1"/>
  <c r="E22" i="1" l="1"/>
  <c r="F22" i="1"/>
  <c r="D23" i="1"/>
  <c r="G21" i="1"/>
  <c r="H21" i="1" s="1"/>
  <c r="I21" i="1" s="1"/>
  <c r="K21" i="1" s="1"/>
  <c r="L21" i="1" s="1"/>
  <c r="M21" i="1" s="1"/>
  <c r="N21" i="1" s="1"/>
  <c r="H20" i="1"/>
  <c r="I20" i="1" s="1"/>
  <c r="K20" i="1" s="1"/>
  <c r="L20" i="1" s="1"/>
  <c r="M20" i="1" s="1"/>
  <c r="N20" i="1" s="1"/>
  <c r="E23" i="1" l="1"/>
  <c r="F23" i="1"/>
  <c r="D24" i="1"/>
  <c r="G22" i="1"/>
  <c r="E24" i="1" l="1"/>
  <c r="F24" i="1"/>
  <c r="D25" i="1"/>
  <c r="H22" i="1"/>
  <c r="I22" i="1" s="1"/>
  <c r="K22" i="1" s="1"/>
  <c r="L22" i="1" s="1"/>
  <c r="M22" i="1" s="1"/>
  <c r="N22" i="1" s="1"/>
  <c r="G23" i="1"/>
  <c r="H23" i="1" s="1"/>
  <c r="I23" i="1" s="1"/>
  <c r="K23" i="1" s="1"/>
  <c r="L23" i="1" s="1"/>
  <c r="M23" i="1" s="1"/>
  <c r="N23" i="1" s="1"/>
  <c r="E25" i="1" l="1"/>
  <c r="F25" i="1"/>
  <c r="D26" i="1"/>
  <c r="G24" i="1"/>
  <c r="H24" i="1" s="1"/>
  <c r="I24" i="1" s="1"/>
  <c r="K24" i="1" s="1"/>
  <c r="L24" i="1" s="1"/>
  <c r="M24" i="1" s="1"/>
  <c r="N24" i="1" s="1"/>
  <c r="E26" i="1" l="1"/>
  <c r="D27" i="1"/>
  <c r="F26" i="1"/>
  <c r="G25" i="1"/>
  <c r="H25" i="1" s="1"/>
  <c r="I25" i="1" s="1"/>
  <c r="K25" i="1" s="1"/>
  <c r="L25" i="1" s="1"/>
  <c r="M25" i="1" s="1"/>
  <c r="N25" i="1" s="1"/>
  <c r="E27" i="1" l="1"/>
  <c r="F27" i="1"/>
  <c r="D28" i="1"/>
  <c r="G26" i="1"/>
  <c r="H26" i="1" s="1"/>
  <c r="I26" i="1" s="1"/>
  <c r="K26" i="1" s="1"/>
  <c r="L26" i="1" s="1"/>
  <c r="M26" i="1" s="1"/>
  <c r="N26" i="1" s="1"/>
  <c r="E28" i="1" l="1"/>
  <c r="F28" i="1"/>
  <c r="D29" i="1"/>
  <c r="G27" i="1"/>
  <c r="H27" i="1" s="1"/>
  <c r="I27" i="1" s="1"/>
  <c r="K27" i="1" s="1"/>
  <c r="L27" i="1" s="1"/>
  <c r="M27" i="1" s="1"/>
  <c r="N27" i="1" s="1"/>
  <c r="G28" i="1" l="1"/>
  <c r="H28" i="1" s="1"/>
  <c r="I28" i="1" s="1"/>
  <c r="K28" i="1" s="1"/>
  <c r="L28" i="1" s="1"/>
  <c r="M28" i="1" s="1"/>
  <c r="N28" i="1" s="1"/>
  <c r="F29" i="1"/>
  <c r="E29" i="1"/>
  <c r="D30" i="1"/>
  <c r="G29" i="1" l="1"/>
  <c r="H29" i="1" s="1"/>
  <c r="I29" i="1" s="1"/>
  <c r="K29" i="1" s="1"/>
  <c r="L29" i="1" s="1"/>
  <c r="M29" i="1" s="1"/>
  <c r="N29" i="1" s="1"/>
  <c r="E30" i="1"/>
  <c r="F30" i="1"/>
  <c r="D31" i="1"/>
  <c r="E31" i="1" l="1"/>
  <c r="F31" i="1"/>
  <c r="D32" i="1"/>
  <c r="G30" i="1"/>
  <c r="H30" i="1" s="1"/>
  <c r="I30" i="1" s="1"/>
  <c r="K30" i="1" l="1"/>
  <c r="L30" i="1" s="1"/>
  <c r="M30" i="1" s="1"/>
  <c r="N30" i="1" s="1"/>
  <c r="D33" i="1"/>
  <c r="E32" i="1"/>
  <c r="F32" i="1"/>
  <c r="G31" i="1"/>
  <c r="H31" i="1" s="1"/>
  <c r="I31" i="1" s="1"/>
  <c r="K31" i="1" l="1"/>
  <c r="L31" i="1" s="1"/>
  <c r="M31" i="1" s="1"/>
  <c r="N31" i="1" s="1"/>
  <c r="G32" i="1"/>
  <c r="H32" i="1" s="1"/>
  <c r="I32" i="1" s="1"/>
  <c r="D34" i="1"/>
  <c r="E33" i="1"/>
  <c r="F33" i="1"/>
  <c r="G33" i="1" s="1"/>
  <c r="H33" i="1" l="1"/>
  <c r="I33" i="1" s="1"/>
  <c r="K33" i="1" s="1"/>
  <c r="L33" i="1" s="1"/>
  <c r="M33" i="1" s="1"/>
  <c r="N33" i="1" s="1"/>
  <c r="D35" i="1"/>
  <c r="E34" i="1"/>
  <c r="F34" i="1"/>
  <c r="K32" i="1"/>
  <c r="L32" i="1" s="1"/>
  <c r="M32" i="1" s="1"/>
  <c r="N32" i="1" s="1"/>
  <c r="G34" i="1" l="1"/>
  <c r="H34" i="1" s="1"/>
  <c r="I34" i="1" s="1"/>
  <c r="D36" i="1"/>
  <c r="E35" i="1"/>
  <c r="F35" i="1"/>
  <c r="G35" i="1" l="1"/>
  <c r="H35" i="1" s="1"/>
  <c r="I35" i="1" s="1"/>
  <c r="D37" i="1"/>
  <c r="E36" i="1"/>
  <c r="F36" i="1"/>
  <c r="G36" i="1" s="1"/>
  <c r="H36" i="1" s="1"/>
  <c r="I36" i="1" s="1"/>
  <c r="K34" i="1"/>
  <c r="L34" i="1" s="1"/>
  <c r="M34" i="1" s="1"/>
  <c r="N34" i="1" s="1"/>
  <c r="K36" i="1" l="1"/>
  <c r="L36" i="1" s="1"/>
  <c r="M36" i="1" s="1"/>
  <c r="N36" i="1" s="1"/>
  <c r="D38" i="1"/>
  <c r="F37" i="1"/>
  <c r="E37" i="1"/>
  <c r="K35" i="1"/>
  <c r="L35" i="1" s="1"/>
  <c r="M35" i="1" s="1"/>
  <c r="N35" i="1" s="1"/>
  <c r="G37" i="1" l="1"/>
  <c r="E38" i="1"/>
  <c r="F38" i="1"/>
  <c r="D39" i="1"/>
  <c r="E39" i="1" l="1"/>
  <c r="D40" i="1"/>
  <c r="F39" i="1"/>
  <c r="G38" i="1"/>
  <c r="H38" i="1" s="1"/>
  <c r="I38" i="1" s="1"/>
  <c r="H37" i="1"/>
  <c r="I37" i="1" s="1"/>
  <c r="K37" i="1" s="1"/>
  <c r="L37" i="1" s="1"/>
  <c r="M37" i="1" s="1"/>
  <c r="N37" i="1" s="1"/>
  <c r="E40" i="1" l="1"/>
  <c r="F40" i="1"/>
  <c r="D41" i="1"/>
  <c r="K38" i="1"/>
  <c r="L38" i="1" s="1"/>
  <c r="M38" i="1" s="1"/>
  <c r="N38" i="1" s="1"/>
  <c r="G39" i="1"/>
  <c r="H39" i="1" l="1"/>
  <c r="I39" i="1" s="1"/>
  <c r="K39" i="1" s="1"/>
  <c r="L39" i="1" s="1"/>
  <c r="M39" i="1" s="1"/>
  <c r="N39" i="1" s="1"/>
  <c r="D42" i="1"/>
  <c r="E41" i="1"/>
  <c r="F41" i="1"/>
  <c r="G40" i="1"/>
  <c r="H40" i="1" s="1"/>
  <c r="I40" i="1" s="1"/>
  <c r="K40" i="1" l="1"/>
  <c r="L40" i="1" s="1"/>
  <c r="M40" i="1" s="1"/>
  <c r="N40" i="1" s="1"/>
  <c r="G41" i="1"/>
  <c r="H41" i="1" s="1"/>
  <c r="I41" i="1" s="1"/>
  <c r="D43" i="1"/>
  <c r="F42" i="1"/>
  <c r="E42" i="1"/>
  <c r="G42" i="1" l="1"/>
  <c r="H42" i="1" s="1"/>
  <c r="I42" i="1" s="1"/>
  <c r="K41" i="1"/>
  <c r="L41" i="1" s="1"/>
  <c r="M41" i="1" s="1"/>
  <c r="N41" i="1" s="1"/>
  <c r="K42" i="1"/>
  <c r="L42" i="1" s="1"/>
  <c r="M42" i="1" s="1"/>
  <c r="N42" i="1" s="1"/>
  <c r="E43" i="1"/>
  <c r="F43" i="1"/>
  <c r="G43" i="1" l="1"/>
  <c r="H43" i="1" l="1"/>
  <c r="I43" i="1" s="1"/>
  <c r="K43" i="1" s="1"/>
  <c r="L43" i="1" s="1"/>
  <c r="M43" i="1" s="1"/>
  <c r="N43" i="1" s="1"/>
</calcChain>
</file>

<file path=xl/sharedStrings.xml><?xml version="1.0" encoding="utf-8"?>
<sst xmlns="http://schemas.openxmlformats.org/spreadsheetml/2006/main" count="14" uniqueCount="14">
  <si>
    <t>h</t>
  </si>
  <si>
    <t>w</t>
  </si>
  <si>
    <t>A</t>
  </si>
  <si>
    <t>P</t>
  </si>
  <si>
    <t>Q</t>
  </si>
  <si>
    <t>Qmax</t>
  </si>
  <si>
    <t>V</t>
  </si>
  <si>
    <t>R2/3</t>
  </si>
  <si>
    <t>n*(0.1+Q/qmax)</t>
  </si>
  <si>
    <t>n</t>
  </si>
  <si>
    <t>S</t>
  </si>
  <si>
    <t>pram</t>
  </si>
  <si>
    <t>Qest</t>
  </si>
  <si>
    <t>Qmin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</si>
</sst>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Sheet1!$J$6:$J$43</c:f>
              <c:numCache>
                <c:formatCode>General</c:formatCode>
                <c:ptCount val="3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0-4712-8B49-DDCBF9BD646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Sheet1!$M$6:$M$43</c:f>
              <c:numCache>
                <c:formatCode>General</c:formatCode>
                <c:ptCount val="38"/>
                <c:pt idx="0">
                  <c:v>5.2985769829245202E-2</c:v>
                </c:pt>
                <c:pt idx="1">
                  <c:v>0.1294604828406635</c:v>
                </c:pt>
                <c:pt idx="2">
                  <c:v>0.19260675932189014</c:v>
                </c:pt>
                <c:pt idx="3">
                  <c:v>0.23880597014925378</c:v>
                </c:pt>
                <c:pt idx="4">
                  <c:v>0.27190806354677599</c:v>
                </c:pt>
                <c:pt idx="5">
                  <c:v>0.2958925368598187</c:v>
                </c:pt>
                <c:pt idx="6">
                  <c:v>0.31363793658159167</c:v>
                </c:pt>
                <c:pt idx="7">
                  <c:v>0.32706847585371679</c:v>
                </c:pt>
                <c:pt idx="8">
                  <c:v>0.33745560573382399</c:v>
                </c:pt>
                <c:pt idx="9">
                  <c:v>0.34564865562159053</c:v>
                </c:pt>
                <c:pt idx="10">
                  <c:v>0.35222569595591413</c:v>
                </c:pt>
                <c:pt idx="11">
                  <c:v>0.3575884814787394</c:v>
                </c:pt>
                <c:pt idx="12">
                  <c:v>0.36202208673366826</c:v>
                </c:pt>
                <c:pt idx="13">
                  <c:v>0.36573281443453415</c:v>
                </c:pt>
                <c:pt idx="14">
                  <c:v>0.36887271402988014</c:v>
                </c:pt>
                <c:pt idx="15">
                  <c:v>0.37155574570183364</c:v>
                </c:pt>
                <c:pt idx="16">
                  <c:v>0.37386864319908264</c:v>
                </c:pt>
                <c:pt idx="17">
                  <c:v>0.3758783507707219</c:v>
                </c:pt>
                <c:pt idx="18">
                  <c:v>0.37763720486696284</c:v>
                </c:pt>
                <c:pt idx="19">
                  <c:v>0.37918660440030605</c:v>
                </c:pt>
                <c:pt idx="20">
                  <c:v>0.38055965060461777</c:v>
                </c:pt>
                <c:pt idx="21">
                  <c:v>0.38178307302472247</c:v>
                </c:pt>
                <c:pt idx="22">
                  <c:v>0.38287865340174221</c:v>
                </c:pt>
                <c:pt idx="23">
                  <c:v>0.3838642913727694</c:v>
                </c:pt>
                <c:pt idx="24">
                  <c:v>0.38475481125489008</c:v>
                </c:pt>
                <c:pt idx="25">
                  <c:v>0.38556257934797089</c:v>
                </c:pt>
                <c:pt idx="26">
                  <c:v>0.38629798096222534</c:v>
                </c:pt>
                <c:pt idx="27">
                  <c:v>0.3869697924725542</c:v>
                </c:pt>
                <c:pt idx="28">
                  <c:v>0.38758547402038274</c:v>
                </c:pt>
                <c:pt idx="29">
                  <c:v>0.3881514016600715</c:v>
                </c:pt>
                <c:pt idx="30">
                  <c:v>0.3886730528819235</c:v>
                </c:pt>
                <c:pt idx="31">
                  <c:v>0.38915515593741695</c:v>
                </c:pt>
                <c:pt idx="32">
                  <c:v>0.38960181083916512</c:v>
                </c:pt>
                <c:pt idx="33">
                  <c:v>0.39001658803108624</c:v>
                </c:pt>
                <c:pt idx="34">
                  <c:v>0.39040260933165438</c:v>
                </c:pt>
                <c:pt idx="35">
                  <c:v>0.3907626147109472</c:v>
                </c:pt>
                <c:pt idx="36">
                  <c:v>0.39109901767591937</c:v>
                </c:pt>
                <c:pt idx="37">
                  <c:v>0.39141395144047025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0-4712-8B49-DDCBF9BD646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Sheet1!$I$6:$I$43</c:f>
              <c:numCache>
                <c:formatCode>General</c:formatCode>
                <c:ptCount val="38"/>
                <c:pt idx="0">
                  <c:v>3.053809626375989E-3</c:v>
                </c:pt>
                <c:pt idx="1">
                  <c:v>9.570541427736539E-3</c:v>
                </c:pt>
                <c:pt idx="2">
                  <c:v>1.8574063329366702E-2</c:v>
                </c:pt>
                <c:pt idx="3">
                  <c:v>2.9629629629629641E-2</c:v>
                </c:pt>
                <c:pt idx="4">
                  <c:v>4.2455141373566485E-2</c:v>
                </c:pt>
                <c:pt idx="5">
                  <c:v>5.6843674398519888E-2</c:v>
                </c:pt>
                <c:pt idx="6">
                  <c:v>7.2633266081676029E-2</c:v>
                </c:pt>
                <c:pt idx="7">
                  <c:v>8.969193491629085E-2</c:v>
                </c:pt>
                <c:pt idx="8">
                  <c:v>0.10790914507787314</c:v>
                </c:pt>
                <c:pt idx="9">
                  <c:v>0.12719047139481465</c:v>
                </c:pt>
                <c:pt idx="10">
                  <c:v>0.14745403538725807</c:v>
                </c:pt>
                <c:pt idx="11">
                  <c:v>0.16862800198935676</c:v>
                </c:pt>
                <c:pt idx="12">
                  <c:v>0.1906487511279929</c:v>
                </c:pt>
                <c:pt idx="13">
                  <c:v>0.21345949975134007</c:v>
                </c:pt>
                <c:pt idx="14">
                  <c:v>0.2370092364518861</c:v>
                </c:pt>
                <c:pt idx="15">
                  <c:v>0.26125188012103057</c:v>
                </c:pt>
                <c:pt idx="16">
                  <c:v>0.2861456035730664</c:v>
                </c:pt>
                <c:pt idx="17">
                  <c:v>0.31165228148205903</c:v>
                </c:pt>
                <c:pt idx="18">
                  <c:v>0.33773703387289888</c:v>
                </c:pt>
                <c:pt idx="19">
                  <c:v>0.36436784433759811</c:v>
                </c:pt>
                <c:pt idx="20">
                  <c:v>0.39151523757593831</c:v>
                </c:pt>
                <c:pt idx="21">
                  <c:v>0.41915200466340569</c:v>
                </c:pt>
                <c:pt idx="22">
                  <c:v>0.44725296717105434</c:v>
                </c:pt>
                <c:pt idx="23">
                  <c:v>0.47579477324591918</c:v>
                </c:pt>
                <c:pt idx="24">
                  <c:v>0.50475572023115001</c:v>
                </c:pt>
                <c:pt idx="25">
                  <c:v>0.53411559951157983</c:v>
                </c:pt>
                <c:pt idx="26">
                  <c:v>0.5638555601145383</c:v>
                </c:pt>
                <c:pt idx="27">
                  <c:v>0.59395798824765056</c:v>
                </c:pt>
                <c:pt idx="28">
                  <c:v>0.62440640046464901</c:v>
                </c:pt>
                <c:pt idx="29">
                  <c:v>0.65518534855222421</c:v>
                </c:pt>
                <c:pt idx="30">
                  <c:v>0.68628033455130311</c:v>
                </c:pt>
                <c:pt idx="31">
                  <c:v>0.71767773458372275</c:v>
                </c:pt>
                <c:pt idx="32">
                  <c:v>0.74936473036403595</c:v>
                </c:pt>
                <c:pt idx="33">
                  <c:v>0.78132924744669507</c:v>
                </c:pt>
                <c:pt idx="34">
                  <c:v>0.81355989939909312</c:v>
                </c:pt>
                <c:pt idx="35">
                  <c:v>0.84604593720701493</c:v>
                </c:pt>
                <c:pt idx="36">
                  <c:v>0.8787772033157335</c:v>
                </c:pt>
                <c:pt idx="37">
                  <c:v>0.911744089790956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10-4712-8B49-DDCBF9BD646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Sheet1!$N$6:$N$43</c:f>
              <c:numCache>
                <c:formatCode>General</c:formatCode>
                <c:ptCount val="38"/>
                <c:pt idx="0">
                  <c:v>3.053809626375989E-3</c:v>
                </c:pt>
                <c:pt idx="1">
                  <c:v>9.570541427736539E-3</c:v>
                </c:pt>
                <c:pt idx="2">
                  <c:v>1.8574063329366702E-2</c:v>
                </c:pt>
                <c:pt idx="3">
                  <c:v>2.9629629629629641E-2</c:v>
                </c:pt>
                <c:pt idx="4">
                  <c:v>4.2455141373566485E-2</c:v>
                </c:pt>
                <c:pt idx="5">
                  <c:v>5.6843674398519888E-2</c:v>
                </c:pt>
                <c:pt idx="6">
                  <c:v>7.2633266081676029E-2</c:v>
                </c:pt>
                <c:pt idx="7">
                  <c:v>8.969193491629085E-2</c:v>
                </c:pt>
                <c:pt idx="8">
                  <c:v>0.10790914507787314</c:v>
                </c:pt>
                <c:pt idx="9">
                  <c:v>0.12719047139481465</c:v>
                </c:pt>
                <c:pt idx="10">
                  <c:v>0.14745403538725807</c:v>
                </c:pt>
                <c:pt idx="11">
                  <c:v>0.16862800198935676</c:v>
                </c:pt>
                <c:pt idx="12">
                  <c:v>0.1906487511279929</c:v>
                </c:pt>
                <c:pt idx="13">
                  <c:v>0.21345949975134007</c:v>
                </c:pt>
                <c:pt idx="14">
                  <c:v>0.2370092364518861</c:v>
                </c:pt>
                <c:pt idx="15">
                  <c:v>0.26125188012103057</c:v>
                </c:pt>
                <c:pt idx="16">
                  <c:v>0.2861456035730664</c:v>
                </c:pt>
                <c:pt idx="17">
                  <c:v>0.31165228148205903</c:v>
                </c:pt>
                <c:pt idx="18">
                  <c:v>0.33773703387289888</c:v>
                </c:pt>
                <c:pt idx="19">
                  <c:v>0.36436784433759811</c:v>
                </c:pt>
                <c:pt idx="20">
                  <c:v>0.38055965060461777</c:v>
                </c:pt>
                <c:pt idx="21">
                  <c:v>0.38178307302472247</c:v>
                </c:pt>
                <c:pt idx="22">
                  <c:v>0.38287865340174221</c:v>
                </c:pt>
                <c:pt idx="23">
                  <c:v>0.3838642913727694</c:v>
                </c:pt>
                <c:pt idx="24">
                  <c:v>0.38475481125489008</c:v>
                </c:pt>
                <c:pt idx="25">
                  <c:v>0.38556257934797089</c:v>
                </c:pt>
                <c:pt idx="26">
                  <c:v>0.38629798096222534</c:v>
                </c:pt>
                <c:pt idx="27">
                  <c:v>0.3869697924725542</c:v>
                </c:pt>
                <c:pt idx="28">
                  <c:v>0.38758547402038274</c:v>
                </c:pt>
                <c:pt idx="29">
                  <c:v>0.3881514016600715</c:v>
                </c:pt>
                <c:pt idx="30">
                  <c:v>0.3886730528819235</c:v>
                </c:pt>
                <c:pt idx="31">
                  <c:v>0.38915515593741695</c:v>
                </c:pt>
                <c:pt idx="32">
                  <c:v>0.38960181083916512</c:v>
                </c:pt>
                <c:pt idx="33">
                  <c:v>0.39001658803108624</c:v>
                </c:pt>
                <c:pt idx="34">
                  <c:v>0.39040260933165438</c:v>
                </c:pt>
                <c:pt idx="35">
                  <c:v>0.3907626147109472</c:v>
                </c:pt>
                <c:pt idx="36">
                  <c:v>0.39109901767591937</c:v>
                </c:pt>
                <c:pt idx="37">
                  <c:v>0.39141395144047025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A06-8B47-66DDDD29D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191839"/>
        <c:axId val="1496177695"/>
      </c:lineChart>
      <c:catAx>
        <c:axId val="1496191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96177695"/>
        <c:crosses val="autoZero"/>
        <c:auto val="1"/>
        <c:lblAlgn val="ctr"/>
        <c:lblOffset val="100"/>
        <c:noMultiLvlLbl val="0"/>
      </c:catAx>
      <c:valAx>
        <c:axId val="149617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9619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487680</xdr:colOff>
      <xdr:row>5</xdr:row>
      <xdr:rowOff>15240</xdr:rowOff>
    </xdr:from>
    <xdr:to>
      <xdr:col>28</xdr:col>
      <xdr:colOff>556260</xdr:colOff>
      <xdr:row>30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12577-DD7C-5249-7EAA-6D2DAAA7C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5D42-AFF0-4820-B50F-3BBD607733D8}">
  <dimension ref="C2:N43"/>
  <sheetViews>
    <sheetView tabSelected="1" workbookViewId="0">
      <selection activeCell="H3" sqref="H3"/>
    </sheetView>
  </sheetViews>
  <sheetFormatPr defaultRowHeight="14.4" x14ac:dyDescent="0.3"/>
  <cols>
    <col min="7" max="7" width="12" bestFit="1" customWidth="1"/>
    <col min="11" max="11" width="14.33203125" bestFit="1" customWidth="1"/>
  </cols>
  <sheetData>
    <row r="2" spans="3:14" x14ac:dyDescent="0.3">
      <c r="G2" t="s">
        <v>9</v>
      </c>
      <c r="H2">
        <v>1.4999999999999999E-2</v>
      </c>
    </row>
    <row r="3" spans="3:14" x14ac:dyDescent="0.3">
      <c r="G3" t="s">
        <v>11</v>
      </c>
      <c r="H3">
        <v>0.05</v>
      </c>
    </row>
    <row r="4" spans="3:14" x14ac:dyDescent="0.3">
      <c r="G4" t="s">
        <v>10</v>
      </c>
      <c r="H4">
        <v>0.01</v>
      </c>
    </row>
    <row r="5" spans="3:14" x14ac:dyDescent="0.3">
      <c r="C5" t="s">
        <v>0</v>
      </c>
      <c r="D5" t="s">
        <v>1</v>
      </c>
      <c r="E5" t="s">
        <v>2</v>
      </c>
      <c r="F5" t="s">
        <v>3</v>
      </c>
      <c r="G5" t="s">
        <v>7</v>
      </c>
      <c r="I5" t="s">
        <v>4</v>
      </c>
      <c r="J5" t="s">
        <v>5</v>
      </c>
      <c r="K5" t="s">
        <v>8</v>
      </c>
      <c r="L5" t="s">
        <v>6</v>
      </c>
      <c r="M5" t="s">
        <v>12</v>
      </c>
      <c r="N5" t="s">
        <v>13</v>
      </c>
    </row>
    <row r="6" spans="3:14" x14ac:dyDescent="0.3">
      <c r="C6">
        <v>0.01</v>
      </c>
      <c r="D6">
        <v>1</v>
      </c>
      <c r="E6">
        <f>D6*C6</f>
        <v>0.01</v>
      </c>
      <c r="F6">
        <f>D6+2*C6</f>
        <v>1.02</v>
      </c>
      <c r="G6">
        <f>(E6/F6)^(2/3)</f>
        <v>4.5807144395639827E-2</v>
      </c>
      <c r="H6">
        <f>G6*SQRT($H$4)/$H$2</f>
        <v>0.3053809626375989</v>
      </c>
      <c r="I6">
        <f>H6*E6</f>
        <v>3.053809626375989E-3</v>
      </c>
      <c r="J6">
        <v>0.4</v>
      </c>
      <c r="K6">
        <f>($H$3+I6/J6)*$H$2</f>
        <v>8.6451786098909955E-4</v>
      </c>
      <c r="L6">
        <f>G6*SQRT($H$4)/K6</f>
        <v>5.2985769829245202</v>
      </c>
      <c r="M6">
        <f>L6*E6</f>
        <v>5.2985769829245202E-2</v>
      </c>
      <c r="N6">
        <f>MIN(M6,I6)</f>
        <v>3.053809626375989E-3</v>
      </c>
    </row>
    <row r="7" spans="3:14" x14ac:dyDescent="0.3">
      <c r="C7">
        <v>0.02</v>
      </c>
      <c r="D7">
        <f>D6</f>
        <v>1</v>
      </c>
      <c r="E7">
        <f t="shared" ref="E7:E27" si="0">D7*C7</f>
        <v>0.02</v>
      </c>
      <c r="F7">
        <f t="shared" ref="F7:F27" si="1">D7+2*C7</f>
        <v>1.04</v>
      </c>
      <c r="G7">
        <f t="shared" ref="G7:G27" si="2">(E7/F7)^(2/3)</f>
        <v>7.1779060708024034E-2</v>
      </c>
      <c r="H7">
        <f>G7*SQRT($H$4)/$H$2</f>
        <v>0.47852707138682693</v>
      </c>
      <c r="I7">
        <f t="shared" ref="I7:I27" si="3">H7*E7</f>
        <v>9.570541427736539E-3</v>
      </c>
      <c r="J7">
        <f>J6</f>
        <v>0.4</v>
      </c>
      <c r="K7">
        <f>($H$3+I7/J7)*$H$2</f>
        <v>1.1088953035401203E-3</v>
      </c>
      <c r="L7">
        <f t="shared" ref="L7:L27" si="4">G7*SQRT($H$4)/K7</f>
        <v>6.4730241420331742</v>
      </c>
      <c r="M7">
        <f t="shared" ref="M7:M27" si="5">L7*E7</f>
        <v>0.1294604828406635</v>
      </c>
      <c r="N7">
        <f t="shared" ref="N7:N43" si="6">MIN(M7,I7)</f>
        <v>9.570541427736539E-3</v>
      </c>
    </row>
    <row r="8" spans="3:14" x14ac:dyDescent="0.3">
      <c r="C8">
        <v>0.03</v>
      </c>
      <c r="D8">
        <f t="shared" ref="D8:D43" si="7">D7</f>
        <v>1</v>
      </c>
      <c r="E8">
        <f t="shared" si="0"/>
        <v>0.03</v>
      </c>
      <c r="F8">
        <f t="shared" si="1"/>
        <v>1.06</v>
      </c>
      <c r="G8">
        <f t="shared" si="2"/>
        <v>9.2870316646833512E-2</v>
      </c>
      <c r="H8">
        <f>G8*SQRT($H$4)/$H$2</f>
        <v>0.61913544431222345</v>
      </c>
      <c r="I8">
        <f t="shared" si="3"/>
        <v>1.8574063329366702E-2</v>
      </c>
      <c r="J8">
        <f t="shared" ref="J8:J43" si="8">J7</f>
        <v>0.4</v>
      </c>
      <c r="K8">
        <f>($H$3+I8/J8)*$H$2</f>
        <v>1.4465273748512514E-3</v>
      </c>
      <c r="L8">
        <f t="shared" si="4"/>
        <v>6.4202253107296716</v>
      </c>
      <c r="M8">
        <f t="shared" si="5"/>
        <v>0.19260675932189014</v>
      </c>
      <c r="N8">
        <f t="shared" si="6"/>
        <v>1.8574063329366702E-2</v>
      </c>
    </row>
    <row r="9" spans="3:14" x14ac:dyDescent="0.3">
      <c r="C9">
        <v>0.04</v>
      </c>
      <c r="D9">
        <f t="shared" si="7"/>
        <v>1</v>
      </c>
      <c r="E9">
        <f t="shared" si="0"/>
        <v>0.04</v>
      </c>
      <c r="F9">
        <f t="shared" si="1"/>
        <v>1.08</v>
      </c>
      <c r="G9">
        <f t="shared" si="2"/>
        <v>0.11111111111111115</v>
      </c>
      <c r="H9">
        <f>G9*SQRT($H$4)/$H$2</f>
        <v>0.74074074074074103</v>
      </c>
      <c r="I9">
        <f t="shared" si="3"/>
        <v>2.9629629629629641E-2</v>
      </c>
      <c r="J9">
        <f t="shared" si="8"/>
        <v>0.4</v>
      </c>
      <c r="K9">
        <f>($H$3+I9/J9)*$H$2</f>
        <v>1.8611111111111113E-3</v>
      </c>
      <c r="L9">
        <f t="shared" si="4"/>
        <v>5.9701492537313445</v>
      </c>
      <c r="M9">
        <f t="shared" si="5"/>
        <v>0.23880597014925378</v>
      </c>
      <c r="N9">
        <f t="shared" si="6"/>
        <v>2.9629629629629641E-2</v>
      </c>
    </row>
    <row r="10" spans="3:14" x14ac:dyDescent="0.3">
      <c r="C10">
        <v>0.05</v>
      </c>
      <c r="D10">
        <f t="shared" si="7"/>
        <v>1</v>
      </c>
      <c r="E10">
        <f t="shared" si="0"/>
        <v>0.05</v>
      </c>
      <c r="F10">
        <f t="shared" si="1"/>
        <v>1.1000000000000001</v>
      </c>
      <c r="G10">
        <f t="shared" si="2"/>
        <v>0.12736542412069946</v>
      </c>
      <c r="H10">
        <f>G10*SQRT($H$4)/$H$2</f>
        <v>0.8491028274713297</v>
      </c>
      <c r="I10">
        <f t="shared" si="3"/>
        <v>4.2455141373566485E-2</v>
      </c>
      <c r="J10">
        <f t="shared" si="8"/>
        <v>0.4</v>
      </c>
      <c r="K10">
        <f>($H$3+I10/J10)*$H$2</f>
        <v>2.3420678015087433E-3</v>
      </c>
      <c r="L10">
        <f t="shared" si="4"/>
        <v>5.4381612709355194</v>
      </c>
      <c r="M10">
        <f t="shared" si="5"/>
        <v>0.27190806354677599</v>
      </c>
      <c r="N10">
        <f t="shared" si="6"/>
        <v>4.2455141373566485E-2</v>
      </c>
    </row>
    <row r="11" spans="3:14" x14ac:dyDescent="0.3">
      <c r="C11">
        <v>0.06</v>
      </c>
      <c r="D11">
        <f t="shared" si="7"/>
        <v>1</v>
      </c>
      <c r="E11">
        <f t="shared" si="0"/>
        <v>0.06</v>
      </c>
      <c r="F11">
        <f t="shared" si="1"/>
        <v>1.1200000000000001</v>
      </c>
      <c r="G11">
        <f t="shared" si="2"/>
        <v>0.14210918599629971</v>
      </c>
      <c r="H11">
        <f>G11*SQRT($H$4)/$H$2</f>
        <v>0.94739457330866483</v>
      </c>
      <c r="I11">
        <f t="shared" si="3"/>
        <v>5.6843674398519888E-2</v>
      </c>
      <c r="J11">
        <f t="shared" si="8"/>
        <v>0.4</v>
      </c>
      <c r="K11">
        <f>($H$3+I11/J11)*$H$2</f>
        <v>2.8816377899444959E-3</v>
      </c>
      <c r="L11">
        <f t="shared" si="4"/>
        <v>4.9315422809969789</v>
      </c>
      <c r="M11">
        <f t="shared" si="5"/>
        <v>0.2958925368598187</v>
      </c>
      <c r="N11">
        <f t="shared" si="6"/>
        <v>5.6843674398519888E-2</v>
      </c>
    </row>
    <row r="12" spans="3:14" x14ac:dyDescent="0.3">
      <c r="C12">
        <v>7.0000000000000007E-2</v>
      </c>
      <c r="D12">
        <f t="shared" si="7"/>
        <v>1</v>
      </c>
      <c r="E12">
        <f t="shared" si="0"/>
        <v>7.0000000000000007E-2</v>
      </c>
      <c r="F12">
        <f t="shared" si="1"/>
        <v>1.1400000000000001</v>
      </c>
      <c r="G12">
        <f t="shared" si="2"/>
        <v>0.1556427130321629</v>
      </c>
      <c r="H12">
        <f>G12*SQRT($H$4)/$H$2</f>
        <v>1.037618086881086</v>
      </c>
      <c r="I12">
        <f t="shared" si="3"/>
        <v>7.2633266081676029E-2</v>
      </c>
      <c r="J12">
        <f t="shared" si="8"/>
        <v>0.4</v>
      </c>
      <c r="K12">
        <f>($H$3+I12/J12)*$H$2</f>
        <v>3.4737474780628511E-3</v>
      </c>
      <c r="L12">
        <f t="shared" si="4"/>
        <v>4.4805419511655948</v>
      </c>
      <c r="M12">
        <f t="shared" si="5"/>
        <v>0.31363793658159167</v>
      </c>
      <c r="N12">
        <f t="shared" si="6"/>
        <v>7.2633266081676029E-2</v>
      </c>
    </row>
    <row r="13" spans="3:14" x14ac:dyDescent="0.3">
      <c r="C13">
        <v>0.08</v>
      </c>
      <c r="D13">
        <f t="shared" si="7"/>
        <v>1</v>
      </c>
      <c r="E13">
        <f t="shared" si="0"/>
        <v>0.08</v>
      </c>
      <c r="F13">
        <f t="shared" si="1"/>
        <v>1.1599999999999999</v>
      </c>
      <c r="G13">
        <f t="shared" si="2"/>
        <v>0.16817237796804532</v>
      </c>
      <c r="H13">
        <f>G13*SQRT($H$4)/$H$2</f>
        <v>1.1211491864536356</v>
      </c>
      <c r="I13">
        <f t="shared" si="3"/>
        <v>8.969193491629085E-2</v>
      </c>
      <c r="J13">
        <f t="shared" si="8"/>
        <v>0.4</v>
      </c>
      <c r="K13">
        <f>($H$3+I13/J13)*$H$2</f>
        <v>4.1134475593609067E-3</v>
      </c>
      <c r="L13">
        <f t="shared" si="4"/>
        <v>4.0883559481714595</v>
      </c>
      <c r="M13">
        <f t="shared" si="5"/>
        <v>0.32706847585371679</v>
      </c>
      <c r="N13">
        <f t="shared" si="6"/>
        <v>8.969193491629085E-2</v>
      </c>
    </row>
    <row r="14" spans="3:14" x14ac:dyDescent="0.3">
      <c r="C14">
        <v>0.09</v>
      </c>
      <c r="D14">
        <f t="shared" si="7"/>
        <v>1</v>
      </c>
      <c r="E14">
        <f t="shared" si="0"/>
        <v>0.09</v>
      </c>
      <c r="F14">
        <f t="shared" si="1"/>
        <v>1.18</v>
      </c>
      <c r="G14">
        <f t="shared" si="2"/>
        <v>0.17984857512978852</v>
      </c>
      <c r="H14">
        <f>G14*SQRT($H$4)/$H$2</f>
        <v>1.198990500865257</v>
      </c>
      <c r="I14">
        <f t="shared" si="3"/>
        <v>0.10790914507787314</v>
      </c>
      <c r="J14">
        <f t="shared" si="8"/>
        <v>0.4</v>
      </c>
      <c r="K14">
        <f>($H$3+I14/J14)*$H$2</f>
        <v>4.7965929404202422E-3</v>
      </c>
      <c r="L14">
        <f t="shared" si="4"/>
        <v>3.7495067303758223</v>
      </c>
      <c r="M14">
        <f t="shared" si="5"/>
        <v>0.33745560573382399</v>
      </c>
      <c r="N14">
        <f t="shared" si="6"/>
        <v>0.10790914507787314</v>
      </c>
    </row>
    <row r="15" spans="3:14" x14ac:dyDescent="0.3">
      <c r="C15">
        <v>0.1</v>
      </c>
      <c r="D15">
        <f t="shared" si="7"/>
        <v>1</v>
      </c>
      <c r="E15">
        <f t="shared" si="0"/>
        <v>0.1</v>
      </c>
      <c r="F15">
        <f t="shared" si="1"/>
        <v>1.2</v>
      </c>
      <c r="G15">
        <f t="shared" si="2"/>
        <v>0.19078570709222198</v>
      </c>
      <c r="H15">
        <f>G15*SQRT($H$4)/$H$2</f>
        <v>1.2719047139481465</v>
      </c>
      <c r="I15">
        <f t="shared" si="3"/>
        <v>0.12719047139481465</v>
      </c>
      <c r="J15">
        <f t="shared" si="8"/>
        <v>0.4</v>
      </c>
      <c r="K15">
        <f>($H$3+I15/J15)*$H$2</f>
        <v>5.5196426773055493E-3</v>
      </c>
      <c r="L15">
        <f t="shared" si="4"/>
        <v>3.4564865562159053</v>
      </c>
      <c r="M15">
        <f t="shared" si="5"/>
        <v>0.34564865562159053</v>
      </c>
      <c r="N15">
        <f t="shared" si="6"/>
        <v>0.12719047139481465</v>
      </c>
    </row>
    <row r="16" spans="3:14" x14ac:dyDescent="0.3">
      <c r="C16">
        <v>0.11</v>
      </c>
      <c r="D16">
        <f t="shared" si="7"/>
        <v>1</v>
      </c>
      <c r="E16">
        <f t="shared" si="0"/>
        <v>0.11</v>
      </c>
      <c r="F16">
        <f t="shared" si="1"/>
        <v>1.22</v>
      </c>
      <c r="G16">
        <f t="shared" si="2"/>
        <v>0.20107368461898828</v>
      </c>
      <c r="H16">
        <f>G16*SQRT($H$4)/$H$2</f>
        <v>1.3404912307932553</v>
      </c>
      <c r="I16">
        <f t="shared" si="3"/>
        <v>0.14745403538725807</v>
      </c>
      <c r="J16">
        <f t="shared" si="8"/>
        <v>0.4</v>
      </c>
      <c r="K16">
        <f>($H$3+I16/J16)*$H$2</f>
        <v>6.2795263270221764E-3</v>
      </c>
      <c r="L16">
        <f t="shared" si="4"/>
        <v>3.202051781417401</v>
      </c>
      <c r="M16">
        <f t="shared" si="5"/>
        <v>0.35222569595591413</v>
      </c>
      <c r="N16">
        <f t="shared" si="6"/>
        <v>0.14745403538725807</v>
      </c>
    </row>
    <row r="17" spans="3:14" x14ac:dyDescent="0.3">
      <c r="C17">
        <v>0.12</v>
      </c>
      <c r="D17">
        <f t="shared" si="7"/>
        <v>1</v>
      </c>
      <c r="E17">
        <f t="shared" si="0"/>
        <v>0.12</v>
      </c>
      <c r="F17">
        <f t="shared" si="1"/>
        <v>1.24</v>
      </c>
      <c r="G17">
        <f t="shared" si="2"/>
        <v>0.21078500248669593</v>
      </c>
      <c r="H17">
        <f>G17*SQRT($H$4)/$H$2</f>
        <v>1.4052333499113063</v>
      </c>
      <c r="I17">
        <f t="shared" si="3"/>
        <v>0.16862800198935676</v>
      </c>
      <c r="J17">
        <f t="shared" si="8"/>
        <v>0.4</v>
      </c>
      <c r="K17">
        <f>($H$3+I17/J17)*$H$2</f>
        <v>7.0735500746008772E-3</v>
      </c>
      <c r="L17">
        <f t="shared" si="4"/>
        <v>2.9799040123228284</v>
      </c>
      <c r="M17">
        <f t="shared" si="5"/>
        <v>0.3575884814787394</v>
      </c>
      <c r="N17">
        <f t="shared" si="6"/>
        <v>0.16862800198935676</v>
      </c>
    </row>
    <row r="18" spans="3:14" x14ac:dyDescent="0.3">
      <c r="C18">
        <v>0.13</v>
      </c>
      <c r="D18">
        <f t="shared" si="7"/>
        <v>1</v>
      </c>
      <c r="E18">
        <f t="shared" si="0"/>
        <v>0.13</v>
      </c>
      <c r="F18">
        <f t="shared" si="1"/>
        <v>1.26</v>
      </c>
      <c r="G18">
        <f t="shared" si="2"/>
        <v>0.21997932822460714</v>
      </c>
      <c r="H18">
        <f>G18*SQRT($H$4)/$H$2</f>
        <v>1.4665288548307145</v>
      </c>
      <c r="I18">
        <f t="shared" si="3"/>
        <v>0.1906487511279929</v>
      </c>
      <c r="J18">
        <f t="shared" si="8"/>
        <v>0.4</v>
      </c>
      <c r="K18">
        <f>($H$3+I18/J18)*$H$2</f>
        <v>7.8993281672997337E-3</v>
      </c>
      <c r="L18">
        <f t="shared" si="4"/>
        <v>2.7847852825666788</v>
      </c>
      <c r="M18">
        <f t="shared" si="5"/>
        <v>0.36202208673366826</v>
      </c>
      <c r="N18">
        <f t="shared" si="6"/>
        <v>0.1906487511279929</v>
      </c>
    </row>
    <row r="19" spans="3:14" x14ac:dyDescent="0.3">
      <c r="C19">
        <v>0.14000000000000001</v>
      </c>
      <c r="D19">
        <f t="shared" si="7"/>
        <v>1</v>
      </c>
      <c r="E19">
        <f t="shared" si="0"/>
        <v>0.14000000000000001</v>
      </c>
      <c r="F19">
        <f t="shared" si="1"/>
        <v>1.28</v>
      </c>
      <c r="G19">
        <f t="shared" si="2"/>
        <v>0.22870660687643574</v>
      </c>
      <c r="H19">
        <f>G19*SQRT($H$4)/$H$2</f>
        <v>1.5247107125095718</v>
      </c>
      <c r="I19">
        <f t="shared" si="3"/>
        <v>0.21345949975134007</v>
      </c>
      <c r="J19">
        <f t="shared" si="8"/>
        <v>0.4</v>
      </c>
      <c r="K19">
        <f>($H$3+I19/J19)*$H$2</f>
        <v>8.7547312406752523E-3</v>
      </c>
      <c r="L19">
        <f t="shared" si="4"/>
        <v>2.6123772459609578</v>
      </c>
      <c r="M19">
        <f t="shared" si="5"/>
        <v>0.36573281443453415</v>
      </c>
      <c r="N19">
        <f t="shared" si="6"/>
        <v>0.21345949975134007</v>
      </c>
    </row>
    <row r="20" spans="3:14" x14ac:dyDescent="0.3">
      <c r="C20">
        <v>0.15</v>
      </c>
      <c r="D20">
        <f t="shared" si="7"/>
        <v>1</v>
      </c>
      <c r="E20">
        <f t="shared" si="0"/>
        <v>0.15</v>
      </c>
      <c r="F20">
        <f t="shared" si="1"/>
        <v>1.3</v>
      </c>
      <c r="G20">
        <f t="shared" si="2"/>
        <v>0.2370092364518861</v>
      </c>
      <c r="H20">
        <f>G20*SQRT($H$4)/$H$2</f>
        <v>1.5800615763459074</v>
      </c>
      <c r="I20">
        <f t="shared" si="3"/>
        <v>0.2370092364518861</v>
      </c>
      <c r="J20">
        <f t="shared" si="8"/>
        <v>0.4</v>
      </c>
      <c r="K20">
        <f>($H$3+I20/J20)*$H$2</f>
        <v>9.6378463669457293E-3</v>
      </c>
      <c r="L20">
        <f t="shared" si="4"/>
        <v>2.4591514268658679</v>
      </c>
      <c r="M20">
        <f t="shared" si="5"/>
        <v>0.36887271402988014</v>
      </c>
      <c r="N20">
        <f t="shared" si="6"/>
        <v>0.2370092364518861</v>
      </c>
    </row>
    <row r="21" spans="3:14" x14ac:dyDescent="0.3">
      <c r="C21">
        <v>0.16</v>
      </c>
      <c r="D21">
        <f t="shared" si="7"/>
        <v>1</v>
      </c>
      <c r="E21">
        <f t="shared" si="0"/>
        <v>0.16</v>
      </c>
      <c r="F21">
        <f t="shared" si="1"/>
        <v>1.32</v>
      </c>
      <c r="G21">
        <f t="shared" si="2"/>
        <v>0.24492363761346614</v>
      </c>
      <c r="H21">
        <f>G21*SQRT($H$4)/$H$2</f>
        <v>1.632824250756441</v>
      </c>
      <c r="I21">
        <f t="shared" si="3"/>
        <v>0.26125188012103057</v>
      </c>
      <c r="J21">
        <f t="shared" si="8"/>
        <v>0.4</v>
      </c>
      <c r="K21">
        <f>($H$3+I21/J21)*$H$2</f>
        <v>1.0546945504538646E-2</v>
      </c>
      <c r="L21">
        <f t="shared" si="4"/>
        <v>2.3222234106364601</v>
      </c>
      <c r="M21">
        <f t="shared" si="5"/>
        <v>0.37155574570183364</v>
      </c>
      <c r="N21">
        <f t="shared" si="6"/>
        <v>0.26125188012103057</v>
      </c>
    </row>
    <row r="22" spans="3:14" x14ac:dyDescent="0.3">
      <c r="C22">
        <v>0.17</v>
      </c>
      <c r="D22">
        <f t="shared" si="7"/>
        <v>1</v>
      </c>
      <c r="E22">
        <f t="shared" si="0"/>
        <v>0.17</v>
      </c>
      <c r="F22">
        <f t="shared" si="1"/>
        <v>1.34</v>
      </c>
      <c r="G22">
        <f t="shared" si="2"/>
        <v>0.2524814149174115</v>
      </c>
      <c r="H22">
        <f>G22*SQRT($H$4)/$H$2</f>
        <v>1.6832094327827434</v>
      </c>
      <c r="I22">
        <f t="shared" si="3"/>
        <v>0.2861456035730664</v>
      </c>
      <c r="J22">
        <f t="shared" si="8"/>
        <v>0.4</v>
      </c>
      <c r="K22">
        <f>($H$3+I22/J22)*$H$2</f>
        <v>1.1480460133989989E-2</v>
      </c>
      <c r="L22">
        <f t="shared" si="4"/>
        <v>2.19922731293578</v>
      </c>
      <c r="M22">
        <f t="shared" si="5"/>
        <v>0.37386864319908264</v>
      </c>
      <c r="N22">
        <f t="shared" si="6"/>
        <v>0.2861456035730664</v>
      </c>
    </row>
    <row r="23" spans="3:14" x14ac:dyDescent="0.3">
      <c r="C23">
        <v>0.18</v>
      </c>
      <c r="D23">
        <f t="shared" si="7"/>
        <v>1</v>
      </c>
      <c r="E23">
        <f t="shared" si="0"/>
        <v>0.18</v>
      </c>
      <c r="F23">
        <f t="shared" si="1"/>
        <v>1.3599999999999999</v>
      </c>
      <c r="G23">
        <f t="shared" si="2"/>
        <v>0.25971023456838249</v>
      </c>
      <c r="H23">
        <f>G23*SQRT($H$4)/$H$2</f>
        <v>1.7314015637892168</v>
      </c>
      <c r="I23">
        <f t="shared" si="3"/>
        <v>0.31165228148205903</v>
      </c>
      <c r="J23">
        <f t="shared" si="8"/>
        <v>0.4</v>
      </c>
      <c r="K23">
        <f>($H$3+I23/J23)*$H$2</f>
        <v>1.2436960555577215E-2</v>
      </c>
      <c r="L23">
        <f t="shared" si="4"/>
        <v>2.0882130598373441</v>
      </c>
      <c r="M23">
        <f t="shared" si="5"/>
        <v>0.3758783507707219</v>
      </c>
      <c r="N23">
        <f t="shared" si="6"/>
        <v>0.31165228148205903</v>
      </c>
    </row>
    <row r="24" spans="3:14" x14ac:dyDescent="0.3">
      <c r="C24">
        <v>0.19</v>
      </c>
      <c r="D24">
        <f t="shared" si="7"/>
        <v>1</v>
      </c>
      <c r="E24">
        <f t="shared" si="0"/>
        <v>0.19</v>
      </c>
      <c r="F24">
        <f t="shared" si="1"/>
        <v>1.38</v>
      </c>
      <c r="G24">
        <f t="shared" si="2"/>
        <v>0.26663450042597275</v>
      </c>
      <c r="H24">
        <f>G24*SQRT($H$4)/$H$2</f>
        <v>1.777563336173152</v>
      </c>
      <c r="I24">
        <f t="shared" si="3"/>
        <v>0.33773703387289888</v>
      </c>
      <c r="J24">
        <f t="shared" si="8"/>
        <v>0.4</v>
      </c>
      <c r="K24">
        <f>($H$3+I24/J24)*$H$2</f>
        <v>1.3415138770233708E-2</v>
      </c>
      <c r="L24">
        <f t="shared" si="4"/>
        <v>1.9875642361419097</v>
      </c>
      <c r="M24">
        <f t="shared" si="5"/>
        <v>0.37763720486696284</v>
      </c>
      <c r="N24">
        <f t="shared" si="6"/>
        <v>0.33773703387289888</v>
      </c>
    </row>
    <row r="25" spans="3:14" x14ac:dyDescent="0.3">
      <c r="C25">
        <v>0.2</v>
      </c>
      <c r="D25">
        <f t="shared" si="7"/>
        <v>1</v>
      </c>
      <c r="E25">
        <f t="shared" si="0"/>
        <v>0.2</v>
      </c>
      <c r="F25">
        <f t="shared" si="1"/>
        <v>1.4</v>
      </c>
      <c r="G25">
        <f t="shared" si="2"/>
        <v>0.27327588325319851</v>
      </c>
      <c r="H25">
        <f>G25*SQRT($H$4)/$H$2</f>
        <v>1.8218392216879904</v>
      </c>
      <c r="I25">
        <f t="shared" si="3"/>
        <v>0.36436784433759811</v>
      </c>
      <c r="J25">
        <f t="shared" si="8"/>
        <v>0.4</v>
      </c>
      <c r="K25">
        <f>($H$3+I25/J25)*$H$2</f>
        <v>1.4413794162659928E-2</v>
      </c>
      <c r="L25">
        <f t="shared" si="4"/>
        <v>1.8959330220015302</v>
      </c>
      <c r="M25">
        <f t="shared" si="5"/>
        <v>0.37918660440030605</v>
      </c>
      <c r="N25">
        <f t="shared" si="6"/>
        <v>0.36436784433759811</v>
      </c>
    </row>
    <row r="26" spans="3:14" x14ac:dyDescent="0.3">
      <c r="C26">
        <v>0.21</v>
      </c>
      <c r="D26">
        <f t="shared" si="7"/>
        <v>1</v>
      </c>
      <c r="E26">
        <f t="shared" si="0"/>
        <v>0.21</v>
      </c>
      <c r="F26">
        <f t="shared" si="1"/>
        <v>1.42</v>
      </c>
      <c r="G26">
        <f t="shared" si="2"/>
        <v>0.27965374112567021</v>
      </c>
      <c r="H26">
        <f>G26*SQRT($H$4)/$H$2</f>
        <v>1.8643582741711349</v>
      </c>
      <c r="I26">
        <f t="shared" si="3"/>
        <v>0.39151523757593831</v>
      </c>
      <c r="J26">
        <f t="shared" si="8"/>
        <v>0.4</v>
      </c>
      <c r="K26">
        <f>($H$3+I26/J26)*$H$2</f>
        <v>1.5431821409097685E-2</v>
      </c>
      <c r="L26">
        <f t="shared" si="4"/>
        <v>1.8121888124029417</v>
      </c>
      <c r="M26">
        <f t="shared" si="5"/>
        <v>0.38055965060461777</v>
      </c>
      <c r="N26">
        <f t="shared" si="6"/>
        <v>0.38055965060461777</v>
      </c>
    </row>
    <row r="27" spans="3:14" x14ac:dyDescent="0.3">
      <c r="C27">
        <v>0.22</v>
      </c>
      <c r="D27">
        <f t="shared" si="7"/>
        <v>1</v>
      </c>
      <c r="E27">
        <f t="shared" si="0"/>
        <v>0.22</v>
      </c>
      <c r="F27">
        <f t="shared" si="1"/>
        <v>1.44</v>
      </c>
      <c r="G27">
        <f t="shared" si="2"/>
        <v>0.28578545772504932</v>
      </c>
      <c r="H27">
        <f>G27*SQRT($H$4)/$H$2</f>
        <v>1.9052363848336622</v>
      </c>
      <c r="I27">
        <f t="shared" si="3"/>
        <v>0.41915200466340569</v>
      </c>
      <c r="J27">
        <f t="shared" si="8"/>
        <v>0.4</v>
      </c>
      <c r="K27">
        <f>($H$3+I27/J27)*$H$2</f>
        <v>1.6468200174877712E-2</v>
      </c>
      <c r="L27">
        <f t="shared" si="4"/>
        <v>1.7353776046578295</v>
      </c>
      <c r="M27">
        <f t="shared" si="5"/>
        <v>0.38178307302472247</v>
      </c>
      <c r="N27">
        <f t="shared" si="6"/>
        <v>0.38178307302472247</v>
      </c>
    </row>
    <row r="28" spans="3:14" x14ac:dyDescent="0.3">
      <c r="C28">
        <v>0.23</v>
      </c>
      <c r="D28">
        <f t="shared" si="7"/>
        <v>1</v>
      </c>
      <c r="E28">
        <f t="shared" ref="E28:E43" si="9">D28*C28</f>
        <v>0.23</v>
      </c>
      <c r="F28">
        <f t="shared" ref="F28:F43" si="10">D28+2*C28</f>
        <v>1.46</v>
      </c>
      <c r="G28">
        <f t="shared" ref="G28:G43" si="11">(E28/F28)^(2/3)</f>
        <v>0.29168671772025279</v>
      </c>
      <c r="H28">
        <f>G28*SQRT($H$4)/$H$2</f>
        <v>1.9445781181350188</v>
      </c>
      <c r="I28">
        <f t="shared" ref="I28:I43" si="12">H28*E28</f>
        <v>0.44725296717105434</v>
      </c>
      <c r="J28">
        <f t="shared" si="8"/>
        <v>0.4</v>
      </c>
      <c r="K28">
        <f>($H$3+I28/J28)*$H$2</f>
        <v>1.7521986268914536E-2</v>
      </c>
      <c r="L28">
        <f t="shared" ref="L28:L43" si="13">G28*SQRT($H$4)/K28</f>
        <v>1.664689797398879</v>
      </c>
      <c r="M28">
        <f t="shared" ref="M28:M43" si="14">L28*E28</f>
        <v>0.38287865340174221</v>
      </c>
      <c r="N28">
        <f t="shared" si="6"/>
        <v>0.38287865340174221</v>
      </c>
    </row>
    <row r="29" spans="3:14" x14ac:dyDescent="0.3">
      <c r="C29">
        <v>0.24</v>
      </c>
      <c r="D29">
        <f t="shared" si="7"/>
        <v>1</v>
      </c>
      <c r="E29">
        <f t="shared" si="9"/>
        <v>0.24</v>
      </c>
      <c r="F29">
        <f t="shared" si="10"/>
        <v>1.48</v>
      </c>
      <c r="G29">
        <f t="shared" si="11"/>
        <v>0.29737173327869948</v>
      </c>
      <c r="H29">
        <f>G29*SQRT($H$4)/$H$2</f>
        <v>1.9824782218579966</v>
      </c>
      <c r="I29">
        <f t="shared" si="12"/>
        <v>0.47579477324591918</v>
      </c>
      <c r="J29">
        <f t="shared" si="8"/>
        <v>0.4</v>
      </c>
      <c r="K29">
        <f>($H$3+I29/J29)*$H$2</f>
        <v>1.859230399672197E-2</v>
      </c>
      <c r="L29">
        <f t="shared" si="13"/>
        <v>1.5994345473865392</v>
      </c>
      <c r="M29">
        <f t="shared" si="14"/>
        <v>0.3838642913727694</v>
      </c>
      <c r="N29">
        <f t="shared" si="6"/>
        <v>0.3838642913727694</v>
      </c>
    </row>
    <row r="30" spans="3:14" x14ac:dyDescent="0.3">
      <c r="C30">
        <v>0.25</v>
      </c>
      <c r="D30">
        <f t="shared" si="7"/>
        <v>1</v>
      </c>
      <c r="E30">
        <f t="shared" si="9"/>
        <v>0.25</v>
      </c>
      <c r="F30">
        <f t="shared" si="10"/>
        <v>1.5</v>
      </c>
      <c r="G30">
        <f t="shared" si="11"/>
        <v>0.30285343213868998</v>
      </c>
      <c r="H30">
        <f>G30*SQRT($H$4)/$H$2</f>
        <v>2.0190228809246</v>
      </c>
      <c r="I30">
        <f t="shared" si="12"/>
        <v>0.50475572023115001</v>
      </c>
      <c r="J30">
        <f t="shared" si="8"/>
        <v>0.4</v>
      </c>
      <c r="K30">
        <f>($H$3+I30/J30)*$H$2</f>
        <v>1.9678339508668121E-2</v>
      </c>
      <c r="L30">
        <f t="shared" si="13"/>
        <v>1.5390192450195603</v>
      </c>
      <c r="M30">
        <f t="shared" si="14"/>
        <v>0.38475481125489008</v>
      </c>
      <c r="N30">
        <f t="shared" si="6"/>
        <v>0.38475481125489008</v>
      </c>
    </row>
    <row r="31" spans="3:14" x14ac:dyDescent="0.3">
      <c r="C31">
        <v>0.26</v>
      </c>
      <c r="D31">
        <f t="shared" si="7"/>
        <v>1</v>
      </c>
      <c r="E31">
        <f t="shared" si="9"/>
        <v>0.26</v>
      </c>
      <c r="F31">
        <f t="shared" si="10"/>
        <v>1.52</v>
      </c>
      <c r="G31">
        <f t="shared" si="11"/>
        <v>0.3081436151028345</v>
      </c>
      <c r="H31">
        <f>G31*SQRT($H$4)/$H$2</f>
        <v>2.0542907673522302</v>
      </c>
      <c r="I31">
        <f t="shared" si="12"/>
        <v>0.53411559951157983</v>
      </c>
      <c r="J31">
        <f t="shared" si="8"/>
        <v>0.4</v>
      </c>
      <c r="K31">
        <f>($H$3+I31/J31)*$H$2</f>
        <v>2.0779334981684244E-2</v>
      </c>
      <c r="L31">
        <f t="shared" si="13"/>
        <v>1.4829329974921956</v>
      </c>
      <c r="M31">
        <f t="shared" si="14"/>
        <v>0.38556257934797089</v>
      </c>
      <c r="N31">
        <f t="shared" si="6"/>
        <v>0.38556257934797089</v>
      </c>
    </row>
    <row r="32" spans="3:14" x14ac:dyDescent="0.3">
      <c r="C32">
        <v>0.27</v>
      </c>
      <c r="D32">
        <f t="shared" si="7"/>
        <v>1</v>
      </c>
      <c r="E32">
        <f t="shared" si="9"/>
        <v>0.27</v>
      </c>
      <c r="F32">
        <f t="shared" si="10"/>
        <v>1.54</v>
      </c>
      <c r="G32">
        <f t="shared" si="11"/>
        <v>0.31325308895252124</v>
      </c>
      <c r="H32">
        <f>G32*SQRT($H$4)/$H$2</f>
        <v>2.0883539263501416</v>
      </c>
      <c r="I32">
        <f t="shared" si="12"/>
        <v>0.5638555601145383</v>
      </c>
      <c r="J32">
        <f t="shared" si="8"/>
        <v>0.4</v>
      </c>
      <c r="K32">
        <f>($H$3+I32/J32)*$H$2</f>
        <v>2.1894583504295184E-2</v>
      </c>
      <c r="L32">
        <f t="shared" si="13"/>
        <v>1.4307332628230567</v>
      </c>
      <c r="M32">
        <f t="shared" si="14"/>
        <v>0.38629798096222534</v>
      </c>
      <c r="N32">
        <f t="shared" si="6"/>
        <v>0.38629798096222534</v>
      </c>
    </row>
    <row r="33" spans="3:14" x14ac:dyDescent="0.3">
      <c r="C33">
        <v>0.28000000000000003</v>
      </c>
      <c r="D33">
        <f t="shared" si="7"/>
        <v>1</v>
      </c>
      <c r="E33">
        <f t="shared" si="9"/>
        <v>0.28000000000000003</v>
      </c>
      <c r="F33">
        <f t="shared" si="10"/>
        <v>1.56</v>
      </c>
      <c r="G33">
        <f t="shared" si="11"/>
        <v>0.31819177941838417</v>
      </c>
      <c r="H33">
        <f>G33*SQRT($H$4)/$H$2</f>
        <v>2.1212785294558945</v>
      </c>
      <c r="I33">
        <f t="shared" si="12"/>
        <v>0.59395798824765056</v>
      </c>
      <c r="J33">
        <f t="shared" si="8"/>
        <v>0.4</v>
      </c>
      <c r="K33">
        <f>($H$3+I33/J33)*$H$2</f>
        <v>2.3023424559286895E-2</v>
      </c>
      <c r="L33">
        <f t="shared" si="13"/>
        <v>1.3820349731162649</v>
      </c>
      <c r="M33">
        <f t="shared" si="14"/>
        <v>0.3869697924725542</v>
      </c>
      <c r="N33">
        <f t="shared" si="6"/>
        <v>0.3869697924725542</v>
      </c>
    </row>
    <row r="34" spans="3:14" x14ac:dyDescent="0.3">
      <c r="C34">
        <v>0.28999999999999998</v>
      </c>
      <c r="D34">
        <f t="shared" si="7"/>
        <v>1</v>
      </c>
      <c r="E34">
        <f t="shared" si="9"/>
        <v>0.28999999999999998</v>
      </c>
      <c r="F34">
        <f t="shared" si="10"/>
        <v>1.58</v>
      </c>
      <c r="G34">
        <f t="shared" si="11"/>
        <v>0.32296882782654257</v>
      </c>
      <c r="H34">
        <f>G34*SQRT($H$4)/$H$2</f>
        <v>2.1531255188436176</v>
      </c>
      <c r="I34">
        <f t="shared" si="12"/>
        <v>0.62440640046464901</v>
      </c>
      <c r="J34">
        <f t="shared" si="8"/>
        <v>0.4</v>
      </c>
      <c r="K34">
        <f>($H$3+I34/J34)*$H$2</f>
        <v>2.4165240017424337E-2</v>
      </c>
      <c r="L34">
        <f t="shared" si="13"/>
        <v>1.336501634553044</v>
      </c>
      <c r="M34">
        <f t="shared" si="14"/>
        <v>0.38758547402038274</v>
      </c>
      <c r="N34">
        <f t="shared" si="6"/>
        <v>0.38758547402038274</v>
      </c>
    </row>
    <row r="35" spans="3:14" x14ac:dyDescent="0.3">
      <c r="C35">
        <v>0.3</v>
      </c>
      <c r="D35">
        <f t="shared" si="7"/>
        <v>1</v>
      </c>
      <c r="E35">
        <f t="shared" si="9"/>
        <v>0.3</v>
      </c>
      <c r="F35">
        <f t="shared" si="10"/>
        <v>1.6</v>
      </c>
      <c r="G35">
        <f t="shared" si="11"/>
        <v>0.32759267427611211</v>
      </c>
      <c r="H35">
        <f>G35*SQRT($H$4)/$H$2</f>
        <v>2.1839511618407474</v>
      </c>
      <c r="I35">
        <f t="shared" si="12"/>
        <v>0.65518534855222421</v>
      </c>
      <c r="J35">
        <f t="shared" si="8"/>
        <v>0.4</v>
      </c>
      <c r="K35">
        <f>($H$3+I35/J35)*$H$2</f>
        <v>2.5319450570708404E-2</v>
      </c>
      <c r="L35">
        <f t="shared" si="13"/>
        <v>1.2938380055335716</v>
      </c>
      <c r="M35">
        <f t="shared" si="14"/>
        <v>0.3881514016600715</v>
      </c>
      <c r="N35">
        <f t="shared" si="6"/>
        <v>0.3881514016600715</v>
      </c>
    </row>
    <row r="36" spans="3:14" x14ac:dyDescent="0.3">
      <c r="C36">
        <v>0.31</v>
      </c>
      <c r="D36">
        <f t="shared" si="7"/>
        <v>1</v>
      </c>
      <c r="E36">
        <f t="shared" si="9"/>
        <v>0.31</v>
      </c>
      <c r="F36">
        <f t="shared" si="10"/>
        <v>1.62</v>
      </c>
      <c r="G36">
        <f t="shared" si="11"/>
        <v>0.33207112962159829</v>
      </c>
      <c r="H36">
        <f>G36*SQRT($H$4)/$H$2</f>
        <v>2.2138075308106551</v>
      </c>
      <c r="I36">
        <f t="shared" si="12"/>
        <v>0.68628033455130311</v>
      </c>
      <c r="J36">
        <f t="shared" si="8"/>
        <v>0.4</v>
      </c>
      <c r="K36">
        <f>($H$3+I36/J36)*$H$2</f>
        <v>2.6485512545673866E-2</v>
      </c>
      <c r="L36">
        <f t="shared" si="13"/>
        <v>1.253784041554592</v>
      </c>
      <c r="M36">
        <f t="shared" si="14"/>
        <v>0.3886730528819235</v>
      </c>
      <c r="N36">
        <f t="shared" si="6"/>
        <v>0.3886730528819235</v>
      </c>
    </row>
    <row r="37" spans="3:14" x14ac:dyDescent="0.3">
      <c r="C37">
        <v>0.32</v>
      </c>
      <c r="D37">
        <f t="shared" si="7"/>
        <v>1</v>
      </c>
      <c r="E37">
        <f t="shared" si="9"/>
        <v>0.32</v>
      </c>
      <c r="F37">
        <f t="shared" si="10"/>
        <v>1.6400000000000001</v>
      </c>
      <c r="G37">
        <f t="shared" si="11"/>
        <v>0.33641143808612001</v>
      </c>
      <c r="H37">
        <f>G37*SQRT($H$4)/$H$2</f>
        <v>2.2427429205741336</v>
      </c>
      <c r="I37">
        <f t="shared" si="12"/>
        <v>0.71767773458372275</v>
      </c>
      <c r="J37">
        <f t="shared" si="8"/>
        <v>0.4</v>
      </c>
      <c r="K37">
        <f>($H$3+I37/J37)*$H$2</f>
        <v>2.76629150468896E-2</v>
      </c>
      <c r="L37">
        <f t="shared" si="13"/>
        <v>1.216109862304428</v>
      </c>
      <c r="M37">
        <f t="shared" si="14"/>
        <v>0.38915515593741695</v>
      </c>
      <c r="N37">
        <f t="shared" si="6"/>
        <v>0.38915515593741695</v>
      </c>
    </row>
    <row r="38" spans="3:14" x14ac:dyDescent="0.3">
      <c r="C38">
        <v>0.33</v>
      </c>
      <c r="D38">
        <f t="shared" si="7"/>
        <v>1</v>
      </c>
      <c r="E38">
        <f t="shared" si="9"/>
        <v>0.33</v>
      </c>
      <c r="F38">
        <f t="shared" si="10"/>
        <v>1.6600000000000001</v>
      </c>
      <c r="G38">
        <f t="shared" si="11"/>
        <v>0.34062033198365266</v>
      </c>
      <c r="H38">
        <f>G38*SQRT($H$4)/$H$2</f>
        <v>2.2708022132243513</v>
      </c>
      <c r="I38">
        <f t="shared" si="12"/>
        <v>0.74936473036403595</v>
      </c>
      <c r="J38">
        <f t="shared" si="8"/>
        <v>0.4</v>
      </c>
      <c r="K38">
        <f>($H$3+I38/J38)*$H$2</f>
        <v>2.8851177388651346E-2</v>
      </c>
      <c r="L38">
        <f t="shared" si="13"/>
        <v>1.1806115479974699</v>
      </c>
      <c r="M38">
        <f t="shared" si="14"/>
        <v>0.38960181083916512</v>
      </c>
      <c r="N38">
        <f t="shared" si="6"/>
        <v>0.38960181083916512</v>
      </c>
    </row>
    <row r="39" spans="3:14" x14ac:dyDescent="0.3">
      <c r="C39">
        <v>0.34</v>
      </c>
      <c r="D39">
        <f t="shared" si="7"/>
        <v>1</v>
      </c>
      <c r="E39">
        <f t="shared" si="9"/>
        <v>0.34</v>
      </c>
      <c r="F39">
        <f t="shared" si="10"/>
        <v>1.6800000000000002</v>
      </c>
      <c r="G39">
        <f t="shared" si="11"/>
        <v>0.34470407975589484</v>
      </c>
      <c r="H39">
        <f>G39*SQRT($H$4)/$H$2</f>
        <v>2.2980271983726324</v>
      </c>
      <c r="I39">
        <f t="shared" si="12"/>
        <v>0.78132924744669507</v>
      </c>
      <c r="J39">
        <f t="shared" si="8"/>
        <v>0.4</v>
      </c>
      <c r="K39">
        <f>($H$3+I39/J39)*$H$2</f>
        <v>3.0049846779251065E-2</v>
      </c>
      <c r="L39">
        <f t="shared" si="13"/>
        <v>1.1471076118561359</v>
      </c>
      <c r="M39">
        <f t="shared" si="14"/>
        <v>0.39001658803108624</v>
      </c>
      <c r="N39">
        <f t="shared" si="6"/>
        <v>0.39001658803108624</v>
      </c>
    </row>
    <row r="40" spans="3:14" x14ac:dyDescent="0.3">
      <c r="C40">
        <v>0.35</v>
      </c>
      <c r="D40">
        <f t="shared" si="7"/>
        <v>1</v>
      </c>
      <c r="E40">
        <f t="shared" si="9"/>
        <v>0.35</v>
      </c>
      <c r="F40">
        <f t="shared" si="10"/>
        <v>1.7</v>
      </c>
      <c r="G40">
        <f t="shared" si="11"/>
        <v>0.34866852831389705</v>
      </c>
      <c r="H40">
        <f>G40*SQRT($H$4)/$H$2</f>
        <v>2.3244568554259804</v>
      </c>
      <c r="I40">
        <f t="shared" si="12"/>
        <v>0.81355989939909312</v>
      </c>
      <c r="J40">
        <f t="shared" si="8"/>
        <v>0.4</v>
      </c>
      <c r="K40">
        <f>($H$3+I40/J40)*$H$2</f>
        <v>3.1258496227465987E-2</v>
      </c>
      <c r="L40">
        <f t="shared" si="13"/>
        <v>1.1154360266618697</v>
      </c>
      <c r="M40">
        <f t="shared" si="14"/>
        <v>0.39040260933165438</v>
      </c>
      <c r="N40">
        <f t="shared" si="6"/>
        <v>0.39040260933165438</v>
      </c>
    </row>
    <row r="41" spans="3:14" x14ac:dyDescent="0.3">
      <c r="C41">
        <v>0.36</v>
      </c>
      <c r="D41">
        <f t="shared" si="7"/>
        <v>1</v>
      </c>
      <c r="E41">
        <f t="shared" si="9"/>
        <v>0.36</v>
      </c>
      <c r="F41">
        <f t="shared" si="10"/>
        <v>1.72</v>
      </c>
      <c r="G41">
        <f t="shared" si="11"/>
        <v>0.35251914050292288</v>
      </c>
      <c r="H41">
        <f>G41*SQRT($H$4)/$H$2</f>
        <v>2.3501276033528193</v>
      </c>
      <c r="I41">
        <f t="shared" si="12"/>
        <v>0.84604593720701493</v>
      </c>
      <c r="J41">
        <f t="shared" si="8"/>
        <v>0.4</v>
      </c>
      <c r="K41">
        <f>($H$3+I41/J41)*$H$2</f>
        <v>3.2476722645263058E-2</v>
      </c>
      <c r="L41">
        <f t="shared" si="13"/>
        <v>1.0854517075304089</v>
      </c>
      <c r="M41">
        <f t="shared" si="14"/>
        <v>0.3907626147109472</v>
      </c>
      <c r="N41">
        <f t="shared" si="6"/>
        <v>0.3907626147109472</v>
      </c>
    </row>
    <row r="42" spans="3:14" x14ac:dyDescent="0.3">
      <c r="C42">
        <v>0.37</v>
      </c>
      <c r="D42">
        <f t="shared" si="7"/>
        <v>1</v>
      </c>
      <c r="E42">
        <f t="shared" si="9"/>
        <v>0.37</v>
      </c>
      <c r="F42">
        <f t="shared" si="10"/>
        <v>1.74</v>
      </c>
      <c r="G42">
        <f t="shared" si="11"/>
        <v>0.35626102837124329</v>
      </c>
      <c r="H42">
        <f>G42*SQRT($H$4)/$H$2</f>
        <v>2.3750735224749553</v>
      </c>
      <c r="I42">
        <f t="shared" si="12"/>
        <v>0.8787772033157335</v>
      </c>
      <c r="J42">
        <f t="shared" si="8"/>
        <v>0.4</v>
      </c>
      <c r="K42">
        <f>($H$3+I42/J42)*$H$2</f>
        <v>3.3704145124340001E-2</v>
      </c>
      <c r="L42">
        <f t="shared" si="13"/>
        <v>1.0570243720970793</v>
      </c>
      <c r="M42">
        <f t="shared" si="14"/>
        <v>0.39109901767591937</v>
      </c>
      <c r="N42">
        <f t="shared" si="6"/>
        <v>0.39109901767591937</v>
      </c>
    </row>
    <row r="43" spans="3:14" x14ac:dyDescent="0.3">
      <c r="C43">
        <v>0.38</v>
      </c>
      <c r="D43">
        <f t="shared" si="7"/>
        <v>1</v>
      </c>
      <c r="E43">
        <f t="shared" si="9"/>
        <v>0.38</v>
      </c>
      <c r="F43">
        <f t="shared" si="10"/>
        <v>1.76</v>
      </c>
      <c r="G43">
        <f t="shared" si="11"/>
        <v>0.35989898281221949</v>
      </c>
      <c r="H43">
        <f>G43*SQRT($H$4)/$H$2</f>
        <v>2.3993265520814631</v>
      </c>
      <c r="I43">
        <f t="shared" si="12"/>
        <v>0.911744089790956</v>
      </c>
      <c r="J43">
        <f t="shared" si="8"/>
        <v>0.4</v>
      </c>
      <c r="K43">
        <f>($H$3+I43/J43)*$H$2</f>
        <v>3.4940403367160845E-2</v>
      </c>
      <c r="L43">
        <f t="shared" si="13"/>
        <v>1.030036714317027</v>
      </c>
      <c r="M43">
        <f t="shared" si="14"/>
        <v>0.39141395144047025</v>
      </c>
      <c r="N43">
        <f t="shared" si="6"/>
        <v>0.39141395144047025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Jetten</dc:creator>
  <cp:lastModifiedBy>Victor Jetten</cp:lastModifiedBy>
  <dcterms:created xsi:type="dcterms:W3CDTF">2022-10-15T06:11:57Z</dcterms:created>
  <dcterms:modified xsi:type="dcterms:W3CDTF">2022-11-03T16:43:29Z</dcterms:modified>
</cp:coreProperties>
</file>