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53.xml" ContentType="application/vnd.openxmlformats-officedocument.spreadsheetml.worksheet+xml"/>
  <Override PartName="/xl/worksheets/sheet13.xml" ContentType="application/vnd.openxmlformats-officedocument.spreadsheetml.worksheet+xml"/>
  <Override PartName="/xl/worksheets/sheet42.xml" ContentType="application/vnd.openxmlformats-officedocument.spreadsheetml.worksheet+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29.xml" ContentType="application/vnd.openxmlformats-officedocument.spreadsheetml.comment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comments38.xml" ContentType="application/vnd.openxmlformats-officedocument.spreadsheetml.comments+xml"/>
  <Override PartName="/xl/comments4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comments36.xml" ContentType="application/vnd.openxmlformats-officedocument.spreadsheetml.comments+xml"/>
  <Override PartName="/xl/comments45.xml" ContentType="application/vnd.openxmlformats-officedocument.spreadsheetml.comments+xml"/>
  <Override PartName="/xl/worksheets/sheet1.xml" ContentType="application/vnd.openxmlformats-officedocument.spreadsheetml.worksheet+xml"/>
  <Override PartName="/xl/worksheets/sheet49.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comments34.xml" ContentType="application/vnd.openxmlformats-officedocument.spreadsheetml.comments+xml"/>
  <Override PartName="/xl/comments43.xml" ContentType="application/vnd.openxmlformats-officedocument.spreadsheetml.comments+xml"/>
  <Override PartName="/xl/worksheets/sheet29.xml" ContentType="application/vnd.openxmlformats-officedocument.spreadsheetml.worksheet+xml"/>
  <Override PartName="/xl/worksheets/sheet38.xml" ContentType="application/vnd.openxmlformats-officedocument.spreadsheetml.worksheet+xml"/>
  <Override PartName="/xl/worksheets/sheet47.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21.xml" ContentType="application/vnd.openxmlformats-officedocument.spreadsheetml.comments+xml"/>
  <Override PartName="/xl/comments32.xml" ContentType="application/vnd.openxmlformats-officedocument.spreadsheetml.comments+xml"/>
  <Override PartName="/xl/comments41.xml" ContentType="application/vnd.openxmlformats-officedocument.spreadsheetml.comments+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45.xml" ContentType="application/vnd.openxmlformats-officedocument.spreadsheetml.worksheet+xml"/>
  <Override PartName="/xl/comments10.xml" ContentType="application/vnd.openxmlformats-officedocument.spreadsheetml.comments+xml"/>
  <Override PartName="/xl/comments30.xml" ContentType="application/vnd.openxmlformats-officedocument.spreadsheetml.comment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comments39.xml" ContentType="application/vnd.openxmlformats-officedocument.spreadsheetml.comments+xml"/>
  <Override PartName="/xl/comments48.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xl/comments37.xml" ContentType="application/vnd.openxmlformats-officedocument.spreadsheetml.comments+xml"/>
  <Override PartName="/xl/comments46.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Override PartName="/xl/comments35.xml" ContentType="application/vnd.openxmlformats-officedocument.spreadsheetml.comments+xml"/>
  <Override PartName="/xl/comments44.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omments42.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comments13.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40.xml" ContentType="application/vnd.openxmlformats-officedocument.spreadsheetml.comments+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worksheets/sheet46.xml" ContentType="application/vnd.openxmlformats-officedocument.spreadsheetml.worksheet+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5.xml" ContentType="application/vnd.openxmlformats-officedocument.spreadsheetml.worksheet+xml"/>
  <Override PartName="/xl/worksheets/sheet44.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worksheets/sheet40.xml" ContentType="application/vnd.openxmlformats-officedocument.spreadsheetml.worksheet+xml"/>
  <Override PartName="/xl/comments6.xml" ContentType="application/vnd.openxmlformats-officedocument.spreadsheetml.comments+xml"/>
  <Override PartName="/xl/comments49.xml" ContentType="application/vnd.openxmlformats-officedocument.spreadsheetml.comments+xml"/>
  <Default Extension="rels" ContentType="application/vnd.openxmlformats-package.relationship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20" yWindow="72" windowWidth="15180" windowHeight="8076" tabRatio="881" firstSheet="1" activeTab="2"/>
  </bookViews>
  <sheets>
    <sheet name="Instructions" sheetId="4" r:id="rId1"/>
    <sheet name="SignOff" sheetId="2" r:id="rId2"/>
    <sheet name="Summary" sheetId="3" r:id="rId3"/>
    <sheet name="DataMap1" sheetId="23" r:id="rId4"/>
    <sheet name="DataMap2" sheetId="24" r:id="rId5"/>
    <sheet name="DataMap3" sheetId="26" r:id="rId6"/>
    <sheet name="DataMap4" sheetId="27" r:id="rId7"/>
    <sheet name="DataMap5" sheetId="28" r:id="rId8"/>
    <sheet name="DataMap6" sheetId="29" r:id="rId9"/>
    <sheet name="DataMap7" sheetId="30" r:id="rId10"/>
    <sheet name="DataMap8" sheetId="31" r:id="rId11"/>
    <sheet name="DataMap9" sheetId="32" r:id="rId12"/>
    <sheet name="DataMap10" sheetId="33" r:id="rId13"/>
    <sheet name="DataMap11" sheetId="34" r:id="rId14"/>
    <sheet name="DataMap12" sheetId="35" r:id="rId15"/>
    <sheet name="DataMap13" sheetId="36" r:id="rId16"/>
    <sheet name="DataMap14" sheetId="37" r:id="rId17"/>
    <sheet name="DataMap15" sheetId="38" r:id="rId18"/>
    <sheet name="DataMap16" sheetId="39" r:id="rId19"/>
    <sheet name="DataMap17" sheetId="40" r:id="rId20"/>
    <sheet name="DataMap18" sheetId="41" r:id="rId21"/>
    <sheet name="DataMap19" sheetId="42" r:id="rId22"/>
    <sheet name="DataMap20" sheetId="43" r:id="rId23"/>
    <sheet name="DataMap22" sheetId="45" r:id="rId24"/>
    <sheet name="DataMap23" sheetId="46" r:id="rId25"/>
    <sheet name="DataMap24" sheetId="47" r:id="rId26"/>
    <sheet name="DataMap25" sheetId="48" r:id="rId27"/>
    <sheet name="DataMap26" sheetId="49" r:id="rId28"/>
    <sheet name="DataMap27" sheetId="50" r:id="rId29"/>
    <sheet name="DataMap28" sheetId="51" r:id="rId30"/>
    <sheet name="DataMap29" sheetId="52" r:id="rId31"/>
    <sheet name="DataMap30" sheetId="53" r:id="rId32"/>
    <sheet name="DataMap31" sheetId="54" r:id="rId33"/>
    <sheet name="DataMap32" sheetId="55" r:id="rId34"/>
    <sheet name="DataMap33" sheetId="56" r:id="rId35"/>
    <sheet name="DataMap34" sheetId="57" r:id="rId36"/>
    <sheet name="DataMap35" sheetId="58" r:id="rId37"/>
    <sheet name="DataMap36" sheetId="59" r:id="rId38"/>
    <sheet name="DataMap38" sheetId="60" r:id="rId39"/>
    <sheet name="DataMap39" sheetId="62" r:id="rId40"/>
    <sheet name="DataMap40" sheetId="63" r:id="rId41"/>
    <sheet name="DataMap41" sheetId="64" r:id="rId42"/>
    <sheet name="DataMap42" sheetId="65" r:id="rId43"/>
    <sheet name="DataMap43" sheetId="66" r:id="rId44"/>
    <sheet name="DataMap44" sheetId="67" r:id="rId45"/>
    <sheet name="DataMap45" sheetId="68" r:id="rId46"/>
    <sheet name="DataMap46" sheetId="69" r:id="rId47"/>
    <sheet name="DataMap47" sheetId="70" r:id="rId48"/>
    <sheet name="Step UC #.#" sheetId="15" r:id="rId49"/>
    <sheet name="UC #.#" sheetId="12" r:id="rId50"/>
    <sheet name="Blank-DO NOT DELETE OR MOVE" sheetId="7" r:id="rId51"/>
    <sheet name="Step UC Example" sheetId="20" r:id="rId52"/>
    <sheet name="UC Example" sheetId="21" r:id="rId53"/>
  </sheets>
  <definedNames>
    <definedName name="Pass_Count" localSheetId="50">'Blank-DO NOT DELETE OR MOVE'!$G:$G</definedName>
    <definedName name="Pass_Count" localSheetId="3">DataMap1!$G:$G</definedName>
    <definedName name="Pass_Count" localSheetId="12">DataMap10!$G:$G</definedName>
    <definedName name="Pass_Count" localSheetId="13">DataMap11!$G:$G</definedName>
    <definedName name="Pass_Count" localSheetId="14">DataMap12!$G:$G</definedName>
    <definedName name="Pass_Count" localSheetId="15">DataMap13!$G:$G</definedName>
    <definedName name="Pass_Count" localSheetId="16">DataMap14!$G:$G</definedName>
    <definedName name="Pass_Count" localSheetId="17">DataMap15!$G:$G</definedName>
    <definedName name="Pass_Count" localSheetId="18">DataMap16!$G:$G</definedName>
    <definedName name="Pass_Count" localSheetId="19">DataMap17!$G:$G</definedName>
    <definedName name="Pass_Count" localSheetId="20">DataMap18!$G:$G</definedName>
    <definedName name="Pass_Count" localSheetId="21">DataMap19!$G:$G</definedName>
    <definedName name="Pass_Count" localSheetId="4">DataMap2!$G:$G</definedName>
    <definedName name="Pass_Count" localSheetId="22">DataMap20!$G:$G</definedName>
    <definedName name="Pass_Count" localSheetId="23">DataMap22!$G:$G</definedName>
    <definedName name="Pass_Count" localSheetId="24">DataMap23!$G:$G</definedName>
    <definedName name="Pass_Count" localSheetId="25">DataMap24!$G:$G</definedName>
    <definedName name="Pass_Count" localSheetId="26">DataMap25!$G:$G</definedName>
    <definedName name="Pass_Count" localSheetId="27">DataMap26!$G:$G</definedName>
    <definedName name="Pass_Count" localSheetId="28">DataMap27!$G:$G</definedName>
    <definedName name="Pass_Count" localSheetId="29">DataMap28!$G:$G</definedName>
    <definedName name="Pass_Count" localSheetId="30">DataMap29!$G:$G</definedName>
    <definedName name="Pass_Count" localSheetId="5">DataMap3!$G:$G</definedName>
    <definedName name="Pass_Count" localSheetId="31">DataMap30!$G:$G</definedName>
    <definedName name="Pass_Count" localSheetId="32">DataMap31!$G:$G</definedName>
    <definedName name="Pass_Count" localSheetId="33">DataMap32!$G:$G</definedName>
    <definedName name="Pass_Count" localSheetId="34">DataMap33!$G:$G</definedName>
    <definedName name="Pass_Count" localSheetId="35">DataMap34!$G:$G</definedName>
    <definedName name="Pass_Count" localSheetId="36">DataMap35!$G:$G</definedName>
    <definedName name="Pass_Count" localSheetId="37">DataMap36!$G:$G</definedName>
    <definedName name="Pass_Count" localSheetId="38">DataMap38!$G:$G</definedName>
    <definedName name="Pass_Count" localSheetId="39">DataMap39!$G:$G</definedName>
    <definedName name="Pass_Count" localSheetId="6">DataMap4!$G:$G</definedName>
    <definedName name="Pass_Count" localSheetId="40">DataMap40!$G:$G</definedName>
    <definedName name="Pass_Count" localSheetId="41">DataMap41!$G:$G</definedName>
    <definedName name="Pass_Count" localSheetId="42">DataMap42!$G:$G</definedName>
    <definedName name="Pass_Count" localSheetId="43">DataMap43!$G:$G</definedName>
    <definedName name="Pass_Count" localSheetId="44">DataMap44!$G:$G</definedName>
    <definedName name="Pass_Count" localSheetId="45">DataMap45!$G:$G</definedName>
    <definedName name="Pass_Count" localSheetId="46">DataMap46!$G:$G</definedName>
    <definedName name="Pass_Count" localSheetId="47">DataMap47!$G:$G</definedName>
    <definedName name="Pass_Count" localSheetId="7">DataMap5!$G:$G</definedName>
    <definedName name="Pass_Count" localSheetId="8">DataMap6!$G:$G</definedName>
    <definedName name="Pass_Count" localSheetId="9">DataMap7!$G:$G</definedName>
    <definedName name="Pass_Count" localSheetId="10">DataMap8!$G:$G</definedName>
    <definedName name="Pass_Count" localSheetId="11">DataMap9!$G:$G</definedName>
    <definedName name="Pass_Count" localSheetId="48">'Step UC #.#'!$G:$G</definedName>
    <definedName name="Pass_Count" localSheetId="51">'Step UC Example'!$G:$G</definedName>
    <definedName name="_xlnm.Print_Titles" localSheetId="50">'Blank-DO NOT DELETE OR MOVE'!$4:$6</definedName>
    <definedName name="_xlnm.Print_Titles" localSheetId="3">DataMap1!$7:$7</definedName>
    <definedName name="_xlnm.Print_Titles" localSheetId="12">DataMap10!$7:$7</definedName>
    <definedName name="_xlnm.Print_Titles" localSheetId="13">DataMap11!$7:$7</definedName>
    <definedName name="_xlnm.Print_Titles" localSheetId="14">DataMap12!$7:$7</definedName>
    <definedName name="_xlnm.Print_Titles" localSheetId="15">DataMap13!$7:$7</definedName>
    <definedName name="_xlnm.Print_Titles" localSheetId="16">DataMap14!$7:$7</definedName>
    <definedName name="_xlnm.Print_Titles" localSheetId="17">DataMap15!$7:$7</definedName>
    <definedName name="_xlnm.Print_Titles" localSheetId="18">DataMap16!$7:$7</definedName>
    <definedName name="_xlnm.Print_Titles" localSheetId="19">DataMap17!$7:$7</definedName>
    <definedName name="_xlnm.Print_Titles" localSheetId="20">DataMap18!$7:$7</definedName>
    <definedName name="_xlnm.Print_Titles" localSheetId="21">DataMap19!$7:$7</definedName>
    <definedName name="_xlnm.Print_Titles" localSheetId="4">DataMap2!$7:$7</definedName>
    <definedName name="_xlnm.Print_Titles" localSheetId="22">DataMap20!$7:$7</definedName>
    <definedName name="_xlnm.Print_Titles" localSheetId="23">DataMap22!$7:$7</definedName>
    <definedName name="_xlnm.Print_Titles" localSheetId="24">DataMap23!$7:$7</definedName>
    <definedName name="_xlnm.Print_Titles" localSheetId="25">DataMap24!$7:$7</definedName>
    <definedName name="_xlnm.Print_Titles" localSheetId="26">DataMap25!$7:$7</definedName>
    <definedName name="_xlnm.Print_Titles" localSheetId="27">DataMap26!$7:$7</definedName>
    <definedName name="_xlnm.Print_Titles" localSheetId="28">DataMap27!$7:$7</definedName>
    <definedName name="_xlnm.Print_Titles" localSheetId="29">DataMap28!$7:$7</definedName>
    <definedName name="_xlnm.Print_Titles" localSheetId="30">DataMap29!$7:$7</definedName>
    <definedName name="_xlnm.Print_Titles" localSheetId="5">DataMap3!$7:$7</definedName>
    <definedName name="_xlnm.Print_Titles" localSheetId="31">DataMap30!$7:$7</definedName>
    <definedName name="_xlnm.Print_Titles" localSheetId="32">DataMap31!$7:$7</definedName>
    <definedName name="_xlnm.Print_Titles" localSheetId="33">DataMap32!$7:$7</definedName>
    <definedName name="_xlnm.Print_Titles" localSheetId="34">DataMap33!$7:$7</definedName>
    <definedName name="_xlnm.Print_Titles" localSheetId="35">DataMap34!$7:$7</definedName>
    <definedName name="_xlnm.Print_Titles" localSheetId="36">DataMap35!$7:$7</definedName>
    <definedName name="_xlnm.Print_Titles" localSheetId="37">DataMap36!$7:$7</definedName>
    <definedName name="_xlnm.Print_Titles" localSheetId="38">DataMap38!$7:$7</definedName>
    <definedName name="_xlnm.Print_Titles" localSheetId="39">DataMap39!$7:$7</definedName>
    <definedName name="_xlnm.Print_Titles" localSheetId="6">DataMap4!$7:$7</definedName>
    <definedName name="_xlnm.Print_Titles" localSheetId="40">DataMap40!$7:$7</definedName>
    <definedName name="_xlnm.Print_Titles" localSheetId="41">DataMap41!$7:$7</definedName>
    <definedName name="_xlnm.Print_Titles" localSheetId="42">DataMap42!$7:$7</definedName>
    <definedName name="_xlnm.Print_Titles" localSheetId="43">DataMap43!$7:$7</definedName>
    <definedName name="_xlnm.Print_Titles" localSheetId="44">DataMap44!$7:$7</definedName>
    <definedName name="_xlnm.Print_Titles" localSheetId="45">DataMap45!$7:$7</definedName>
    <definedName name="_xlnm.Print_Titles" localSheetId="46">DataMap46!$7:$7</definedName>
    <definedName name="_xlnm.Print_Titles" localSheetId="47">DataMap47!$7:$7</definedName>
    <definedName name="_xlnm.Print_Titles" localSheetId="7">DataMap5!$7:$7</definedName>
    <definedName name="_xlnm.Print_Titles" localSheetId="8">DataMap6!$7:$7</definedName>
    <definedName name="_xlnm.Print_Titles" localSheetId="9">DataMap7!$7:$7</definedName>
    <definedName name="_xlnm.Print_Titles" localSheetId="10">DataMap8!$7:$7</definedName>
    <definedName name="_xlnm.Print_Titles" localSheetId="11">DataMap9!$7:$7</definedName>
    <definedName name="_xlnm.Print_Titles" localSheetId="0">Instructions!$1:$1</definedName>
    <definedName name="_xlnm.Print_Titles" localSheetId="1">SignOff!$5:$5</definedName>
    <definedName name="_xlnm.Print_Titles" localSheetId="48">'Step UC #.#'!$7:$7</definedName>
    <definedName name="_xlnm.Print_Titles" localSheetId="51">'Step UC Example'!$4:$7</definedName>
    <definedName name="_xlnm.Print_Titles" localSheetId="2">Summary!$9:$9</definedName>
    <definedName name="_xlnm.Print_Titles" localSheetId="49">'UC #.#'!$7:$7</definedName>
    <definedName name="_xlnm.Print_Titles" localSheetId="52">'UC Example'!$4:$7</definedName>
    <definedName name="Text2" localSheetId="1">SignOff!$A$27</definedName>
    <definedName name="Text3" localSheetId="1">SignOff!$A$29</definedName>
    <definedName name="Text4" localSheetId="1">SignOff!$C$27</definedName>
    <definedName name="Text5" localSheetId="1">SignOff!$C$29</definedName>
    <definedName name="Text6" localSheetId="1">SignOff!$A$31</definedName>
  </definedNames>
  <calcPr calcId="125725"/>
</workbook>
</file>

<file path=xl/calcChain.xml><?xml version="1.0" encoding="utf-8"?>
<calcChain xmlns="http://schemas.openxmlformats.org/spreadsheetml/2006/main">
  <c r="D39" i="59"/>
  <c r="H13" i="70"/>
  <c r="B13"/>
  <c r="H8"/>
  <c r="H3" s="1"/>
  <c r="B8"/>
  <c r="I3"/>
  <c r="G3"/>
  <c r="H2"/>
  <c r="G2"/>
  <c r="E2"/>
  <c r="H13" i="69"/>
  <c r="H3" s="1"/>
  <c r="B13"/>
  <c r="H8"/>
  <c r="B8"/>
  <c r="I3"/>
  <c r="G3"/>
  <c r="G2"/>
  <c r="E2"/>
  <c r="B13" i="68"/>
  <c r="B8"/>
  <c r="I3"/>
  <c r="H3"/>
  <c r="G3"/>
  <c r="G2"/>
  <c r="E2"/>
  <c r="H13" i="67"/>
  <c r="H3" s="1"/>
  <c r="B13"/>
  <c r="H8"/>
  <c r="B8"/>
  <c r="I3"/>
  <c r="G3"/>
  <c r="G2"/>
  <c r="E2"/>
  <c r="H13" i="66"/>
  <c r="B13"/>
  <c r="H8"/>
  <c r="B8"/>
  <c r="I3"/>
  <c r="H3"/>
  <c r="G3"/>
  <c r="H2"/>
  <c r="G2"/>
  <c r="E2"/>
  <c r="H13" i="65"/>
  <c r="B13"/>
  <c r="H8"/>
  <c r="B8"/>
  <c r="I3"/>
  <c r="H3"/>
  <c r="G3"/>
  <c r="H2"/>
  <c r="G2"/>
  <c r="E2"/>
  <c r="H13" i="64"/>
  <c r="B13"/>
  <c r="H8"/>
  <c r="H3" s="1"/>
  <c r="B8"/>
  <c r="I3"/>
  <c r="G3"/>
  <c r="G2"/>
  <c r="E2"/>
  <c r="H13" i="63"/>
  <c r="B13"/>
  <c r="H8"/>
  <c r="H3" s="1"/>
  <c r="B8"/>
  <c r="I3"/>
  <c r="G3"/>
  <c r="G2"/>
  <c r="E2"/>
  <c r="H13" i="62"/>
  <c r="B13"/>
  <c r="H8"/>
  <c r="B8"/>
  <c r="I3"/>
  <c r="G3"/>
  <c r="G2"/>
  <c r="E2"/>
  <c r="H13" i="60"/>
  <c r="B13"/>
  <c r="H8"/>
  <c r="B8"/>
  <c r="I3"/>
  <c r="H3"/>
  <c r="G3"/>
  <c r="H2"/>
  <c r="G2"/>
  <c r="E2"/>
  <c r="H13" i="59"/>
  <c r="B13"/>
  <c r="H8"/>
  <c r="H3" s="1"/>
  <c r="B8"/>
  <c r="I3"/>
  <c r="G3"/>
  <c r="G2"/>
  <c r="E2"/>
  <c r="H13" i="58"/>
  <c r="B13"/>
  <c r="H8"/>
  <c r="B8"/>
  <c r="I3"/>
  <c r="G3"/>
  <c r="G2"/>
  <c r="E2"/>
  <c r="H13" i="57"/>
  <c r="B13"/>
  <c r="H8"/>
  <c r="B8"/>
  <c r="I3"/>
  <c r="H3"/>
  <c r="G3"/>
  <c r="H2"/>
  <c r="G2"/>
  <c r="E2"/>
  <c r="H13" i="56"/>
  <c r="B13"/>
  <c r="H8"/>
  <c r="B8"/>
  <c r="I3"/>
  <c r="H3"/>
  <c r="G3"/>
  <c r="H2"/>
  <c r="G2"/>
  <c r="E2"/>
  <c r="H13" i="55"/>
  <c r="H3" s="1"/>
  <c r="B13"/>
  <c r="H8"/>
  <c r="B8"/>
  <c r="I3"/>
  <c r="G3"/>
  <c r="G2"/>
  <c r="E2"/>
  <c r="H13" i="54"/>
  <c r="B13"/>
  <c r="H8"/>
  <c r="B8"/>
  <c r="I3"/>
  <c r="H3"/>
  <c r="G3"/>
  <c r="H2"/>
  <c r="G2"/>
  <c r="E2"/>
  <c r="H13" i="53"/>
  <c r="B13"/>
  <c r="H8"/>
  <c r="B8"/>
  <c r="I3"/>
  <c r="G3"/>
  <c r="G2"/>
  <c r="E2"/>
  <c r="H13" i="52"/>
  <c r="B13"/>
  <c r="H8"/>
  <c r="B8"/>
  <c r="I3"/>
  <c r="H3"/>
  <c r="G3"/>
  <c r="H2"/>
  <c r="G2"/>
  <c r="E2"/>
  <c r="H13" i="51"/>
  <c r="H2" s="1"/>
  <c r="B13"/>
  <c r="H8"/>
  <c r="B8"/>
  <c r="I3"/>
  <c r="G3"/>
  <c r="G2"/>
  <c r="E2"/>
  <c r="H13" i="50"/>
  <c r="B13"/>
  <c r="H8"/>
  <c r="H2" s="1"/>
  <c r="B8"/>
  <c r="I3"/>
  <c r="H3"/>
  <c r="G3"/>
  <c r="G2"/>
  <c r="E2"/>
  <c r="H13" i="49"/>
  <c r="B13"/>
  <c r="H8"/>
  <c r="B8"/>
  <c r="I3"/>
  <c r="G3"/>
  <c r="G2"/>
  <c r="E2"/>
  <c r="H13" i="48"/>
  <c r="B13"/>
  <c r="H8"/>
  <c r="B8"/>
  <c r="I3"/>
  <c r="G3"/>
  <c r="G2"/>
  <c r="E2"/>
  <c r="H13" i="47"/>
  <c r="H3" s="1"/>
  <c r="B13"/>
  <c r="B8"/>
  <c r="I3"/>
  <c r="G3"/>
  <c r="G2"/>
  <c r="E2"/>
  <c r="H13" i="46"/>
  <c r="H2" s="1"/>
  <c r="B13"/>
  <c r="H8"/>
  <c r="B8"/>
  <c r="I3"/>
  <c r="G3"/>
  <c r="G2"/>
  <c r="E2"/>
  <c r="H13" i="45"/>
  <c r="B13"/>
  <c r="H8"/>
  <c r="H3" s="1"/>
  <c r="B8"/>
  <c r="I3"/>
  <c r="G3"/>
  <c r="G2"/>
  <c r="E2"/>
  <c r="H13" i="43"/>
  <c r="B13"/>
  <c r="H8"/>
  <c r="B8"/>
  <c r="I3"/>
  <c r="G3"/>
  <c r="G2"/>
  <c r="E2"/>
  <c r="H13" i="42"/>
  <c r="B13"/>
  <c r="H8"/>
  <c r="B8"/>
  <c r="I3"/>
  <c r="G3"/>
  <c r="G2"/>
  <c r="E2"/>
  <c r="B13" i="41"/>
  <c r="H8"/>
  <c r="B8"/>
  <c r="I3"/>
  <c r="G3"/>
  <c r="G2"/>
  <c r="E2"/>
  <c r="H13" i="40"/>
  <c r="B13"/>
  <c r="H8"/>
  <c r="B8"/>
  <c r="I3"/>
  <c r="G3"/>
  <c r="G2"/>
  <c r="E2"/>
  <c r="R1" i="3"/>
  <c r="H13" i="39"/>
  <c r="B13"/>
  <c r="H8"/>
  <c r="B8"/>
  <c r="I3"/>
  <c r="G3"/>
  <c r="G2"/>
  <c r="E2"/>
  <c r="H8" i="38"/>
  <c r="H2" s="1"/>
  <c r="B8"/>
  <c r="I3"/>
  <c r="H3"/>
  <c r="G3"/>
  <c r="G2"/>
  <c r="E2"/>
  <c r="H13" i="37"/>
  <c r="H2" s="1"/>
  <c r="B13"/>
  <c r="H8"/>
  <c r="B8"/>
  <c r="I3"/>
  <c r="G3"/>
  <c r="G2"/>
  <c r="E2"/>
  <c r="H13" i="36"/>
  <c r="B13"/>
  <c r="H8"/>
  <c r="B8"/>
  <c r="I3"/>
  <c r="H3"/>
  <c r="G3"/>
  <c r="H2"/>
  <c r="G2"/>
  <c r="E2"/>
  <c r="B13" i="35"/>
  <c r="H8"/>
  <c r="B8"/>
  <c r="I3"/>
  <c r="G3"/>
  <c r="G2"/>
  <c r="E2"/>
  <c r="H13" i="34"/>
  <c r="B13"/>
  <c r="H8"/>
  <c r="H3" s="1"/>
  <c r="B8"/>
  <c r="I3"/>
  <c r="G3"/>
  <c r="G2"/>
  <c r="E2"/>
  <c r="H13" i="33"/>
  <c r="B13"/>
  <c r="H8"/>
  <c r="B8"/>
  <c r="I3"/>
  <c r="H3"/>
  <c r="G3"/>
  <c r="H2"/>
  <c r="G2"/>
  <c r="E2"/>
  <c r="H13" i="32"/>
  <c r="H2" s="1"/>
  <c r="B13"/>
  <c r="H8"/>
  <c r="B8"/>
  <c r="I3"/>
  <c r="G3"/>
  <c r="G2"/>
  <c r="E2"/>
  <c r="H13" i="31"/>
  <c r="B13"/>
  <c r="H8"/>
  <c r="B8"/>
  <c r="I3"/>
  <c r="G3"/>
  <c r="G2"/>
  <c r="E2"/>
  <c r="H14" i="30"/>
  <c r="H3" s="1"/>
  <c r="B14"/>
  <c r="H8"/>
  <c r="B8"/>
  <c r="I3"/>
  <c r="G3"/>
  <c r="G2"/>
  <c r="E2"/>
  <c r="H14" i="29"/>
  <c r="H3" s="1"/>
  <c r="B14"/>
  <c r="H8"/>
  <c r="B8"/>
  <c r="I3"/>
  <c r="G3"/>
  <c r="G2"/>
  <c r="E2"/>
  <c r="H14" i="28"/>
  <c r="B14"/>
  <c r="H8"/>
  <c r="H3" s="1"/>
  <c r="B8"/>
  <c r="I3"/>
  <c r="G3"/>
  <c r="G2"/>
  <c r="E2"/>
  <c r="H14" i="27"/>
  <c r="B14"/>
  <c r="E2" s="1"/>
  <c r="H8"/>
  <c r="B8"/>
  <c r="I3"/>
  <c r="G3"/>
  <c r="G2"/>
  <c r="B13" i="26"/>
  <c r="B8"/>
  <c r="G3"/>
  <c r="G2"/>
  <c r="E2"/>
  <c r="H8" i="24"/>
  <c r="H3" s="1"/>
  <c r="B8"/>
  <c r="I3"/>
  <c r="G3"/>
  <c r="E2"/>
  <c r="H13" i="23"/>
  <c r="B13"/>
  <c r="H8"/>
  <c r="B8"/>
  <c r="I3"/>
  <c r="G3"/>
  <c r="G2"/>
  <c r="E2"/>
  <c r="H2" i="47" l="1"/>
  <c r="H3" i="41"/>
  <c r="H3" i="26"/>
  <c r="H2"/>
  <c r="H2" i="34"/>
  <c r="H2" i="67"/>
  <c r="H2" i="69"/>
  <c r="H2" i="64"/>
  <c r="H2" i="63"/>
  <c r="H3" i="62"/>
  <c r="H2"/>
  <c r="H2" i="59"/>
  <c r="H3" i="58"/>
  <c r="H2"/>
  <c r="H2" i="29"/>
  <c r="H2" i="30"/>
  <c r="H2" i="28"/>
  <c r="H2" i="55"/>
  <c r="H2" i="53"/>
  <c r="H3"/>
  <c r="H3" i="51"/>
  <c r="H2" i="49"/>
  <c r="H3"/>
  <c r="H3" i="48"/>
  <c r="H2"/>
  <c r="H3" i="46"/>
  <c r="H2" i="45"/>
  <c r="H2" i="43"/>
  <c r="H3"/>
  <c r="H3" i="37"/>
  <c r="H3" i="42"/>
  <c r="H2"/>
  <c r="H2" i="41"/>
  <c r="H3" i="40"/>
  <c r="H2"/>
  <c r="H2" i="39"/>
  <c r="H3"/>
  <c r="H2" i="27"/>
  <c r="H3"/>
  <c r="H3" i="35"/>
  <c r="H2"/>
  <c r="H3" i="32"/>
  <c r="H2" i="31"/>
  <c r="H3"/>
  <c r="H2" i="23"/>
  <c r="H3"/>
  <c r="A1" i="3"/>
  <c r="C2" i="12"/>
  <c r="C1"/>
  <c r="C2" i="15"/>
  <c r="C1"/>
  <c r="R2" i="3"/>
  <c r="H8" i="12"/>
  <c r="H9"/>
  <c r="H10"/>
  <c r="H11"/>
  <c r="H12"/>
  <c r="H13"/>
  <c r="H12" i="20"/>
  <c r="H9" i="21"/>
  <c r="I3"/>
  <c r="H3"/>
  <c r="G3"/>
  <c r="H2"/>
  <c r="G2"/>
  <c r="E2"/>
  <c r="H15" i="20"/>
  <c r="B15"/>
  <c r="B12"/>
  <c r="B8"/>
  <c r="I3"/>
  <c r="H3"/>
  <c r="G3"/>
  <c r="H2"/>
  <c r="G2"/>
  <c r="E2"/>
  <c r="E2" i="12" l="1"/>
  <c r="H16" i="15"/>
  <c r="B16"/>
  <c r="H12"/>
  <c r="B12"/>
  <c r="H8"/>
  <c r="B8"/>
  <c r="I3"/>
  <c r="H3"/>
  <c r="G3"/>
  <c r="H2"/>
  <c r="G2"/>
  <c r="E2"/>
  <c r="I3" i="12"/>
  <c r="G3"/>
  <c r="G2"/>
  <c r="L6" i="3" l="1"/>
  <c r="N6"/>
  <c r="K7"/>
  <c r="K6"/>
  <c r="H3" i="12"/>
  <c r="H2"/>
  <c r="L7" i="3" l="1"/>
  <c r="N7"/>
  <c r="Q6"/>
  <c r="R7" s="1"/>
  <c r="M6"/>
  <c r="P6"/>
  <c r="O7" s="1"/>
  <c r="Q7" l="1"/>
  <c r="M7"/>
  <c r="P7"/>
  <c r="O6"/>
</calcChain>
</file>

<file path=xl/comments1.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0.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1.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2.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3.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4.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5.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6.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7.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8.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19.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0.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1.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2.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3.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4.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5.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6.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7.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8.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29.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3.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30.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31.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32.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33.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34.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35.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36.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37.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38.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39.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4.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40.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41.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42.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43.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44.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45.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46.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47.xml><?xml version="1.0" encoding="utf-8"?>
<comments xmlns="http://schemas.openxmlformats.org/spreadsheetml/2006/main">
  <authors>
    <author>William Smeltz</author>
  </authors>
  <commentList>
    <comment ref="B1" authorId="0">
      <text>
        <r>
          <rPr>
            <b/>
            <sz val="8"/>
            <color indexed="81"/>
            <rFont val="Tahoma"/>
            <family val="2"/>
          </rPr>
          <t>William Smeltz:</t>
        </r>
        <r>
          <rPr>
            <sz val="8"/>
            <color indexed="81"/>
            <rFont val="Tahoma"/>
            <family val="2"/>
          </rPr>
          <t xml:space="preserve">
Keeps cell numbers in formulas consistent between Step UC and UC worksheets</t>
        </r>
      </text>
    </commen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48.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49.xml><?xml version="1.0" encoding="utf-8"?>
<comments xmlns="http://schemas.openxmlformats.org/spreadsheetml/2006/main">
  <authors>
    <author>William Smeltz</author>
  </authors>
  <commentList>
    <comment ref="B1" authorId="0">
      <text>
        <r>
          <rPr>
            <b/>
            <sz val="8"/>
            <color indexed="81"/>
            <rFont val="Tahoma"/>
            <family val="2"/>
          </rPr>
          <t>William Smeltz:</t>
        </r>
        <r>
          <rPr>
            <sz val="8"/>
            <color indexed="81"/>
            <rFont val="Tahoma"/>
            <family val="2"/>
          </rPr>
          <t xml:space="preserve">
Keeps cell numbers in formulas consistent between Step UC and UC worksheets</t>
        </r>
      </text>
    </commen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5.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6.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7.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8.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comments9.xml><?xml version="1.0" encoding="utf-8"?>
<comments xmlns="http://schemas.openxmlformats.org/spreadsheetml/2006/main">
  <authors>
    <author>William Smeltz</author>
  </authors>
  <commentList>
    <comment ref="H7" authorId="0">
      <text>
        <r>
          <rPr>
            <b/>
            <sz val="8"/>
            <color indexed="81"/>
            <rFont val="Tahoma"/>
            <family val="2"/>
          </rPr>
          <t>xpedx IT Processes &amp; Tools:</t>
        </r>
        <r>
          <rPr>
            <sz val="8"/>
            <color indexed="81"/>
            <rFont val="Tahoma"/>
            <family val="2"/>
          </rPr>
          <t xml:space="preserve">
</t>
        </r>
        <r>
          <rPr>
            <b/>
            <sz val="8"/>
            <color indexed="10"/>
            <rFont val="Tahoma"/>
            <family val="2"/>
          </rPr>
          <t xml:space="preserve">BE CAREFUL!  </t>
        </r>
        <r>
          <rPr>
            <sz val="8"/>
            <color indexed="81"/>
            <rFont val="Tahoma"/>
            <family val="2"/>
          </rPr>
          <t xml:space="preserve">These cells includes Unprotected Formulas that  automatically populates a value if </t>
        </r>
        <r>
          <rPr>
            <b/>
            <u/>
            <sz val="8"/>
            <color indexed="81"/>
            <rFont val="Tahoma"/>
            <family val="2"/>
          </rPr>
          <t>not</t>
        </r>
        <r>
          <rPr>
            <sz val="8"/>
            <color indexed="81"/>
            <rFont val="Tahoma"/>
            <family val="2"/>
          </rPr>
          <t xml:space="preserve"> "F" in the cell to the left.</t>
        </r>
      </text>
    </comment>
  </commentList>
</comments>
</file>

<file path=xl/sharedStrings.xml><?xml version="1.0" encoding="utf-8"?>
<sst xmlns="http://schemas.openxmlformats.org/spreadsheetml/2006/main" count="4012" uniqueCount="618">
  <si>
    <t>Test Case #</t>
  </si>
  <si>
    <t>First Pass</t>
  </si>
  <si>
    <t>Test Case Description
Test Input</t>
  </si>
  <si>
    <t>Acceptance Criteria
Test Output</t>
  </si>
  <si>
    <t>Actual Results
Comments</t>
  </si>
  <si>
    <t>Accepted with no changes.  All test cases performed as expected.  Proceed with production migration.</t>
  </si>
  <si>
    <t>Date</t>
  </si>
  <si>
    <t>Sign Off</t>
  </si>
  <si>
    <t>Test Case Summary</t>
  </si>
  <si>
    <t>Region Environment:</t>
  </si>
  <si>
    <t>Role / Model / User Type / Security:</t>
  </si>
  <si>
    <t>Business Analyst</t>
  </si>
  <si>
    <t>Project Team Lead/Manager</t>
  </si>
  <si>
    <r>
      <t xml:space="preserve">Accepted with </t>
    </r>
    <r>
      <rPr>
        <i/>
        <u/>
        <sz val="11"/>
        <color theme="1"/>
        <rFont val="Calibri"/>
        <family val="2"/>
        <scheme val="minor"/>
      </rPr>
      <t>pre-existing exceptions</t>
    </r>
    <r>
      <rPr>
        <sz val="11"/>
        <color theme="1"/>
        <rFont val="Calibri"/>
        <family val="2"/>
        <scheme val="minor"/>
      </rPr>
      <t>.  Pre-existing functionality occurred during testing.</t>
    </r>
  </si>
  <si>
    <t>Comments:</t>
  </si>
  <si>
    <r>
      <t xml:space="preserve">Accepted with exceptions.  Identified </t>
    </r>
    <r>
      <rPr>
        <b/>
        <sz val="11"/>
        <color theme="1"/>
        <rFont val="Times New Roman"/>
        <family val="1"/>
      </rPr>
      <t>FAILED</t>
    </r>
    <r>
      <rPr>
        <sz val="11"/>
        <color theme="1"/>
        <rFont val="Times New Roman"/>
        <family val="1"/>
      </rPr>
      <t xml:space="preserve"> test cases on this results sheet </t>
    </r>
    <r>
      <rPr>
        <u/>
        <sz val="11"/>
        <color theme="1"/>
        <rFont val="Times New Roman"/>
        <family val="1"/>
      </rPr>
      <t>must</t>
    </r>
    <r>
      <rPr>
        <sz val="11"/>
        <color theme="1"/>
        <rFont val="Times New Roman"/>
        <family val="1"/>
      </rPr>
      <t xml:space="preserve"> be corrected before project is considered closed, but can occur after initial code is moved.  Otherwise, requested corrections for result sheet </t>
    </r>
    <r>
      <rPr>
        <b/>
        <sz val="11"/>
        <color theme="1"/>
        <rFont val="Times New Roman"/>
        <family val="1"/>
      </rPr>
      <t>FAILED</t>
    </r>
    <r>
      <rPr>
        <sz val="11"/>
        <color theme="1"/>
        <rFont val="Times New Roman"/>
        <family val="1"/>
      </rPr>
      <t xml:space="preserve"> test cases are to be implemented in subsequent phase/release.</t>
    </r>
  </si>
  <si>
    <r>
      <t>NOT ACCEPTABLE</t>
    </r>
    <r>
      <rPr>
        <sz val="11"/>
        <color theme="1"/>
        <rFont val="Times New Roman"/>
        <family val="1"/>
      </rPr>
      <t xml:space="preserve">.  </t>
    </r>
    <r>
      <rPr>
        <b/>
        <sz val="11"/>
        <color theme="1"/>
        <rFont val="Times New Roman"/>
        <family val="1"/>
      </rPr>
      <t>FAILED</t>
    </r>
    <r>
      <rPr>
        <sz val="11"/>
        <color theme="1"/>
        <rFont val="Times New Roman"/>
        <family val="1"/>
      </rPr>
      <t xml:space="preserve"> test cases on this results sheet </t>
    </r>
    <r>
      <rPr>
        <i/>
        <sz val="11"/>
        <color theme="1"/>
        <rFont val="Times New Roman"/>
        <family val="1"/>
      </rPr>
      <t>must</t>
    </r>
    <r>
      <rPr>
        <sz val="11"/>
        <color theme="1"/>
        <rFont val="Times New Roman"/>
        <family val="1"/>
      </rPr>
      <t xml:space="preserve"> be corrected before QA acceptance and production migration.</t>
    </r>
  </si>
  <si>
    <t>Total Pass:</t>
  </si>
  <si>
    <t>Total Fail:</t>
  </si>
  <si>
    <t>Final Pass</t>
  </si>
  <si>
    <t># of Fails</t>
  </si>
  <si>
    <t>Hide</t>
  </si>
  <si>
    <t>This</t>
  </si>
  <si>
    <t>Column</t>
  </si>
  <si>
    <t>P</t>
  </si>
  <si>
    <t>F</t>
  </si>
  <si>
    <t>TOTAL UC TEST CASES</t>
  </si>
  <si>
    <t>Test Scripts</t>
  </si>
  <si>
    <t>Tested</t>
  </si>
  <si>
    <t>Untested</t>
  </si>
  <si>
    <t>Passed</t>
  </si>
  <si>
    <t>Failed</t>
  </si>
  <si>
    <t>% Passed</t>
  </si>
  <si>
    <t>DO NOT DELETE OR MOVE THIS WORKSHEET.  THANK YOU.</t>
  </si>
  <si>
    <t>SignOff:</t>
  </si>
  <si>
    <t>Summary:</t>
  </si>
  <si>
    <t>Information for the PDP_Test_Scripts</t>
  </si>
  <si>
    <r>
      <t xml:space="preserve">The </t>
    </r>
    <r>
      <rPr>
        <b/>
        <sz val="11"/>
        <color theme="1"/>
        <rFont val="Times New Roman"/>
        <family val="1"/>
      </rPr>
      <t>Requirements Matrix</t>
    </r>
    <r>
      <rPr>
        <sz val="11"/>
        <color theme="1"/>
        <rFont val="Times New Roman"/>
        <family val="1"/>
      </rPr>
      <t xml:space="preserve"> can be copied into the test scripts from the xpedx PDP document, if necessary.  </t>
    </r>
  </si>
  <si>
    <t>Enter accurate user id and inaccurate password</t>
  </si>
  <si>
    <t>Enter inaccurate user id and accurate password</t>
  </si>
  <si>
    <t>Enter accurate user id and expired password</t>
  </si>
  <si>
    <t>Access the landing page via URL xxx</t>
  </si>
  <si>
    <t>Landing page displays with fields for user id and password</t>
  </si>
  <si>
    <t>User enters inaccurate password</t>
  </si>
  <si>
    <t>Landing page redisplays with error message XXX and cursor placed in password field</t>
  </si>
  <si>
    <t>Step 1</t>
  </si>
  <si>
    <t>Step 2</t>
  </si>
  <si>
    <t>Step 3</t>
  </si>
  <si>
    <t>% Passed
of # Tested</t>
  </si>
  <si>
    <t>08/10/10 - F
08/11/10 - F
08/12/10 - P</t>
  </si>
  <si>
    <t>Cursor moves and displays in password field</t>
  </si>
  <si>
    <t>User enters accurate userid and press Tab key</t>
  </si>
  <si>
    <t>User enter inaccurate user id and press &lt;Enter&gt;</t>
  </si>
  <si>
    <t>Landing page redisplays with error message XXX and cursor placed in user id field</t>
  </si>
  <si>
    <t>User enters accurate userid and expired password</t>
  </si>
  <si>
    <t>Landing page redisplayes with error message XXX and cursor placed in password field</t>
  </si>
  <si>
    <t xml:space="preserve"> Use Case Process Description:</t>
  </si>
  <si>
    <t>This test will verify that fields 3, 3a and 4 from the data map are populated correctly.  These fields are consistent for every transaction in the P&amp;A string.  The fields are Environment ID, Customer Environment ID, and Company.</t>
  </si>
  <si>
    <t xml:space="preserve">Perform stock check in migration for an interactive (web) customer. Review the data string or whatever wM has that we can look at </t>
  </si>
  <si>
    <t>Data in field 3,3a and 4 should be: the letter A followed by a space followed by AM then XX.  This should be consistent for every P&amp;A transaction</t>
  </si>
  <si>
    <t xml:space="preserve">Perform stock check in migration for a batch (B2B) customer. Review the data string or whatever wM has that we can look at </t>
  </si>
  <si>
    <t>Data in field 3,3a and 4 should be: the letter A followed by a space followed by AM then XX.  This should be consistent for every P&amp; A transaction.</t>
  </si>
  <si>
    <t>1. Field 3a had letter X
2. Field 3 had letter Z
3. As expected</t>
  </si>
  <si>
    <t>Common To Both Use Case Worksheet Formats:</t>
  </si>
  <si>
    <t>Step UC Example:</t>
  </si>
  <si>
    <t>UC Example:</t>
  </si>
  <si>
    <t>PE</t>
  </si>
  <si>
    <t>Date Executed</t>
  </si>
  <si>
    <t>T1.1</t>
  </si>
  <si>
    <t>T1.2</t>
  </si>
  <si>
    <t>T1.4</t>
  </si>
  <si>
    <t>T1.3</t>
  </si>
  <si>
    <t>T1.5</t>
  </si>
  <si>
    <t>T1.6</t>
  </si>
  <si>
    <t>First Pass Totals:</t>
  </si>
  <si>
    <t>UC #.#</t>
  </si>
  <si>
    <t>DUMMY COLUMN</t>
  </si>
  <si>
    <t>Hide This</t>
  </si>
  <si>
    <r>
      <t xml:space="preserve">Displays a completed test script, </t>
    </r>
    <r>
      <rPr>
        <b/>
        <sz val="11"/>
        <color theme="1"/>
        <rFont val="Times New Roman"/>
        <family val="1"/>
      </rPr>
      <t>Step UC #.#,</t>
    </r>
    <r>
      <rPr>
        <sz val="11"/>
        <color theme="1"/>
        <rFont val="Times New Roman"/>
        <family val="1"/>
      </rPr>
      <t xml:space="preserve"> that includes totals. </t>
    </r>
    <r>
      <rPr>
        <i/>
        <sz val="11"/>
        <color theme="1"/>
        <rFont val="Times New Roman"/>
        <family val="1"/>
      </rPr>
      <t>(These totals not included in Summary worksheet).</t>
    </r>
  </si>
  <si>
    <r>
      <t xml:space="preserve">Displays a completed test script, </t>
    </r>
    <r>
      <rPr>
        <b/>
        <sz val="11"/>
        <color theme="1"/>
        <rFont val="Times New Roman"/>
        <family val="1"/>
      </rPr>
      <t>UC #.#</t>
    </r>
    <r>
      <rPr>
        <sz val="11"/>
        <color theme="1"/>
        <rFont val="Times New Roman"/>
        <family val="1"/>
      </rPr>
      <t xml:space="preserve">, that includes totals.   </t>
    </r>
    <r>
      <rPr>
        <i/>
        <sz val="11"/>
        <color theme="1"/>
        <rFont val="Times New Roman"/>
        <family val="1"/>
      </rPr>
      <t>(These totals not included in Summary worksheet).</t>
    </r>
  </si>
  <si>
    <r>
      <t xml:space="preserve">If you select a value in the </t>
    </r>
    <r>
      <rPr>
        <b/>
        <sz val="11"/>
        <color theme="1"/>
        <rFont val="Times New Roman"/>
        <family val="1"/>
      </rPr>
      <t>Final Pass</t>
    </r>
    <r>
      <rPr>
        <sz val="11"/>
        <color theme="1"/>
        <rFont val="Times New Roman"/>
        <family val="1"/>
      </rPr>
      <t xml:space="preserve"> cell drop down list or clear out the cell, you will OVERLAY the formula that populates this cell with a </t>
    </r>
    <r>
      <rPr>
        <b/>
        <sz val="11"/>
        <color theme="1"/>
        <rFont val="Times New Roman"/>
        <family val="1"/>
      </rPr>
      <t>P</t>
    </r>
    <r>
      <rPr>
        <sz val="11"/>
        <color theme="1"/>
        <rFont val="Times New Roman"/>
        <family val="1"/>
      </rPr>
      <t xml:space="preserve"> or </t>
    </r>
    <r>
      <rPr>
        <b/>
        <sz val="11"/>
        <color theme="1"/>
        <rFont val="Times New Roman"/>
        <family val="1"/>
      </rPr>
      <t>PE</t>
    </r>
    <r>
      <rPr>
        <sz val="11"/>
        <color theme="1"/>
        <rFont val="Times New Roman"/>
        <family val="1"/>
      </rPr>
      <t xml:space="preserve"> value when the </t>
    </r>
    <r>
      <rPr>
        <b/>
        <sz val="11"/>
        <color theme="1"/>
        <rFont val="Times New Roman"/>
        <family val="1"/>
      </rPr>
      <t>First Pass</t>
    </r>
    <r>
      <rPr>
        <sz val="11"/>
        <color theme="1"/>
        <rFont val="Times New Roman"/>
        <family val="1"/>
      </rPr>
      <t xml:space="preserve"> cell value is selected from it's drop down list.  
Formula example is: =IF(G11&lt;&gt;"F",G11," ")</t>
    </r>
  </si>
  <si>
    <t>Unprotected Cell Caution:
Final Pass Cell</t>
  </si>
  <si>
    <r>
      <t xml:space="preserve">The </t>
    </r>
    <r>
      <rPr>
        <b/>
        <sz val="11"/>
        <color theme="1"/>
        <rFont val="Times New Roman"/>
        <family val="1"/>
      </rPr>
      <t>Summary</t>
    </r>
    <r>
      <rPr>
        <sz val="11"/>
        <color theme="1"/>
        <rFont val="Times New Roman"/>
        <family val="1"/>
      </rPr>
      <t xml:space="preserve"> list is for you to enter Use Case and Test Case numbers and Test Case summary notes.
Includes a table that automatically updates the totals for the number of your test scripts and pass/fail results based on your entries.  Totals will be automatically captured and summed in the protected yellow cells.</t>
    </r>
  </si>
  <si>
    <t>Current Totals:</t>
  </si>
  <si>
    <t>JIRA #</t>
  </si>
  <si>
    <t>Step Description
Test Input</t>
  </si>
  <si>
    <r>
      <t xml:space="preserve">This workbook includes worksheets for </t>
    </r>
    <r>
      <rPr>
        <b/>
        <sz val="11"/>
        <color theme="1"/>
        <rFont val="Times New Roman"/>
        <family val="1"/>
      </rPr>
      <t xml:space="preserve">two test script formats </t>
    </r>
    <r>
      <rPr>
        <sz val="11"/>
        <color theme="1"/>
        <rFont val="Times New Roman"/>
        <family val="1"/>
      </rPr>
      <t xml:space="preserve">- execution by steps within a test script and/or execution by individual test scripts.  You can use either format or both within the same workbook.  Totals will be automatically updated as expected.
Formulas are built in the system as long as you copy the appropriate template #.# worksheet.  Formulas will be refreshed on worksheet adds and deletes.
You </t>
    </r>
    <r>
      <rPr>
        <u/>
        <sz val="11"/>
        <color theme="1"/>
        <rFont val="Times New Roman"/>
        <family val="1"/>
      </rPr>
      <t>cannot</t>
    </r>
    <r>
      <rPr>
        <sz val="11"/>
        <color theme="1"/>
        <rFont val="Times New Roman"/>
        <family val="1"/>
      </rPr>
      <t xml:space="preserve"> click inside protected cells.  This is to assist you in entering your information into worksheets.</t>
    </r>
  </si>
  <si>
    <r>
      <t xml:space="preserve">-This is an individual test script worksheet to be used for each identified Use Case.  
-Copy the </t>
    </r>
    <r>
      <rPr>
        <b/>
        <sz val="11"/>
        <color theme="1"/>
        <rFont val="Times New Roman"/>
        <family val="1"/>
      </rPr>
      <t>Step UC #.#</t>
    </r>
    <r>
      <rPr>
        <sz val="11"/>
        <color theme="1"/>
        <rFont val="Times New Roman"/>
        <family val="1"/>
      </rPr>
      <t xml:space="preserve"> worksheet template and paste accordingly within the worksheet tabs.
-Execute each Test Case by steps within that Test Case.  
-Select </t>
    </r>
    <r>
      <rPr>
        <b/>
        <sz val="11"/>
        <color theme="1"/>
        <rFont val="Times New Roman"/>
        <family val="1"/>
      </rPr>
      <t>P</t>
    </r>
    <r>
      <rPr>
        <sz val="11"/>
        <color theme="1"/>
        <rFont val="Times New Roman"/>
        <family val="1"/>
      </rPr>
      <t xml:space="preserve">, </t>
    </r>
    <r>
      <rPr>
        <b/>
        <sz val="11"/>
        <color theme="1"/>
        <rFont val="Times New Roman"/>
        <family val="1"/>
      </rPr>
      <t>PE</t>
    </r>
    <r>
      <rPr>
        <sz val="11"/>
        <color theme="1"/>
        <rFont val="Times New Roman"/>
        <family val="1"/>
      </rPr>
      <t xml:space="preserve">, or </t>
    </r>
    <r>
      <rPr>
        <b/>
        <sz val="11"/>
        <color theme="1"/>
        <rFont val="Times New Roman"/>
        <family val="1"/>
      </rPr>
      <t>F</t>
    </r>
    <r>
      <rPr>
        <sz val="11"/>
        <color theme="1"/>
        <rFont val="Times New Roman"/>
        <family val="1"/>
      </rPr>
      <t xml:space="preserve"> for each test script execution and the totals will be tallied in the protected yellow cells.  </t>
    </r>
  </si>
  <si>
    <r>
      <t xml:space="preserve">-This is an individual test script worksheet to be used for each identified Use Case.  
-Copy the </t>
    </r>
    <r>
      <rPr>
        <b/>
        <sz val="11"/>
        <color theme="1"/>
        <rFont val="Times New Roman"/>
        <family val="1"/>
      </rPr>
      <t>UC #.#</t>
    </r>
    <r>
      <rPr>
        <sz val="11"/>
        <color theme="1"/>
        <rFont val="Times New Roman"/>
        <family val="1"/>
      </rPr>
      <t xml:space="preserve"> worksheet template and paste accordingly within the worksheet tabs.
-Execute each Test Case as appropriate.
-Select </t>
    </r>
    <r>
      <rPr>
        <b/>
        <sz val="11"/>
        <color theme="1"/>
        <rFont val="Times New Roman"/>
        <family val="1"/>
      </rPr>
      <t>P</t>
    </r>
    <r>
      <rPr>
        <sz val="11"/>
        <color theme="1"/>
        <rFont val="Times New Roman"/>
        <family val="1"/>
      </rPr>
      <t xml:space="preserve">, </t>
    </r>
    <r>
      <rPr>
        <b/>
        <sz val="11"/>
        <color theme="1"/>
        <rFont val="Times New Roman"/>
        <family val="1"/>
      </rPr>
      <t>PE</t>
    </r>
    <r>
      <rPr>
        <sz val="11"/>
        <color theme="1"/>
        <rFont val="Times New Roman"/>
        <family val="1"/>
      </rPr>
      <t xml:space="preserve">, or </t>
    </r>
    <r>
      <rPr>
        <b/>
        <sz val="11"/>
        <color theme="1"/>
        <rFont val="Times New Roman"/>
        <family val="1"/>
      </rPr>
      <t>F</t>
    </r>
    <r>
      <rPr>
        <sz val="11"/>
        <color theme="1"/>
        <rFont val="Times New Roman"/>
        <family val="1"/>
      </rPr>
      <t xml:space="preserve"> for each test script execution and the totals will be tallied in the protected yellow cells.  </t>
    </r>
  </si>
  <si>
    <t>F - Received page not found error.</t>
  </si>
  <si>
    <t>F - Cursor stayed in user id field.</t>
  </si>
  <si>
    <t>As expected</t>
  </si>
  <si>
    <t>As expected - but different error message</t>
  </si>
  <si>
    <t>Step UC Example</t>
  </si>
  <si>
    <t>UC Example</t>
  </si>
  <si>
    <t>Staging</t>
  </si>
  <si>
    <t>Customer</t>
  </si>
  <si>
    <t>Verify the user id and their password.</t>
  </si>
  <si>
    <r>
      <t xml:space="preserve">-Copy worksheets as necessary </t>
    </r>
    <r>
      <rPr>
        <u/>
        <sz val="11"/>
        <color theme="1"/>
        <rFont val="Times New Roman"/>
        <family val="1"/>
      </rPr>
      <t>after</t>
    </r>
    <r>
      <rPr>
        <sz val="11"/>
        <color theme="1"/>
        <rFont val="Times New Roman"/>
        <family val="1"/>
      </rPr>
      <t xml:space="preserve"> the </t>
    </r>
    <r>
      <rPr>
        <b/>
        <sz val="11"/>
        <color theme="1"/>
        <rFont val="Times New Roman"/>
        <family val="1"/>
      </rPr>
      <t>Summary</t>
    </r>
    <r>
      <rPr>
        <sz val="11"/>
        <color theme="1"/>
        <rFont val="Times New Roman"/>
        <family val="1"/>
      </rPr>
      <t xml:space="preserve"> tab and </t>
    </r>
    <r>
      <rPr>
        <u/>
        <sz val="11"/>
        <color theme="1"/>
        <rFont val="Times New Roman"/>
        <family val="1"/>
      </rPr>
      <t>before</t>
    </r>
    <r>
      <rPr>
        <sz val="11"/>
        <color theme="1"/>
        <rFont val="Times New Roman"/>
        <family val="1"/>
      </rPr>
      <t xml:space="preserve"> the </t>
    </r>
    <r>
      <rPr>
        <b/>
        <sz val="11"/>
        <color theme="1"/>
        <rFont val="Times New Roman"/>
        <family val="1"/>
      </rPr>
      <t>Blank-DO NOT DELETE OR MOVE</t>
    </r>
    <r>
      <rPr>
        <sz val="11"/>
        <color theme="1"/>
        <rFont val="Times New Roman"/>
        <family val="1"/>
      </rPr>
      <t xml:space="preserve"> tab and re-number the worksheet tab as appropriate.  
-Update the cell </t>
    </r>
    <r>
      <rPr>
        <b/>
        <sz val="11"/>
        <color theme="1"/>
        <rFont val="Times New Roman"/>
        <family val="1"/>
      </rPr>
      <t>Req / Use Case #: UC #.#</t>
    </r>
    <r>
      <rPr>
        <sz val="11"/>
        <color theme="1"/>
        <rFont val="Times New Roman"/>
        <family val="1"/>
      </rPr>
      <t xml:space="preserve"> for each worksheet.
-Add additional test case rows as required for all Use Cases for each requirement.
-To add rows use </t>
    </r>
    <r>
      <rPr>
        <b/>
        <sz val="11"/>
        <color theme="1"/>
        <rFont val="Times New Roman"/>
        <family val="1"/>
      </rPr>
      <t>Copy &amp; Insert Copied Cells</t>
    </r>
    <r>
      <rPr>
        <sz val="11"/>
        <color theme="1"/>
        <rFont val="Times New Roman"/>
        <family val="1"/>
      </rPr>
      <t xml:space="preserve"> where appropriate.  (Formulas will be automatically updated).
-If there is more than one test execution for a test case, record the number of times for the </t>
    </r>
    <r>
      <rPr>
        <b/>
        <sz val="11"/>
        <color theme="1"/>
        <rFont val="Times New Roman"/>
        <family val="1"/>
      </rPr>
      <t># of Fails</t>
    </r>
    <r>
      <rPr>
        <sz val="11"/>
        <color theme="1"/>
        <rFont val="Times New Roman"/>
        <family val="1"/>
      </rPr>
      <t xml:space="preserve"> of that test case
</t>
    </r>
    <r>
      <rPr>
        <b/>
        <sz val="12"/>
        <color theme="1"/>
        <rFont val="Times New Roman"/>
        <family val="1"/>
      </rPr>
      <t>-You can delete unnecessary worksheets (Step UC or UC tabs) and the total formulas will automatically update accordingly.</t>
    </r>
  </si>
  <si>
    <t>Step UC #.#:</t>
  </si>
  <si>
    <t>UC #.#:</t>
  </si>
  <si>
    <t xml:space="preserve">Req / Use Case #: </t>
  </si>
  <si>
    <r>
      <rPr>
        <b/>
        <i/>
        <sz val="12"/>
        <color theme="1"/>
        <rFont val="Times New Roman"/>
        <family val="1"/>
      </rPr>
      <t>Paste</t>
    </r>
    <r>
      <rPr>
        <i/>
        <sz val="12"/>
        <color theme="1"/>
        <rFont val="Times New Roman"/>
        <family val="1"/>
      </rPr>
      <t xml:space="preserve"> above this row your </t>
    </r>
    <r>
      <rPr>
        <b/>
        <i/>
        <sz val="12"/>
        <color theme="1"/>
        <rFont val="Times New Roman"/>
        <family val="1"/>
      </rPr>
      <t>Insert Copied Cells</t>
    </r>
    <r>
      <rPr>
        <i/>
        <sz val="12"/>
        <color theme="1"/>
        <rFont val="Times New Roman"/>
        <family val="1"/>
      </rPr>
      <t xml:space="preserve"> row(s)</t>
    </r>
  </si>
  <si>
    <t>Test Case 1.0
Description:</t>
  </si>
  <si>
    <t>Test Case 2.0
Description:</t>
  </si>
  <si>
    <t>Test Case 3.0 Description:</t>
  </si>
  <si>
    <t>UC 1.0</t>
  </si>
  <si>
    <t>Test Case 1.1 
Description:</t>
  </si>
  <si>
    <t>Test Case 2.0 Description:</t>
  </si>
  <si>
    <t>1. 06/15/2010
2. 06/16/2010
3. 06/17/2010</t>
  </si>
  <si>
    <t>RPM #:</t>
  </si>
  <si>
    <t>USD #:</t>
  </si>
  <si>
    <r>
      <t xml:space="preserve">-Enter the </t>
    </r>
    <r>
      <rPr>
        <i/>
        <sz val="11"/>
        <color theme="1"/>
        <rFont val="Times New Roman"/>
        <family val="1"/>
      </rPr>
      <t>project description,</t>
    </r>
    <r>
      <rPr>
        <sz val="11"/>
        <color theme="1"/>
        <rFont val="Times New Roman"/>
        <family val="1"/>
      </rPr>
      <t xml:space="preserve"> which will be automatically populated on the Summary worksheet.
-Enter the </t>
    </r>
    <r>
      <rPr>
        <b/>
        <sz val="11"/>
        <color theme="1"/>
        <rFont val="Times New Roman"/>
        <family val="1"/>
      </rPr>
      <t>RPM #</t>
    </r>
    <r>
      <rPr>
        <sz val="11"/>
        <color theme="1"/>
        <rFont val="Times New Roman"/>
        <family val="1"/>
      </rPr>
      <t xml:space="preserve"> and </t>
    </r>
    <r>
      <rPr>
        <b/>
        <sz val="11"/>
        <color theme="1"/>
        <rFont val="Times New Roman"/>
        <family val="1"/>
      </rPr>
      <t>USD #,</t>
    </r>
    <r>
      <rPr>
        <sz val="11"/>
        <color theme="1"/>
        <rFont val="Times New Roman"/>
        <family val="1"/>
      </rPr>
      <t xml:space="preserve"> which will be automatically populated in the Summary and Use Case worksheets.
-Check the applicable box after your review, add your signature and date.</t>
    </r>
  </si>
  <si>
    <t xml:space="preserve">Vanilla test  - Stock check one item and there are no failures. </t>
  </si>
  <si>
    <t xml:space="preserve">B2B Stock Check - Can be done via Call Center only.  </t>
  </si>
  <si>
    <t>Perform a Stock Check on a T4 Customer</t>
  </si>
  <si>
    <t>Test using the customer's 1st Ship-To</t>
  </si>
  <si>
    <t>Test using the customer's 2nd Ship-To</t>
  </si>
  <si>
    <t>Test a 2 line P&amp;A</t>
  </si>
  <si>
    <t>Test a 10 line P&amp;A</t>
  </si>
  <si>
    <t>Test a 55 line P&amp;A</t>
  </si>
  <si>
    <t>Test a 200 line P&amp;A</t>
  </si>
  <si>
    <t>Perform a P&amp;A for an item that has a corresponding customer cross reference and the Customer UOM has a conversion factor other than 1.</t>
  </si>
  <si>
    <t>Perform a P&amp;A where the requested quantity is in decimals.  (Call Center Only)</t>
  </si>
  <si>
    <t>Perform a P&amp;A for an item that has the pricing UOM of "M".</t>
  </si>
  <si>
    <t>Perform a P&amp;A for an item that has the pricing UOM of "CWT".</t>
  </si>
  <si>
    <t>Perform a P&amp;A for an item that has the pricing UOM of "MST".</t>
  </si>
  <si>
    <t>Perform a P&amp;A for an item that does not have contract pricing - bracket pricing will show.  Should be an item w/ 6 brackets</t>
  </si>
  <si>
    <t xml:space="preserve">Perform a test with an invalid item number  - This should be stopped in the Web Channel and Call Center.  Line Status Code of 01 would be sent from MAX if an invalid item made it through.  </t>
  </si>
  <si>
    <t xml:space="preserve">Test Header Status Code 03 -Perform a test with an invalid Ship To - This should be stopped in the Web Channel and Call Center.  Line Status Code of 03 would be sent from MAX if an P&amp;A made it through.  </t>
  </si>
  <si>
    <t>Perform a test to get Line Status Code of 06 - Item is suspended (Item Master)</t>
  </si>
  <si>
    <t xml:space="preserve">Perform a test to get Line Status Code of 08 Item Balance record missing  </t>
  </si>
  <si>
    <t xml:space="preserve">Perform a test to get Line Status Code of 07-Item is non-standard.    In ITMSTX the IMSTDI is "N" </t>
  </si>
  <si>
    <t>Perform a test to get Lines Status Code of 09 - Suspended Item Balance</t>
  </si>
  <si>
    <t xml:space="preserve">Perform a test with non-numeric requested quantity - This should be stopped in the Web Channel and Call Center.  Line Status Code of 10 would be sent from MAX if an invalid requested qty made it through.  </t>
  </si>
  <si>
    <t>General Tests:</t>
  </si>
  <si>
    <r>
      <rPr>
        <b/>
        <i/>
        <sz val="12"/>
        <color theme="1"/>
        <rFont val="Arial"/>
        <family val="2"/>
      </rPr>
      <t>Paste</t>
    </r>
    <r>
      <rPr>
        <i/>
        <sz val="12"/>
        <color theme="1"/>
        <rFont val="Arial"/>
        <family val="2"/>
      </rPr>
      <t xml:space="preserve"> above this row your </t>
    </r>
    <r>
      <rPr>
        <b/>
        <i/>
        <sz val="12"/>
        <color theme="1"/>
        <rFont val="Arial"/>
        <family val="2"/>
      </rPr>
      <t>Insert Copied Cells</t>
    </r>
    <r>
      <rPr>
        <i/>
        <sz val="12"/>
        <color theme="1"/>
        <rFont val="Arial"/>
        <family val="2"/>
      </rPr>
      <t xml:space="preserve"> row(s)</t>
    </r>
  </si>
  <si>
    <t>Data Map Tests:</t>
  </si>
  <si>
    <t xml:space="preserve">Perform a stock check for a  customer who has a transfer circle warehouse w/ 2 Day Service (3 is listed as the number of days in the Web Alternate Transfer Circle.)  Verify that the quantity available displays correctly. </t>
  </si>
  <si>
    <t>Perform a stock check for a close out item.  The stock check will be return pricing and availability information the same as a non-close out item.   (CL 1.0 - JIRA 400)</t>
  </si>
  <si>
    <t xml:space="preserve">In this test there will not be any transfer warehouses in the transfer circle for the ordering (primary) warehouse.  Verify the quantity available displays correctly.
Precondition:  The ordering warehouse will be set up to not have any transfer circle warehouses only quantities available in the primary warehouse. </t>
  </si>
  <si>
    <t xml:space="preserve">In this test there will  be 3 transfer warehouses in the transfer circle for the ordering (primary) warehouse.  Verify the quantity available displays correctly.
</t>
  </si>
  <si>
    <t xml:space="preserve">In this test there will  be 16 transfer warehouses in the transfer circle for the ordering (primary) warehouse.  Verify the quantity available displays correctly.
</t>
  </si>
  <si>
    <t>Perform a P&amp;A with no contract and no bracket pricing - List price should display for the item</t>
  </si>
  <si>
    <t>Perform P&amp;A for item with rebate to make sure the rebated cost shows</t>
  </si>
  <si>
    <t xml:space="preserve">Perform a P&amp;A for a Ship To that has a different primary warehouse than the Bill To.   P&amp;A results should return based on the Ship To transfer circle.  </t>
  </si>
  <si>
    <t xml:space="preserve">Perform a P&amp;A after the cut off times for the primary and transfer warehouses.  Verify the quantities available display in the correct categories.  </t>
  </si>
  <si>
    <t>Co#/Customer #:</t>
  </si>
  <si>
    <t xml:space="preserve">Test Case #: </t>
  </si>
  <si>
    <t>Firefox &amp; IE 8 - to T3 in MAX</t>
  </si>
  <si>
    <t>input company/customer here</t>
  </si>
  <si>
    <t xml:space="preserve">Item Number(s) used: </t>
  </si>
  <si>
    <t>Requested Quantity:</t>
  </si>
  <si>
    <t>Requested UOM:</t>
  </si>
  <si>
    <t>Ship To:</t>
  </si>
  <si>
    <t>Test:</t>
  </si>
  <si>
    <t>5156778 - MAX-NG P&amp;A QA test scripts</t>
  </si>
  <si>
    <t>input ship to here</t>
  </si>
  <si>
    <t>Enter UserId/Password used</t>
  </si>
  <si>
    <t>Vanilla test  - Stock check one item and there are no failures.  - Web Channel (WC)</t>
  </si>
  <si>
    <t>N/A</t>
  </si>
  <si>
    <t xml:space="preserve">Next Gen Performs the Stock Check and Returns results.  </t>
  </si>
  <si>
    <t xml:space="preserve">Pricing information displaying on Next Gen reflects MAX pricing information.  </t>
  </si>
  <si>
    <t>Step 4</t>
  </si>
  <si>
    <r>
      <t xml:space="preserve">In Next Gen - WC </t>
    </r>
    <r>
      <rPr>
        <b/>
        <u/>
        <sz val="11"/>
        <color theme="1"/>
        <rFont val="Arial"/>
        <family val="2"/>
      </rPr>
      <t xml:space="preserve">perform the stock check </t>
    </r>
    <r>
      <rPr>
        <sz val="11"/>
        <color theme="1"/>
        <rFont val="Arial"/>
        <family val="2"/>
      </rPr>
      <t>on Product Detail Page &amp;  MIL</t>
    </r>
  </si>
  <si>
    <r>
      <rPr>
        <b/>
        <u/>
        <sz val="11"/>
        <color theme="1"/>
        <rFont val="Arial"/>
        <family val="2"/>
      </rPr>
      <t>Validate Pricing Information:</t>
    </r>
    <r>
      <rPr>
        <sz val="11"/>
        <color theme="1"/>
        <rFont val="Arial"/>
        <family val="2"/>
      </rPr>
      <t xml:space="preserve">
-Determine the correct price in MAX (OEPRC9, 11 &amp; OEMAIN 26)
- Validate all pricing information displayed in Web Channel on Prod Detail &amp; MIL</t>
    </r>
  </si>
  <si>
    <t>Vanilla test  - Stock check one item and there are no failures.  - Call Center (CC)</t>
  </si>
  <si>
    <r>
      <rPr>
        <b/>
        <u/>
        <sz val="11"/>
        <color theme="1"/>
        <rFont val="Arial"/>
        <family val="2"/>
      </rPr>
      <t>Validate Pricing Information:</t>
    </r>
    <r>
      <rPr>
        <sz val="11"/>
        <color theme="1"/>
        <rFont val="Arial"/>
        <family val="2"/>
      </rPr>
      <t xml:space="preserve">
-Determine the correct price in MAX (OEPRC9, 11 &amp; OEMAIN 26)
- Validate all pricing information displayed in CC </t>
    </r>
  </si>
  <si>
    <t xml:space="preserve">Vanilla test  - Stock check one item and there are no failures expected. </t>
  </si>
  <si>
    <t xml:space="preserve">B2B Stock Check - Can be done via Call Center only.  
Pre Condition: Brian Whitlock/Customer Support needs to send a b2b order to Call Center that will remain open and the stock check will be performed in Call Center.  </t>
  </si>
  <si>
    <r>
      <t xml:space="preserve">In Next Gen - </t>
    </r>
    <r>
      <rPr>
        <b/>
        <u/>
        <sz val="11"/>
        <color theme="1"/>
        <rFont val="Arial"/>
        <family val="2"/>
      </rPr>
      <t xml:space="preserve">perform the stock check </t>
    </r>
    <r>
      <rPr>
        <sz val="11"/>
        <color theme="1"/>
        <rFont val="Arial"/>
        <family val="2"/>
      </rPr>
      <t xml:space="preserve"> in Call Center (Basic P&amp;A Call)</t>
    </r>
  </si>
  <si>
    <r>
      <t xml:space="preserve">In Next Gen -  </t>
    </r>
    <r>
      <rPr>
        <b/>
        <u/>
        <sz val="11"/>
        <color theme="1"/>
        <rFont val="Arial"/>
        <family val="2"/>
      </rPr>
      <t xml:space="preserve">perform the stock check </t>
    </r>
    <r>
      <rPr>
        <sz val="11"/>
        <color theme="1"/>
        <rFont val="Arial"/>
        <family val="2"/>
      </rPr>
      <t xml:space="preserve"> in Call Center (Basic P&amp;A Call)</t>
    </r>
  </si>
  <si>
    <t>Perform a Stock Check on a T4 Customer.  Data should return as in MAX with no errors.</t>
  </si>
  <si>
    <t>Perform a Stock Check on a T4 Customer in Web Channel.</t>
  </si>
  <si>
    <t>Perform a Stock Check on a T4 Customer in Call Center</t>
  </si>
  <si>
    <t>B2B Stock Check - Can be done via Call Center only.   Verify that MAX is sending data back correctly when for B2B originated stock checks.  (The behind the scenes file to MAX will have Web Source = B.)</t>
  </si>
  <si>
    <t>Test using the customer's 1st Ship-To.  Data displays in Next Gen as in MAX for the Ship To and there are no failures expected.  - Call Center (CC)</t>
  </si>
  <si>
    <t>Test using the customer's 1st Ship-To.  Data displays in Next Gen as in MAX for the Ship To and there are no failures expected.   - Web Channel (WC)</t>
  </si>
  <si>
    <t>Test using the customer's 1st Ship-To.  Data displays in Next Gen as in MAX and there are no failures expected.   (Bill - Verify the incoming string has the correct Ship To.)</t>
  </si>
  <si>
    <t>(Bill - Verify the incoming string has the correct Ship To.)</t>
  </si>
  <si>
    <t>The incoming string has the correct Ship To.</t>
  </si>
  <si>
    <t>Test using the customer's 2nd Ship-To.  Data displays in Next Gen as in MAX and there are no failures expected.   (Bill - Verify the incoming string has the correct Ship To.)</t>
  </si>
  <si>
    <t>Test using the customer's 2nd Ship-To.  Data displays in Next Gen as in MAX for the Ship To and there are no failures expected.  - Call Center (CC)</t>
  </si>
  <si>
    <t>Test using the customer's 2nd Ship-To.  Data displays in Next Gen as in MAX for the Ship To and there are no failures expected.   - Web Channel (WC)</t>
  </si>
  <si>
    <t>Test using a customer with more than 3 Ship To's and use the last Ship To</t>
  </si>
  <si>
    <t>Test using a customer with more than 3 Ship To's and use the last Ship To Data displays in Next Gen as in MAX and there are no failures expected.   (Bill - Verify the incoming string has the correct Ship To.)</t>
  </si>
  <si>
    <t>Test using a customer with more than 3 Ship To's and use the last Ship To.  Data displays in Next Gen as in MAX for the Ship To and there are no failures expected.   - Web Channel (WC)</t>
  </si>
  <si>
    <t>Test using a customer with more than 3 Ship To's and use the last Ship To.  Data displays in Next Gen as in MAX for the Ship To and there are no failures expected.  - Call Center (CC)</t>
  </si>
  <si>
    <t>Test Header Status Code 03 -Perform a test with an invalid Ship To - This should be stopped in the Web Channel and Call Center.  Line Status Code of 03 would be sent from MAX if an P&amp;A made it through.    - Web Channel (WC)</t>
  </si>
  <si>
    <t>1b</t>
  </si>
  <si>
    <t>Delete the Ship To in MAX.</t>
  </si>
  <si>
    <r>
      <rPr>
        <b/>
        <u/>
        <sz val="11"/>
        <color theme="1"/>
        <rFont val="Arial"/>
        <family val="2"/>
      </rPr>
      <t>Validate Pricing Information:</t>
    </r>
    <r>
      <rPr>
        <sz val="11"/>
        <color theme="1"/>
        <rFont val="Arial"/>
        <family val="2"/>
      </rPr>
      <t xml:space="preserve">
- Validate pricing information is </t>
    </r>
    <r>
      <rPr>
        <b/>
        <sz val="11"/>
        <color theme="1"/>
        <rFont val="Arial"/>
        <family val="2"/>
      </rPr>
      <t xml:space="preserve">NOT </t>
    </r>
    <r>
      <rPr>
        <sz val="11"/>
        <color theme="1"/>
        <rFont val="Arial"/>
        <family val="2"/>
      </rPr>
      <t>displayed in Web Channel on Prod Detail &amp; MIL</t>
    </r>
  </si>
  <si>
    <r>
      <t xml:space="preserve">Pricing information Is </t>
    </r>
    <r>
      <rPr>
        <b/>
        <sz val="11"/>
        <color theme="1"/>
        <rFont val="Arial"/>
        <family val="2"/>
      </rPr>
      <t xml:space="preserve">Not </t>
    </r>
    <r>
      <rPr>
        <sz val="11"/>
        <color theme="1"/>
        <rFont val="Arial"/>
        <family val="2"/>
      </rPr>
      <t xml:space="preserve">displaying on Next Gen.  Message is displayed to customer to call customer service. </t>
    </r>
  </si>
  <si>
    <r>
      <t xml:space="preserve">Availability  information is </t>
    </r>
    <r>
      <rPr>
        <b/>
        <sz val="11"/>
        <color theme="1"/>
        <rFont val="Arial"/>
        <family val="2"/>
      </rPr>
      <t xml:space="preserve">Not </t>
    </r>
    <r>
      <rPr>
        <sz val="11"/>
        <color theme="1"/>
        <rFont val="Arial"/>
        <family val="2"/>
      </rPr>
      <t>displaying on Next Gen.</t>
    </r>
  </si>
  <si>
    <r>
      <rPr>
        <b/>
        <u/>
        <sz val="11"/>
        <color theme="1"/>
        <rFont val="Arial"/>
        <family val="2"/>
      </rPr>
      <t>Validate Pricing Information:</t>
    </r>
    <r>
      <rPr>
        <sz val="11"/>
        <color theme="1"/>
        <rFont val="Arial"/>
        <family val="2"/>
      </rPr>
      <t xml:space="preserve">
- Validate pricing information is </t>
    </r>
    <r>
      <rPr>
        <b/>
        <sz val="11"/>
        <color theme="1"/>
        <rFont val="Arial"/>
        <family val="2"/>
      </rPr>
      <t xml:space="preserve">NOT </t>
    </r>
    <r>
      <rPr>
        <sz val="11"/>
        <color theme="1"/>
        <rFont val="Arial"/>
        <family val="2"/>
      </rPr>
      <t>displayed in Call Center</t>
    </r>
  </si>
  <si>
    <r>
      <t xml:space="preserve">Pricing information Is </t>
    </r>
    <r>
      <rPr>
        <b/>
        <sz val="11"/>
        <color theme="1"/>
        <rFont val="Arial"/>
        <family val="2"/>
      </rPr>
      <t xml:space="preserve">Not </t>
    </r>
    <r>
      <rPr>
        <sz val="11"/>
        <color theme="1"/>
        <rFont val="Arial"/>
        <family val="2"/>
      </rPr>
      <t xml:space="preserve">displaying on Next Gen.  Message is displayed. </t>
    </r>
  </si>
  <si>
    <t xml:space="preserve">Availability  information displaying on Next Gen reflects MAX availability information.  </t>
  </si>
  <si>
    <r>
      <rPr>
        <b/>
        <u/>
        <sz val="11"/>
        <color theme="1"/>
        <rFont val="Arial"/>
        <family val="2"/>
      </rPr>
      <t>Validate Availability Information:</t>
    </r>
    <r>
      <rPr>
        <sz val="11"/>
        <color theme="1"/>
        <rFont val="Arial"/>
        <family val="2"/>
      </rPr>
      <t xml:space="preserve">
-Determine the correct availability in MAX (OEMAIN 26)
- Validate all availability  information displayed in Web Channel on Prod Detail &amp; MIL</t>
    </r>
  </si>
  <si>
    <r>
      <rPr>
        <b/>
        <u/>
        <sz val="11"/>
        <color theme="1"/>
        <rFont val="Arial"/>
        <family val="2"/>
      </rPr>
      <t>Validate Availability Information:</t>
    </r>
    <r>
      <rPr>
        <sz val="11"/>
        <color theme="1"/>
        <rFont val="Arial"/>
        <family val="2"/>
      </rPr>
      <t xml:space="preserve">
-Determine the correct availability in MAX (OEMAIN 26)
- Validate all availability  information displayed in CC</t>
    </r>
  </si>
  <si>
    <t xml:space="preserve">Pricing information displaying on Next Gen reflects MAX availability information.  </t>
  </si>
  <si>
    <t xml:space="preserve">Availability information displaying on Next Gen reflects MAX pricing information.  </t>
  </si>
  <si>
    <r>
      <rPr>
        <b/>
        <u/>
        <sz val="11"/>
        <color theme="1"/>
        <rFont val="Arial"/>
        <family val="2"/>
      </rPr>
      <t>Validate Availability Information:</t>
    </r>
    <r>
      <rPr>
        <sz val="11"/>
        <color theme="1"/>
        <rFont val="Arial"/>
        <family val="2"/>
      </rPr>
      <t xml:space="preserve">
- Availability  information is </t>
    </r>
    <r>
      <rPr>
        <b/>
        <sz val="11"/>
        <color theme="1"/>
        <rFont val="Arial"/>
        <family val="2"/>
      </rPr>
      <t xml:space="preserve">Not </t>
    </r>
    <r>
      <rPr>
        <sz val="11"/>
        <color theme="1"/>
        <rFont val="Arial"/>
        <family val="2"/>
      </rPr>
      <t>displayed in Web Channel on Prod Detail &amp; MIL</t>
    </r>
  </si>
  <si>
    <r>
      <rPr>
        <b/>
        <u/>
        <sz val="11"/>
        <color theme="1"/>
        <rFont val="Arial"/>
        <family val="2"/>
      </rPr>
      <t>Validate Availability Information:</t>
    </r>
    <r>
      <rPr>
        <sz val="11"/>
        <color theme="1"/>
        <rFont val="Arial"/>
        <family val="2"/>
      </rPr>
      <t xml:space="preserve">
- Availability  information is </t>
    </r>
    <r>
      <rPr>
        <b/>
        <sz val="11"/>
        <color theme="1"/>
        <rFont val="Arial"/>
        <family val="2"/>
      </rPr>
      <t xml:space="preserve">Not </t>
    </r>
    <r>
      <rPr>
        <sz val="11"/>
        <color theme="1"/>
        <rFont val="Arial"/>
        <family val="2"/>
      </rPr>
      <t>displayed in Call Center</t>
    </r>
  </si>
  <si>
    <t xml:space="preserve">Test a 2 line P&amp;A and there are no failures expected. </t>
  </si>
  <si>
    <t>Test a 2 line P&amp;A and there are no failures.  - Web Channel (WC)</t>
  </si>
  <si>
    <t>Test a 2 line P&amp;A and there are no failures. - Call Center (CC)</t>
  </si>
  <si>
    <r>
      <rPr>
        <b/>
        <u/>
        <sz val="11"/>
        <color theme="1"/>
        <rFont val="Arial"/>
        <family val="2"/>
      </rPr>
      <t>Validate Pricing Information:</t>
    </r>
    <r>
      <rPr>
        <sz val="11"/>
        <color theme="1"/>
        <rFont val="Arial"/>
        <family val="2"/>
      </rPr>
      <t xml:space="preserve">
-Determine the correct price in MAX (OEPRC9, 11 &amp; OEMAIN 26)
- Validate all pricing information displayed in Web Channel on MIL</t>
    </r>
  </si>
  <si>
    <r>
      <rPr>
        <b/>
        <u/>
        <sz val="11"/>
        <color theme="1"/>
        <rFont val="Arial"/>
        <family val="2"/>
      </rPr>
      <t>Validate Availability Information:</t>
    </r>
    <r>
      <rPr>
        <sz val="11"/>
        <color theme="1"/>
        <rFont val="Arial"/>
        <family val="2"/>
      </rPr>
      <t xml:space="preserve">
-Determine the correct availability in MAX (OEMAIN 26)
- Validate all availability  information displayed in Web Channel on MIL</t>
    </r>
  </si>
  <si>
    <t xml:space="preserve">Test a 10 line P&amp;A and there are no failures expected. </t>
  </si>
  <si>
    <t>Test a 10 line P&amp;A and there are no failures.  - Web Channel (WC)</t>
  </si>
  <si>
    <t xml:space="preserve">Test a 55 line P&amp;A and there are no failures expected. </t>
  </si>
  <si>
    <t>Test a 55 line P&amp;A and there are no failures.  - Web Channel (WC)</t>
  </si>
  <si>
    <t xml:space="preserve">Test a 200 line P&amp;A and there are no failures expected. </t>
  </si>
  <si>
    <t>Test a 200 line P&amp;A and there are no failures.  - Web Channel (WC)</t>
  </si>
  <si>
    <r>
      <rPr>
        <b/>
        <u/>
        <sz val="11"/>
        <color theme="1"/>
        <rFont val="Arial"/>
        <family val="2"/>
      </rPr>
      <t>Validate Pricing Information:</t>
    </r>
    <r>
      <rPr>
        <sz val="11"/>
        <color theme="1"/>
        <rFont val="Arial"/>
        <family val="2"/>
      </rPr>
      <t xml:space="preserve">
-Determine the correct price in MAX (OEPRC9, 11 &amp; OEMAIN 26)
- Validate all pricing information displayed in Web Channel on MIL (Spot Check items 1, 11, 25, 26, 50, 53, 60, 75, 100, 101, 150, 175, 200)</t>
    </r>
  </si>
  <si>
    <r>
      <rPr>
        <b/>
        <u/>
        <sz val="11"/>
        <color theme="1"/>
        <rFont val="Arial"/>
        <family val="2"/>
      </rPr>
      <t>Validate Pricing Information:</t>
    </r>
    <r>
      <rPr>
        <sz val="11"/>
        <color theme="1"/>
        <rFont val="Arial"/>
        <family val="2"/>
      </rPr>
      <t xml:space="preserve">
-Determine the correct price in MAX (OEPRC9, 11 &amp; OEMAIN 26)
- Validate all pricing information displayed in CC (Spot Check items 1, 11, 25, 26, 50, 53, 60, 75, 100, 101, 150, 175, 200)</t>
    </r>
  </si>
  <si>
    <r>
      <rPr>
        <b/>
        <u/>
        <sz val="11"/>
        <color theme="1"/>
        <rFont val="Arial"/>
        <family val="2"/>
      </rPr>
      <t>Validate Availability Information:</t>
    </r>
    <r>
      <rPr>
        <sz val="11"/>
        <color theme="1"/>
        <rFont val="Arial"/>
        <family val="2"/>
      </rPr>
      <t xml:space="preserve">
-Determine the correct availability in MAX (OEMAIN 26)
- Validate all availability  information displayed in CC (Spot Check items 1, 11, 25, 26, 50, 53, 60, 75, 100, 101, 150, 175, 200)</t>
    </r>
  </si>
  <si>
    <r>
      <rPr>
        <b/>
        <u/>
        <sz val="11"/>
        <color theme="1"/>
        <rFont val="Arial"/>
        <family val="2"/>
      </rPr>
      <t>Validate Availability Information:</t>
    </r>
    <r>
      <rPr>
        <sz val="11"/>
        <color theme="1"/>
        <rFont val="Arial"/>
        <family val="2"/>
      </rPr>
      <t xml:space="preserve">
-Determine the correct availability in MAX (OEMAIN 26)
- Validate all availability  information displayed in Web Channel on MIL (Spot Check items 1, 11, 25, 26, 50, 53, 60, 75, 100, 101, 150, 175, 200)</t>
    </r>
  </si>
  <si>
    <t>Test a 10 line P&amp;A and there are no failures. - Call Center (CC)    (Is it possible to send an order w/ this many items from WC that errors and then re-stock check the order from Call Center to perform this test?)</t>
  </si>
  <si>
    <t>Test a 55 line P&amp;A and there are no failures. - Call Center (CC)   (Is it possible to send an order w/ this many items from WC that errors and then re-stock check the order from Call Center to perform this test?)</t>
  </si>
  <si>
    <t>Test a 200 line P&amp;A and there are no failures. - Call Center (CC)   (Is it possible to send an order w/ this many items from WC that errors and then re-stock check the order from Call Center to perform this test?)</t>
  </si>
  <si>
    <t>USD 5156778- MAX - Next Gen P&amp;A Interface Tests- QA - July 2011</t>
  </si>
  <si>
    <t xml:space="preserve">Perform a P&amp;A for an item that was searched by customer part number (a valid customer part number exists in MAX). This customer part number also is a valid MAX item number for a different item.  Confirm the P&amp;A is sent based on the valid legacy number for the customer part number.  </t>
  </si>
  <si>
    <t xml:space="preserve">Perform a P&amp;A for an item that was searched by customer part number (a valid customer part number exists in MAX). This customer part number also is a valid MAX item number for a different item.  Confirm the P&amp;A is sent based on the valid legacy number for the customer part number.   There are no failures expected. </t>
  </si>
  <si>
    <t>Perform a P&amp;A for an item that was searched by customer part number (a valid customer part number exists in MAX). This customer part number also is a valid MAX item number for a different item.  Confirm the P&amp;A is sent based on the valid legacy number for the customer part number.   There are no failures expected.  - Web Channel (WC)</t>
  </si>
  <si>
    <t>Perform a P&amp;A for an item that was searched by customer part number (a valid customer part number exists in MAX). This customer part number also is a valid MAX item number for a different item.  Confirm the P&amp;A is sent based on the valid legacy number for the customer part number.   There are no failures expected.   - Call Center (CC)</t>
  </si>
  <si>
    <t xml:space="preserve">Perform a P&amp;A for an item that has a corresponding customer cross reference and the Customer UOM is not a valid MAX UOM. </t>
  </si>
  <si>
    <t xml:space="preserve">Perform a P&amp;A for an item that has a corresponding customer cross reference and the Customer UOM is not a valid MAX UOM.    There are no failures expected. </t>
  </si>
  <si>
    <t>Perform a P&amp;A for an item that has a corresponding customer cross reference and the Customer UOM is not a valid MAX UOM.    There are no failures expected. Web Channel (WC)</t>
  </si>
  <si>
    <t>Perform a P&amp;A for an item that has a corresponding customer cross reference and the Customer UOM is not a valid MAX UOM.    There are no failures expected.    - Call Center (CC)</t>
  </si>
  <si>
    <t>Firefox &amp; IE 8 - to T4 in MAX</t>
  </si>
  <si>
    <t xml:space="preserve">Perform a P&amp;A for an item that has a corresponding customer cross reference and the Customer UOM has a conversion factor other than 1. There are no failures expected. </t>
  </si>
  <si>
    <t>Perform a P&amp;A for an item that has a corresponding customer cross reference and the Customer UOM has a conversion factor other than 1. There are no failures expected.  - Web Channel (WC)</t>
  </si>
  <si>
    <t>Perform a P&amp;A for an item that has a corresponding customer cross reference and the Customer UOM has a conversion factor other than 1. There are no failures expected.  - Call Center (CC)</t>
  </si>
  <si>
    <t xml:space="preserve">Perform a P&amp;A where the requested quantity is in decimals.  (Call Center Only)  No errors are expected.  </t>
  </si>
  <si>
    <t xml:space="preserve">Perform a P&amp;A for an item that has the pricing UOM of "M".  There are no failures expected. </t>
  </si>
  <si>
    <t>Perform a P&amp;A for an item that has the pricing UOM of "M".  There are no failures expected.   - Web Channel (WC)</t>
  </si>
  <si>
    <t>Perform a P&amp;A for an item that has the pricing UOM of "M".  There are no failures expected.  - Call Center (CC)</t>
  </si>
  <si>
    <r>
      <rPr>
        <b/>
        <u/>
        <sz val="11"/>
        <color theme="1"/>
        <rFont val="Arial"/>
        <family val="2"/>
      </rPr>
      <t>Record Data:</t>
    </r>
    <r>
      <rPr>
        <sz val="11"/>
        <color theme="1"/>
        <rFont val="Arial"/>
        <family val="2"/>
      </rPr>
      <t xml:space="preserve"> 
Enter the Company/Customer in row 1
Enter UserId/Password used in row 6
List Item#(s), Qty,  UOM below</t>
    </r>
  </si>
  <si>
    <r>
      <rPr>
        <b/>
        <u/>
        <sz val="11"/>
        <color theme="1"/>
        <rFont val="Arial"/>
        <family val="2"/>
      </rPr>
      <t>Record Data:</t>
    </r>
    <r>
      <rPr>
        <sz val="11"/>
        <color theme="1"/>
        <rFont val="Arial"/>
        <family val="2"/>
      </rPr>
      <t xml:space="preserve"> 
Enter the Company/Customer in row 1
Enter UserId/Password used in row 6
List Item#(s), Qty,  UOM below .</t>
    </r>
  </si>
  <si>
    <t xml:space="preserve">Perform a P&amp;A for each UOM for an item with 4 or more UOMs.  - Packaging - for a customer whose Pricing Warehouse is different than its Primary Warehouse.  </t>
  </si>
  <si>
    <t xml:space="preserve">Perform a P&amp;A for each UOM for an item with 4 or more UOMs.  - Paper - for a customer whose Pricing Warehouse is different than its Primary Warehouse.  </t>
  </si>
  <si>
    <t xml:space="preserve">Perform a P&amp;A for each UOM for an item with 4 or more UOMs.  - Graphics - for a customer whose Pricing Warehouse is different than its Primary Warehouse.  </t>
  </si>
  <si>
    <t xml:space="preserve">Perform a P&amp;A for an item that has the pricing UOM of "CWT".  There are no failures expected. </t>
  </si>
  <si>
    <t xml:space="preserve">Perform a P&amp;A for an item that has the pricing UOM of "MST".  There are no failures expected. </t>
  </si>
  <si>
    <t>Perform a P&amp;A for an item that has the pricing UOM of  "CWT".  There are no failures expected.  - Call Center (CC)</t>
  </si>
  <si>
    <t>Perform a P&amp;A for an item that has the pricing UOM of  "MST".  There are no failures expected.   - Web Channel (WC)</t>
  </si>
  <si>
    <t>Perform a P&amp;A for an item that has the pricing UOM of  "MST".  There are no failures expected.  - Call Center (CC)</t>
  </si>
  <si>
    <t>Perform a P&amp;A for an item that has the pricing UOM of  "CWT".  There are no failures expected.   - Web Channel (WC)</t>
  </si>
  <si>
    <t>Perform a P&amp;A for an item that does not have contract pricing - bracket pricing will show.  Should be an item w/ 1 bracket.</t>
  </si>
  <si>
    <t xml:space="preserve">Perform a P&amp;A for an item that does not have contract pricing - bracket pricing will show.  Should be an item w/ 1 bracket.  There are no failures expected. </t>
  </si>
  <si>
    <t>Perform a P&amp;A for an item that does not have contract pricing - bracket pricing will show.  Should be an item w/ 1 bracket.  There are no failures expected.   - Web Channel (WC)</t>
  </si>
  <si>
    <t>Perform a P&amp;A for an item that does not have contract pricing - bracket pricing will show.  Should be an item w/ 1 bracket.  There are no failures expected.  - Call Center (CC)</t>
  </si>
  <si>
    <t>Perform a P&amp;A for an item that does not have contract pricing - bracket pricing will show.  Should be an item w/ 3 brackets.  There are no failures expected.   - Web Channel (WC)</t>
  </si>
  <si>
    <t>Perform a P&amp;A for an item that does not have contract pricing - bracket pricing will show.  Should be an item w/ 3 brackets.  There are no failures expected.  - Call Center (CC)</t>
  </si>
  <si>
    <t>Perform a test with an invalid item number  - This should be stopped in the Web Channel and Call Center.  Line Status Code of 01 would be sent from MAX if an invalid item made it through.  There are no failures expected.  - Web Channel (WC)</t>
  </si>
  <si>
    <t>Perform a test with an invalid item number  - This should be stopped in the Web Channel and Call Center.  Line Status Code of 01 would be sent from MAX if an invalid item made it through.  There are no failures expected.  - Call Center (CC)</t>
  </si>
  <si>
    <t>Perform a test to get Line Status Code of 04-Overflow error (UOM/Price Conversion)   Any Quantity or price calculation that's unsuccessful)  (use item 2001015 and order 10,000 cartons for example)</t>
  </si>
  <si>
    <t>Perform a test to get Line Status Code of 04-Overflow error (UOM/Price Conversion)   Any Quantity or price calculation that's unsuccessful)  (use item 2001015 and order 10,000 cartons for example)  - Web Channel (WC)</t>
  </si>
  <si>
    <t>Perform a test to get Line Status Code of 04-Overflow error (UOM/Price Conversion)   Any Quantity or price calculation that's unsuccessful)  (use item 2001015 and order 10,000 cartons for example)  - Call Center (CC)</t>
  </si>
  <si>
    <r>
      <rPr>
        <b/>
        <u/>
        <sz val="11"/>
        <color theme="1"/>
        <rFont val="Arial"/>
        <family val="2"/>
      </rPr>
      <t>Validate Pricing Information:</t>
    </r>
    <r>
      <rPr>
        <sz val="11"/>
        <color theme="1"/>
        <rFont val="Arial"/>
        <family val="2"/>
      </rPr>
      <t xml:space="preserve">
-Pricing information is not returned. Error message displays. </t>
    </r>
  </si>
  <si>
    <r>
      <rPr>
        <b/>
        <u/>
        <sz val="11"/>
        <color theme="1"/>
        <rFont val="Arial"/>
        <family val="2"/>
      </rPr>
      <t>Validate Availability Information:</t>
    </r>
    <r>
      <rPr>
        <sz val="11"/>
        <color theme="1"/>
        <rFont val="Arial"/>
        <family val="2"/>
      </rPr>
      <t xml:space="preserve">
Availability  information is not returned</t>
    </r>
  </si>
  <si>
    <r>
      <t xml:space="preserve">Availability  information does </t>
    </r>
    <r>
      <rPr>
        <b/>
        <sz val="11"/>
        <color theme="1"/>
        <rFont val="Arial"/>
        <family val="2"/>
      </rPr>
      <t>NOT</t>
    </r>
    <r>
      <rPr>
        <sz val="11"/>
        <color theme="1"/>
        <rFont val="Arial"/>
        <family val="2"/>
      </rPr>
      <t xml:space="preserve"> display on Next Gen.</t>
    </r>
  </si>
  <si>
    <r>
      <t xml:space="preserve">Pricing information does </t>
    </r>
    <r>
      <rPr>
        <b/>
        <sz val="11"/>
        <color theme="1"/>
        <rFont val="Arial"/>
        <family val="2"/>
      </rPr>
      <t xml:space="preserve">NOT </t>
    </r>
    <r>
      <rPr>
        <sz val="11"/>
        <color theme="1"/>
        <rFont val="Arial"/>
        <family val="2"/>
      </rPr>
      <t xml:space="preserve">display on Next Gen.  </t>
    </r>
  </si>
  <si>
    <t>Perform a test to get Line Status Code of 06 - Item is suspended (Item Master)  - Web Channel (WC)</t>
  </si>
  <si>
    <t>Perform a test to get Line Status Code of 06 - Item is suspended (Item Master)  - Call Center (CC)</t>
  </si>
  <si>
    <t>Perform a test to get Line Status Code of 07-Item is non-standard.    In ITMSTX the IMSTDI is "N"  - Web Channel (WC)</t>
  </si>
  <si>
    <t>Perform a test to get Line Status Code of 07-Item is non-standard.    In ITMSTX the IMSTDI is "N"  - Call Center (CC)</t>
  </si>
  <si>
    <t xml:space="preserve">Perform a test to get Line Status Code of 08 Item Balance record missing </t>
  </si>
  <si>
    <t>Perform a test to get Line Status Code of 08 Item Balance record missing  - Web Channel (WC)</t>
  </si>
  <si>
    <t>Perform a test to get Line Status Code of 08 Item Balance record missing  - Call Center (CC)</t>
  </si>
  <si>
    <t>Perform a test to get Lines Status Code of 09 - Suspended Item Balance - Web Channel (WC)</t>
  </si>
  <si>
    <t>Perform a test to get Lines Status Code of 09 - Suspended Item Balance  - Call Center (CC)</t>
  </si>
  <si>
    <t>Perform a test with non-numeric requested quantity - This should be stopped in the Web Channel and Call Center.  Line Status Code of 10 would be sent from MAX if an invalid requested qty made it through.   - Web Channel (WC)</t>
  </si>
  <si>
    <t>Perform a test with non-numeric requested quantity - This should be stopped in the Web Channel and Call Center.  Line Status Code of 10 would be sent from MAX if an invalid requested qty made it through.   - Call Center (CC)</t>
  </si>
  <si>
    <t>Verify that entry can not be made for larger than the MAX Interface size for the following fields:
Requested Quantity (10,3 = 7 whole and 3 decimals)
Requested Quantity UOM (3)
Item number (15)</t>
  </si>
  <si>
    <t xml:space="preserve">In Next Gen - WC attempt to enter the Requested Quantity with more than 7 whole numbers on Prod Detail &amp; MIL.  </t>
  </si>
  <si>
    <t>In Next Gen - WC attempt to enter the Requested Quantity UOM with more than 3 characters on any screen that allows UOM entry if applicable.</t>
  </si>
  <si>
    <t>In Next Gen - WC attempt to enter the Item Number  with more than 15 characters on any screen that allows Item Number entry if applicable.</t>
  </si>
  <si>
    <t xml:space="preserve">Stock Check cannot be performed and/or error is returned.  </t>
  </si>
  <si>
    <t>In Next Gen - CC attempt to enter the Requested Quantity with more than 7 whole numbers.</t>
  </si>
  <si>
    <t>In Next Gen - CC attempt to enter the Requested Quantity UOM with more than 3 characters (may need to do via B2B.)</t>
  </si>
  <si>
    <t>In Next Gen - CC attempt to enter the Item Number  with more than 15 characters on any screen that allows Item Number entry if applicable.</t>
  </si>
  <si>
    <t>Perform a P&amp;A for Direct, Indirect, Warehouse performed together</t>
  </si>
  <si>
    <t xml:space="preserve">Perform a P&amp;A for Direct Item, Indirect Item (Special) , and  Warehouse Item performed together.  There are no failures expected. </t>
  </si>
  <si>
    <t xml:space="preserve">Perform a stock check for a  customer who has a transfer circle warehouse w/ 1Day Service (2 is listed as the number of days in the Web Alternate Transfer Circle.)  Verify that the quantity available displays correctly. </t>
  </si>
  <si>
    <t xml:space="preserve">Perform a stock check for a  customer who has a transfer circle warehouse w/ 1 Day Service (2 is listed as the number of days in the Web Alternate Transfer Circle.)  Verify that the quantity available displays correctly.  There are no failures expected. </t>
  </si>
  <si>
    <t>Perform a stock check for a  customer who has a transfer circle warehouse w/ 1 Day Service (2 is listed as the number of days in the Web Alternate Transfer Circle.)  Verify that the quantity available displays correctly.  There are no failures expected. - Web Channel (WC)</t>
  </si>
  <si>
    <t>Perform a stock check for a  customer who has a transfer circle warehouse w/ 2 Day Service (3 is listed as the number of days in the Web Alternate Transfer Circle.)  Verify that the quantity available displays correctly. There are no failures expected. - Web Channel (WC)</t>
  </si>
  <si>
    <t>Perform a stock check for a  customer who has a transfer circle warehouse w/ 2 Day Service (3 is listed as the number of days in the Web Alternate Transfer Circle.)  Verify that the quantity available displays correctly.  There are no failures expected. - Call Center</t>
  </si>
  <si>
    <t>Perform a stock check for a close out item.  The stock check will be return pricing and availability information the same as a non-close out item.   (CL 1.0 - JIRA 400) - Web Channel (WC)</t>
  </si>
  <si>
    <t>Perform a stock check for a close out item.  The stock check will be return pricing and availability information the same as a non-close out item.   (CL 1.0 - JIRA 400) - Call Center</t>
  </si>
  <si>
    <t xml:space="preserve">In this test there will not be any transfer warehouses in the transfer circle for the ordering (primary) warehouse.  Verify the quantity available displays correctly.  - Web Channel (WC)
Precondition:  The ordering warehouse will be set up to not have any transfer circle warehouses only quantities available in the primary warehouse. </t>
  </si>
  <si>
    <t xml:space="preserve">In this test there will not be any transfer warehouses in the transfer circle for the ordering (primary) warehouse.  Verify the quantity available displays correctly.  - Call Center
Precondition:  The ordering warehouse will be set up to not have any transfer circle warehouses only quantities available in the primary warehouse. </t>
  </si>
  <si>
    <t>In this test there will  be 3 transfer warehouses in the transfer circle for the ordering (primary) warehouse.  Verify the quantity available displays correctly.</t>
  </si>
  <si>
    <t xml:space="preserve">In this test there will  be 3 transfer warehouses in the transfer circle for the ordering (primary) warehouse.  Verify the quantity available displays correctly. - Web Channel (WC)
</t>
  </si>
  <si>
    <t xml:space="preserve">In this test there will  be 3 transfer warehouses in the transfer circle for the ordering (primary) warehouse.  Verify the quantity available displays correctly. - Call Center
</t>
  </si>
  <si>
    <t xml:space="preserve">In this test there will  be 16 transfer warehouses in the transfer circle for the ordering (primary) warehouse.  Verify the quantity available displays correctly.
 - Web Channel (WC)
</t>
  </si>
  <si>
    <t xml:space="preserve">In this test there will  be 16 transfer warehouses in the transfer circle for the ordering (primary) warehouse.  Verify the quantity available displays correctly.  - Call Center
</t>
  </si>
  <si>
    <t xml:space="preserve">Perform a P&amp;A when the order multiple is incorrect.  MAX sends the correct quantities available. </t>
  </si>
  <si>
    <t xml:space="preserve">Perform P&amp;A for item with rebate to make sure the rebated cost shows
</t>
  </si>
  <si>
    <t xml:space="preserve">Perform P&amp;A for item with rebate to make sure the rebated cost shows
 - Web Channel (WC)
</t>
  </si>
  <si>
    <t xml:space="preserve">Perform P&amp;A for item with rebate to make sure the rebated cost shows  - Call Center
</t>
  </si>
  <si>
    <t xml:space="preserve">Perform P&amp;A for customer who has Quantity break pricing set up in MAX but order something other than the bracket starting amount.   
for example:  customer #60/6800068 Raff -- item #2036204 - order 2 ctn
pricing is set up -- less or equal to 1 ctn = 3 ctn bracket (57.84) AND Greater than 1 ctn = 5 ctn bracket (56.19)
</t>
  </si>
  <si>
    <t xml:space="preserve">Perform P&amp;A for customer who has Quantity break pricing set up in MAX but order something other than the bracket starting amount.   
for example:  customer #60/6800068 Raff -- item #2036204 - order 2 ctn
pricing is set up -- less or equal to 1 ctn = 3 ctn bracket (57.84) AND Greater than 1 ctn = 5 ctn bracket (56.19)  - Call Center
</t>
  </si>
  <si>
    <t xml:space="preserve">Verify a Suspended Ship To  will return P&amp;A </t>
  </si>
  <si>
    <t xml:space="preserve">Verify a Suspended Ship To  will return P&amp;A 
</t>
  </si>
  <si>
    <t xml:space="preserve">Verify a Suspended Ship To  will return P&amp;A 
 - Web Channel (WC)
</t>
  </si>
  <si>
    <t xml:space="preserve">Verify a Suspended Ship To  will return P&amp;A   - Call Center
</t>
  </si>
  <si>
    <t xml:space="preserve">Perform a P&amp;A for a Ship To that has a different primary warehouse than the Bill To.   P&amp;A results should return based on the Ship To transfer circle.
</t>
  </si>
  <si>
    <t xml:space="preserve">Perform a P&amp;A for a Ship To that has a different primary warehouse than the Bill To.   P&amp;A results should return based on the Ship To transfer circle. - Web Channel (WC)
</t>
  </si>
  <si>
    <t xml:space="preserve">Perform a P&amp;A for a Ship To that has a different primary warehouse than the Bill To.   P&amp;A results should return based on the Ship To transfer circle.  - Call Center
</t>
  </si>
  <si>
    <t xml:space="preserve">Perform a P&amp;A after the cut off times for the primary and transfer warehouses.  Verify the quantities available display in the correct categories.  
</t>
  </si>
  <si>
    <t xml:space="preserve">Perform a P&amp;A after the cut off times for the primary and transfer warehouses.  Verify the quantities available display in the correct categories.  - Web Channel (WC)
</t>
  </si>
  <si>
    <t xml:space="preserve">Perform a P&amp;A after the cut off times for the primary and transfer warehouses.  Verify the quantities available display in the correct categories.    - Call Center
</t>
  </si>
  <si>
    <t xml:space="preserve">Perform a P&amp;A for each UOM for an item with 4 or more UOMs.  - Facility Supplies - for a customer whose Pricing Warehouse is different than its Primary Warehouse.   - Call Center
</t>
  </si>
  <si>
    <t xml:space="preserve">Perform a P&amp;A for each UOM for an item with 4 or more UOMs.  - Facility Supplies - for a customer whose Pricing Warehouse is different than its Primary Warehouse.   - Web Channel (WC)
</t>
  </si>
  <si>
    <t xml:space="preserve">Perform a P&amp;A for each UOM for an item with 4 or more UOMs.  - Packaging - for a customer whose Pricing Warehouse is different than its Primary Warehouse.     - Web Channel (WC)
</t>
  </si>
  <si>
    <t xml:space="preserve">Perform a P&amp;A for each UOM for an item with 4 or more UOMs.  - Packaging - for a customer whose Pricing Warehouse is different than its Primary Warehouse.    - Call Center
</t>
  </si>
  <si>
    <t xml:space="preserve">Perform a P&amp;A for each UOM for an item with 4 or more UOMs.  - Graphics - for a customer whose Pricing Warehouse is different than its Primary Warehouse.     - Web Channel (WC)
</t>
  </si>
  <si>
    <t xml:space="preserve">Perform a P&amp;A for each UOM for an item with 4 or more UOMs.  - Graphics - for a customer whose Pricing Warehouse is different than its Primary Warehouse.     - Call Center
</t>
  </si>
  <si>
    <t xml:space="preserve">Perform a P&amp;A for each UOM for an item with 4 or more UOMs.  - Paper - for a customer whose Pricing Warehouse is different than its Primary Warehouse.   </t>
  </si>
  <si>
    <t xml:space="preserve">Perform a P&amp;A for each UOM for an item with 4 or more UOMs.  - Paper - for a customer whose Pricing Warehouse is different than its Primary Warehouse.  - Call Center
</t>
  </si>
  <si>
    <t xml:space="preserve">Perform a P&amp;A for each UOM for an item with 4 or more UOMs.  - Paper - for a customer whose Pricing Warehouse is different than its Primary Warehouse.   - Web Channel (WC)
</t>
  </si>
  <si>
    <t>lpi001/Password1</t>
  </si>
  <si>
    <t>Firefox 5 - to T3 in MAX</t>
  </si>
  <si>
    <t>90/1018921</t>
  </si>
  <si>
    <t>000001</t>
  </si>
  <si>
    <r>
      <t xml:space="preserve">In Next Gen - WC </t>
    </r>
    <r>
      <rPr>
        <b/>
        <u/>
        <sz val="11"/>
        <color theme="1"/>
        <rFont val="Arial"/>
        <family val="2"/>
      </rPr>
      <t xml:space="preserve">perform the stock check </t>
    </r>
    <r>
      <rPr>
        <sz val="11"/>
        <color theme="1"/>
        <rFont val="Arial"/>
        <family val="2"/>
      </rPr>
      <t>on MIL</t>
    </r>
  </si>
  <si>
    <t>avail 131 cartons
price 50.77/carton</t>
  </si>
  <si>
    <t>P&amp;A returned</t>
  </si>
  <si>
    <t>carton</t>
  </si>
  <si>
    <t>item#4441870 - $18.82/ctn
item #2217385 - $24.02/ctn</t>
  </si>
  <si>
    <t>item#4441870 - 392 cartons
item #2217385 - 165 cartons</t>
  </si>
  <si>
    <t>price</t>
  </si>
  <si>
    <t>avail</t>
  </si>
  <si>
    <t>131 cartons</t>
  </si>
  <si>
    <t>165 cartons</t>
  </si>
  <si>
    <t>392 cartons</t>
  </si>
  <si>
    <t>29 cartons</t>
  </si>
  <si>
    <t>386 cartons</t>
  </si>
  <si>
    <t>239 cartons</t>
  </si>
  <si>
    <t>65 cartons</t>
  </si>
  <si>
    <t>17 cartons</t>
  </si>
  <si>
    <t>348 cartons</t>
  </si>
  <si>
    <t>see below</t>
  </si>
  <si>
    <t>90/1190060</t>
  </si>
  <si>
    <t>bps001/Password1</t>
  </si>
  <si>
    <t>1787722/customer sku 527046</t>
  </si>
  <si>
    <t>$32.10/carton</t>
  </si>
  <si>
    <t>2 cartons</t>
  </si>
  <si>
    <t>p&amp;a returned</t>
  </si>
  <si>
    <t>$12.86/m</t>
  </si>
  <si>
    <t>63500 sheets</t>
  </si>
  <si>
    <t>#000001 was sent</t>
  </si>
  <si>
    <t>9.60/M</t>
  </si>
  <si>
    <t>Hanover 141.5
Harrisburg 83.9
Philly 124.6</t>
  </si>
  <si>
    <t>p&amp;A returned</t>
  </si>
  <si>
    <t>Firefox 5.0 - to T3 in MAX</t>
  </si>
  <si>
    <t>9.60/m</t>
  </si>
  <si>
    <t>Firefox  - to T3 in MAX</t>
  </si>
  <si>
    <t>94.48/CWT</t>
  </si>
  <si>
    <t>24,833 sheets</t>
  </si>
  <si>
    <t>sheet</t>
  </si>
  <si>
    <t>Firefox - to T3 in MAX</t>
  </si>
  <si>
    <t>118.83/m sets</t>
  </si>
  <si>
    <t>21M sets</t>
  </si>
  <si>
    <t>11 cartons</t>
  </si>
  <si>
    <t>bracket pricing</t>
  </si>
  <si>
    <t>bracket pricing shows and it is correct based on quantity on the P&amp;A 
SEE BELOW</t>
  </si>
  <si>
    <t>32.10/carton</t>
  </si>
  <si>
    <t>24 bottles</t>
  </si>
  <si>
    <t>bottles</t>
  </si>
  <si>
    <t>per DRM can not be done</t>
  </si>
  <si>
    <t xml:space="preserve">Perform a P&amp;A for an item that does not have contract pricing - bracket pricing will show.  Should be an item w/ 4 brackets.  There are no failures expected. </t>
  </si>
  <si>
    <t>skid</t>
  </si>
  <si>
    <t>112.97/CWT</t>
  </si>
  <si>
    <t>1 skid</t>
  </si>
  <si>
    <t>112.97/cw</t>
  </si>
  <si>
    <t>got error message of "invalid sku"</t>
  </si>
  <si>
    <t>get no results - as expected</t>
  </si>
  <si>
    <t>no results are returned as expected</t>
  </si>
  <si>
    <t>got overflow error</t>
  </si>
  <si>
    <t>cartons</t>
  </si>
  <si>
    <t>no results as expected</t>
  </si>
  <si>
    <t>no results - as expected</t>
  </si>
  <si>
    <t>item is non standard - as expected</t>
  </si>
  <si>
    <t>as expected</t>
  </si>
  <si>
    <t>pound</t>
  </si>
  <si>
    <t>lpi001/password1</t>
  </si>
  <si>
    <t>item balance record missing - as expected</t>
  </si>
  <si>
    <t>item is not valid - as expected</t>
  </si>
  <si>
    <t>get error message - "enter a valid numeric value"</t>
  </si>
  <si>
    <t>get error message</t>
  </si>
  <si>
    <t>f</t>
  </si>
  <si>
    <t>Perform a P&amp;A for an item that does not have contract pricing - bracket pricing will show.  Should be an item w/ 4 brackets</t>
  </si>
  <si>
    <t>lpi001</t>
  </si>
  <si>
    <r>
      <t xml:space="preserve">Verify that entry can not be made for larger than the MAX Interface size for the following fields:
Requested Quantity (10,3 = 7 whole and 3 decimals)
Requested Quantity UOM (3) </t>
    </r>
    <r>
      <rPr>
        <b/>
        <sz val="11"/>
        <color rgb="FFFF0000"/>
        <rFont val="Arial"/>
        <family val="2"/>
      </rPr>
      <t>CAN NOT DO THIS TEST</t>
    </r>
    <r>
      <rPr>
        <sz val="11"/>
        <color theme="1"/>
        <rFont val="Arial"/>
        <family val="2"/>
      </rPr>
      <t xml:space="preserve">
Item number (15)</t>
    </r>
  </si>
  <si>
    <t>GOT ERROR MESSAGE OF "enter valid numeric value" or invalid sku #</t>
  </si>
  <si>
    <t>sheet and carton</t>
  </si>
  <si>
    <t>after entering the 1000000 got the error message</t>
  </si>
  <si>
    <t>bag</t>
  </si>
  <si>
    <t>quantity</t>
  </si>
  <si>
    <t>16250 bags</t>
  </si>
  <si>
    <t>151.50/cwt</t>
  </si>
  <si>
    <t>0 available</t>
  </si>
  <si>
    <t>97 cartons</t>
  </si>
  <si>
    <t>roll or carton</t>
  </si>
  <si>
    <t>see below for details</t>
  </si>
  <si>
    <t>warehouse</t>
  </si>
  <si>
    <t>direct</t>
  </si>
  <si>
    <t>indirect</t>
  </si>
  <si>
    <t>lpi001 / Password1</t>
  </si>
  <si>
    <t>28.10/ctn - As expected</t>
  </si>
  <si>
    <t>35 pads - Hanover                         100 pads - Harrisburg                    As expected</t>
  </si>
  <si>
    <t>Carton</t>
  </si>
  <si>
    <t>60/6806597</t>
  </si>
  <si>
    <t>000002</t>
  </si>
  <si>
    <t>tsu001 / Password1</t>
  </si>
  <si>
    <t>MIL P&amp;A returned</t>
  </si>
  <si>
    <t>47.78 / Carton                                As expected</t>
  </si>
  <si>
    <t>35 - Hanover (ND)                          100 - Harrisburg (2D)                    As expected</t>
  </si>
  <si>
    <t>New Ship to address displayed correctly</t>
  </si>
  <si>
    <t>268.07/cwt - As expected</t>
  </si>
  <si>
    <t>2551 Sheets - as expected</t>
  </si>
  <si>
    <t>000222</t>
  </si>
  <si>
    <t>Deleted Ship to 000222</t>
  </si>
  <si>
    <t>No pricing displayed / expected message displayed</t>
  </si>
  <si>
    <t>No availability displayed / expected message displayed</t>
  </si>
  <si>
    <t>bps001 / Password1</t>
  </si>
  <si>
    <t>000028</t>
  </si>
  <si>
    <t>Verified</t>
  </si>
  <si>
    <t>145 / Cartons - as expected</t>
  </si>
  <si>
    <t>32.15 / Carton - as expected</t>
  </si>
  <si>
    <t>Firefox 5- to T3 in MAX</t>
  </si>
  <si>
    <t>9.60/M - as expected</t>
  </si>
  <si>
    <t>707,500 - Hanover                          1,932,000 - Total</t>
  </si>
  <si>
    <t>707,500 - Hanover                         414,500 - Harriburg                         623,000 - West Hampton               187,000 - Richmond                 1,932,000 - Total</t>
  </si>
  <si>
    <t>Sheet</t>
  </si>
  <si>
    <t>707,500 - Hanover</t>
  </si>
  <si>
    <t>195.00/cwt</t>
  </si>
  <si>
    <t>1375 sheets</t>
  </si>
  <si>
    <t>17/12</t>
  </si>
  <si>
    <t>90/11190060</t>
  </si>
  <si>
    <t>Sheets</t>
  </si>
  <si>
    <t>33.42/m</t>
  </si>
  <si>
    <t>0 - Springfield                                 734,000 - ND                                 1,803,000 - 2D                               2,537,000 - Total</t>
  </si>
  <si>
    <t>MN</t>
  </si>
  <si>
    <t>MC</t>
  </si>
  <si>
    <t>MR</t>
  </si>
  <si>
    <t>MI</t>
  </si>
  <si>
    <t>MH</t>
  </si>
  <si>
    <t>ML</t>
  </si>
  <si>
    <t>MP</t>
  </si>
  <si>
    <t>MO</t>
  </si>
  <si>
    <t>MJ</t>
  </si>
  <si>
    <t>MG</t>
  </si>
  <si>
    <t>ME</t>
  </si>
  <si>
    <t>MK</t>
  </si>
  <si>
    <t>Same Day</t>
  </si>
  <si>
    <t>Next Day</t>
  </si>
  <si>
    <t>2 Day</t>
  </si>
  <si>
    <t>See Below</t>
  </si>
  <si>
    <t>MT</t>
  </si>
  <si>
    <t xml:space="preserve">Perform a P&amp;A with no contract and no bracket pricing -  List price should display.
</t>
  </si>
  <si>
    <t xml:space="preserve">Perform a P&amp;A with no contract and no bracket pricing -  List price should display.  Verify the quantity available displays correctly.
 - Web Channel (WC)
</t>
  </si>
  <si>
    <t>12.60/pkg</t>
  </si>
  <si>
    <t>Pail</t>
  </si>
  <si>
    <t>133.67/pail</t>
  </si>
  <si>
    <t>65 Total</t>
  </si>
  <si>
    <t xml:space="preserve">price 133.67/pail                            rebate cost 107.73841/pail                     </t>
  </si>
  <si>
    <t>0 Hanover                                      32 Harriburg                                   33 West Hampton</t>
  </si>
  <si>
    <t>Perform P&amp;A for customer who has Quantity break pricing set up in MAX but order something other than the bracket starting amount.   
for example:  customer #90/1018921 Linemark -- item #2036204 - order 2 ctn
pricing is set up -- less or equal to 1 ctn = 3 ctn bracket (57.84) AND Greater than 1 ctn = 5 ctn bracket (56.19)</t>
  </si>
  <si>
    <t xml:space="preserve">Perform P&amp;A for customer who has Quantity break pricing set up in MAX but order something other than the bracket starting amount.   
for example:  customer #90/1018921 Raff -- item #2036204 - order 2 ctn
pricing is set up -- less or equal to 1 ctn = 3 ctn bracket (57.84) AND Greater than 1 ctn = 5 ctn bracket (56.19)
 - Web Channel (WC)
</t>
  </si>
  <si>
    <t xml:space="preserve">1 ctn - 57.84
2 ctn - 56.19
</t>
  </si>
  <si>
    <t>4 - Hanover
19- Harrisburg
42 - West Hampton</t>
  </si>
  <si>
    <t>24.02/carton</t>
  </si>
  <si>
    <t>2 - Hanover
165 - Total</t>
  </si>
  <si>
    <t>2 - Hanover
163 - Harrisburg</t>
  </si>
  <si>
    <t>Not started no item with 6 brackets</t>
  </si>
  <si>
    <t>90/1190061</t>
  </si>
  <si>
    <t>000011</t>
  </si>
  <si>
    <t>44.84/carton</t>
  </si>
  <si>
    <t>27 - St. Louis
140 - ND
5 - 2 Day</t>
  </si>
  <si>
    <t>sheets</t>
  </si>
  <si>
    <t xml:space="preserve">707,500 - Hanover
414,500 - Harrisburg (2Day) </t>
  </si>
  <si>
    <t>90/4010326</t>
  </si>
  <si>
    <t>bbp001/ Password1</t>
  </si>
  <si>
    <t>bbp001 / Password1</t>
  </si>
  <si>
    <t>CTN</t>
  </si>
  <si>
    <t>80.76/carton
20.19/gallon
20.19/each</t>
  </si>
  <si>
    <t>80.76/carton
80.76/carton
80.76/carton</t>
  </si>
  <si>
    <t>7 - Atlanta
16 - Greensboro
3 - Knoxville</t>
  </si>
  <si>
    <t>7 - Atlanta
10 - ND
16 - 2 Day
26 - Total</t>
  </si>
  <si>
    <t xml:space="preserve">219.88/m
</t>
  </si>
  <si>
    <t>844 sheets - Atlanta
1000 sheets - Charlotte</t>
  </si>
  <si>
    <t>MSET</t>
  </si>
  <si>
    <t>SET</t>
  </si>
  <si>
    <t>SHT</t>
  </si>
  <si>
    <t>219.88/m
219.88/m
219.88/m
219.88/m</t>
  </si>
  <si>
    <t>844 - Atlanta
1000 - ND
1844 - Total</t>
  </si>
  <si>
    <t xml:space="preserve">Perform a P&amp;A for each UOM for an item with 3 or more UOMs.  - Facility Supplies - for a customer whose Pricing Warehouse is different than its Primary Warehouse.  </t>
  </si>
  <si>
    <t xml:space="preserve">Perform a P&amp;A for each UOM for an item with 3 or more UOMs.  - Graphics - for a customer whose Pricing Warehouse is different than its Primary Warehouse.  </t>
  </si>
  <si>
    <t>4 - 2 DAY
4 - Total</t>
  </si>
  <si>
    <t>4 - Greensboro</t>
  </si>
  <si>
    <t>DOZ</t>
  </si>
  <si>
    <t>PR</t>
  </si>
  <si>
    <t xml:space="preserve">294.61/carton
11.7844/dozen
0.98203/pair
</t>
  </si>
  <si>
    <t>294.61/carton
294.61/carton
294.61/carton</t>
  </si>
  <si>
    <t>Label</t>
  </si>
  <si>
    <t>Roll</t>
  </si>
  <si>
    <t>Thousand</t>
  </si>
  <si>
    <t>4 cartons - Knoxville</t>
  </si>
  <si>
    <t>BAG</t>
  </si>
  <si>
    <t>PAD</t>
  </si>
  <si>
    <t>RL</t>
  </si>
  <si>
    <t>CWT</t>
  </si>
  <si>
    <t>HUN</t>
  </si>
  <si>
    <t>57.84/carton</t>
  </si>
  <si>
    <t>Primary</t>
  </si>
  <si>
    <t>ND</t>
  </si>
  <si>
    <t>2D</t>
  </si>
  <si>
    <t>Total</t>
  </si>
  <si>
    <t>28.10/carton</t>
  </si>
  <si>
    <t>66.02/carton</t>
  </si>
  <si>
    <t>50.77/carton</t>
  </si>
  <si>
    <t>18.82/carton</t>
  </si>
  <si>
    <t>36.80/carton</t>
  </si>
  <si>
    <t>77.07/carton</t>
  </si>
  <si>
    <t>54.45/carton</t>
  </si>
  <si>
    <t>54.40/carton</t>
  </si>
  <si>
    <t>19.51/carton</t>
  </si>
  <si>
    <t>268.07/cwt</t>
  </si>
  <si>
    <t>45.49/m</t>
  </si>
  <si>
    <t>45.46/m</t>
  </si>
  <si>
    <t>102.73/m</t>
  </si>
  <si>
    <t>266.94/cwt</t>
  </si>
  <si>
    <t>38.86/m</t>
  </si>
  <si>
    <t>22.97/m</t>
  </si>
  <si>
    <t>7.92/m</t>
  </si>
  <si>
    <t>16.93/m</t>
  </si>
  <si>
    <t>221.54/cwt</t>
  </si>
  <si>
    <t>279.21/cwt</t>
  </si>
  <si>
    <t>11.07/m</t>
  </si>
  <si>
    <t>275.31/cwt</t>
  </si>
  <si>
    <t>34.41/m</t>
  </si>
  <si>
    <t>28.29/m</t>
  </si>
  <si>
    <t>30.14/m</t>
  </si>
  <si>
    <t>43.58/ctn</t>
  </si>
  <si>
    <t>31.48/ctn</t>
  </si>
  <si>
    <t>33.84/ctn</t>
  </si>
  <si>
    <t>40.18/ctn</t>
  </si>
  <si>
    <t>27.82/ctn</t>
  </si>
  <si>
    <t>21.99/ctn</t>
  </si>
  <si>
    <t>24.81/ctn</t>
  </si>
  <si>
    <t>26.99/ctn</t>
  </si>
  <si>
    <t>Price - WC</t>
  </si>
  <si>
    <t>32.50/ctn</t>
  </si>
  <si>
    <t>35.96/ctn</t>
  </si>
  <si>
    <t>24.09/ctn</t>
  </si>
  <si>
    <t>42.90/ctn</t>
  </si>
  <si>
    <t>44.56/ctn</t>
  </si>
  <si>
    <t>20.17/ctn</t>
  </si>
  <si>
    <t>37.21/ctn</t>
  </si>
  <si>
    <t>52.62/ctn</t>
  </si>
  <si>
    <t>43.24/ctn</t>
  </si>
  <si>
    <t>28.67/ctn</t>
  </si>
  <si>
    <t>43.50/ctn</t>
  </si>
  <si>
    <t>21.14/ctn</t>
  </si>
  <si>
    <t>26.94/ctn</t>
  </si>
  <si>
    <t>25.32/ctn</t>
  </si>
  <si>
    <t>30.83/ctn</t>
  </si>
  <si>
    <t>32.95/ctn</t>
  </si>
  <si>
    <t>MIL P&amp;A Returned</t>
  </si>
  <si>
    <t>Not Applicable in CC</t>
  </si>
  <si>
    <t>PKG</t>
  </si>
  <si>
    <t>SKD</t>
  </si>
  <si>
    <t>MST</t>
  </si>
  <si>
    <t>BOX</t>
  </si>
  <si>
    <t>Price</t>
  </si>
  <si>
    <t>35.97/ctn</t>
  </si>
  <si>
    <t>69.19/cwt</t>
  </si>
  <si>
    <t>98.33/cwt</t>
  </si>
  <si>
    <t>29.67/m</t>
  </si>
  <si>
    <t>72.05/m</t>
  </si>
  <si>
    <t>61.00/cwt</t>
  </si>
  <si>
    <t>59.00/cwt</t>
  </si>
  <si>
    <t>57.00/cwt</t>
  </si>
  <si>
    <t>80.38/cwt</t>
  </si>
  <si>
    <t>lpi008 / Password1</t>
  </si>
  <si>
    <t>Not Tested by Team 2</t>
  </si>
  <si>
    <t xml:space="preserve"> </t>
  </si>
  <si>
    <t>60-0006801080</t>
  </si>
  <si>
    <t>000200</t>
  </si>
  <si>
    <t>ah001- Admin - Password1</t>
  </si>
  <si>
    <t>PO # OM-Test23 passed.
Web Conf 110713E3609045</t>
  </si>
  <si>
    <t>Results as expected</t>
  </si>
  <si>
    <t>Updated 07/14/11 - dh</t>
  </si>
  <si>
    <t>updated 8/3/11 - dh</t>
  </si>
  <si>
    <r>
      <t xml:space="preserve">0.11/Roll
JIRA ticket filed by team 1
</t>
    </r>
    <r>
      <rPr>
        <sz val="11"/>
        <color rgb="FF0070C0"/>
        <rFont val="Arial"/>
        <family val="2"/>
      </rPr>
      <t>JIRA 2408 corrected the issue identified here - Test passes - dh 8/3/11.</t>
    </r>
    <r>
      <rPr>
        <sz val="11"/>
        <color theme="1"/>
        <rFont val="Arial"/>
        <family val="2"/>
      </rPr>
      <t xml:space="preserve">
</t>
    </r>
  </si>
  <si>
    <t>Used item 2001015 in both Product Detail &amp; MIL.</t>
  </si>
  <si>
    <t>Availibility is correct for Item Detail and MIL.  Using Jcrew which are all directs.</t>
  </si>
  <si>
    <r>
      <t>Pricing correct in Item Detail, but MIL does not return pricing on a P&amp;A</t>
    </r>
    <r>
      <rPr>
        <sz val="11"/>
        <color rgb="FF0070C0"/>
        <rFont val="Arial"/>
        <family val="2"/>
      </rPr>
      <t xml:space="preserve"> (Note: we currently are not logging issues with store sites other than xpedx until after QA testing,)</t>
    </r>
  </si>
  <si>
    <r>
      <t xml:space="preserve">Cannot enter an order for Bulkley Dunton customers in CC at this time (8/3/11).  </t>
    </r>
    <r>
      <rPr>
        <sz val="11"/>
        <color rgb="FFFF0000"/>
        <rFont val="Arial"/>
        <family val="2"/>
      </rPr>
      <t>(Note: we currently are not logging issues with store sites other than xpedx until after QA testing,)</t>
    </r>
  </si>
  <si>
    <t>J Crew / 55-0000061103</t>
  </si>
  <si>
    <t>Logged in as jc_bd001, MAX Acct #55-061186-000002.</t>
  </si>
  <si>
    <t>updated 08/03/11 - dh (cannot enter an order for T4 customers in CC at this time.</t>
  </si>
  <si>
    <t>JIRA tested and validate dby Beth on 7/21/11</t>
  </si>
  <si>
    <t>jc_bd001 / Password1</t>
  </si>
  <si>
    <t>P&amp;A returned for item 2329363</t>
  </si>
  <si>
    <t>407.26/CWT</t>
  </si>
  <si>
    <t>Indirect item - 0 sets available</t>
  </si>
  <si>
    <t>updated 08/03/11 - dh</t>
  </si>
  <si>
    <t xml:space="preserve">MST </t>
  </si>
  <si>
    <t>Warning message - Suspended Item Balance</t>
  </si>
  <si>
    <t>Passing with exception - no focus on storefronts at this time, but they will untimately mirror the xpedx site.</t>
  </si>
  <si>
    <t>performed by Team 1 and passed</t>
  </si>
  <si>
    <t>performed by Team 1 and passed using 5 bracket instead of 6</t>
  </si>
</sst>
</file>

<file path=xl/styles.xml><?xml version="1.0" encoding="utf-8"?>
<styleSheet xmlns="http://schemas.openxmlformats.org/spreadsheetml/2006/main">
  <numFmts count="1">
    <numFmt numFmtId="164" formatCode="&quot;$&quot;#,##0.00"/>
  </numFmts>
  <fonts count="43">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b/>
      <sz val="9"/>
      <color theme="1"/>
      <name val="Times New Roman"/>
      <family val="1"/>
    </font>
    <font>
      <b/>
      <sz val="12"/>
      <color theme="1"/>
      <name val="Times New Roman"/>
      <family val="1"/>
    </font>
    <font>
      <b/>
      <sz val="11"/>
      <color theme="1"/>
      <name val="Times New Roman"/>
      <family val="1"/>
    </font>
    <font>
      <sz val="11"/>
      <color theme="1"/>
      <name val="Times New Roman"/>
      <family val="1"/>
    </font>
    <font>
      <i/>
      <u/>
      <sz val="11"/>
      <color theme="1"/>
      <name val="Calibri"/>
      <family val="2"/>
      <scheme val="minor"/>
    </font>
    <font>
      <vertAlign val="superscript"/>
      <sz val="11"/>
      <color theme="1"/>
      <name val="Times New Roman"/>
      <family val="1"/>
    </font>
    <font>
      <u/>
      <sz val="11"/>
      <color theme="1"/>
      <name val="Times New Roman"/>
      <family val="1"/>
    </font>
    <font>
      <b/>
      <sz val="16"/>
      <color theme="1"/>
      <name val="Wingdings"/>
      <charset val="2"/>
    </font>
    <font>
      <i/>
      <sz val="11"/>
      <color theme="1"/>
      <name val="Times New Roman"/>
      <family val="1"/>
    </font>
    <font>
      <sz val="11"/>
      <color theme="1"/>
      <name val="Calibri"/>
      <family val="2"/>
      <scheme val="minor"/>
    </font>
    <font>
      <sz val="18"/>
      <color theme="1"/>
      <name val="Times New Roman"/>
      <family val="1"/>
    </font>
    <font>
      <b/>
      <sz val="14"/>
      <color theme="1"/>
      <name val="Times New Roman"/>
      <family val="1"/>
    </font>
    <font>
      <b/>
      <sz val="22"/>
      <color rgb="FFFF0000"/>
      <name val="Calibri"/>
      <family val="2"/>
      <scheme val="minor"/>
    </font>
    <font>
      <b/>
      <sz val="16"/>
      <color theme="1"/>
      <name val="Times New Roman"/>
      <family val="1"/>
    </font>
    <font>
      <sz val="8"/>
      <color indexed="81"/>
      <name val="Tahoma"/>
      <family val="2"/>
    </font>
    <font>
      <b/>
      <sz val="8"/>
      <color indexed="81"/>
      <name val="Tahoma"/>
      <family val="2"/>
    </font>
    <font>
      <b/>
      <sz val="8"/>
      <color indexed="10"/>
      <name val="Tahoma"/>
      <family val="2"/>
    </font>
    <font>
      <b/>
      <u/>
      <sz val="8"/>
      <color indexed="81"/>
      <name val="Tahoma"/>
      <family val="2"/>
    </font>
    <font>
      <b/>
      <sz val="36"/>
      <color theme="1"/>
      <name val="Times New Roman"/>
      <family val="1"/>
    </font>
    <font>
      <i/>
      <sz val="12"/>
      <color theme="1"/>
      <name val="Times New Roman"/>
      <family val="1"/>
    </font>
    <font>
      <b/>
      <i/>
      <sz val="12"/>
      <color theme="1"/>
      <name val="Times New Roman"/>
      <family val="1"/>
    </font>
    <font>
      <b/>
      <sz val="26"/>
      <color theme="1"/>
      <name val="Times New Roman"/>
      <family val="1"/>
    </font>
    <font>
      <b/>
      <sz val="28"/>
      <color theme="1"/>
      <name val="Times New Roman"/>
      <family val="1"/>
    </font>
    <font>
      <i/>
      <sz val="11"/>
      <color theme="1"/>
      <name val="Arial"/>
      <family val="2"/>
    </font>
    <font>
      <sz val="11"/>
      <color theme="1"/>
      <name val="Arial"/>
      <family val="2"/>
    </font>
    <font>
      <b/>
      <sz val="11"/>
      <color theme="1"/>
      <name val="Arial"/>
      <family val="2"/>
    </font>
    <font>
      <b/>
      <sz val="11"/>
      <color rgb="FF000000"/>
      <name val="Arial"/>
      <family val="2"/>
    </font>
    <font>
      <b/>
      <sz val="14"/>
      <color theme="1"/>
      <name val="Arial"/>
      <family val="2"/>
    </font>
    <font>
      <i/>
      <sz val="12"/>
      <color theme="1"/>
      <name val="Arial"/>
      <family val="2"/>
    </font>
    <font>
      <b/>
      <i/>
      <sz val="12"/>
      <color theme="1"/>
      <name val="Arial"/>
      <family val="2"/>
    </font>
    <font>
      <sz val="18"/>
      <color theme="1"/>
      <name val="Arial"/>
      <family val="2"/>
    </font>
    <font>
      <b/>
      <u/>
      <sz val="11"/>
      <color theme="1"/>
      <name val="Arial"/>
      <family val="2"/>
    </font>
    <font>
      <b/>
      <sz val="11"/>
      <color rgb="FFFF0000"/>
      <name val="Arial"/>
      <family val="2"/>
    </font>
    <font>
      <sz val="11"/>
      <name val="Arial"/>
      <family val="2"/>
    </font>
    <font>
      <sz val="11"/>
      <color rgb="FF0070C0"/>
      <name val="Arial"/>
      <family val="2"/>
    </font>
    <font>
      <sz val="11"/>
      <color rgb="FFFF0000"/>
      <name val="Arial"/>
      <family val="2"/>
    </font>
  </fonts>
  <fills count="13">
    <fill>
      <patternFill patternType="none"/>
    </fill>
    <fill>
      <patternFill patternType="gray125"/>
    </fill>
    <fill>
      <patternFill patternType="solid">
        <fgColor theme="0" tint="-0.249977111117893"/>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rgb="FFD9D9D9"/>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8" tint="0.59999389629810485"/>
        <bgColor indexed="64"/>
      </patternFill>
    </fill>
    <fill>
      <patternFill patternType="solid">
        <fgColor rgb="FF00B05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top/>
      <bottom style="medium">
        <color indexed="64"/>
      </bottom>
      <diagonal/>
    </border>
  </borders>
  <cellStyleXfs count="3">
    <xf numFmtId="0" fontId="0" fillId="0" borderId="0"/>
    <xf numFmtId="9" fontId="16" fillId="0" borderId="0" applyFont="0" applyFill="0" applyBorder="0" applyAlignment="0" applyProtection="0"/>
    <xf numFmtId="0" fontId="16" fillId="0" borderId="0"/>
  </cellStyleXfs>
  <cellXfs count="348">
    <xf numFmtId="0" fontId="0" fillId="0" borderId="0" xfId="0"/>
    <xf numFmtId="0" fontId="7" fillId="0" borderId="0" xfId="0" applyFont="1" applyAlignment="1">
      <alignment horizontal="left"/>
    </xf>
    <xf numFmtId="0" fontId="10" fillId="0" borderId="0" xfId="0" applyFont="1" applyAlignment="1">
      <alignment horizontal="center"/>
    </xf>
    <xf numFmtId="0" fontId="10" fillId="0" borderId="0" xfId="0" applyFont="1" applyAlignment="1">
      <alignment horizontal="left"/>
    </xf>
    <xf numFmtId="0" fontId="9" fillId="0" borderId="0" xfId="0" applyFont="1" applyAlignment="1">
      <alignment horizontal="left"/>
    </xf>
    <xf numFmtId="0" fontId="0" fillId="0" borderId="0" xfId="0" applyFont="1" applyAlignment="1">
      <alignment horizontal="center"/>
    </xf>
    <xf numFmtId="0" fontId="0" fillId="0" borderId="0" xfId="0" applyFont="1" applyAlignment="1">
      <alignment horizontal="left" vertical="top" wrapText="1"/>
    </xf>
    <xf numFmtId="0" fontId="0" fillId="0" borderId="0" xfId="0" applyFont="1" applyAlignment="1">
      <alignment horizontal="left"/>
    </xf>
    <xf numFmtId="0" fontId="9" fillId="0" borderId="0" xfId="0" applyFont="1" applyAlignment="1"/>
    <xf numFmtId="0" fontId="12" fillId="0" borderId="0" xfId="0" applyFont="1" applyAlignment="1">
      <alignment horizontal="left"/>
    </xf>
    <xf numFmtId="0" fontId="10" fillId="0" borderId="0" xfId="0" applyFont="1"/>
    <xf numFmtId="14" fontId="10" fillId="0" borderId="0" xfId="0" applyNumberFormat="1" applyFont="1"/>
    <xf numFmtId="0" fontId="10" fillId="0" borderId="0" xfId="0" applyFont="1" applyAlignment="1">
      <alignment horizontal="center" vertical="top" wrapText="1"/>
    </xf>
    <xf numFmtId="0" fontId="10" fillId="0" borderId="0" xfId="0" applyFont="1" applyBorder="1"/>
    <xf numFmtId="0" fontId="7" fillId="0" borderId="0" xfId="0" applyFont="1" applyAlignment="1"/>
    <xf numFmtId="0" fontId="10" fillId="0" borderId="0" xfId="0" applyFont="1" applyBorder="1" applyAlignment="1">
      <alignment wrapText="1"/>
    </xf>
    <xf numFmtId="0" fontId="10" fillId="0" borderId="0" xfId="0" applyFont="1" applyAlignment="1">
      <alignment wrapText="1"/>
    </xf>
    <xf numFmtId="0" fontId="10" fillId="0" borderId="0" xfId="0" applyFont="1" applyAlignment="1">
      <alignment horizontal="center" wrapText="1"/>
    </xf>
    <xf numFmtId="0" fontId="7" fillId="0" borderId="8" xfId="0" applyFont="1" applyBorder="1" applyAlignment="1">
      <alignment horizontal="left"/>
    </xf>
    <xf numFmtId="0" fontId="10" fillId="0" borderId="0" xfId="0" applyFont="1" applyAlignment="1">
      <alignment horizontal="center" vertical="center"/>
    </xf>
    <xf numFmtId="0" fontId="10" fillId="0" borderId="0" xfId="0" applyFont="1" applyAlignment="1" applyProtection="1">
      <alignment horizontal="center" vertical="top" wrapText="1"/>
      <protection locked="0"/>
    </xf>
    <xf numFmtId="0" fontId="10" fillId="0" borderId="0" xfId="0" applyFont="1" applyProtection="1">
      <protection locked="0"/>
    </xf>
    <xf numFmtId="0" fontId="19" fillId="4" borderId="0" xfId="0" applyFont="1" applyFill="1"/>
    <xf numFmtId="0" fontId="10" fillId="0" borderId="0" xfId="0" applyFont="1" applyAlignment="1">
      <alignment horizontal="left" indent="1"/>
    </xf>
    <xf numFmtId="0" fontId="20" fillId="4" borderId="0" xfId="0" applyFont="1" applyFill="1" applyBorder="1" applyAlignment="1">
      <alignment horizontal="left"/>
    </xf>
    <xf numFmtId="0" fontId="10" fillId="0" borderId="0" xfId="0" applyFont="1" applyBorder="1" applyAlignment="1" applyProtection="1">
      <alignment horizontal="left"/>
      <protection locked="0"/>
    </xf>
    <xf numFmtId="0" fontId="10" fillId="0" borderId="7" xfId="0" applyFont="1" applyBorder="1" applyAlignment="1" applyProtection="1">
      <alignment horizontal="left"/>
      <protection locked="0"/>
    </xf>
    <xf numFmtId="0" fontId="10" fillId="0" borderId="0" xfId="0" applyFont="1" applyAlignment="1" applyProtection="1">
      <alignment horizontal="right"/>
      <protection locked="0"/>
    </xf>
    <xf numFmtId="0" fontId="0" fillId="0" borderId="0" xfId="0" applyProtection="1">
      <protection locked="0"/>
    </xf>
    <xf numFmtId="0" fontId="0" fillId="0" borderId="0" xfId="0" applyFont="1" applyAlignment="1" applyProtection="1">
      <alignment horizontal="left"/>
      <protection locked="0"/>
    </xf>
    <xf numFmtId="0" fontId="9" fillId="0" borderId="0" xfId="0" applyFont="1" applyAlignment="1" applyProtection="1">
      <alignment horizontal="left"/>
      <protection locked="0"/>
    </xf>
    <xf numFmtId="0" fontId="10" fillId="0" borderId="0" xfId="0" applyFont="1" applyAlignment="1" applyProtection="1">
      <alignment horizontal="left" wrapText="1"/>
      <protection locked="0"/>
    </xf>
    <xf numFmtId="0" fontId="10" fillId="0" borderId="0" xfId="0" applyFont="1" applyAlignment="1" applyProtection="1">
      <alignment horizontal="left"/>
      <protection locked="0"/>
    </xf>
    <xf numFmtId="0" fontId="10" fillId="0" borderId="0" xfId="0" applyFont="1" applyBorder="1" applyAlignment="1">
      <alignment vertical="top" wrapText="1"/>
    </xf>
    <xf numFmtId="0" fontId="10" fillId="4" borderId="0" xfId="0" applyFont="1" applyFill="1" applyAlignment="1">
      <alignment horizontal="center" vertical="top"/>
    </xf>
    <xf numFmtId="0" fontId="10" fillId="0" borderId="0" xfId="0" applyFont="1" applyBorder="1" applyAlignment="1">
      <alignment vertical="top"/>
    </xf>
    <xf numFmtId="0" fontId="10" fillId="0" borderId="0" xfId="0" applyFont="1" applyAlignment="1">
      <alignment vertical="top" wrapText="1"/>
    </xf>
    <xf numFmtId="0" fontId="9" fillId="4" borderId="1" xfId="0" applyFont="1" applyFill="1" applyBorder="1" applyAlignment="1">
      <alignment horizontal="right" vertical="top" wrapText="1"/>
    </xf>
    <xf numFmtId="0" fontId="10" fillId="0" borderId="1" xfId="0" applyFont="1" applyBorder="1" applyAlignment="1">
      <alignment vertical="top" wrapText="1"/>
    </xf>
    <xf numFmtId="0" fontId="10" fillId="0" borderId="1" xfId="0" quotePrefix="1" applyFont="1" applyBorder="1" applyAlignment="1">
      <alignment vertical="top" wrapText="1"/>
    </xf>
    <xf numFmtId="0" fontId="10" fillId="0" borderId="1" xfId="0" quotePrefix="1" applyNumberFormat="1" applyFont="1" applyBorder="1" applyAlignment="1">
      <alignment vertical="top" wrapText="1"/>
    </xf>
    <xf numFmtId="0" fontId="9" fillId="7" borderId="1" xfId="0" applyFont="1" applyFill="1" applyBorder="1" applyAlignment="1">
      <alignment horizontal="right" vertical="top" wrapText="1"/>
    </xf>
    <xf numFmtId="0" fontId="9" fillId="9" borderId="1" xfId="0" applyFont="1" applyFill="1" applyBorder="1" applyAlignment="1">
      <alignment horizontal="right" vertical="top" wrapText="1"/>
    </xf>
    <xf numFmtId="0" fontId="10" fillId="0" borderId="0" xfId="0" applyFont="1" applyAlignment="1">
      <alignment horizontal="left" wrapText="1" indent="1"/>
    </xf>
    <xf numFmtId="14" fontId="10" fillId="4" borderId="14" xfId="0" applyNumberFormat="1" applyFont="1" applyFill="1" applyBorder="1" applyAlignment="1" applyProtection="1">
      <alignment wrapText="1"/>
    </xf>
    <xf numFmtId="0" fontId="0" fillId="4" borderId="8" xfId="0" applyFill="1" applyBorder="1" applyProtection="1"/>
    <xf numFmtId="14" fontId="10" fillId="4" borderId="15" xfId="0" applyNumberFormat="1" applyFont="1" applyFill="1" applyBorder="1" applyProtection="1"/>
    <xf numFmtId="0" fontId="0" fillId="4" borderId="0" xfId="0" applyFill="1" applyBorder="1" applyProtection="1"/>
    <xf numFmtId="14" fontId="10" fillId="4" borderId="17" xfId="0" applyNumberFormat="1" applyFont="1" applyFill="1" applyBorder="1" applyProtection="1"/>
    <xf numFmtId="0" fontId="0" fillId="4" borderId="7" xfId="0" applyFill="1" applyBorder="1" applyProtection="1"/>
    <xf numFmtId="0" fontId="8" fillId="10" borderId="1" xfId="0" applyFont="1" applyFill="1" applyBorder="1" applyAlignment="1">
      <alignment horizontal="left" wrapText="1" indent="1"/>
    </xf>
    <xf numFmtId="0" fontId="10" fillId="0" borderId="1" xfId="0" applyFont="1" applyBorder="1" applyAlignment="1">
      <alignment horizontal="left" wrapText="1" indent="1"/>
    </xf>
    <xf numFmtId="0" fontId="9" fillId="8" borderId="1" xfId="0" applyFont="1" applyFill="1" applyBorder="1" applyAlignment="1">
      <alignment horizontal="left" vertical="top" wrapText="1" indent="1"/>
    </xf>
    <xf numFmtId="0" fontId="9" fillId="4" borderId="1" xfId="0" applyFont="1" applyFill="1" applyBorder="1" applyAlignment="1">
      <alignment horizontal="left" vertical="top" wrapText="1" indent="1"/>
    </xf>
    <xf numFmtId="0" fontId="10" fillId="4" borderId="0" xfId="0" applyFont="1" applyFill="1" applyProtection="1"/>
    <xf numFmtId="0" fontId="9" fillId="4" borderId="0" xfId="0" applyFont="1" applyFill="1" applyAlignment="1" applyProtection="1">
      <alignment wrapText="1"/>
    </xf>
    <xf numFmtId="0" fontId="9" fillId="4" borderId="1" xfId="0" applyFont="1" applyFill="1" applyBorder="1" applyAlignment="1" applyProtection="1">
      <alignment horizontal="center" wrapText="1"/>
    </xf>
    <xf numFmtId="14" fontId="10" fillId="4" borderId="1" xfId="0" applyNumberFormat="1" applyFont="1" applyFill="1" applyBorder="1" applyProtection="1"/>
    <xf numFmtId="0" fontId="9" fillId="4" borderId="1" xfId="0" applyFont="1" applyFill="1" applyBorder="1" applyAlignment="1" applyProtection="1">
      <alignment horizontal="center" vertical="top" wrapText="1"/>
    </xf>
    <xf numFmtId="0" fontId="9" fillId="4" borderId="26" xfId="0" applyFont="1" applyFill="1" applyBorder="1" applyAlignment="1" applyProtection="1">
      <alignment horizontal="center" vertical="top" wrapText="1"/>
    </xf>
    <xf numFmtId="0" fontId="10" fillId="0" borderId="0" xfId="0" applyFont="1" applyProtection="1"/>
    <xf numFmtId="0" fontId="9" fillId="4" borderId="0" xfId="0" applyFont="1" applyFill="1" applyProtection="1"/>
    <xf numFmtId="14" fontId="9" fillId="4" borderId="1" xfId="0" applyNumberFormat="1" applyFont="1" applyFill="1" applyBorder="1" applyAlignment="1" applyProtection="1">
      <alignment horizontal="right"/>
    </xf>
    <xf numFmtId="0" fontId="10" fillId="5" borderId="1" xfId="0" applyFont="1" applyFill="1" applyBorder="1" applyAlignment="1" applyProtection="1">
      <alignment horizontal="center" vertical="top"/>
    </xf>
    <xf numFmtId="0" fontId="10" fillId="4" borderId="1" xfId="0" applyFont="1" applyFill="1" applyBorder="1" applyAlignment="1" applyProtection="1">
      <alignment horizontal="center" vertical="top"/>
    </xf>
    <xf numFmtId="1" fontId="10" fillId="5" borderId="1" xfId="0" applyNumberFormat="1" applyFont="1" applyFill="1" applyBorder="1" applyAlignment="1" applyProtection="1">
      <alignment horizontal="center" vertical="top"/>
    </xf>
    <xf numFmtId="0" fontId="10" fillId="0" borderId="2" xfId="0" applyFont="1" applyBorder="1" applyAlignment="1" applyProtection="1">
      <alignment horizontal="left" wrapText="1"/>
    </xf>
    <xf numFmtId="0" fontId="9" fillId="4" borderId="4" xfId="0" applyFont="1" applyFill="1" applyBorder="1" applyAlignment="1" applyProtection="1">
      <alignment horizontal="center" wrapText="1"/>
    </xf>
    <xf numFmtId="14" fontId="9" fillId="4" borderId="1" xfId="0" applyNumberFormat="1" applyFont="1" applyFill="1" applyBorder="1" applyAlignment="1" applyProtection="1">
      <alignment horizontal="center" wrapText="1"/>
    </xf>
    <xf numFmtId="0" fontId="10" fillId="0" borderId="0" xfId="0" applyFont="1" applyAlignment="1" applyProtection="1">
      <alignment horizontal="center" vertical="top" wrapText="1"/>
    </xf>
    <xf numFmtId="1" fontId="10" fillId="0" borderId="6" xfId="0" applyNumberFormat="1" applyFont="1" applyBorder="1" applyAlignment="1" applyProtection="1">
      <alignment horizontal="center" vertical="top" wrapText="1"/>
    </xf>
    <xf numFmtId="0" fontId="10" fillId="0" borderId="0" xfId="0" applyFont="1" applyAlignment="1" applyProtection="1">
      <alignment wrapText="1"/>
    </xf>
    <xf numFmtId="14" fontId="10" fillId="0" borderId="0" xfId="0" applyNumberFormat="1" applyFont="1" applyProtection="1"/>
    <xf numFmtId="0" fontId="10" fillId="0" borderId="0" xfId="0" applyFont="1" applyAlignment="1" applyProtection="1">
      <alignment horizontal="center" vertical="top"/>
    </xf>
    <xf numFmtId="0" fontId="0" fillId="0" borderId="0" xfId="0" applyAlignment="1" applyProtection="1">
      <alignment vertical="top"/>
    </xf>
    <xf numFmtId="0" fontId="0" fillId="0" borderId="0" xfId="0" applyProtection="1"/>
    <xf numFmtId="0" fontId="10" fillId="0" borderId="0" xfId="0" applyFont="1" applyAlignment="1" applyProtection="1">
      <alignment vertical="top"/>
    </xf>
    <xf numFmtId="0" fontId="9" fillId="4" borderId="0" xfId="0" applyFont="1" applyFill="1" applyAlignment="1" applyProtection="1">
      <alignment horizontal="center"/>
    </xf>
    <xf numFmtId="0" fontId="9" fillId="4" borderId="1" xfId="0" applyFont="1" applyFill="1" applyBorder="1" applyAlignment="1" applyProtection="1">
      <alignment horizontal="center" vertical="center" wrapText="1"/>
    </xf>
    <xf numFmtId="0" fontId="10" fillId="5" borderId="1" xfId="0" applyFont="1" applyFill="1" applyBorder="1" applyAlignment="1" applyProtection="1">
      <alignment horizontal="center" vertical="center"/>
    </xf>
    <xf numFmtId="0" fontId="10" fillId="4" borderId="1" xfId="0" applyFont="1" applyFill="1" applyBorder="1" applyAlignment="1" applyProtection="1">
      <alignment horizontal="center" vertical="center"/>
    </xf>
    <xf numFmtId="0" fontId="9" fillId="0" borderId="3" xfId="0" applyFont="1" applyBorder="1" applyAlignment="1" applyProtection="1">
      <alignment wrapText="1"/>
    </xf>
    <xf numFmtId="0" fontId="9" fillId="4" borderId="3" xfId="0" applyFont="1" applyFill="1" applyBorder="1" applyAlignment="1" applyProtection="1">
      <alignment horizontal="right" vertical="top" wrapText="1"/>
    </xf>
    <xf numFmtId="1" fontId="10" fillId="4" borderId="8" xfId="0" applyNumberFormat="1" applyFont="1" applyFill="1" applyBorder="1" applyAlignment="1" applyProtection="1">
      <alignment horizontal="center" vertical="center" wrapText="1"/>
    </xf>
    <xf numFmtId="0" fontId="10" fillId="4" borderId="9" xfId="0" applyFont="1" applyFill="1" applyBorder="1" applyProtection="1"/>
    <xf numFmtId="1" fontId="10" fillId="4" borderId="0" xfId="0" applyNumberFormat="1" applyFont="1" applyFill="1" applyBorder="1" applyAlignment="1" applyProtection="1">
      <alignment horizontal="center" vertical="center" wrapText="1"/>
    </xf>
    <xf numFmtId="0" fontId="10" fillId="4" borderId="16" xfId="0" applyFont="1" applyFill="1" applyBorder="1" applyProtection="1"/>
    <xf numFmtId="1" fontId="10" fillId="4" borderId="7" xfId="0" applyNumberFormat="1" applyFont="1" applyFill="1" applyBorder="1" applyAlignment="1" applyProtection="1">
      <alignment horizontal="center" vertical="center" wrapText="1"/>
    </xf>
    <xf numFmtId="0" fontId="10" fillId="4" borderId="10" xfId="0" applyFont="1" applyFill="1" applyBorder="1" applyProtection="1"/>
    <xf numFmtId="0" fontId="0" fillId="0" borderId="0" xfId="0" applyAlignment="1" applyProtection="1">
      <alignment vertical="center"/>
    </xf>
    <xf numFmtId="0" fontId="10" fillId="0" borderId="0" xfId="0" applyFont="1" applyAlignment="1" applyProtection="1">
      <alignment horizontal="center" vertical="center"/>
    </xf>
    <xf numFmtId="0" fontId="10" fillId="0" borderId="0" xfId="0" applyFont="1" applyFill="1" applyBorder="1" applyAlignment="1" applyProtection="1">
      <alignment horizontal="left"/>
      <protection locked="0"/>
    </xf>
    <xf numFmtId="0" fontId="0" fillId="0" borderId="0" xfId="0" applyFont="1" applyProtection="1">
      <protection locked="0"/>
    </xf>
    <xf numFmtId="0" fontId="10" fillId="0" borderId="1" xfId="0" applyFont="1" applyBorder="1" applyProtection="1"/>
    <xf numFmtId="0" fontId="9" fillId="4" borderId="3" xfId="0" applyFont="1" applyFill="1" applyBorder="1" applyAlignment="1" applyProtection="1">
      <alignment wrapText="1"/>
    </xf>
    <xf numFmtId="0" fontId="10" fillId="0" borderId="1" xfId="0" applyFont="1" applyBorder="1" applyAlignment="1" applyProtection="1">
      <alignment horizontal="left" vertical="top"/>
      <protection locked="0"/>
    </xf>
    <xf numFmtId="0" fontId="9" fillId="0" borderId="8" xfId="0" applyFont="1" applyBorder="1" applyAlignment="1" applyProtection="1">
      <alignment wrapText="1"/>
    </xf>
    <xf numFmtId="0" fontId="10" fillId="0" borderId="2" xfId="0" applyFont="1" applyBorder="1" applyAlignment="1" applyProtection="1">
      <alignment horizontal="left" vertical="top" wrapText="1"/>
    </xf>
    <xf numFmtId="0" fontId="9" fillId="3" borderId="1" xfId="0" applyFont="1" applyFill="1" applyBorder="1" applyAlignment="1" applyProtection="1">
      <alignment horizontal="right" vertical="top" wrapText="1"/>
    </xf>
    <xf numFmtId="0" fontId="10" fillId="0" borderId="1" xfId="0" applyFont="1" applyBorder="1" applyAlignment="1" applyProtection="1">
      <alignment horizontal="left" vertical="top"/>
    </xf>
    <xf numFmtId="0" fontId="10" fillId="0" borderId="1" xfId="0" applyFont="1" applyBorder="1" applyAlignment="1" applyProtection="1">
      <alignment horizontal="left" vertical="top" wrapText="1"/>
    </xf>
    <xf numFmtId="14" fontId="10" fillId="0" borderId="5" xfId="0" applyNumberFormat="1" applyFont="1" applyBorder="1" applyAlignment="1" applyProtection="1">
      <alignment horizontal="left" vertical="top" wrapText="1"/>
    </xf>
    <xf numFmtId="0" fontId="10" fillId="0" borderId="1" xfId="0" applyFont="1" applyFill="1" applyBorder="1" applyAlignment="1" applyProtection="1">
      <alignment horizontal="center" vertical="top"/>
    </xf>
    <xf numFmtId="0" fontId="0" fillId="0" borderId="1" xfId="0" applyBorder="1" applyAlignment="1" applyProtection="1">
      <alignment horizontal="center" vertical="top"/>
    </xf>
    <xf numFmtId="0" fontId="10" fillId="4" borderId="14" xfId="0" applyFont="1" applyFill="1" applyBorder="1" applyAlignment="1" applyProtection="1">
      <alignment vertical="center"/>
    </xf>
    <xf numFmtId="0" fontId="10" fillId="4" borderId="8" xfId="0" applyFont="1" applyFill="1" applyBorder="1" applyAlignment="1" applyProtection="1">
      <alignment vertical="center"/>
    </xf>
    <xf numFmtId="0" fontId="18" fillId="0" borderId="1" xfId="0" applyFont="1" applyFill="1" applyBorder="1" applyAlignment="1" applyProtection="1">
      <alignment horizontal="left" vertical="top" wrapText="1"/>
    </xf>
    <xf numFmtId="0" fontId="10" fillId="4" borderId="17" xfId="0" applyFont="1" applyFill="1" applyBorder="1" applyAlignment="1" applyProtection="1">
      <alignment vertical="center"/>
    </xf>
    <xf numFmtId="0" fontId="10" fillId="4" borderId="7" xfId="0" applyFont="1" applyFill="1" applyBorder="1" applyAlignment="1" applyProtection="1">
      <alignment vertical="center"/>
    </xf>
    <xf numFmtId="0" fontId="26" fillId="10" borderId="0" xfId="0" applyFont="1" applyFill="1" applyProtection="1"/>
    <xf numFmtId="0" fontId="10" fillId="10" borderId="0" xfId="0" applyFont="1" applyFill="1" applyProtection="1"/>
    <xf numFmtId="0" fontId="10" fillId="10" borderId="0" xfId="0" applyFont="1" applyFill="1" applyAlignment="1" applyProtection="1">
      <alignment wrapText="1"/>
    </xf>
    <xf numFmtId="14" fontId="10" fillId="10" borderId="0" xfId="0" applyNumberFormat="1" applyFont="1" applyFill="1" applyProtection="1"/>
    <xf numFmtId="0" fontId="10" fillId="10" borderId="0" xfId="0" applyFont="1" applyFill="1" applyAlignment="1" applyProtection="1">
      <alignment horizontal="center" vertical="center"/>
    </xf>
    <xf numFmtId="14" fontId="10" fillId="0" borderId="5" xfId="0" applyNumberFormat="1" applyFont="1" applyBorder="1" applyAlignment="1" applyProtection="1">
      <alignment horizontal="left" vertical="top"/>
    </xf>
    <xf numFmtId="0" fontId="0" fillId="0" borderId="1" xfId="0" applyBorder="1" applyAlignment="1" applyProtection="1">
      <alignment horizontal="left" vertical="top"/>
    </xf>
    <xf numFmtId="14" fontId="10" fillId="0" borderId="1" xfId="0" applyNumberFormat="1" applyFont="1" applyFill="1" applyBorder="1" applyAlignment="1" applyProtection="1">
      <alignment horizontal="left" vertical="top" wrapText="1"/>
    </xf>
    <xf numFmtId="0" fontId="10" fillId="0" borderId="0" xfId="0" applyFont="1" applyAlignment="1" applyProtection="1">
      <alignment horizontal="left"/>
    </xf>
    <xf numFmtId="0" fontId="9" fillId="4" borderId="0" xfId="0" applyFont="1" applyFill="1" applyAlignment="1" applyProtection="1">
      <alignment horizontal="right" vertical="top"/>
    </xf>
    <xf numFmtId="0" fontId="9" fillId="0" borderId="1" xfId="0" applyFont="1" applyBorder="1" applyAlignment="1" applyProtection="1">
      <alignment horizontal="right" vertical="top"/>
    </xf>
    <xf numFmtId="0" fontId="14" fillId="0" borderId="1" xfId="0" applyFont="1" applyBorder="1" applyAlignment="1" applyProtection="1">
      <alignment horizontal="left" vertical="top" wrapText="1"/>
      <protection locked="0"/>
    </xf>
    <xf numFmtId="0" fontId="25" fillId="4" borderId="7" xfId="0" applyFont="1" applyFill="1" applyBorder="1" applyAlignment="1" applyProtection="1">
      <alignment vertical="center" wrapText="1"/>
    </xf>
    <xf numFmtId="0" fontId="25" fillId="4" borderId="10" xfId="0" applyFont="1" applyFill="1" applyBorder="1" applyAlignment="1" applyProtection="1">
      <alignment vertical="center" wrapText="1"/>
    </xf>
    <xf numFmtId="0" fontId="10" fillId="4" borderId="0" xfId="0" applyFont="1" applyFill="1" applyAlignment="1" applyProtection="1">
      <alignment horizontal="left" vertical="top" wrapText="1"/>
    </xf>
    <xf numFmtId="0" fontId="28" fillId="4" borderId="10" xfId="0" applyFont="1" applyFill="1" applyBorder="1" applyAlignment="1" applyProtection="1">
      <alignment vertical="center" wrapText="1"/>
    </xf>
    <xf numFmtId="0" fontId="31" fillId="0" borderId="0" xfId="0" applyFont="1"/>
    <xf numFmtId="0" fontId="32" fillId="4" borderId="1" xfId="0" applyFont="1" applyFill="1" applyBorder="1" applyAlignment="1" applyProtection="1">
      <alignment horizontal="right" vertical="top"/>
    </xf>
    <xf numFmtId="0" fontId="31" fillId="5" borderId="1" xfId="0" applyFont="1" applyFill="1" applyBorder="1" applyAlignment="1" applyProtection="1">
      <alignment horizontal="left" vertical="top"/>
    </xf>
    <xf numFmtId="0" fontId="31" fillId="0" borderId="0" xfId="0" applyFont="1" applyAlignment="1">
      <alignment vertical="top"/>
    </xf>
    <xf numFmtId="0" fontId="31" fillId="4" borderId="24" xfId="0" applyFont="1" applyFill="1" applyBorder="1"/>
    <xf numFmtId="0" fontId="31" fillId="4" borderId="25" xfId="0" applyFont="1" applyFill="1" applyBorder="1" applyAlignment="1">
      <alignment vertical="top"/>
    </xf>
    <xf numFmtId="0" fontId="31" fillId="4" borderId="27" xfId="0" applyFont="1" applyFill="1" applyBorder="1"/>
    <xf numFmtId="0" fontId="33" fillId="6" borderId="18" xfId="0" applyFont="1" applyFill="1" applyBorder="1" applyAlignment="1">
      <alignment horizontal="center" vertical="center" wrapText="1"/>
    </xf>
    <xf numFmtId="0" fontId="33" fillId="6" borderId="11" xfId="0" applyFont="1" applyFill="1" applyBorder="1" applyAlignment="1">
      <alignment horizontal="center" vertical="center" wrapText="1"/>
    </xf>
    <xf numFmtId="0" fontId="31" fillId="4" borderId="20" xfId="0" applyFont="1" applyFill="1" applyBorder="1"/>
    <xf numFmtId="0" fontId="34" fillId="4" borderId="21" xfId="0" applyFont="1" applyFill="1" applyBorder="1" applyAlignment="1">
      <alignment horizontal="right" vertical="top"/>
    </xf>
    <xf numFmtId="0" fontId="34" fillId="4" borderId="0" xfId="0" applyFont="1" applyFill="1" applyBorder="1" applyAlignment="1">
      <alignment horizontal="right"/>
    </xf>
    <xf numFmtId="0" fontId="34" fillId="5" borderId="19" xfId="0" applyFont="1" applyFill="1" applyBorder="1" applyAlignment="1">
      <alignment horizontal="right"/>
    </xf>
    <xf numFmtId="0" fontId="34" fillId="5" borderId="12" xfId="0" applyFont="1" applyFill="1" applyBorder="1"/>
    <xf numFmtId="9" fontId="34" fillId="5" borderId="11" xfId="1" applyNumberFormat="1" applyFont="1" applyFill="1" applyBorder="1"/>
    <xf numFmtId="0" fontId="34" fillId="4" borderId="13" xfId="0" applyFont="1" applyFill="1" applyBorder="1"/>
    <xf numFmtId="0" fontId="31" fillId="4" borderId="22" xfId="0" applyFont="1" applyFill="1" applyBorder="1"/>
    <xf numFmtId="0" fontId="34" fillId="4" borderId="23" xfId="0" applyFont="1" applyFill="1" applyBorder="1" applyAlignment="1">
      <alignment horizontal="right" vertical="top"/>
    </xf>
    <xf numFmtId="0" fontId="34" fillId="4" borderId="28" xfId="0" applyFont="1" applyFill="1" applyBorder="1" applyAlignment="1">
      <alignment horizontal="right"/>
    </xf>
    <xf numFmtId="0" fontId="34" fillId="5" borderId="19" xfId="0" applyFont="1" applyFill="1" applyBorder="1"/>
    <xf numFmtId="0" fontId="34" fillId="5" borderId="13" xfId="0" applyFont="1" applyFill="1" applyBorder="1"/>
    <xf numFmtId="0" fontId="32" fillId="2" borderId="1" xfId="0" applyFont="1" applyFill="1" applyBorder="1" applyAlignment="1">
      <alignment horizontal="center"/>
    </xf>
    <xf numFmtId="0" fontId="32" fillId="2" borderId="1" xfId="0" applyFont="1" applyFill="1" applyBorder="1" applyAlignment="1">
      <alignment horizontal="center" vertical="top"/>
    </xf>
    <xf numFmtId="0" fontId="31" fillId="0" borderId="0" xfId="0" applyFont="1" applyAlignment="1">
      <alignment horizontal="center"/>
    </xf>
    <xf numFmtId="0" fontId="31" fillId="0" borderId="1" xfId="0" applyFont="1" applyBorder="1" applyProtection="1">
      <protection locked="0"/>
    </xf>
    <xf numFmtId="0" fontId="31" fillId="0" borderId="1" xfId="0" applyFont="1" applyBorder="1" applyAlignment="1" applyProtection="1">
      <alignment vertical="top"/>
      <protection locked="0"/>
    </xf>
    <xf numFmtId="0" fontId="31" fillId="0" borderId="0" xfId="0" applyFont="1" applyProtection="1">
      <protection locked="0"/>
    </xf>
    <xf numFmtId="0" fontId="35" fillId="10" borderId="0" xfId="0" applyFont="1" applyFill="1" applyProtection="1">
      <protection locked="0"/>
    </xf>
    <xf numFmtId="0" fontId="31" fillId="10" borderId="0" xfId="0" applyFont="1" applyFill="1" applyAlignment="1" applyProtection="1">
      <alignment vertical="top"/>
      <protection locked="0"/>
    </xf>
    <xf numFmtId="0" fontId="31" fillId="10" borderId="0" xfId="0" applyFont="1" applyFill="1" applyProtection="1">
      <protection locked="0"/>
    </xf>
    <xf numFmtId="0" fontId="31" fillId="0" borderId="1" xfId="0" applyFont="1" applyBorder="1" applyAlignment="1" applyProtection="1">
      <protection locked="0"/>
    </xf>
    <xf numFmtId="0" fontId="31" fillId="0" borderId="1" xfId="0" applyFont="1" applyBorder="1" applyAlignment="1" applyProtection="1">
      <alignment horizontal="left" vertical="top" wrapText="1"/>
      <protection locked="0"/>
    </xf>
    <xf numFmtId="0" fontId="32" fillId="4" borderId="0" xfId="0" applyFont="1" applyFill="1" applyAlignment="1" applyProtection="1">
      <alignment horizontal="right" vertical="top"/>
    </xf>
    <xf numFmtId="0" fontId="32" fillId="4" borderId="0" xfId="0" applyFont="1" applyFill="1" applyAlignment="1">
      <alignment horizontal="center"/>
    </xf>
    <xf numFmtId="0" fontId="31" fillId="4" borderId="0" xfId="0" applyFont="1" applyFill="1" applyAlignment="1">
      <alignment horizontal="left" vertical="top" wrapText="1"/>
    </xf>
    <xf numFmtId="0" fontId="31" fillId="4" borderId="0" xfId="0" applyFont="1" applyFill="1" applyAlignment="1">
      <alignment wrapText="1"/>
    </xf>
    <xf numFmtId="0" fontId="32" fillId="4" borderId="1" xfId="0" applyFont="1" applyFill="1" applyBorder="1" applyAlignment="1">
      <alignment horizontal="center" wrapText="1"/>
    </xf>
    <xf numFmtId="14" fontId="31" fillId="4" borderId="1" xfId="0" applyNumberFormat="1" applyFont="1" applyFill="1" applyBorder="1"/>
    <xf numFmtId="0" fontId="32" fillId="4" borderId="1" xfId="0" applyFont="1" applyFill="1" applyBorder="1" applyAlignment="1">
      <alignment horizontal="center" vertical="center" wrapText="1"/>
    </xf>
    <xf numFmtId="0" fontId="32" fillId="4" borderId="26" xfId="0" applyFont="1" applyFill="1" applyBorder="1" applyAlignment="1">
      <alignment horizontal="center" vertical="top" wrapText="1"/>
    </xf>
    <xf numFmtId="14" fontId="32" fillId="4" borderId="1" xfId="0" applyNumberFormat="1" applyFont="1" applyFill="1" applyBorder="1" applyAlignment="1">
      <alignment horizontal="right"/>
    </xf>
    <xf numFmtId="0" fontId="31" fillId="5" borderId="1" xfId="0" applyFont="1" applyFill="1" applyBorder="1" applyAlignment="1">
      <alignment horizontal="center" vertical="center"/>
    </xf>
    <xf numFmtId="0" fontId="31" fillId="4" borderId="1" xfId="0" applyFont="1" applyFill="1" applyBorder="1" applyAlignment="1">
      <alignment horizontal="center" vertical="center"/>
    </xf>
    <xf numFmtId="0" fontId="31" fillId="4" borderId="0" xfId="0" applyFont="1" applyFill="1"/>
    <xf numFmtId="0" fontId="32" fillId="4" borderId="3" xfId="0" applyFont="1" applyFill="1" applyBorder="1" applyAlignment="1" applyProtection="1">
      <alignment wrapText="1"/>
    </xf>
    <xf numFmtId="0" fontId="32" fillId="0" borderId="3" xfId="0" applyFont="1" applyBorder="1" applyAlignment="1">
      <alignment wrapText="1"/>
    </xf>
    <xf numFmtId="0" fontId="31" fillId="4" borderId="14" xfId="0" applyFont="1" applyFill="1" applyBorder="1" applyAlignment="1">
      <alignment vertical="center"/>
    </xf>
    <xf numFmtId="0" fontId="31" fillId="4" borderId="8" xfId="0" applyFont="1" applyFill="1" applyBorder="1" applyAlignment="1">
      <alignment vertical="center"/>
    </xf>
    <xf numFmtId="0" fontId="31" fillId="4" borderId="9" xfId="0" applyFont="1" applyFill="1" applyBorder="1"/>
    <xf numFmtId="0" fontId="34" fillId="0" borderId="1" xfId="0" applyFont="1" applyFill="1" applyBorder="1" applyAlignment="1" applyProtection="1">
      <alignment horizontal="left" vertical="top" wrapText="1"/>
      <protection locked="0"/>
    </xf>
    <xf numFmtId="0" fontId="32" fillId="0" borderId="8" xfId="0" applyFont="1" applyBorder="1" applyAlignment="1">
      <alignment wrapText="1"/>
    </xf>
    <xf numFmtId="0" fontId="31" fillId="4" borderId="17" xfId="0" applyFont="1" applyFill="1" applyBorder="1" applyAlignment="1">
      <alignment vertical="center"/>
    </xf>
    <xf numFmtId="0" fontId="31" fillId="4" borderId="7" xfId="0" applyFont="1" applyFill="1" applyBorder="1" applyAlignment="1">
      <alignment vertical="center"/>
    </xf>
    <xf numFmtId="0" fontId="31" fillId="4" borderId="10" xfId="0" applyFont="1" applyFill="1" applyBorder="1"/>
    <xf numFmtId="0" fontId="31" fillId="0" borderId="2" xfId="0" applyFont="1" applyBorder="1" applyAlignment="1" applyProtection="1">
      <alignment horizontal="left" vertical="top" wrapText="1"/>
      <protection locked="0"/>
    </xf>
    <xf numFmtId="0" fontId="32" fillId="3" borderId="1" xfId="0" applyFont="1" applyFill="1" applyBorder="1" applyAlignment="1">
      <alignment horizontal="right" vertical="top" wrapText="1"/>
    </xf>
    <xf numFmtId="0" fontId="32" fillId="4" borderId="4" xfId="0" applyFont="1" applyFill="1" applyBorder="1" applyAlignment="1">
      <alignment horizontal="center" wrapText="1"/>
    </xf>
    <xf numFmtId="14" fontId="32" fillId="4" borderId="1" xfId="0" applyNumberFormat="1" applyFont="1" applyFill="1" applyBorder="1" applyAlignment="1">
      <alignment horizontal="center" wrapText="1"/>
    </xf>
    <xf numFmtId="0" fontId="31" fillId="0" borderId="0" xfId="0" applyFont="1" applyAlignment="1" applyProtection="1">
      <alignment horizontal="center" vertical="top" wrapText="1"/>
      <protection locked="0"/>
    </xf>
    <xf numFmtId="0" fontId="32" fillId="4" borderId="3" xfId="0" applyFont="1" applyFill="1" applyBorder="1" applyAlignment="1" applyProtection="1">
      <alignment horizontal="right" vertical="top" wrapText="1"/>
      <protection locked="0"/>
    </xf>
    <xf numFmtId="0" fontId="32" fillId="0" borderId="1" xfId="0" applyFont="1" applyFill="1" applyBorder="1" applyAlignment="1" applyProtection="1">
      <alignment horizontal="left" vertical="top" wrapText="1"/>
      <protection locked="0"/>
    </xf>
    <xf numFmtId="0" fontId="31" fillId="0" borderId="1" xfId="0" applyFont="1" applyBorder="1" applyAlignment="1" applyProtection="1">
      <alignment horizontal="center" vertical="top"/>
      <protection locked="0"/>
    </xf>
    <xf numFmtId="0" fontId="31" fillId="0" borderId="1" xfId="0" applyFont="1" applyFill="1" applyBorder="1" applyAlignment="1" applyProtection="1">
      <alignment horizontal="center" vertical="top"/>
      <protection locked="0"/>
    </xf>
    <xf numFmtId="0" fontId="31" fillId="0" borderId="1" xfId="0" applyFont="1" applyBorder="1" applyAlignment="1" applyProtection="1">
      <alignment horizontal="center"/>
      <protection locked="0"/>
    </xf>
    <xf numFmtId="0" fontId="31" fillId="0" borderId="1" xfId="0" applyFont="1" applyBorder="1" applyAlignment="1" applyProtection="1">
      <alignment horizontal="left" vertical="top"/>
      <protection locked="0"/>
    </xf>
    <xf numFmtId="14" fontId="31" fillId="4" borderId="14" xfId="0" applyNumberFormat="1" applyFont="1" applyFill="1" applyBorder="1" applyAlignment="1" applyProtection="1">
      <alignment wrapText="1"/>
      <protection locked="0"/>
    </xf>
    <xf numFmtId="0" fontId="31" fillId="4" borderId="8" xfId="0" applyFont="1" applyFill="1" applyBorder="1" applyProtection="1">
      <protection locked="0"/>
    </xf>
    <xf numFmtId="1" fontId="31" fillId="4" borderId="8" xfId="0" applyNumberFormat="1" applyFont="1" applyFill="1" applyBorder="1" applyAlignment="1" applyProtection="1">
      <alignment horizontal="center" vertical="center" wrapText="1"/>
      <protection locked="0"/>
    </xf>
    <xf numFmtId="0" fontId="31" fillId="4" borderId="9" xfId="0" applyFont="1" applyFill="1" applyBorder="1" applyProtection="1">
      <protection locked="0"/>
    </xf>
    <xf numFmtId="14" fontId="31" fillId="4" borderId="15" xfId="0" applyNumberFormat="1" applyFont="1" applyFill="1" applyBorder="1" applyProtection="1">
      <protection locked="0"/>
    </xf>
    <xf numFmtId="0" fontId="31" fillId="4" borderId="0" xfId="0" applyFont="1" applyFill="1" applyBorder="1" applyProtection="1">
      <protection locked="0"/>
    </xf>
    <xf numFmtId="1" fontId="31" fillId="4" borderId="0" xfId="0" applyNumberFormat="1" applyFont="1" applyFill="1" applyBorder="1" applyAlignment="1" applyProtection="1">
      <alignment horizontal="center" vertical="center" wrapText="1"/>
      <protection locked="0"/>
    </xf>
    <xf numFmtId="0" fontId="31" fillId="4" borderId="16" xfId="0" applyFont="1" applyFill="1" applyBorder="1" applyProtection="1">
      <protection locked="0"/>
    </xf>
    <xf numFmtId="14" fontId="31" fillId="4" borderId="17" xfId="0" applyNumberFormat="1" applyFont="1" applyFill="1" applyBorder="1" applyProtection="1">
      <protection locked="0"/>
    </xf>
    <xf numFmtId="0" fontId="31" fillId="4" borderId="7" xfId="0" applyFont="1" applyFill="1" applyBorder="1" applyProtection="1">
      <protection locked="0"/>
    </xf>
    <xf numFmtId="1" fontId="31" fillId="4" borderId="7" xfId="0" applyNumberFormat="1" applyFont="1" applyFill="1" applyBorder="1" applyAlignment="1" applyProtection="1">
      <alignment horizontal="center" vertical="center" wrapText="1"/>
      <protection locked="0"/>
    </xf>
    <xf numFmtId="0" fontId="31" fillId="4" borderId="10" xfId="0" applyFont="1" applyFill="1" applyBorder="1" applyProtection="1">
      <protection locked="0"/>
    </xf>
    <xf numFmtId="0" fontId="31" fillId="0" borderId="1" xfId="0" applyFont="1" applyFill="1" applyBorder="1" applyAlignment="1" applyProtection="1">
      <alignment horizontal="left" vertical="top" wrapText="1"/>
      <protection locked="0"/>
    </xf>
    <xf numFmtId="0" fontId="31" fillId="10" borderId="0" xfId="0" applyFont="1" applyFill="1" applyAlignment="1" applyProtection="1">
      <alignment wrapText="1"/>
      <protection locked="0"/>
    </xf>
    <xf numFmtId="14" fontId="31" fillId="10" borderId="0" xfId="0" applyNumberFormat="1" applyFont="1" applyFill="1" applyProtection="1">
      <protection locked="0"/>
    </xf>
    <xf numFmtId="0" fontId="31" fillId="10" borderId="0" xfId="0" applyFont="1" applyFill="1" applyAlignment="1" applyProtection="1">
      <alignment horizontal="center" vertical="center"/>
      <protection locked="0"/>
    </xf>
    <xf numFmtId="0" fontId="31" fillId="0" borderId="0" xfId="0" applyFont="1" applyAlignment="1">
      <alignment wrapText="1"/>
    </xf>
    <xf numFmtId="14" fontId="31" fillId="0" borderId="0" xfId="0" applyNumberFormat="1" applyFont="1"/>
    <xf numFmtId="0" fontId="31" fillId="0" borderId="0" xfId="0" applyFont="1" applyAlignment="1">
      <alignment vertical="center"/>
    </xf>
    <xf numFmtId="0" fontId="31" fillId="0" borderId="0" xfId="0" applyFont="1" applyAlignment="1">
      <alignment horizontal="center" vertical="center"/>
    </xf>
    <xf numFmtId="0" fontId="32" fillId="4" borderId="0" xfId="0" applyFont="1" applyFill="1" applyAlignment="1">
      <alignment wrapText="1"/>
    </xf>
    <xf numFmtId="0" fontId="32" fillId="4" borderId="1" xfId="0" applyFont="1" applyFill="1" applyBorder="1" applyAlignment="1">
      <alignment horizontal="center" vertical="top" wrapText="1"/>
    </xf>
    <xf numFmtId="0" fontId="32" fillId="4" borderId="0" xfId="0" applyFont="1" applyFill="1"/>
    <xf numFmtId="0" fontId="31" fillId="5" borderId="1" xfId="0" applyFont="1" applyFill="1" applyBorder="1" applyAlignment="1">
      <alignment horizontal="center" vertical="top"/>
    </xf>
    <xf numFmtId="0" fontId="31" fillId="4" borderId="1" xfId="0" applyFont="1" applyFill="1" applyBorder="1" applyAlignment="1">
      <alignment horizontal="center" vertical="top"/>
    </xf>
    <xf numFmtId="1" fontId="31" fillId="5" borderId="1" xfId="0" applyNumberFormat="1" applyFont="1" applyFill="1" applyBorder="1" applyAlignment="1">
      <alignment horizontal="center" vertical="top"/>
    </xf>
    <xf numFmtId="0" fontId="32" fillId="3" borderId="1" xfId="0" applyFont="1" applyFill="1" applyBorder="1" applyAlignment="1">
      <alignment horizontal="right" wrapText="1"/>
    </xf>
    <xf numFmtId="0" fontId="31" fillId="0" borderId="0" xfId="0" applyFont="1" applyAlignment="1">
      <alignment horizontal="center" vertical="top" wrapText="1"/>
    </xf>
    <xf numFmtId="14" fontId="31" fillId="0" borderId="5" xfId="0" applyNumberFormat="1" applyFont="1" applyBorder="1" applyAlignment="1" applyProtection="1">
      <alignment horizontal="left" vertical="top"/>
      <protection locked="0"/>
    </xf>
    <xf numFmtId="1" fontId="31" fillId="0" borderId="6" xfId="0" applyNumberFormat="1" applyFont="1" applyBorder="1" applyAlignment="1" applyProtection="1">
      <alignment horizontal="center" vertical="top" wrapText="1"/>
      <protection locked="0"/>
    </xf>
    <xf numFmtId="0" fontId="31" fillId="0" borderId="0" xfId="0" applyFont="1" applyAlignment="1">
      <alignment horizontal="center" vertical="top"/>
    </xf>
    <xf numFmtId="0" fontId="32" fillId="0" borderId="0" xfId="0" applyFont="1" applyAlignment="1">
      <alignment wrapText="1"/>
    </xf>
    <xf numFmtId="0" fontId="32" fillId="4" borderId="0" xfId="0" applyFont="1" applyFill="1" applyAlignment="1">
      <alignment horizontal="right"/>
    </xf>
    <xf numFmtId="0" fontId="30" fillId="4" borderId="0" xfId="0" applyFont="1" applyFill="1" applyAlignment="1">
      <alignment horizontal="left" vertical="top" wrapText="1"/>
    </xf>
    <xf numFmtId="0" fontId="30" fillId="4" borderId="0" xfId="0" applyFont="1" applyFill="1" applyAlignment="1">
      <alignment wrapText="1"/>
    </xf>
    <xf numFmtId="0" fontId="30" fillId="0" borderId="2" xfId="0" applyFont="1" applyBorder="1" applyAlignment="1" applyProtection="1">
      <alignment horizontal="left" vertical="top" wrapText="1"/>
      <protection locked="0"/>
    </xf>
    <xf numFmtId="0" fontId="0" fillId="0" borderId="0" xfId="0" applyBorder="1" applyAlignment="1">
      <alignment vertical="top" wrapText="1"/>
    </xf>
    <xf numFmtId="14" fontId="31" fillId="4" borderId="15" xfId="0" applyNumberFormat="1" applyFont="1" applyFill="1" applyBorder="1" applyAlignment="1" applyProtection="1">
      <alignment wrapText="1"/>
      <protection locked="0"/>
    </xf>
    <xf numFmtId="49" fontId="30" fillId="4" borderId="0" xfId="0" applyNumberFormat="1" applyFont="1" applyFill="1" applyAlignment="1">
      <alignment wrapText="1"/>
    </xf>
    <xf numFmtId="16" fontId="32" fillId="0" borderId="1" xfId="0" applyNumberFormat="1" applyFont="1" applyFill="1" applyBorder="1" applyAlignment="1" applyProtection="1">
      <alignment horizontal="left" vertical="top" wrapText="1"/>
      <protection locked="0"/>
    </xf>
    <xf numFmtId="16" fontId="31" fillId="0" borderId="1" xfId="0" applyNumberFormat="1" applyFont="1" applyFill="1" applyBorder="1" applyAlignment="1" applyProtection="1">
      <alignment horizontal="left" vertical="top" wrapText="1"/>
      <protection locked="0"/>
    </xf>
    <xf numFmtId="164" fontId="31" fillId="0" borderId="0" xfId="0" applyNumberFormat="1" applyFont="1"/>
    <xf numFmtId="0" fontId="31" fillId="0" borderId="0" xfId="0" applyFont="1" applyAlignment="1">
      <alignment horizontal="left" vertical="center"/>
    </xf>
    <xf numFmtId="0" fontId="31" fillId="7" borderId="0" xfId="0" applyFont="1" applyFill="1" applyAlignment="1">
      <alignment wrapText="1"/>
    </xf>
    <xf numFmtId="14" fontId="32" fillId="0" borderId="0" xfId="0" applyNumberFormat="1" applyFont="1"/>
    <xf numFmtId="3" fontId="31" fillId="0" borderId="0" xfId="0" applyNumberFormat="1" applyFont="1" applyAlignment="1">
      <alignment wrapText="1"/>
    </xf>
    <xf numFmtId="0" fontId="39" fillId="0" borderId="0" xfId="0" applyFont="1" applyAlignment="1">
      <alignment horizontal="center" wrapText="1"/>
    </xf>
    <xf numFmtId="0" fontId="32" fillId="11" borderId="0" xfId="0" applyFont="1" applyFill="1"/>
    <xf numFmtId="0" fontId="31" fillId="0" borderId="1" xfId="0" applyFont="1" applyBorder="1" applyAlignment="1" applyProtection="1">
      <alignment wrapText="1"/>
      <protection locked="0"/>
    </xf>
    <xf numFmtId="0" fontId="31" fillId="10" borderId="0" xfId="0" applyFont="1" applyFill="1" applyAlignment="1">
      <alignment wrapText="1"/>
    </xf>
    <xf numFmtId="0" fontId="31" fillId="10" borderId="0" xfId="0" applyFont="1" applyFill="1" applyAlignment="1">
      <alignment horizontal="left" vertical="top" wrapText="1"/>
    </xf>
    <xf numFmtId="0" fontId="31" fillId="0" borderId="0" xfId="0" applyFont="1" applyFill="1" applyAlignment="1">
      <alignment wrapText="1"/>
    </xf>
    <xf numFmtId="0" fontId="40" fillId="12" borderId="1" xfId="0" applyFont="1" applyFill="1" applyBorder="1" applyProtection="1">
      <protection locked="0"/>
    </xf>
    <xf numFmtId="0" fontId="31" fillId="10" borderId="1" xfId="0" applyFont="1" applyFill="1" applyBorder="1" applyAlignment="1" applyProtection="1">
      <alignment wrapText="1"/>
      <protection locked="0"/>
    </xf>
    <xf numFmtId="0" fontId="31" fillId="12" borderId="1" xfId="0" applyFont="1" applyFill="1" applyBorder="1" applyProtection="1">
      <protection locked="0"/>
    </xf>
    <xf numFmtId="0" fontId="6" fillId="0" borderId="0" xfId="0" applyFont="1" applyProtection="1">
      <protection locked="0"/>
    </xf>
    <xf numFmtId="0" fontId="6" fillId="0" borderId="1" xfId="0" applyFont="1" applyBorder="1" applyAlignment="1" applyProtection="1">
      <alignment horizontal="left" vertical="top" wrapText="1"/>
      <protection locked="0"/>
    </xf>
    <xf numFmtId="14" fontId="6" fillId="0" borderId="0" xfId="0" applyNumberFormat="1" applyFont="1"/>
    <xf numFmtId="0" fontId="6" fillId="0" borderId="0" xfId="0" applyFont="1" applyAlignment="1">
      <alignment horizontal="center" vertical="center"/>
    </xf>
    <xf numFmtId="0" fontId="6" fillId="0" borderId="0" xfId="0" applyFont="1"/>
    <xf numFmtId="0" fontId="0" fillId="10" borderId="0" xfId="0" applyFill="1"/>
    <xf numFmtId="0" fontId="6" fillId="12" borderId="1" xfId="0" applyFont="1" applyFill="1" applyBorder="1" applyProtection="1">
      <protection locked="0"/>
    </xf>
    <xf numFmtId="0" fontId="6" fillId="10" borderId="1" xfId="0" applyFont="1" applyFill="1" applyBorder="1" applyAlignment="1" applyProtection="1">
      <alignment wrapText="1"/>
      <protection locked="0"/>
    </xf>
    <xf numFmtId="0" fontId="5" fillId="0" borderId="1" xfId="0" applyFont="1" applyBorder="1" applyAlignment="1" applyProtection="1">
      <alignment horizontal="left" vertical="top" wrapText="1"/>
      <protection locked="0"/>
    </xf>
    <xf numFmtId="0" fontId="5" fillId="0" borderId="0" xfId="0" applyFont="1" applyAlignment="1">
      <alignment wrapText="1"/>
    </xf>
    <xf numFmtId="0" fontId="5" fillId="0" borderId="0" xfId="0" applyFont="1" applyProtection="1">
      <protection locked="0"/>
    </xf>
    <xf numFmtId="0" fontId="4" fillId="0" borderId="0" xfId="0" applyFont="1" applyProtection="1">
      <protection locked="0"/>
    </xf>
    <xf numFmtId="0" fontId="4" fillId="0" borderId="1" xfId="0" applyFont="1" applyFill="1" applyBorder="1" applyAlignment="1" applyProtection="1">
      <alignment horizontal="left" vertical="top" wrapText="1"/>
      <protection locked="0"/>
    </xf>
    <xf numFmtId="14" fontId="32" fillId="0" borderId="1" xfId="0" applyNumberFormat="1" applyFont="1" applyFill="1" applyBorder="1" applyAlignment="1" applyProtection="1">
      <alignment horizontal="left" vertical="top" wrapText="1"/>
      <protection locked="0"/>
    </xf>
    <xf numFmtId="0" fontId="3" fillId="0" borderId="1" xfId="0" applyFont="1" applyBorder="1" applyAlignment="1" applyProtection="1">
      <alignment horizontal="left" vertical="top" wrapText="1"/>
      <protection locked="0"/>
    </xf>
    <xf numFmtId="14" fontId="31" fillId="0" borderId="1" xfId="0" applyNumberFormat="1" applyFont="1" applyFill="1" applyBorder="1" applyAlignment="1" applyProtection="1">
      <alignment horizontal="left" vertical="top" wrapText="1"/>
      <protection locked="0"/>
    </xf>
    <xf numFmtId="14" fontId="3" fillId="0" borderId="1" xfId="0" applyNumberFormat="1" applyFont="1" applyFill="1" applyBorder="1" applyAlignment="1" applyProtection="1">
      <alignment horizontal="left" vertical="top" wrapText="1"/>
      <protection locked="0"/>
    </xf>
    <xf numFmtId="0" fontId="3" fillId="10" borderId="1" xfId="0" applyFont="1" applyFill="1" applyBorder="1" applyAlignment="1" applyProtection="1">
      <alignment horizontal="left" vertical="top" wrapText="1"/>
      <protection locked="0"/>
    </xf>
    <xf numFmtId="0" fontId="3" fillId="0" borderId="0" xfId="0" applyFont="1" applyAlignment="1">
      <alignment wrapText="1"/>
    </xf>
    <xf numFmtId="0" fontId="3" fillId="0" borderId="0" xfId="0" applyFont="1" applyProtection="1">
      <protection locked="0"/>
    </xf>
    <xf numFmtId="0" fontId="3" fillId="4" borderId="9" xfId="0" applyFont="1" applyFill="1" applyBorder="1" applyProtection="1">
      <protection locked="0"/>
    </xf>
    <xf numFmtId="14" fontId="2" fillId="4" borderId="15" xfId="0" applyNumberFormat="1" applyFont="1" applyFill="1" applyBorder="1" applyAlignment="1" applyProtection="1">
      <alignment wrapText="1"/>
      <protection locked="0"/>
    </xf>
    <xf numFmtId="0" fontId="10" fillId="0" borderId="5" xfId="0" applyFont="1" applyBorder="1" applyAlignment="1">
      <alignment horizontal="left" wrapText="1" indent="1"/>
    </xf>
    <xf numFmtId="0" fontId="10" fillId="0" borderId="6" xfId="0" applyFont="1" applyBorder="1" applyAlignment="1">
      <alignment horizontal="left" wrapText="1" indent="1"/>
    </xf>
    <xf numFmtId="0" fontId="15" fillId="0" borderId="14" xfId="0" applyFont="1" applyBorder="1" applyAlignment="1" applyProtection="1">
      <alignment horizontal="left" vertical="top" wrapText="1"/>
      <protection locked="0"/>
    </xf>
    <xf numFmtId="0" fontId="15" fillId="0" borderId="9" xfId="0" applyFont="1" applyBorder="1" applyAlignment="1" applyProtection="1">
      <alignment horizontal="left" vertical="top" wrapText="1"/>
      <protection locked="0"/>
    </xf>
    <xf numFmtId="0" fontId="15" fillId="0" borderId="17" xfId="0" applyFont="1" applyBorder="1" applyAlignment="1" applyProtection="1">
      <alignment horizontal="left" vertical="top" wrapText="1"/>
      <protection locked="0"/>
    </xf>
    <xf numFmtId="0" fontId="15" fillId="0" borderId="10" xfId="0" applyFont="1" applyBorder="1" applyAlignment="1" applyProtection="1">
      <alignment horizontal="left" vertical="top" wrapText="1"/>
      <protection locked="0"/>
    </xf>
    <xf numFmtId="0" fontId="10" fillId="0" borderId="5" xfId="0" applyFont="1" applyBorder="1" applyAlignment="1">
      <alignment horizontal="left" vertical="top"/>
    </xf>
    <xf numFmtId="0" fontId="10" fillId="0" borderId="2" xfId="0" applyFont="1" applyBorder="1" applyAlignment="1">
      <alignment horizontal="left" vertical="top"/>
    </xf>
    <xf numFmtId="0" fontId="10" fillId="0" borderId="6" xfId="0" applyFont="1" applyBorder="1" applyAlignment="1">
      <alignment horizontal="left" vertical="top"/>
    </xf>
    <xf numFmtId="0" fontId="10" fillId="0" borderId="5" xfId="0" applyFont="1" applyBorder="1" applyAlignment="1">
      <alignment horizontal="center" vertical="top"/>
    </xf>
    <xf numFmtId="0" fontId="0" fillId="0" borderId="2" xfId="0" applyBorder="1"/>
    <xf numFmtId="0" fontId="0" fillId="0" borderId="6" xfId="0" applyBorder="1"/>
    <xf numFmtId="0" fontId="10" fillId="0" borderId="1" xfId="0" applyFont="1" applyBorder="1" applyAlignment="1">
      <alignment horizontal="left" vertical="top" wrapText="1"/>
    </xf>
    <xf numFmtId="0" fontId="9" fillId="0" borderId="1" xfId="0" applyFont="1" applyBorder="1" applyAlignment="1">
      <alignment horizontal="left" vertical="top" wrapText="1"/>
    </xf>
    <xf numFmtId="0" fontId="8" fillId="4" borderId="0" xfId="0" applyFont="1" applyFill="1" applyAlignment="1">
      <alignment horizontal="center"/>
    </xf>
    <xf numFmtId="0" fontId="31" fillId="0" borderId="1" xfId="0" applyFont="1" applyBorder="1" applyAlignment="1" applyProtection="1">
      <alignment wrapText="1"/>
      <protection locked="0"/>
    </xf>
    <xf numFmtId="0" fontId="32" fillId="10" borderId="1" xfId="0" applyFont="1" applyFill="1" applyBorder="1" applyAlignment="1" applyProtection="1">
      <alignment wrapText="1"/>
      <protection locked="0"/>
    </xf>
    <xf numFmtId="0" fontId="31" fillId="0" borderId="5" xfId="0" applyFont="1" applyBorder="1" applyAlignment="1" applyProtection="1">
      <alignment vertical="top" wrapText="1"/>
      <protection locked="0"/>
    </xf>
    <xf numFmtId="0" fontId="31" fillId="0" borderId="2" xfId="0" applyFont="1" applyBorder="1" applyAlignment="1" applyProtection="1">
      <alignment vertical="top" wrapText="1"/>
      <protection locked="0"/>
    </xf>
    <xf numFmtId="0" fontId="31" fillId="0" borderId="6" xfId="0" applyFont="1" applyBorder="1" applyAlignment="1" applyProtection="1">
      <alignment vertical="top" wrapText="1"/>
      <protection locked="0"/>
    </xf>
    <xf numFmtId="0" fontId="31" fillId="0" borderId="5" xfId="0" applyFont="1" applyBorder="1" applyAlignment="1" applyProtection="1">
      <alignment wrapText="1"/>
      <protection locked="0"/>
    </xf>
    <xf numFmtId="0" fontId="31" fillId="0" borderId="2" xfId="0" applyFont="1" applyBorder="1" applyAlignment="1" applyProtection="1">
      <alignment wrapText="1"/>
      <protection locked="0"/>
    </xf>
    <xf numFmtId="0" fontId="31" fillId="0" borderId="6" xfId="0" applyFont="1" applyBorder="1" applyAlignment="1" applyProtection="1">
      <alignment wrapText="1"/>
      <protection locked="0"/>
    </xf>
    <xf numFmtId="0" fontId="30" fillId="5" borderId="14" xfId="0" applyFont="1" applyFill="1" applyBorder="1" applyAlignment="1" applyProtection="1">
      <alignment horizontal="left" vertical="top" wrapText="1"/>
    </xf>
    <xf numFmtId="0" fontId="30" fillId="5" borderId="8" xfId="0" applyFont="1" applyFill="1" applyBorder="1" applyAlignment="1" applyProtection="1">
      <alignment horizontal="left" vertical="top" wrapText="1"/>
    </xf>
    <xf numFmtId="0" fontId="30" fillId="5" borderId="9" xfId="0" applyFont="1" applyFill="1" applyBorder="1" applyAlignment="1" applyProtection="1">
      <alignment horizontal="left" vertical="top" wrapText="1"/>
    </xf>
    <xf numFmtId="0" fontId="30" fillId="5" borderId="17" xfId="0" applyFont="1" applyFill="1" applyBorder="1" applyAlignment="1" applyProtection="1">
      <alignment horizontal="left" vertical="top" wrapText="1"/>
    </xf>
    <xf numFmtId="0" fontId="30" fillId="5" borderId="7" xfId="0" applyFont="1" applyFill="1" applyBorder="1" applyAlignment="1" applyProtection="1">
      <alignment horizontal="left" vertical="top" wrapText="1"/>
    </xf>
    <xf numFmtId="0" fontId="30" fillId="5" borderId="10" xfId="0" applyFont="1" applyFill="1" applyBorder="1" applyAlignment="1" applyProtection="1">
      <alignment horizontal="left" vertical="top" wrapText="1"/>
    </xf>
    <xf numFmtId="0" fontId="32" fillId="4" borderId="1" xfId="0" applyFont="1" applyFill="1" applyBorder="1" applyAlignment="1">
      <alignment horizontal="center"/>
    </xf>
    <xf numFmtId="0" fontId="31" fillId="0" borderId="8" xfId="0" applyFont="1" applyFill="1" applyBorder="1" applyAlignment="1" applyProtection="1">
      <alignment horizontal="left" vertical="top" wrapText="1"/>
      <protection locked="0"/>
    </xf>
    <xf numFmtId="0" fontId="31" fillId="0" borderId="9" xfId="0" applyFont="1" applyFill="1" applyBorder="1" applyAlignment="1" applyProtection="1">
      <alignment horizontal="left" vertical="top" wrapText="1"/>
      <protection locked="0"/>
    </xf>
    <xf numFmtId="0" fontId="37" fillId="5" borderId="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4" xfId="0" applyFont="1" applyFill="1" applyBorder="1" applyAlignment="1">
      <alignment horizontal="center" vertical="center" wrapText="1"/>
    </xf>
    <xf numFmtId="0" fontId="32" fillId="4" borderId="9" xfId="0" applyFont="1" applyFill="1" applyBorder="1" applyAlignment="1">
      <alignment horizontal="right" vertical="top" wrapText="1"/>
    </xf>
    <xf numFmtId="0" fontId="32" fillId="4" borderId="10" xfId="0" applyFont="1" applyFill="1" applyBorder="1" applyAlignment="1">
      <alignment horizontal="right" vertical="top" wrapText="1"/>
    </xf>
    <xf numFmtId="0" fontId="31" fillId="0" borderId="14" xfId="0" applyFont="1" applyBorder="1" applyAlignment="1" applyProtection="1">
      <alignment horizontal="left" vertical="top" wrapText="1"/>
      <protection locked="0"/>
    </xf>
    <xf numFmtId="0" fontId="31" fillId="0" borderId="8" xfId="0" applyFont="1" applyBorder="1" applyAlignment="1" applyProtection="1">
      <alignment horizontal="left" vertical="top" wrapText="1"/>
      <protection locked="0"/>
    </xf>
    <xf numFmtId="0" fontId="31" fillId="0" borderId="9" xfId="0" applyFont="1" applyBorder="1" applyAlignment="1" applyProtection="1">
      <alignment horizontal="left" vertical="top" wrapText="1"/>
      <protection locked="0"/>
    </xf>
    <xf numFmtId="0" fontId="31" fillId="0" borderId="17" xfId="0" applyFont="1" applyBorder="1" applyAlignment="1" applyProtection="1">
      <alignment horizontal="left" vertical="top" wrapText="1"/>
      <protection locked="0"/>
    </xf>
    <xf numFmtId="0" fontId="31" fillId="0" borderId="7" xfId="0" applyFont="1" applyBorder="1" applyAlignment="1" applyProtection="1">
      <alignment horizontal="left" vertical="top" wrapText="1"/>
      <protection locked="0"/>
    </xf>
    <xf numFmtId="0" fontId="31" fillId="0" borderId="10" xfId="0" applyFont="1" applyBorder="1" applyAlignment="1" applyProtection="1">
      <alignment horizontal="left" vertical="top" wrapText="1"/>
      <protection locked="0"/>
    </xf>
    <xf numFmtId="0" fontId="32" fillId="3" borderId="5" xfId="0" applyFont="1" applyFill="1" applyBorder="1" applyAlignment="1">
      <alignment horizontal="right" vertical="top"/>
    </xf>
    <xf numFmtId="0" fontId="32" fillId="3" borderId="2" xfId="0" applyFont="1" applyFill="1" applyBorder="1" applyAlignment="1">
      <alignment horizontal="right" vertical="top"/>
    </xf>
    <xf numFmtId="0" fontId="32" fillId="3" borderId="6" xfId="0" applyFont="1" applyFill="1" applyBorder="1" applyAlignment="1">
      <alignment horizontal="right" vertical="top"/>
    </xf>
    <xf numFmtId="0" fontId="32" fillId="0" borderId="5" xfId="0" applyFont="1" applyBorder="1" applyAlignment="1" applyProtection="1">
      <alignment horizontal="left" vertical="top" wrapText="1"/>
      <protection locked="0"/>
    </xf>
    <xf numFmtId="0" fontId="32" fillId="0" borderId="2" xfId="0" applyFont="1" applyBorder="1" applyAlignment="1" applyProtection="1">
      <alignment horizontal="left" vertical="top" wrapText="1"/>
      <protection locked="0"/>
    </xf>
    <xf numFmtId="0" fontId="32" fillId="0" borderId="6" xfId="0" applyFont="1" applyBorder="1" applyAlignment="1" applyProtection="1">
      <alignment horizontal="left" vertical="top" wrapText="1"/>
      <protection locked="0"/>
    </xf>
    <xf numFmtId="0" fontId="31" fillId="0" borderId="5" xfId="0" applyFont="1" applyBorder="1" applyAlignment="1" applyProtection="1">
      <alignment horizontal="left" vertical="top" wrapText="1"/>
      <protection locked="0"/>
    </xf>
    <xf numFmtId="0" fontId="31" fillId="0" borderId="2" xfId="0" applyFont="1" applyBorder="1" applyAlignment="1" applyProtection="1">
      <alignment horizontal="left" vertical="top" wrapText="1"/>
      <protection locked="0"/>
    </xf>
    <xf numFmtId="0" fontId="31" fillId="0" borderId="6" xfId="0" applyFont="1" applyBorder="1" applyAlignment="1" applyProtection="1">
      <alignment horizontal="left" vertical="top" wrapText="1"/>
      <protection locked="0"/>
    </xf>
    <xf numFmtId="0" fontId="32" fillId="3" borderId="5" xfId="0" applyFont="1" applyFill="1" applyBorder="1" applyAlignment="1">
      <alignment horizontal="right"/>
    </xf>
    <xf numFmtId="0" fontId="32" fillId="3" borderId="2" xfId="0" applyFont="1" applyFill="1" applyBorder="1" applyAlignment="1">
      <alignment horizontal="right"/>
    </xf>
    <xf numFmtId="0" fontId="32" fillId="3" borderId="6" xfId="0" applyFont="1" applyFill="1" applyBorder="1" applyAlignment="1">
      <alignment horizontal="right"/>
    </xf>
    <xf numFmtId="0" fontId="10" fillId="0" borderId="5" xfId="0" applyFont="1" applyFill="1" applyBorder="1" applyAlignment="1" applyProtection="1">
      <alignment horizontal="left" vertical="top" wrapText="1"/>
    </xf>
    <xf numFmtId="0" fontId="10" fillId="0" borderId="2" xfId="0" applyFont="1" applyFill="1" applyBorder="1" applyAlignment="1" applyProtection="1">
      <alignment horizontal="left" vertical="top" wrapText="1"/>
    </xf>
    <xf numFmtId="0" fontId="10" fillId="0" borderId="6" xfId="0" applyFont="1" applyFill="1" applyBorder="1" applyAlignment="1" applyProtection="1">
      <alignment horizontal="left" vertical="top" wrapText="1"/>
    </xf>
    <xf numFmtId="0" fontId="17" fillId="5" borderId="1" xfId="0" applyFont="1" applyFill="1" applyBorder="1" applyAlignment="1" applyProtection="1">
      <alignment horizontal="center" vertical="center" wrapText="1"/>
    </xf>
    <xf numFmtId="0" fontId="10" fillId="4" borderId="26" xfId="0" applyFont="1" applyFill="1" applyBorder="1" applyAlignment="1" applyProtection="1">
      <alignment horizontal="center" vertical="center" wrapText="1"/>
    </xf>
    <xf numFmtId="0" fontId="10" fillId="4" borderId="4" xfId="0" applyFont="1" applyFill="1" applyBorder="1" applyAlignment="1" applyProtection="1">
      <alignment horizontal="center" vertical="center" wrapText="1"/>
    </xf>
    <xf numFmtId="0" fontId="9" fillId="3" borderId="5" xfId="0" applyFont="1" applyFill="1" applyBorder="1" applyAlignment="1" applyProtection="1">
      <alignment horizontal="right" vertical="top"/>
    </xf>
    <xf numFmtId="0" fontId="9" fillId="3" borderId="2" xfId="0" applyFont="1" applyFill="1" applyBorder="1" applyAlignment="1" applyProtection="1">
      <alignment horizontal="right" vertical="top"/>
    </xf>
    <xf numFmtId="0" fontId="9" fillId="3" borderId="6" xfId="0" applyFont="1" applyFill="1" applyBorder="1" applyAlignment="1" applyProtection="1">
      <alignment horizontal="right" vertical="top"/>
    </xf>
    <xf numFmtId="0" fontId="9" fillId="4" borderId="9" xfId="0" applyFont="1" applyFill="1" applyBorder="1" applyAlignment="1" applyProtection="1">
      <alignment horizontal="right" vertical="top" wrapText="1"/>
    </xf>
    <xf numFmtId="0" fontId="9" fillId="4" borderId="10" xfId="0" applyFont="1" applyFill="1" applyBorder="1" applyAlignment="1" applyProtection="1">
      <alignment horizontal="right" vertical="top" wrapText="1"/>
    </xf>
    <xf numFmtId="0" fontId="10" fillId="0" borderId="14" xfId="0" applyFont="1" applyBorder="1" applyAlignment="1" applyProtection="1">
      <alignment horizontal="left" vertical="top" wrapText="1"/>
    </xf>
    <xf numFmtId="0" fontId="10" fillId="0" borderId="8" xfId="0" applyFont="1" applyBorder="1" applyAlignment="1" applyProtection="1">
      <alignment horizontal="left" vertical="top" wrapText="1"/>
    </xf>
    <xf numFmtId="0" fontId="10" fillId="0" borderId="9" xfId="0" applyFont="1" applyBorder="1" applyAlignment="1" applyProtection="1">
      <alignment horizontal="left" vertical="top" wrapText="1"/>
    </xf>
    <xf numFmtId="0" fontId="10" fillId="0" borderId="17" xfId="0" applyFont="1" applyBorder="1" applyAlignment="1" applyProtection="1">
      <alignment horizontal="left" vertical="top" wrapText="1"/>
    </xf>
    <xf numFmtId="0" fontId="10" fillId="0" borderId="7" xfId="0" applyFont="1" applyBorder="1" applyAlignment="1" applyProtection="1">
      <alignment horizontal="left" vertical="top" wrapText="1"/>
    </xf>
    <xf numFmtId="0" fontId="10" fillId="0" borderId="10" xfId="0" applyFont="1" applyBorder="1" applyAlignment="1" applyProtection="1">
      <alignment horizontal="left" vertical="top" wrapText="1"/>
    </xf>
    <xf numFmtId="0" fontId="10" fillId="0" borderId="5" xfId="0" applyFont="1" applyBorder="1" applyAlignment="1" applyProtection="1">
      <alignment horizontal="left" vertical="top" wrapText="1"/>
    </xf>
    <xf numFmtId="0" fontId="10" fillId="0" borderId="2" xfId="0" applyFont="1" applyBorder="1" applyAlignment="1" applyProtection="1">
      <alignment horizontal="left" vertical="top" wrapText="1"/>
    </xf>
    <xf numFmtId="0" fontId="28" fillId="4" borderId="16" xfId="0" applyFont="1" applyFill="1" applyBorder="1" applyAlignment="1" applyProtection="1">
      <alignment horizontal="center" vertical="center" wrapText="1"/>
    </xf>
    <xf numFmtId="0" fontId="10" fillId="0" borderId="6" xfId="0" applyFont="1" applyBorder="1" applyAlignment="1" applyProtection="1">
      <alignment horizontal="left" vertical="top" wrapText="1"/>
    </xf>
    <xf numFmtId="0" fontId="29" fillId="4" borderId="16" xfId="0" applyFont="1" applyFill="1" applyBorder="1" applyAlignment="1" applyProtection="1">
      <alignment horizontal="center" vertical="center" wrapText="1"/>
    </xf>
    <xf numFmtId="0" fontId="1" fillId="0" borderId="0" xfId="0" applyFont="1" applyProtection="1">
      <protection locked="0"/>
    </xf>
    <xf numFmtId="0" fontId="31" fillId="0" borderId="0" xfId="0" applyFont="1" applyAlignment="1" applyProtection="1">
      <alignment wrapText="1"/>
      <protection locked="0"/>
    </xf>
    <xf numFmtId="0" fontId="1" fillId="0" borderId="0" xfId="0" applyFont="1" applyAlignment="1" applyProtection="1">
      <protection locked="0"/>
    </xf>
    <xf numFmtId="0" fontId="31" fillId="0" borderId="0" xfId="0" applyFont="1" applyAlignment="1" applyProtection="1">
      <protection locked="0"/>
    </xf>
  </cellXfs>
  <cellStyles count="3">
    <cellStyle name="Normal" xfId="0" builtinId="0"/>
    <cellStyle name="Normal 4" xfId="2"/>
    <cellStyle name="Percent" xfId="1" builtinId="5"/>
  </cellStyles>
  <dxfs count="1">
    <dxf>
      <font>
        <b/>
        <i val="0"/>
        <color theme="0"/>
      </font>
      <fill>
        <patternFill>
          <bgColor rgb="FFFF0000"/>
        </patternFill>
      </fill>
    </dxf>
  </dxfs>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2.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3.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4.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5.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6.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7.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8.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9.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30.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1.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2.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3.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4.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5.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6.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7.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8.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9.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40.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1.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2.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42.xml"/><Relationship Id="rId2" Type="http://schemas.openxmlformats.org/officeDocument/2006/relationships/vmlDrawing" Target="../drawings/vmlDrawing43.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43.xml"/><Relationship Id="rId2" Type="http://schemas.openxmlformats.org/officeDocument/2006/relationships/vmlDrawing" Target="../drawings/vmlDrawing44.v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44.xml"/><Relationship Id="rId2" Type="http://schemas.openxmlformats.org/officeDocument/2006/relationships/vmlDrawing" Target="../drawings/vmlDrawing45.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3" Type="http://schemas.openxmlformats.org/officeDocument/2006/relationships/comments" Target="../comments45.xml"/><Relationship Id="rId2" Type="http://schemas.openxmlformats.org/officeDocument/2006/relationships/vmlDrawing" Target="../drawings/vmlDrawing46.v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46.xml"/><Relationship Id="rId2" Type="http://schemas.openxmlformats.org/officeDocument/2006/relationships/vmlDrawing" Target="../drawings/vmlDrawing47.v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comments" Target="../comments47.xml"/><Relationship Id="rId2" Type="http://schemas.openxmlformats.org/officeDocument/2006/relationships/vmlDrawing" Target="../drawings/vmlDrawing48.v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3" Type="http://schemas.openxmlformats.org/officeDocument/2006/relationships/comments" Target="../comments48.xml"/><Relationship Id="rId2" Type="http://schemas.openxmlformats.org/officeDocument/2006/relationships/vmlDrawing" Target="../drawings/vmlDrawing49.v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comments" Target="../comments49.xml"/><Relationship Id="rId2" Type="http://schemas.openxmlformats.org/officeDocument/2006/relationships/vmlDrawing" Target="../drawings/vmlDrawing50.vml"/><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4">
    <pageSetUpPr fitToPage="1"/>
  </sheetPr>
  <dimension ref="A1:C22"/>
  <sheetViews>
    <sheetView zoomScaleNormal="100" workbookViewId="0">
      <pane ySplit="1" topLeftCell="A2" activePane="bottomLeft" state="frozen"/>
      <selection activeCell="D15" sqref="D15"/>
      <selection pane="bottomLeft" activeCell="D15" sqref="D15"/>
    </sheetView>
  </sheetViews>
  <sheetFormatPr defaultColWidth="9.109375" defaultRowHeight="13.8"/>
  <cols>
    <col min="1" max="1" width="21.109375" style="16" customWidth="1"/>
    <col min="2" max="2" width="113.5546875" style="36" customWidth="1"/>
    <col min="3" max="16384" width="9.109375" style="10"/>
  </cols>
  <sheetData>
    <row r="1" spans="1:3" s="2" customFormat="1" ht="20.399999999999999">
      <c r="A1" s="24" t="s">
        <v>36</v>
      </c>
      <c r="B1" s="34"/>
      <c r="C1" s="17"/>
    </row>
    <row r="2" spans="1:3" s="13" customFormat="1">
      <c r="A2" s="23" t="s">
        <v>37</v>
      </c>
      <c r="B2" s="35"/>
    </row>
    <row r="3" spans="1:3" s="13" customFormat="1" ht="12" customHeight="1">
      <c r="A3" s="23"/>
      <c r="B3" s="35"/>
    </row>
    <row r="4" spans="1:3" s="13" customFormat="1" ht="28.5" customHeight="1">
      <c r="A4" s="267" t="s">
        <v>86</v>
      </c>
      <c r="B4" s="268"/>
    </row>
    <row r="5" spans="1:3" s="13" customFormat="1" ht="12" customHeight="1">
      <c r="A5" s="43"/>
      <c r="B5" s="43"/>
    </row>
    <row r="6" spans="1:3" s="13" customFormat="1" ht="12" customHeight="1">
      <c r="A6" s="43"/>
      <c r="B6" s="43"/>
    </row>
    <row r="7" spans="1:3" s="13" customFormat="1" ht="46.8">
      <c r="A7" s="50" t="s">
        <v>81</v>
      </c>
      <c r="B7" s="51" t="s">
        <v>80</v>
      </c>
    </row>
    <row r="8" spans="1:3" s="13" customFormat="1" ht="12" customHeight="1">
      <c r="A8" s="15"/>
      <c r="B8" s="33"/>
    </row>
    <row r="9" spans="1:3" s="13" customFormat="1" ht="41.4">
      <c r="A9" s="37" t="s">
        <v>34</v>
      </c>
      <c r="B9" s="39" t="s">
        <v>112</v>
      </c>
    </row>
    <row r="10" spans="1:3" s="13" customFormat="1" ht="41.4">
      <c r="A10" s="37" t="s">
        <v>35</v>
      </c>
      <c r="B10" s="38" t="s">
        <v>82</v>
      </c>
    </row>
    <row r="11" spans="1:3" s="13" customFormat="1" ht="55.2">
      <c r="A11" s="41" t="s">
        <v>99</v>
      </c>
      <c r="B11" s="39" t="s">
        <v>87</v>
      </c>
    </row>
    <row r="12" spans="1:3" s="13" customFormat="1" ht="55.2">
      <c r="A12" s="42" t="s">
        <v>100</v>
      </c>
      <c r="B12" s="39" t="s">
        <v>88</v>
      </c>
    </row>
    <row r="13" spans="1:3" s="13" customFormat="1" ht="114">
      <c r="A13" s="53" t="s">
        <v>63</v>
      </c>
      <c r="B13" s="40" t="s">
        <v>98</v>
      </c>
    </row>
    <row r="14" spans="1:3" s="13" customFormat="1">
      <c r="A14" s="52" t="s">
        <v>64</v>
      </c>
      <c r="B14" s="38" t="s">
        <v>78</v>
      </c>
    </row>
    <row r="15" spans="1:3" s="13" customFormat="1">
      <c r="A15" s="52" t="s">
        <v>65</v>
      </c>
      <c r="B15" s="38" t="s">
        <v>79</v>
      </c>
    </row>
    <row r="16" spans="1:3" s="13" customFormat="1">
      <c r="A16" s="33"/>
      <c r="B16" s="33"/>
    </row>
    <row r="17" spans="1:2" s="13" customFormat="1">
      <c r="A17" s="33"/>
      <c r="B17" s="33"/>
    </row>
    <row r="18" spans="1:2" s="13" customFormat="1">
      <c r="A18" s="33"/>
      <c r="B18" s="33"/>
    </row>
    <row r="19" spans="1:2" s="13" customFormat="1">
      <c r="A19" s="33"/>
      <c r="B19" s="33"/>
    </row>
    <row r="20" spans="1:2" s="13" customFormat="1">
      <c r="A20" s="33"/>
      <c r="B20" s="33"/>
    </row>
    <row r="21" spans="1:2" s="13" customFormat="1">
      <c r="A21" s="33"/>
      <c r="B21" s="33"/>
    </row>
    <row r="22" spans="1:2" s="13" customFormat="1">
      <c r="A22" s="15"/>
      <c r="B22" s="33"/>
    </row>
  </sheetData>
  <sheetProtection sheet="1" objects="1" scenarios="1" selectLockedCells="1" selectUnlockedCells="1"/>
  <mergeCells count="1">
    <mergeCell ref="A4:B4"/>
  </mergeCells>
  <printOptions gridLines="1"/>
  <pageMargins left="0.38" right="0.21" top="0.64" bottom="0.53" header="0.18" footer="0.21"/>
  <pageSetup scale="99" fitToHeight="0" orientation="landscape" r:id="rId1"/>
  <headerFooter>
    <oddHeader>&amp;C&amp;"-,Bold"&amp;12&amp;F
Sheet: &amp;A</oddHeader>
    <oddFooter>&amp;L&amp;8&amp;F
Sheet: &amp;A&amp;C&amp;8Page &amp;P of &amp;N&amp;R&amp;8&amp;D</oddFooter>
  </headerFooter>
</worksheet>
</file>

<file path=xl/worksheets/sheet10.xml><?xml version="1.0" encoding="utf-8"?>
<worksheet xmlns="http://schemas.openxmlformats.org/spreadsheetml/2006/main" xmlns:r="http://schemas.openxmlformats.org/officeDocument/2006/relationships">
  <sheetPr>
    <tabColor rgb="FF7030A0"/>
    <pageSetUpPr fitToPage="1"/>
  </sheetPr>
  <dimension ref="A1:O23"/>
  <sheetViews>
    <sheetView zoomScale="75" zoomScaleNormal="75" workbookViewId="0">
      <pane ySplit="7" topLeftCell="A14"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COUNTIF(B$8:B2001,"y")</f>
        <v>2</v>
      </c>
      <c r="F2" s="165" t="s">
        <v>17</v>
      </c>
      <c r="G2" s="166">
        <f>COUNTIF(G$8:G2001,"P")+COUNTIF(G$8:G2001,"PE")</f>
        <v>2</v>
      </c>
      <c r="H2" s="166">
        <f>COUNTIF(H$8:H2001,"P")+COUNTIF(H$8:H2001,"PE")</f>
        <v>2</v>
      </c>
      <c r="I2" s="167"/>
      <c r="J2" s="300"/>
    </row>
    <row r="3" spans="1:15" s="151" customFormat="1" ht="15" customHeight="1">
      <c r="A3" s="222" t="s">
        <v>154</v>
      </c>
      <c r="B3" s="158" t="s">
        <v>23</v>
      </c>
      <c r="C3" s="228" t="s">
        <v>425</v>
      </c>
      <c r="D3" s="160"/>
      <c r="E3" s="299"/>
      <c r="F3" s="165" t="s">
        <v>18</v>
      </c>
      <c r="G3" s="166">
        <f>COUNTIF(G$8:G2001,"F")</f>
        <v>0</v>
      </c>
      <c r="H3" s="166">
        <f>COUNTIF(H$8:H2001,"F")</f>
        <v>0</v>
      </c>
      <c r="I3" s="166">
        <f>SUM(I$8:I2001)</f>
        <v>0</v>
      </c>
      <c r="J3" s="301"/>
    </row>
    <row r="4" spans="1:15" s="151" customFormat="1">
      <c r="A4" s="169" t="s">
        <v>148</v>
      </c>
      <c r="B4" s="170"/>
      <c r="C4" s="302" t="s">
        <v>56</v>
      </c>
      <c r="D4" s="304" t="s">
        <v>129</v>
      </c>
      <c r="E4" s="305"/>
      <c r="F4" s="306"/>
      <c r="G4" s="171"/>
      <c r="H4" s="172"/>
      <c r="I4" s="172"/>
      <c r="J4" s="173"/>
    </row>
    <row r="5" spans="1:15" s="151" customFormat="1" ht="37.5" customHeight="1">
      <c r="A5" s="174">
        <v>7</v>
      </c>
      <c r="B5" s="175"/>
      <c r="C5" s="303"/>
      <c r="D5" s="307"/>
      <c r="E5" s="308"/>
      <c r="F5" s="309"/>
      <c r="G5" s="176"/>
      <c r="H5" s="177"/>
      <c r="I5" s="177"/>
      <c r="J5" s="178"/>
    </row>
    <row r="6" spans="1:15" s="151" customFormat="1" ht="14.4">
      <c r="A6" s="310" t="s">
        <v>10</v>
      </c>
      <c r="B6" s="311"/>
      <c r="C6" s="312"/>
      <c r="D6" s="225" t="s">
        <v>412</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188</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14.4">
      <c r="A10" s="189" t="s">
        <v>189</v>
      </c>
      <c r="B10" s="149"/>
      <c r="C10" s="156" t="s">
        <v>190</v>
      </c>
      <c r="D10" s="156"/>
      <c r="E10" s="156" t="s">
        <v>426</v>
      </c>
      <c r="F10" s="227"/>
      <c r="G10" s="195"/>
      <c r="H10" s="195"/>
      <c r="I10" s="196"/>
      <c r="J10" s="197"/>
      <c r="M10" s="226"/>
      <c r="N10" s="226"/>
      <c r="O10" s="226"/>
    </row>
    <row r="11" spans="1:15" s="151" customFormat="1" ht="30.75" customHeight="1">
      <c r="A11" s="189" t="s">
        <v>46</v>
      </c>
      <c r="B11" s="149"/>
      <c r="C11" s="156" t="s">
        <v>164</v>
      </c>
      <c r="D11" s="156" t="s">
        <v>161</v>
      </c>
      <c r="E11" s="156" t="s">
        <v>419</v>
      </c>
      <c r="F11" s="194"/>
      <c r="G11" s="195"/>
      <c r="H11" s="195"/>
      <c r="I11" s="196"/>
      <c r="J11" s="197"/>
      <c r="M11" s="226"/>
      <c r="N11" s="226"/>
      <c r="O11" s="226"/>
    </row>
    <row r="12" spans="1:15" s="151" customFormat="1" ht="55.2">
      <c r="A12" s="189" t="s">
        <v>47</v>
      </c>
      <c r="B12" s="149"/>
      <c r="C12" s="156" t="s">
        <v>191</v>
      </c>
      <c r="D12" s="156" t="s">
        <v>192</v>
      </c>
      <c r="E12" s="156" t="s">
        <v>427</v>
      </c>
      <c r="F12" s="198"/>
      <c r="G12" s="199"/>
      <c r="H12" s="199"/>
      <c r="I12" s="200"/>
      <c r="J12" s="201"/>
      <c r="M12" s="226"/>
      <c r="N12" s="226"/>
      <c r="O12" s="226"/>
    </row>
    <row r="13" spans="1:15" s="151" customFormat="1" ht="41.4">
      <c r="A13" s="189" t="s">
        <v>163</v>
      </c>
      <c r="B13" s="149"/>
      <c r="C13" s="156" t="s">
        <v>201</v>
      </c>
      <c r="D13" s="156" t="s">
        <v>193</v>
      </c>
      <c r="E13" s="156" t="s">
        <v>428</v>
      </c>
      <c r="F13" s="198"/>
      <c r="G13" s="199"/>
      <c r="H13" s="199"/>
      <c r="I13" s="200"/>
      <c r="J13" s="201"/>
      <c r="M13" s="226"/>
      <c r="N13" s="226"/>
      <c r="O13" s="226"/>
    </row>
    <row r="14" spans="1:15" s="183" customFormat="1" ht="45" customHeight="1">
      <c r="A14" s="184" t="s">
        <v>104</v>
      </c>
      <c r="B14" s="149" t="str">
        <f>IF(C14&gt;" ","y"," ")</f>
        <v>y</v>
      </c>
      <c r="C14" s="297" t="s">
        <v>166</v>
      </c>
      <c r="D14" s="297"/>
      <c r="E14" s="298"/>
      <c r="F14" s="230">
        <v>40736</v>
      </c>
      <c r="G14" s="186" t="s">
        <v>24</v>
      </c>
      <c r="H14" s="186" t="str">
        <f t="shared" ref="H14" si="1">IF(G14&lt;&gt;"f",G14," ")</f>
        <v>P</v>
      </c>
      <c r="I14" s="187"/>
      <c r="J14" s="188"/>
      <c r="M14" s="226"/>
      <c r="N14" s="226"/>
      <c r="O14" s="226"/>
    </row>
    <row r="15" spans="1:15" s="151" customFormat="1" ht="55.2">
      <c r="A15" s="189" t="s">
        <v>45</v>
      </c>
      <c r="B15" s="149"/>
      <c r="C15" s="156" t="s">
        <v>239</v>
      </c>
      <c r="D15" s="156" t="s">
        <v>160</v>
      </c>
      <c r="E15" s="156" t="s">
        <v>160</v>
      </c>
      <c r="F15" s="190"/>
      <c r="G15" s="191"/>
      <c r="H15" s="191"/>
      <c r="I15" s="192"/>
      <c r="J15" s="193"/>
      <c r="M15" s="226"/>
      <c r="N15" s="226"/>
      <c r="O15" s="226"/>
    </row>
    <row r="16" spans="1:15" s="151" customFormat="1" ht="14.4">
      <c r="A16" s="189" t="s">
        <v>189</v>
      </c>
      <c r="B16" s="149"/>
      <c r="C16" s="156" t="s">
        <v>190</v>
      </c>
      <c r="D16" s="156"/>
      <c r="E16" s="156" t="s">
        <v>426</v>
      </c>
      <c r="F16" s="227"/>
      <c r="G16" s="195"/>
      <c r="H16" s="195"/>
      <c r="I16" s="196"/>
      <c r="J16" s="197"/>
      <c r="M16" s="226"/>
      <c r="N16" s="226"/>
      <c r="O16" s="226"/>
    </row>
    <row r="17" spans="1:15" s="151" customFormat="1" ht="27.6">
      <c r="A17" s="189" t="s">
        <v>46</v>
      </c>
      <c r="B17" s="149"/>
      <c r="C17" s="156" t="s">
        <v>171</v>
      </c>
      <c r="D17" s="156" t="s">
        <v>161</v>
      </c>
      <c r="E17" s="156" t="s">
        <v>330</v>
      </c>
      <c r="F17" s="194"/>
      <c r="G17" s="195"/>
      <c r="H17" s="195"/>
      <c r="I17" s="196"/>
      <c r="J17" s="197"/>
      <c r="M17" s="226"/>
      <c r="N17" s="226"/>
      <c r="O17" s="226"/>
    </row>
    <row r="18" spans="1:15" s="151" customFormat="1" ht="41.4">
      <c r="A18" s="189" t="s">
        <v>47</v>
      </c>
      <c r="B18" s="149"/>
      <c r="C18" s="156" t="s">
        <v>194</v>
      </c>
      <c r="D18" s="156" t="s">
        <v>195</v>
      </c>
      <c r="E18" s="156" t="s">
        <v>427</v>
      </c>
      <c r="F18" s="198"/>
      <c r="G18" s="199"/>
      <c r="H18" s="199"/>
      <c r="I18" s="200"/>
      <c r="J18" s="201"/>
      <c r="M18" s="226"/>
      <c r="N18" s="226"/>
      <c r="O18" s="226"/>
    </row>
    <row r="19" spans="1:15" s="151" customFormat="1" ht="41.4">
      <c r="A19" s="189" t="s">
        <v>163</v>
      </c>
      <c r="B19" s="149"/>
      <c r="C19" s="156" t="s">
        <v>202</v>
      </c>
      <c r="D19" s="156" t="s">
        <v>193</v>
      </c>
      <c r="E19" s="156" t="s">
        <v>428</v>
      </c>
      <c r="F19" s="198"/>
      <c r="G19" s="199"/>
      <c r="H19" s="199"/>
      <c r="I19" s="200"/>
      <c r="J19" s="201"/>
      <c r="M19" s="226"/>
      <c r="N19" s="226"/>
      <c r="O19" s="226"/>
    </row>
    <row r="20" spans="1:15" s="151" customFormat="1" ht="15.6">
      <c r="A20" s="152" t="s">
        <v>136</v>
      </c>
      <c r="B20" s="154"/>
      <c r="C20" s="203"/>
      <c r="D20" s="203"/>
      <c r="E20" s="203"/>
      <c r="F20" s="204"/>
      <c r="G20" s="205"/>
      <c r="H20" s="205"/>
      <c r="I20" s="205"/>
      <c r="J20" s="154"/>
      <c r="M20" s="226"/>
      <c r="N20" s="226"/>
      <c r="O20" s="226"/>
    </row>
    <row r="21" spans="1:15" ht="14.4">
      <c r="G21" s="208"/>
      <c r="M21" s="226"/>
      <c r="N21" s="226"/>
      <c r="O21" s="226"/>
    </row>
    <row r="22" spans="1:15" ht="14.4">
      <c r="C22" s="221" t="s">
        <v>151</v>
      </c>
      <c r="D22" s="221" t="s">
        <v>152</v>
      </c>
      <c r="E22" s="221" t="s">
        <v>153</v>
      </c>
      <c r="M22"/>
      <c r="N22"/>
      <c r="O22"/>
    </row>
    <row r="23" spans="1:15">
      <c r="C23" s="206">
        <v>2217385</v>
      </c>
      <c r="D23" s="206">
        <v>1</v>
      </c>
      <c r="E23" s="206" t="s">
        <v>415</v>
      </c>
    </row>
  </sheetData>
  <sheetProtection formatCells="0" formatColumns="0" formatRows="0" insertColumns="0" insertRows="0" deleteColumns="0" deleteRows="0" selectLockedCells="1"/>
  <mergeCells count="8">
    <mergeCell ref="C8:E8"/>
    <mergeCell ref="C14:E14"/>
    <mergeCell ref="E2:E3"/>
    <mergeCell ref="J2:J3"/>
    <mergeCell ref="C4:C5"/>
    <mergeCell ref="D4:F5"/>
    <mergeCell ref="A6:C6"/>
    <mergeCell ref="F6:J6"/>
  </mergeCells>
  <dataValidations count="1">
    <dataValidation type="list" allowBlank="1" showInputMessage="1" showErrorMessage="1" sqref="G8:H8 G14:H14">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11.xml><?xml version="1.0" encoding="utf-8"?>
<worksheet xmlns="http://schemas.openxmlformats.org/spreadsheetml/2006/main" xmlns:r="http://schemas.openxmlformats.org/officeDocument/2006/relationships">
  <sheetPr>
    <tabColor rgb="FF7030A0"/>
    <pageSetUpPr fitToPage="1"/>
  </sheetPr>
  <dimension ref="A1:O22"/>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203</v>
      </c>
      <c r="E4" s="305"/>
      <c r="F4" s="306"/>
      <c r="G4" s="171"/>
      <c r="H4" s="172"/>
      <c r="I4" s="172"/>
      <c r="J4" s="173"/>
    </row>
    <row r="5" spans="1:15" s="151" customFormat="1" ht="17.399999999999999">
      <c r="A5" s="174">
        <v>8</v>
      </c>
      <c r="B5" s="175"/>
      <c r="C5" s="303"/>
      <c r="D5" s="307"/>
      <c r="E5" s="308"/>
      <c r="F5" s="309"/>
      <c r="G5" s="176"/>
      <c r="H5" s="177"/>
      <c r="I5" s="177"/>
      <c r="J5" s="178"/>
    </row>
    <row r="6" spans="1:15" s="151" customFormat="1" ht="15" customHeight="1">
      <c r="A6" s="310" t="s">
        <v>10</v>
      </c>
      <c r="B6" s="311"/>
      <c r="C6" s="312"/>
      <c r="D6" s="225" t="s">
        <v>324</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204</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330</v>
      </c>
      <c r="F10" s="194"/>
      <c r="G10" s="195"/>
      <c r="H10" s="195"/>
      <c r="I10" s="196"/>
      <c r="J10" s="197"/>
      <c r="M10" s="226"/>
      <c r="N10" s="226"/>
      <c r="O10" s="226"/>
    </row>
    <row r="11" spans="1:15" s="151" customFormat="1" ht="69">
      <c r="A11" s="189" t="s">
        <v>47</v>
      </c>
      <c r="B11" s="149"/>
      <c r="C11" s="156" t="s">
        <v>206</v>
      </c>
      <c r="D11" s="156" t="s">
        <v>162</v>
      </c>
      <c r="E11" s="156" t="s">
        <v>332</v>
      </c>
      <c r="F11" s="198"/>
      <c r="G11" s="199"/>
      <c r="H11" s="199"/>
      <c r="I11" s="200"/>
      <c r="J11" s="201"/>
      <c r="M11" s="226"/>
      <c r="N11" s="226"/>
      <c r="O11" s="226"/>
    </row>
    <row r="12" spans="1:15" s="151" customFormat="1" ht="69">
      <c r="A12" s="189" t="s">
        <v>163</v>
      </c>
      <c r="B12" s="149"/>
      <c r="C12" s="156" t="s">
        <v>207</v>
      </c>
      <c r="D12" s="156" t="s">
        <v>196</v>
      </c>
      <c r="E12" s="156" t="s">
        <v>333</v>
      </c>
      <c r="F12" s="198"/>
      <c r="G12" s="199"/>
      <c r="H12" s="199"/>
      <c r="I12" s="200"/>
      <c r="J12" s="201"/>
      <c r="M12" s="226"/>
      <c r="N12" s="226"/>
      <c r="O12" s="226"/>
    </row>
    <row r="13" spans="1:15" s="183" customFormat="1" ht="45" customHeight="1">
      <c r="A13" s="184" t="s">
        <v>104</v>
      </c>
      <c r="B13" s="149" t="str">
        <f>IF(C13&gt;" ","y"," ")</f>
        <v>y</v>
      </c>
      <c r="C13" s="297" t="s">
        <v>205</v>
      </c>
      <c r="D13" s="297"/>
      <c r="E13" s="298"/>
      <c r="F13" s="230">
        <v>40735</v>
      </c>
      <c r="G13" s="186" t="s">
        <v>24</v>
      </c>
      <c r="H13" s="186" t="str">
        <f t="shared" ref="H13" si="1">IF(G13&lt;&gt;"f",G13," ")</f>
        <v>P</v>
      </c>
      <c r="I13" s="187">
        <v>0</v>
      </c>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332</v>
      </c>
      <c r="F16" s="198"/>
      <c r="G16" s="199"/>
      <c r="H16" s="199"/>
      <c r="I16" s="200"/>
      <c r="J16" s="201"/>
      <c r="M16" s="226"/>
      <c r="N16" s="226"/>
      <c r="O16" s="226"/>
    </row>
    <row r="17" spans="1:15" s="151" customFormat="1" ht="69">
      <c r="A17" s="189" t="s">
        <v>163</v>
      </c>
      <c r="B17" s="149"/>
      <c r="C17" s="156" t="s">
        <v>198</v>
      </c>
      <c r="D17" s="156" t="s">
        <v>196</v>
      </c>
      <c r="E17" s="156" t="s">
        <v>333</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4441870</v>
      </c>
      <c r="D21" s="206">
        <v>1</v>
      </c>
      <c r="E21" s="206" t="s">
        <v>331</v>
      </c>
    </row>
    <row r="22" spans="1:15">
      <c r="C22" s="206">
        <v>2217385</v>
      </c>
      <c r="D22" s="206">
        <v>1</v>
      </c>
      <c r="E22" s="206" t="s">
        <v>331</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12.xml><?xml version="1.0" encoding="utf-8"?>
<worksheet xmlns="http://schemas.openxmlformats.org/spreadsheetml/2006/main" xmlns:r="http://schemas.openxmlformats.org/officeDocument/2006/relationships">
  <sheetPr>
    <tabColor rgb="FF7030A0"/>
    <pageSetUpPr fitToPage="1"/>
  </sheetPr>
  <dimension ref="A1:O35"/>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208</v>
      </c>
      <c r="E4" s="305"/>
      <c r="F4" s="306"/>
      <c r="G4" s="171"/>
      <c r="H4" s="172"/>
      <c r="I4" s="172"/>
      <c r="J4" s="173"/>
    </row>
    <row r="5" spans="1:15" s="151" customFormat="1" ht="17.399999999999999">
      <c r="A5" s="174">
        <v>9</v>
      </c>
      <c r="B5" s="175"/>
      <c r="C5" s="303"/>
      <c r="D5" s="307"/>
      <c r="E5" s="308"/>
      <c r="F5" s="309"/>
      <c r="G5" s="176"/>
      <c r="H5" s="177"/>
      <c r="I5" s="177"/>
      <c r="J5" s="178"/>
    </row>
    <row r="6" spans="1:15" s="151" customFormat="1" ht="15" customHeight="1">
      <c r="A6" s="310" t="s">
        <v>10</v>
      </c>
      <c r="B6" s="311"/>
      <c r="C6" s="312"/>
      <c r="D6" s="225" t="s">
        <v>324</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209</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330</v>
      </c>
      <c r="F10" s="194"/>
      <c r="G10" s="195"/>
      <c r="H10" s="195"/>
      <c r="I10" s="196"/>
      <c r="J10" s="197"/>
      <c r="M10" s="226"/>
      <c r="N10" s="226"/>
      <c r="O10" s="226"/>
    </row>
    <row r="11" spans="1:15" s="151" customFormat="1" ht="69">
      <c r="A11" s="189" t="s">
        <v>47</v>
      </c>
      <c r="B11" s="149"/>
      <c r="C11" s="156" t="s">
        <v>206</v>
      </c>
      <c r="D11" s="156" t="s">
        <v>162</v>
      </c>
      <c r="E11" s="156" t="s">
        <v>345</v>
      </c>
      <c r="F11" s="198"/>
      <c r="G11" s="199"/>
      <c r="H11" s="199"/>
      <c r="I11" s="200"/>
      <c r="J11" s="201"/>
      <c r="M11" s="226"/>
      <c r="N11" s="226"/>
      <c r="O11" s="226"/>
    </row>
    <row r="12" spans="1:15" s="151" customFormat="1" ht="69">
      <c r="A12" s="189" t="s">
        <v>163</v>
      </c>
      <c r="B12" s="149"/>
      <c r="C12" s="156" t="s">
        <v>207</v>
      </c>
      <c r="D12" s="156" t="s">
        <v>196</v>
      </c>
      <c r="E12" s="156" t="s">
        <v>345</v>
      </c>
      <c r="F12" s="198"/>
      <c r="G12" s="199"/>
      <c r="H12" s="199"/>
      <c r="I12" s="200"/>
      <c r="J12" s="201"/>
      <c r="M12" s="226"/>
      <c r="N12" s="226"/>
      <c r="O12" s="226"/>
    </row>
    <row r="13" spans="1:15" s="183" customFormat="1" ht="45" customHeight="1">
      <c r="A13" s="184" t="s">
        <v>104</v>
      </c>
      <c r="B13" s="149" t="str">
        <f>IF(C13&gt;" ","y"," ")</f>
        <v>y</v>
      </c>
      <c r="C13" s="297" t="s">
        <v>218</v>
      </c>
      <c r="D13" s="297"/>
      <c r="E13" s="298"/>
      <c r="F13" s="230">
        <v>40735</v>
      </c>
      <c r="G13" s="186" t="s">
        <v>24</v>
      </c>
      <c r="H13" s="186" t="str">
        <f t="shared" ref="H13" si="1">IF(G13&lt;&gt;"f",G13," ")</f>
        <v>P</v>
      </c>
      <c r="I13" s="187">
        <v>0</v>
      </c>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c r="F15" s="194"/>
      <c r="G15" s="195"/>
      <c r="H15" s="195"/>
      <c r="I15" s="196"/>
      <c r="J15" s="197"/>
      <c r="M15" s="226"/>
      <c r="N15" s="226"/>
      <c r="O15" s="226"/>
    </row>
    <row r="16" spans="1:15" s="151" customFormat="1" ht="69">
      <c r="A16" s="189" t="s">
        <v>47</v>
      </c>
      <c r="B16" s="149"/>
      <c r="C16" s="156" t="s">
        <v>167</v>
      </c>
      <c r="D16" s="156" t="s">
        <v>162</v>
      </c>
      <c r="E16" s="156"/>
      <c r="F16" s="198"/>
      <c r="G16" s="199"/>
      <c r="H16" s="199"/>
      <c r="I16" s="200"/>
      <c r="J16" s="201"/>
      <c r="M16" s="226"/>
      <c r="N16" s="226"/>
      <c r="O16" s="226"/>
    </row>
    <row r="17" spans="1:15" s="151" customFormat="1" ht="69">
      <c r="A17" s="189" t="s">
        <v>163</v>
      </c>
      <c r="B17" s="149"/>
      <c r="C17" s="156" t="s">
        <v>198</v>
      </c>
      <c r="D17" s="156" t="s">
        <v>196</v>
      </c>
      <c r="E17" s="156"/>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F20" s="231" t="s">
        <v>334</v>
      </c>
      <c r="G20" s="232" t="s">
        <v>335</v>
      </c>
      <c r="M20"/>
      <c r="N20"/>
      <c r="O20"/>
    </row>
    <row r="21" spans="1:15">
      <c r="C21" s="206">
        <v>2062795</v>
      </c>
      <c r="D21" s="206">
        <v>1</v>
      </c>
      <c r="E21" s="206" t="s">
        <v>331</v>
      </c>
      <c r="F21" s="231">
        <v>50.77</v>
      </c>
      <c r="G21" s="232" t="s">
        <v>336</v>
      </c>
    </row>
    <row r="22" spans="1:15">
      <c r="C22" s="206">
        <v>4441870</v>
      </c>
      <c r="D22" s="206">
        <v>1</v>
      </c>
      <c r="E22" s="206" t="s">
        <v>331</v>
      </c>
      <c r="F22" s="231">
        <v>18.82</v>
      </c>
      <c r="G22" s="232" t="s">
        <v>338</v>
      </c>
    </row>
    <row r="23" spans="1:15">
      <c r="C23" s="206">
        <v>2217385</v>
      </c>
      <c r="D23" s="206">
        <v>1</v>
      </c>
      <c r="E23" s="206" t="s">
        <v>331</v>
      </c>
      <c r="F23" s="231">
        <v>24.02</v>
      </c>
      <c r="G23" s="232" t="s">
        <v>337</v>
      </c>
    </row>
    <row r="24" spans="1:15">
      <c r="C24" s="206">
        <v>2182294</v>
      </c>
      <c r="D24" s="206">
        <v>1</v>
      </c>
      <c r="E24" s="206" t="s">
        <v>331</v>
      </c>
      <c r="F24" s="231">
        <v>36.799999999999997</v>
      </c>
      <c r="G24" s="232" t="s">
        <v>339</v>
      </c>
    </row>
    <row r="25" spans="1:15">
      <c r="C25" s="206">
        <v>5280318</v>
      </c>
      <c r="D25" s="206">
        <v>1</v>
      </c>
      <c r="E25" s="206" t="s">
        <v>331</v>
      </c>
      <c r="F25" s="231">
        <v>77.069999999999993</v>
      </c>
      <c r="G25" s="232" t="s">
        <v>339</v>
      </c>
    </row>
    <row r="26" spans="1:15">
      <c r="C26" s="206">
        <v>2032123</v>
      </c>
      <c r="D26" s="206">
        <v>1</v>
      </c>
      <c r="E26" s="206" t="s">
        <v>331</v>
      </c>
      <c r="F26" s="231">
        <v>54.45</v>
      </c>
      <c r="G26" s="232" t="s">
        <v>340</v>
      </c>
    </row>
    <row r="27" spans="1:15">
      <c r="C27" s="206">
        <v>2032181</v>
      </c>
      <c r="D27" s="206">
        <v>1</v>
      </c>
      <c r="E27" s="206" t="s">
        <v>331</v>
      </c>
      <c r="F27" s="231">
        <v>54.3</v>
      </c>
      <c r="G27" s="232" t="s">
        <v>341</v>
      </c>
    </row>
    <row r="28" spans="1:15">
      <c r="C28" s="206">
        <v>2036204</v>
      </c>
      <c r="D28" s="206">
        <v>1</v>
      </c>
      <c r="E28" s="206" t="s">
        <v>331</v>
      </c>
      <c r="F28" s="231">
        <v>40.049999999999997</v>
      </c>
      <c r="G28" s="232" t="s">
        <v>342</v>
      </c>
    </row>
    <row r="29" spans="1:15">
      <c r="C29" s="206">
        <v>5006661</v>
      </c>
      <c r="D29" s="206">
        <v>1</v>
      </c>
      <c r="E29" s="206" t="s">
        <v>331</v>
      </c>
      <c r="F29" s="231">
        <v>19.510000000000002</v>
      </c>
      <c r="G29" s="232" t="s">
        <v>343</v>
      </c>
    </row>
    <row r="30" spans="1:15">
      <c r="C30" s="206">
        <v>2001015</v>
      </c>
      <c r="D30" s="206">
        <v>1</v>
      </c>
      <c r="E30" s="206" t="s">
        <v>331</v>
      </c>
      <c r="F30" s="231">
        <v>48</v>
      </c>
      <c r="G30" s="232" t="s">
        <v>344</v>
      </c>
    </row>
    <row r="31" spans="1:15">
      <c r="F31" s="231"/>
      <c r="G31" s="232"/>
    </row>
    <row r="32" spans="1:15">
      <c r="F32" s="231"/>
      <c r="G32" s="232"/>
    </row>
    <row r="33" spans="6:7">
      <c r="F33" s="231"/>
      <c r="G33" s="232"/>
    </row>
    <row r="34" spans="6:7">
      <c r="F34" s="231"/>
    </row>
    <row r="35" spans="6:7">
      <c r="F35" s="231"/>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13.xml><?xml version="1.0" encoding="utf-8"?>
<worksheet xmlns="http://schemas.openxmlformats.org/spreadsheetml/2006/main" xmlns:r="http://schemas.openxmlformats.org/officeDocument/2006/relationships">
  <sheetPr>
    <tabColor rgb="FF7030A0"/>
    <pageSetUpPr fitToPage="1"/>
  </sheetPr>
  <dimension ref="A1:O75"/>
  <sheetViews>
    <sheetView topLeftCell="C1" zoomScale="75" zoomScaleNormal="75" workbookViewId="0">
      <pane ySplit="7" topLeftCell="A11" activePane="bottomLeft" state="frozen"/>
      <selection activeCell="E12" sqref="E12"/>
      <selection pane="bottomLeft" activeCell="E15" sqref="E15"/>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9.33203125" style="209" customWidth="1"/>
    <col min="8" max="8" width="8.6640625" style="209" customWidth="1"/>
    <col min="9" max="9" width="9.10937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150</v>
      </c>
      <c r="D2" s="160"/>
      <c r="E2" s="299">
        <f>COUNTIF(B$8:B1999,"y")</f>
        <v>2</v>
      </c>
      <c r="F2" s="165" t="s">
        <v>17</v>
      </c>
      <c r="G2" s="166">
        <f>COUNTIF(G$8:G1999,"P")+COUNTIF(G$8:G1999,"PE")</f>
        <v>1</v>
      </c>
      <c r="H2" s="166">
        <f>COUNTIF(H$8:H1999,"P")+COUNTIF(H$8:H1999,"PE")</f>
        <v>1</v>
      </c>
      <c r="I2" s="167"/>
      <c r="J2" s="300"/>
    </row>
    <row r="3" spans="1:15" s="151" customFormat="1" ht="15" customHeight="1">
      <c r="A3" s="222" t="s">
        <v>154</v>
      </c>
      <c r="B3" s="158" t="s">
        <v>23</v>
      </c>
      <c r="C3" s="224" t="s">
        <v>157</v>
      </c>
      <c r="D3" s="160"/>
      <c r="E3" s="299"/>
      <c r="F3" s="165" t="s">
        <v>18</v>
      </c>
      <c r="G3" s="166">
        <f>COUNTIF(G$8:G1999,"F")</f>
        <v>0</v>
      </c>
      <c r="H3" s="166">
        <f>COUNTIF(H$8:H1999,"F")</f>
        <v>0</v>
      </c>
      <c r="I3" s="166">
        <f>SUM(I$8:I1999)</f>
        <v>0</v>
      </c>
      <c r="J3" s="301"/>
    </row>
    <row r="4" spans="1:15" s="151" customFormat="1">
      <c r="A4" s="169" t="s">
        <v>148</v>
      </c>
      <c r="B4" s="170"/>
      <c r="C4" s="302" t="s">
        <v>56</v>
      </c>
      <c r="D4" s="304" t="s">
        <v>210</v>
      </c>
      <c r="E4" s="305"/>
      <c r="F4" s="306"/>
      <c r="G4" s="171"/>
      <c r="H4" s="172"/>
      <c r="I4" s="172"/>
      <c r="J4" s="173"/>
    </row>
    <row r="5" spans="1:15" s="151" customFormat="1" ht="17.399999999999999">
      <c r="A5" s="174">
        <v>10</v>
      </c>
      <c r="B5" s="175"/>
      <c r="C5" s="303"/>
      <c r="D5" s="307"/>
      <c r="E5" s="308"/>
      <c r="F5" s="309"/>
      <c r="G5" s="176"/>
      <c r="H5" s="177"/>
      <c r="I5" s="177"/>
      <c r="J5" s="178"/>
    </row>
    <row r="6" spans="1:15" s="151" customFormat="1" ht="14.4">
      <c r="A6" s="310" t="s">
        <v>10</v>
      </c>
      <c r="B6" s="311"/>
      <c r="C6" s="312"/>
      <c r="D6" s="225" t="s">
        <v>158</v>
      </c>
      <c r="E6" s="180" t="s">
        <v>9</v>
      </c>
      <c r="F6" s="313" t="s">
        <v>149</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211</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F10" s="194"/>
      <c r="G10" s="195"/>
      <c r="H10" s="195"/>
      <c r="I10" s="196"/>
      <c r="J10" s="197"/>
      <c r="M10" s="226"/>
      <c r="N10" s="226"/>
      <c r="O10" s="226"/>
    </row>
    <row r="11" spans="1:15" s="151" customFormat="1" ht="69">
      <c r="A11" s="189" t="s">
        <v>47</v>
      </c>
      <c r="B11" s="149"/>
      <c r="C11" s="156" t="s">
        <v>206</v>
      </c>
      <c r="D11" s="156" t="s">
        <v>162</v>
      </c>
      <c r="E11" s="156" t="s">
        <v>462</v>
      </c>
      <c r="F11" s="198"/>
      <c r="G11" s="199"/>
      <c r="H11" s="199"/>
      <c r="I11" s="200"/>
      <c r="J11" s="201"/>
      <c r="M11" s="226"/>
      <c r="N11" s="226"/>
      <c r="O11" s="226"/>
    </row>
    <row r="12" spans="1:15" s="151" customFormat="1" ht="69">
      <c r="A12" s="189" t="s">
        <v>163</v>
      </c>
      <c r="B12" s="149"/>
      <c r="C12" s="156" t="s">
        <v>207</v>
      </c>
      <c r="D12" s="156" t="s">
        <v>196</v>
      </c>
      <c r="E12" s="156" t="s">
        <v>462</v>
      </c>
      <c r="F12" s="198"/>
      <c r="G12" s="199"/>
      <c r="H12" s="199"/>
      <c r="I12" s="200"/>
      <c r="J12" s="201"/>
      <c r="M12" s="226"/>
      <c r="N12" s="226"/>
      <c r="O12" s="226"/>
    </row>
    <row r="13" spans="1:15" s="183" customFormat="1" ht="45" customHeight="1">
      <c r="A13" s="184" t="s">
        <v>104</v>
      </c>
      <c r="B13" s="149" t="str">
        <f>IF(C13&gt;" ","y"," ")</f>
        <v>y</v>
      </c>
      <c r="C13" s="297" t="s">
        <v>219</v>
      </c>
      <c r="D13" s="297"/>
      <c r="E13" s="298"/>
      <c r="F13" s="202"/>
      <c r="G13" s="186"/>
      <c r="H13" s="186">
        <f t="shared" ref="H13" si="1">IF(G13&lt;&gt;"f",G13," ")</f>
        <v>0</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574</v>
      </c>
      <c r="F15" s="194"/>
      <c r="G15" s="195"/>
      <c r="H15" s="195"/>
      <c r="I15" s="196"/>
      <c r="J15" s="197"/>
      <c r="M15" s="226"/>
      <c r="N15" s="226"/>
      <c r="O15" s="226"/>
    </row>
    <row r="16" spans="1:15" s="151" customFormat="1" ht="69">
      <c r="A16" s="189" t="s">
        <v>47</v>
      </c>
      <c r="B16" s="149"/>
      <c r="C16" s="156" t="s">
        <v>167</v>
      </c>
      <c r="D16" s="156" t="s">
        <v>162</v>
      </c>
      <c r="E16" s="156"/>
      <c r="F16" s="198"/>
      <c r="G16" s="199"/>
      <c r="H16" s="199"/>
      <c r="I16" s="200"/>
      <c r="J16" s="201"/>
      <c r="M16" s="226"/>
      <c r="N16" s="226"/>
      <c r="O16" s="226"/>
    </row>
    <row r="17" spans="1:15" s="151" customFormat="1" ht="69">
      <c r="A17" s="189" t="s">
        <v>163</v>
      </c>
      <c r="B17" s="149"/>
      <c r="C17" s="156" t="s">
        <v>198</v>
      </c>
      <c r="D17" s="156" t="s">
        <v>196</v>
      </c>
      <c r="E17" s="156"/>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F20" s="207" t="s">
        <v>556</v>
      </c>
      <c r="G20" s="209" t="s">
        <v>519</v>
      </c>
      <c r="H20" s="209" t="s">
        <v>520</v>
      </c>
      <c r="I20" s="209" t="s">
        <v>521</v>
      </c>
      <c r="J20" s="125" t="s">
        <v>522</v>
      </c>
      <c r="M20"/>
      <c r="N20"/>
      <c r="O20"/>
    </row>
    <row r="21" spans="1:15" ht="14.4">
      <c r="C21">
        <v>2036204</v>
      </c>
      <c r="E21" t="s">
        <v>513</v>
      </c>
      <c r="F21" s="207" t="s">
        <v>518</v>
      </c>
      <c r="G21" s="209">
        <v>1000</v>
      </c>
      <c r="H21" s="209">
        <v>16250</v>
      </c>
      <c r="I21" s="209">
        <v>0</v>
      </c>
      <c r="J21" s="125">
        <v>16250</v>
      </c>
    </row>
    <row r="22" spans="1:15" ht="14.4">
      <c r="C22">
        <v>2030673</v>
      </c>
      <c r="E22" t="s">
        <v>514</v>
      </c>
      <c r="F22" s="207" t="s">
        <v>523</v>
      </c>
      <c r="G22" s="209">
        <v>35</v>
      </c>
      <c r="H22" s="209">
        <v>135</v>
      </c>
      <c r="I22" s="209">
        <v>0</v>
      </c>
      <c r="J22" s="125">
        <v>135</v>
      </c>
    </row>
    <row r="23" spans="1:15" ht="14.4">
      <c r="C23">
        <v>5169492</v>
      </c>
      <c r="E23" t="s">
        <v>515</v>
      </c>
      <c r="F23" s="207" t="s">
        <v>524</v>
      </c>
      <c r="G23" s="209">
        <v>312</v>
      </c>
      <c r="H23" s="209">
        <v>816</v>
      </c>
      <c r="I23" s="209">
        <v>0</v>
      </c>
      <c r="J23" s="125">
        <v>816</v>
      </c>
    </row>
    <row r="24" spans="1:15" ht="14.4">
      <c r="C24">
        <v>2062795</v>
      </c>
      <c r="E24" t="s">
        <v>489</v>
      </c>
      <c r="F24" s="207" t="s">
        <v>525</v>
      </c>
      <c r="G24" s="209">
        <v>0</v>
      </c>
      <c r="H24" s="209">
        <v>131</v>
      </c>
      <c r="I24" s="209">
        <v>0</v>
      </c>
      <c r="J24" s="125">
        <v>131</v>
      </c>
    </row>
    <row r="25" spans="1:15" ht="14.4">
      <c r="C25">
        <v>4441870</v>
      </c>
      <c r="E25" t="s">
        <v>489</v>
      </c>
      <c r="F25" s="207" t="s">
        <v>526</v>
      </c>
      <c r="G25" s="209">
        <v>36</v>
      </c>
      <c r="H25" s="209">
        <v>392</v>
      </c>
      <c r="I25" s="209">
        <v>0</v>
      </c>
      <c r="J25" s="125">
        <v>392</v>
      </c>
    </row>
    <row r="26" spans="1:15" ht="14.4">
      <c r="C26">
        <v>2217385</v>
      </c>
      <c r="E26" t="s">
        <v>489</v>
      </c>
      <c r="F26" s="207" t="s">
        <v>476</v>
      </c>
      <c r="G26" s="209">
        <v>2</v>
      </c>
      <c r="H26" s="209">
        <v>165</v>
      </c>
      <c r="I26" s="209">
        <v>0</v>
      </c>
      <c r="J26" s="125">
        <v>165</v>
      </c>
    </row>
    <row r="27" spans="1:15" ht="14.4">
      <c r="C27">
        <v>2182294</v>
      </c>
      <c r="E27" t="s">
        <v>489</v>
      </c>
      <c r="F27" s="207" t="s">
        <v>527</v>
      </c>
      <c r="G27" s="209">
        <v>5</v>
      </c>
      <c r="H27" s="209">
        <v>29</v>
      </c>
      <c r="I27" s="209">
        <v>0</v>
      </c>
      <c r="J27" s="125">
        <v>29</v>
      </c>
    </row>
    <row r="28" spans="1:15" ht="14.4">
      <c r="C28">
        <v>5280318</v>
      </c>
      <c r="E28" t="s">
        <v>489</v>
      </c>
      <c r="F28" s="207" t="s">
        <v>528</v>
      </c>
      <c r="G28" s="209">
        <v>1</v>
      </c>
      <c r="H28" s="209">
        <v>29</v>
      </c>
      <c r="I28" s="209">
        <v>0</v>
      </c>
      <c r="J28" s="125">
        <v>29</v>
      </c>
    </row>
    <row r="29" spans="1:15" ht="14.4">
      <c r="C29">
        <v>2032123</v>
      </c>
      <c r="E29" t="s">
        <v>515</v>
      </c>
      <c r="F29" s="207" t="s">
        <v>529</v>
      </c>
      <c r="G29" s="209">
        <v>12744</v>
      </c>
      <c r="H29" s="209">
        <v>13896</v>
      </c>
      <c r="I29" s="209">
        <v>0</v>
      </c>
      <c r="J29" s="125">
        <v>13896</v>
      </c>
    </row>
    <row r="30" spans="1:15" ht="14.4">
      <c r="C30">
        <v>2032181</v>
      </c>
      <c r="E30" t="s">
        <v>515</v>
      </c>
      <c r="F30" s="207" t="s">
        <v>530</v>
      </c>
      <c r="G30" s="209">
        <v>3120</v>
      </c>
      <c r="H30" s="209">
        <v>5756</v>
      </c>
      <c r="I30" s="209">
        <v>0</v>
      </c>
      <c r="J30" s="125">
        <v>5756</v>
      </c>
    </row>
    <row r="31" spans="1:15" ht="14.4">
      <c r="C31">
        <v>5006661</v>
      </c>
      <c r="E31" t="s">
        <v>489</v>
      </c>
      <c r="F31" s="207" t="s">
        <v>531</v>
      </c>
      <c r="G31" s="209">
        <v>3</v>
      </c>
      <c r="H31" s="209">
        <v>17</v>
      </c>
      <c r="I31" s="209">
        <v>0</v>
      </c>
      <c r="J31" s="125">
        <v>17</v>
      </c>
    </row>
    <row r="32" spans="1:15" ht="14.4">
      <c r="C32">
        <v>2001015</v>
      </c>
      <c r="E32" t="s">
        <v>516</v>
      </c>
      <c r="F32" s="207" t="s">
        <v>359</v>
      </c>
      <c r="G32" s="209">
        <v>141</v>
      </c>
      <c r="H32" s="209">
        <v>347</v>
      </c>
      <c r="I32" s="209">
        <v>0</v>
      </c>
      <c r="J32" s="125">
        <v>347</v>
      </c>
    </row>
    <row r="33" spans="3:10" ht="14.4">
      <c r="C33">
        <v>2001016</v>
      </c>
      <c r="E33" t="s">
        <v>516</v>
      </c>
      <c r="F33" s="207" t="s">
        <v>359</v>
      </c>
      <c r="G33" s="209">
        <v>4</v>
      </c>
      <c r="H33" s="209">
        <v>57</v>
      </c>
      <c r="I33" s="209">
        <v>0</v>
      </c>
      <c r="J33" s="125">
        <v>57</v>
      </c>
    </row>
    <row r="34" spans="3:10" ht="14.4">
      <c r="C34">
        <v>2042463</v>
      </c>
      <c r="E34" t="s">
        <v>489</v>
      </c>
      <c r="F34" s="207" t="s">
        <v>532</v>
      </c>
      <c r="G34" s="209">
        <v>1</v>
      </c>
      <c r="H34" s="209">
        <v>0</v>
      </c>
      <c r="I34" s="209">
        <v>0</v>
      </c>
      <c r="J34" s="125">
        <v>1</v>
      </c>
    </row>
    <row r="35" spans="3:10" ht="14.4">
      <c r="C35">
        <v>5375288</v>
      </c>
      <c r="E35" t="s">
        <v>489</v>
      </c>
      <c r="F35" s="207" t="s">
        <v>539</v>
      </c>
      <c r="G35" s="209">
        <v>234</v>
      </c>
      <c r="H35" s="209">
        <v>467</v>
      </c>
      <c r="I35" s="209">
        <v>0</v>
      </c>
      <c r="J35" s="125">
        <v>467</v>
      </c>
    </row>
    <row r="36" spans="3:10" ht="14.4">
      <c r="C36">
        <v>5415987</v>
      </c>
      <c r="E36" t="s">
        <v>489</v>
      </c>
      <c r="F36" s="207" t="s">
        <v>533</v>
      </c>
      <c r="G36" s="209">
        <v>10</v>
      </c>
      <c r="H36" s="209">
        <v>10</v>
      </c>
      <c r="I36" s="209">
        <v>0</v>
      </c>
      <c r="J36" s="125">
        <v>10</v>
      </c>
    </row>
    <row r="37" spans="3:10" ht="14.4">
      <c r="C37">
        <v>5414951</v>
      </c>
      <c r="E37" t="s">
        <v>489</v>
      </c>
      <c r="F37" s="207" t="s">
        <v>534</v>
      </c>
      <c r="G37" s="209">
        <v>22</v>
      </c>
      <c r="H37" s="209">
        <v>55</v>
      </c>
      <c r="I37" s="209">
        <v>0</v>
      </c>
      <c r="J37" s="125">
        <v>55</v>
      </c>
    </row>
    <row r="38" spans="3:10" ht="14.4">
      <c r="C38">
        <v>5415986</v>
      </c>
      <c r="E38" t="s">
        <v>489</v>
      </c>
      <c r="F38" s="207" t="s">
        <v>535</v>
      </c>
      <c r="G38" s="209">
        <v>9</v>
      </c>
      <c r="H38" s="209">
        <v>9</v>
      </c>
      <c r="I38" s="209">
        <v>0</v>
      </c>
      <c r="J38" s="125">
        <v>9</v>
      </c>
    </row>
    <row r="39" spans="3:10" ht="14.4">
      <c r="C39">
        <v>5045884</v>
      </c>
      <c r="E39" t="s">
        <v>489</v>
      </c>
      <c r="F39" s="207" t="s">
        <v>536</v>
      </c>
      <c r="G39" s="209">
        <v>1</v>
      </c>
      <c r="H39" s="209">
        <v>1</v>
      </c>
      <c r="I39" s="209">
        <v>0</v>
      </c>
      <c r="J39" s="125">
        <v>1</v>
      </c>
    </row>
    <row r="40" spans="3:10" ht="14.4">
      <c r="C40">
        <v>5298247</v>
      </c>
      <c r="E40" t="s">
        <v>489</v>
      </c>
      <c r="F40" s="207" t="s">
        <v>537</v>
      </c>
      <c r="G40" s="209">
        <v>29</v>
      </c>
      <c r="H40" s="209">
        <v>29</v>
      </c>
      <c r="I40" s="209">
        <v>0</v>
      </c>
      <c r="J40" s="125">
        <v>29</v>
      </c>
    </row>
    <row r="41" spans="3:10" ht="14.4">
      <c r="C41">
        <v>2261445</v>
      </c>
      <c r="E41" t="s">
        <v>498</v>
      </c>
      <c r="F41" s="207" t="s">
        <v>538</v>
      </c>
      <c r="G41" s="209">
        <v>0</v>
      </c>
      <c r="H41" s="209">
        <v>0</v>
      </c>
      <c r="I41" s="209">
        <v>0</v>
      </c>
      <c r="J41" s="125">
        <v>0</v>
      </c>
    </row>
    <row r="42" spans="3:10" ht="14.4">
      <c r="C42">
        <v>2277179</v>
      </c>
      <c r="E42" t="s">
        <v>498</v>
      </c>
      <c r="F42" s="207" t="s">
        <v>540</v>
      </c>
      <c r="G42" s="209">
        <v>45000</v>
      </c>
      <c r="H42" s="209">
        <v>45000</v>
      </c>
      <c r="I42" s="209">
        <v>0</v>
      </c>
      <c r="J42" s="125">
        <v>45000</v>
      </c>
    </row>
    <row r="43" spans="3:10" ht="14.4">
      <c r="C43">
        <v>2274627</v>
      </c>
      <c r="E43" t="s">
        <v>498</v>
      </c>
      <c r="F43" s="207" t="s">
        <v>541</v>
      </c>
      <c r="G43" s="209">
        <v>12793</v>
      </c>
      <c r="H43" s="209">
        <v>12793</v>
      </c>
      <c r="I43" s="209">
        <v>0</v>
      </c>
      <c r="J43" s="125">
        <v>12793</v>
      </c>
    </row>
    <row r="44" spans="3:10" ht="14.4">
      <c r="C44">
        <v>2167864</v>
      </c>
      <c r="E44" t="s">
        <v>498</v>
      </c>
      <c r="F44" s="207" t="s">
        <v>542</v>
      </c>
      <c r="G44" s="209">
        <v>1850</v>
      </c>
      <c r="H44" s="209">
        <v>1850</v>
      </c>
      <c r="I44" s="209">
        <v>0</v>
      </c>
      <c r="J44" s="125">
        <v>1850</v>
      </c>
    </row>
    <row r="45" spans="3:10" ht="14.4">
      <c r="C45">
        <v>2063693</v>
      </c>
      <c r="E45" t="s">
        <v>489</v>
      </c>
      <c r="F45" s="207" t="s">
        <v>543</v>
      </c>
      <c r="G45" s="209">
        <v>14</v>
      </c>
      <c r="H45" s="209">
        <v>23</v>
      </c>
      <c r="I45" s="209">
        <v>0</v>
      </c>
      <c r="J45" s="125">
        <v>23</v>
      </c>
    </row>
    <row r="46" spans="3:10" ht="14.4">
      <c r="C46">
        <v>2042436</v>
      </c>
      <c r="E46" t="s">
        <v>489</v>
      </c>
      <c r="F46" s="207" t="s">
        <v>544</v>
      </c>
      <c r="G46" s="209">
        <v>1</v>
      </c>
      <c r="H46" s="209">
        <v>1</v>
      </c>
      <c r="I46" s="209">
        <v>0</v>
      </c>
      <c r="J46" s="125">
        <v>1</v>
      </c>
    </row>
    <row r="47" spans="3:10" ht="14.4">
      <c r="C47">
        <v>2058875</v>
      </c>
      <c r="E47" t="s">
        <v>489</v>
      </c>
      <c r="F47" s="207" t="s">
        <v>545</v>
      </c>
      <c r="G47" s="209">
        <v>0</v>
      </c>
      <c r="H47" s="209">
        <v>0</v>
      </c>
      <c r="I47" s="209">
        <v>0</v>
      </c>
      <c r="J47" s="125">
        <v>0</v>
      </c>
    </row>
    <row r="48" spans="3:10" ht="14.4">
      <c r="C48">
        <v>2012562</v>
      </c>
      <c r="E48" t="s">
        <v>489</v>
      </c>
      <c r="F48" s="207" t="s">
        <v>532</v>
      </c>
      <c r="G48" s="209">
        <v>1</v>
      </c>
      <c r="H48" s="209">
        <v>1</v>
      </c>
      <c r="I48" s="209">
        <v>0</v>
      </c>
      <c r="J48" s="125">
        <v>1</v>
      </c>
    </row>
    <row r="49" spans="3:10" ht="14.4">
      <c r="C49">
        <v>2001301</v>
      </c>
      <c r="E49" t="s">
        <v>489</v>
      </c>
      <c r="F49" s="207" t="s">
        <v>546</v>
      </c>
      <c r="G49" s="209">
        <v>0</v>
      </c>
      <c r="H49" s="209">
        <v>0</v>
      </c>
      <c r="I49" s="209">
        <v>0</v>
      </c>
      <c r="J49" s="125">
        <v>0</v>
      </c>
    </row>
    <row r="50" spans="3:10" ht="14.4">
      <c r="C50">
        <v>2000918</v>
      </c>
      <c r="E50" t="s">
        <v>489</v>
      </c>
      <c r="F50" s="207" t="s">
        <v>547</v>
      </c>
      <c r="G50" s="209">
        <v>2</v>
      </c>
      <c r="H50" s="209">
        <v>4</v>
      </c>
      <c r="I50" s="209">
        <v>0</v>
      </c>
      <c r="J50" s="125">
        <v>4</v>
      </c>
    </row>
    <row r="51" spans="3:10" ht="14.4">
      <c r="C51">
        <v>2109709</v>
      </c>
      <c r="E51" t="s">
        <v>489</v>
      </c>
      <c r="F51" s="207" t="s">
        <v>548</v>
      </c>
      <c r="G51" s="209">
        <v>0</v>
      </c>
      <c r="H51" s="209">
        <v>71</v>
      </c>
      <c r="I51" s="209">
        <v>0</v>
      </c>
      <c r="J51" s="125">
        <v>71</v>
      </c>
    </row>
    <row r="52" spans="3:10" ht="14.4">
      <c r="C52">
        <v>2273665</v>
      </c>
      <c r="E52" t="s">
        <v>489</v>
      </c>
      <c r="F52" s="207" t="s">
        <v>549</v>
      </c>
      <c r="G52" s="209">
        <v>80</v>
      </c>
      <c r="H52" s="209">
        <v>176</v>
      </c>
      <c r="I52" s="209">
        <v>0</v>
      </c>
      <c r="J52" s="125">
        <v>176</v>
      </c>
    </row>
    <row r="53" spans="3:10" ht="14.4">
      <c r="C53">
        <v>2335726</v>
      </c>
      <c r="E53" t="s">
        <v>515</v>
      </c>
      <c r="F53" s="207" t="s">
        <v>550</v>
      </c>
      <c r="G53" s="209">
        <v>300</v>
      </c>
      <c r="H53" s="209">
        <v>2580</v>
      </c>
      <c r="I53" s="209">
        <v>0</v>
      </c>
      <c r="J53" s="125">
        <v>2580</v>
      </c>
    </row>
    <row r="54" spans="3:10" ht="14.4">
      <c r="C54">
        <v>2273614</v>
      </c>
      <c r="E54" t="s">
        <v>489</v>
      </c>
      <c r="F54" s="207" t="s">
        <v>551</v>
      </c>
      <c r="G54" s="209">
        <v>18</v>
      </c>
      <c r="H54" s="209">
        <v>32</v>
      </c>
      <c r="I54" s="209">
        <v>0</v>
      </c>
      <c r="J54" s="125">
        <v>32</v>
      </c>
    </row>
    <row r="55" spans="3:10" ht="14.4">
      <c r="C55">
        <v>5028496</v>
      </c>
      <c r="E55" t="s">
        <v>489</v>
      </c>
      <c r="F55" s="207" t="s">
        <v>552</v>
      </c>
      <c r="G55" s="209">
        <v>0</v>
      </c>
      <c r="H55" s="209">
        <v>96</v>
      </c>
      <c r="I55" s="209">
        <v>0</v>
      </c>
      <c r="J55" s="125">
        <v>96</v>
      </c>
    </row>
    <row r="56" spans="3:10" ht="14.4">
      <c r="C56">
        <v>5028849</v>
      </c>
      <c r="E56" t="s">
        <v>489</v>
      </c>
      <c r="F56" s="207" t="s">
        <v>553</v>
      </c>
      <c r="G56" s="209">
        <v>9</v>
      </c>
      <c r="H56" s="209">
        <v>9</v>
      </c>
      <c r="I56" s="209">
        <v>0</v>
      </c>
      <c r="J56" s="125">
        <v>9</v>
      </c>
    </row>
    <row r="57" spans="3:10" ht="14.4">
      <c r="C57">
        <v>5028901</v>
      </c>
      <c r="E57" t="s">
        <v>489</v>
      </c>
      <c r="F57" s="207" t="s">
        <v>554</v>
      </c>
      <c r="G57" s="209">
        <v>0</v>
      </c>
      <c r="H57" s="209">
        <v>98</v>
      </c>
      <c r="I57" s="209">
        <v>0</v>
      </c>
      <c r="J57" s="125">
        <v>98</v>
      </c>
    </row>
    <row r="58" spans="3:10" ht="14.4">
      <c r="C58">
        <v>2273654</v>
      </c>
      <c r="E58" t="s">
        <v>489</v>
      </c>
      <c r="F58" s="207" t="s">
        <v>555</v>
      </c>
      <c r="G58" s="209">
        <v>54</v>
      </c>
      <c r="H58" s="209">
        <v>394</v>
      </c>
      <c r="I58" s="209">
        <v>0</v>
      </c>
      <c r="J58" s="125">
        <v>394</v>
      </c>
    </row>
    <row r="59" spans="3:10" ht="14.4">
      <c r="C59">
        <v>2263330</v>
      </c>
      <c r="E59" t="s">
        <v>489</v>
      </c>
      <c r="F59" s="207" t="s">
        <v>557</v>
      </c>
      <c r="G59" s="209">
        <v>37</v>
      </c>
      <c r="H59" s="209">
        <v>330</v>
      </c>
      <c r="I59" s="209">
        <v>0</v>
      </c>
      <c r="J59" s="125">
        <v>330</v>
      </c>
    </row>
    <row r="60" spans="3:10" ht="14.4">
      <c r="C60">
        <v>2335732</v>
      </c>
      <c r="E60" t="s">
        <v>515</v>
      </c>
      <c r="F60" s="207" t="s">
        <v>557</v>
      </c>
      <c r="G60" s="209">
        <v>200</v>
      </c>
      <c r="H60" s="209">
        <v>1240</v>
      </c>
      <c r="I60" s="209">
        <v>0</v>
      </c>
      <c r="J60" s="125">
        <v>1240</v>
      </c>
    </row>
    <row r="61" spans="3:10" ht="14.4">
      <c r="C61">
        <v>2263363</v>
      </c>
      <c r="E61" t="s">
        <v>489</v>
      </c>
      <c r="F61" s="207" t="s">
        <v>558</v>
      </c>
      <c r="G61" s="209">
        <v>32</v>
      </c>
      <c r="H61" s="209">
        <v>354</v>
      </c>
      <c r="I61" s="209">
        <v>0</v>
      </c>
      <c r="J61" s="125">
        <v>354</v>
      </c>
    </row>
    <row r="62" spans="3:10" ht="14.4">
      <c r="C62">
        <v>5029858</v>
      </c>
      <c r="E62" t="s">
        <v>515</v>
      </c>
      <c r="F62" s="207" t="s">
        <v>559</v>
      </c>
      <c r="G62" s="209">
        <v>0</v>
      </c>
      <c r="H62" s="209">
        <v>0</v>
      </c>
      <c r="I62" s="209">
        <v>0</v>
      </c>
      <c r="J62" s="125">
        <v>0</v>
      </c>
    </row>
    <row r="63" spans="3:10" ht="14.4">
      <c r="C63">
        <v>5344471</v>
      </c>
      <c r="E63" t="s">
        <v>489</v>
      </c>
      <c r="F63" s="207" t="s">
        <v>560</v>
      </c>
      <c r="G63" s="209">
        <v>0</v>
      </c>
      <c r="H63" s="209">
        <v>8</v>
      </c>
      <c r="I63" s="209">
        <v>0</v>
      </c>
      <c r="J63" s="125">
        <v>8</v>
      </c>
    </row>
    <row r="64" spans="3:10" ht="14.4">
      <c r="C64">
        <v>4443990</v>
      </c>
      <c r="E64" t="s">
        <v>515</v>
      </c>
      <c r="F64" s="207" t="s">
        <v>561</v>
      </c>
      <c r="G64" s="209">
        <v>0</v>
      </c>
      <c r="H64" s="209">
        <v>6060</v>
      </c>
      <c r="I64" s="209">
        <v>0</v>
      </c>
      <c r="J64" s="125">
        <v>6060</v>
      </c>
    </row>
    <row r="65" spans="3:10" ht="14.4">
      <c r="C65">
        <v>4440720</v>
      </c>
      <c r="E65" t="s">
        <v>489</v>
      </c>
      <c r="F65" s="207" t="s">
        <v>562</v>
      </c>
      <c r="G65" s="209">
        <v>79</v>
      </c>
      <c r="H65" s="209">
        <v>1514</v>
      </c>
      <c r="I65" s="209">
        <v>0</v>
      </c>
      <c r="J65" s="125">
        <v>1514</v>
      </c>
    </row>
    <row r="66" spans="3:10" ht="14.4">
      <c r="C66">
        <v>5382844</v>
      </c>
      <c r="E66" t="s">
        <v>489</v>
      </c>
      <c r="F66" s="207" t="s">
        <v>563</v>
      </c>
      <c r="G66" s="209">
        <v>2</v>
      </c>
      <c r="H66" s="209">
        <v>1083</v>
      </c>
      <c r="I66" s="209">
        <v>0</v>
      </c>
      <c r="J66" s="125">
        <v>1083</v>
      </c>
    </row>
    <row r="67" spans="3:10" ht="14.4">
      <c r="C67">
        <v>2040641</v>
      </c>
      <c r="E67" t="s">
        <v>489</v>
      </c>
      <c r="F67" s="207" t="s">
        <v>564</v>
      </c>
      <c r="G67" s="209">
        <v>1</v>
      </c>
      <c r="H67" s="209">
        <v>1</v>
      </c>
      <c r="I67" s="209">
        <v>0</v>
      </c>
      <c r="J67" s="125">
        <v>1</v>
      </c>
    </row>
    <row r="68" spans="3:10" ht="14.4">
      <c r="C68">
        <v>4225650</v>
      </c>
      <c r="E68" t="s">
        <v>515</v>
      </c>
      <c r="F68" s="207" t="s">
        <v>565</v>
      </c>
      <c r="G68" s="209">
        <v>0</v>
      </c>
      <c r="H68" s="209">
        <v>9312</v>
      </c>
      <c r="I68" s="209">
        <v>0</v>
      </c>
      <c r="J68" s="125">
        <v>9312</v>
      </c>
    </row>
    <row r="69" spans="3:10" ht="14.4">
      <c r="C69">
        <v>5003978</v>
      </c>
      <c r="E69" t="s">
        <v>489</v>
      </c>
      <c r="F69" s="207" t="s">
        <v>566</v>
      </c>
      <c r="G69" s="209">
        <v>13</v>
      </c>
      <c r="H69" s="209">
        <v>17</v>
      </c>
      <c r="I69" s="209">
        <v>0</v>
      </c>
      <c r="J69" s="125">
        <v>17</v>
      </c>
    </row>
    <row r="70" spans="3:10" ht="14.4">
      <c r="C70">
        <v>5003974</v>
      </c>
      <c r="E70" t="s">
        <v>489</v>
      </c>
      <c r="F70" s="207" t="s">
        <v>567</v>
      </c>
      <c r="G70" s="209">
        <v>7</v>
      </c>
      <c r="H70" s="209">
        <v>7</v>
      </c>
      <c r="I70" s="209">
        <v>0</v>
      </c>
      <c r="J70" s="125">
        <v>7</v>
      </c>
    </row>
    <row r="71" spans="3:10" ht="14.4">
      <c r="C71">
        <v>5006662</v>
      </c>
      <c r="E71" t="s">
        <v>517</v>
      </c>
      <c r="F71" s="207" t="s">
        <v>568</v>
      </c>
      <c r="G71" s="209">
        <v>10</v>
      </c>
      <c r="H71" s="209">
        <v>69</v>
      </c>
      <c r="I71" s="209">
        <v>0</v>
      </c>
      <c r="J71" s="125">
        <v>10</v>
      </c>
    </row>
    <row r="72" spans="3:10" ht="14.4">
      <c r="C72">
        <v>5006663</v>
      </c>
      <c r="E72" t="s">
        <v>489</v>
      </c>
      <c r="F72" s="207" t="s">
        <v>570</v>
      </c>
      <c r="G72" s="209">
        <v>7</v>
      </c>
      <c r="H72" s="209">
        <v>55</v>
      </c>
      <c r="I72" s="209">
        <v>0</v>
      </c>
      <c r="J72" s="125">
        <v>55</v>
      </c>
    </row>
    <row r="73" spans="3:10" ht="14.4">
      <c r="C73">
        <v>5006664</v>
      </c>
      <c r="E73" t="s">
        <v>517</v>
      </c>
      <c r="F73" s="207" t="s">
        <v>569</v>
      </c>
      <c r="G73" s="209">
        <v>0</v>
      </c>
      <c r="H73" s="209">
        <v>20</v>
      </c>
      <c r="I73" s="209">
        <v>0</v>
      </c>
      <c r="J73" s="125">
        <v>20</v>
      </c>
    </row>
    <row r="74" spans="3:10" ht="14.4">
      <c r="C74">
        <v>2036347</v>
      </c>
      <c r="E74" t="s">
        <v>489</v>
      </c>
      <c r="F74" s="207" t="s">
        <v>571</v>
      </c>
      <c r="G74" s="209">
        <v>1</v>
      </c>
      <c r="H74" s="209">
        <v>1</v>
      </c>
      <c r="I74" s="209">
        <v>0</v>
      </c>
      <c r="J74" s="125">
        <v>1</v>
      </c>
    </row>
    <row r="75" spans="3:10" ht="14.4">
      <c r="C75">
        <v>2036236</v>
      </c>
      <c r="E75" t="s">
        <v>489</v>
      </c>
      <c r="F75" s="207" t="s">
        <v>572</v>
      </c>
      <c r="G75" s="209">
        <v>14</v>
      </c>
      <c r="H75" s="209">
        <v>40</v>
      </c>
      <c r="I75" s="209">
        <v>0</v>
      </c>
      <c r="J75" s="125">
        <v>40</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14.xml><?xml version="1.0" encoding="utf-8"?>
<worksheet xmlns="http://schemas.openxmlformats.org/spreadsheetml/2006/main" xmlns:r="http://schemas.openxmlformats.org/officeDocument/2006/relationships">
  <sheetPr>
    <tabColor rgb="FF7030A0"/>
    <pageSetUpPr fitToPage="1"/>
  </sheetPr>
  <dimension ref="A1:O220"/>
  <sheetViews>
    <sheetView topLeftCell="C1" zoomScale="75" zoomScaleNormal="75" workbookViewId="0">
      <pane ySplit="7" topLeftCell="A163" activePane="bottomLeft" state="frozen"/>
      <selection activeCell="E12" sqref="E12"/>
      <selection pane="bottomLeft" activeCell="C209" sqref="C209"/>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10.109375" style="209" customWidth="1"/>
    <col min="8" max="8" width="9.109375" style="209" customWidth="1"/>
    <col min="9" max="9" width="8.66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COUNTIF(B$8:B1998,"y")</f>
        <v>2</v>
      </c>
      <c r="F2" s="165" t="s">
        <v>17</v>
      </c>
      <c r="G2" s="166">
        <f>COUNTIF(G$8:G1998,"P")+COUNTIF(G$8:G1998,"PE")</f>
        <v>2</v>
      </c>
      <c r="H2" s="166">
        <f>COUNTIF(H$8:H1998,"P")+COUNTIF(H$8:H1998,"PE")</f>
        <v>2</v>
      </c>
      <c r="I2" s="167"/>
      <c r="J2" s="300"/>
    </row>
    <row r="3" spans="1:15" s="151" customFormat="1" ht="15" customHeight="1">
      <c r="A3" s="222" t="s">
        <v>154</v>
      </c>
      <c r="B3" s="158" t="s">
        <v>23</v>
      </c>
      <c r="C3" s="228" t="s">
        <v>327</v>
      </c>
      <c r="D3" s="160"/>
      <c r="E3" s="299"/>
      <c r="F3" s="165" t="s">
        <v>18</v>
      </c>
      <c r="G3" s="166">
        <f>COUNTIF(G$8:G1998,"F")</f>
        <v>0</v>
      </c>
      <c r="H3" s="166">
        <f>COUNTIF(H$8:H1998,"F")</f>
        <v>0</v>
      </c>
      <c r="I3" s="166">
        <f>SUM(I$8:I1998)</f>
        <v>0</v>
      </c>
      <c r="J3" s="301"/>
    </row>
    <row r="4" spans="1:15" s="151" customFormat="1">
      <c r="A4" s="169" t="s">
        <v>148</v>
      </c>
      <c r="B4" s="170"/>
      <c r="C4" s="302" t="s">
        <v>56</v>
      </c>
      <c r="D4" s="304" t="s">
        <v>212</v>
      </c>
      <c r="E4" s="305"/>
      <c r="F4" s="306"/>
      <c r="G4" s="171"/>
      <c r="H4" s="172"/>
      <c r="I4" s="172"/>
      <c r="J4" s="173"/>
    </row>
    <row r="5" spans="1:15" s="151" customFormat="1" ht="17.399999999999999">
      <c r="A5" s="174">
        <v>11</v>
      </c>
      <c r="B5" s="175"/>
      <c r="C5" s="303"/>
      <c r="D5" s="307"/>
      <c r="E5" s="308"/>
      <c r="F5" s="309"/>
      <c r="G5" s="176"/>
      <c r="H5" s="177"/>
      <c r="I5" s="177"/>
      <c r="J5" s="178"/>
    </row>
    <row r="6" spans="1:15" s="151" customFormat="1" ht="14.4">
      <c r="A6" s="310" t="s">
        <v>10</v>
      </c>
      <c r="B6" s="311"/>
      <c r="C6" s="312"/>
      <c r="D6" s="225" t="s">
        <v>589</v>
      </c>
      <c r="E6" s="180" t="s">
        <v>9</v>
      </c>
      <c r="F6" s="313" t="s">
        <v>149</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213</v>
      </c>
      <c r="D8" s="297"/>
      <c r="E8" s="298"/>
      <c r="F8" s="229">
        <v>40737</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573</v>
      </c>
      <c r="F10" s="194"/>
      <c r="G10" s="195"/>
      <c r="H10" s="195"/>
      <c r="I10" s="196"/>
      <c r="J10" s="197"/>
      <c r="M10" s="226"/>
      <c r="N10" s="226"/>
      <c r="O10" s="226"/>
    </row>
    <row r="11" spans="1:15" s="151" customFormat="1" ht="96.6">
      <c r="A11" s="189" t="s">
        <v>47</v>
      </c>
      <c r="B11" s="149"/>
      <c r="C11" s="156" t="s">
        <v>214</v>
      </c>
      <c r="D11" s="156" t="s">
        <v>162</v>
      </c>
      <c r="E11" s="246" t="s">
        <v>462</v>
      </c>
      <c r="F11" s="198"/>
      <c r="G11" s="199"/>
      <c r="H11" s="199"/>
      <c r="I11" s="200"/>
      <c r="J11" s="201"/>
      <c r="M11" s="226"/>
      <c r="N11" s="226"/>
      <c r="O11" s="226"/>
    </row>
    <row r="12" spans="1:15" s="151" customFormat="1" ht="96.6">
      <c r="A12" s="189" t="s">
        <v>163</v>
      </c>
      <c r="B12" s="149"/>
      <c r="C12" s="156" t="s">
        <v>217</v>
      </c>
      <c r="D12" s="156" t="s">
        <v>196</v>
      </c>
      <c r="E12" s="246" t="s">
        <v>462</v>
      </c>
      <c r="F12" s="198"/>
      <c r="G12" s="199"/>
      <c r="H12" s="199"/>
      <c r="I12" s="200"/>
      <c r="J12" s="201"/>
      <c r="M12" s="226"/>
      <c r="N12" s="226"/>
      <c r="O12" s="226"/>
    </row>
    <row r="13" spans="1:15" s="183" customFormat="1" ht="45" customHeight="1">
      <c r="A13" s="184" t="s">
        <v>104</v>
      </c>
      <c r="B13" s="149" t="str">
        <f>IF(C13&gt;" ","y"," ")</f>
        <v>y</v>
      </c>
      <c r="C13" s="297" t="s">
        <v>220</v>
      </c>
      <c r="D13" s="297"/>
      <c r="E13" s="298"/>
      <c r="F13" s="230">
        <v>40737</v>
      </c>
      <c r="G13" s="186" t="s">
        <v>24</v>
      </c>
      <c r="H13" s="186" t="str">
        <f t="shared" ref="H13" si="1">IF(G13&lt;&gt;"f",G13," ")</f>
        <v>P</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574</v>
      </c>
      <c r="F15" s="194"/>
      <c r="G15" s="195"/>
      <c r="H15" s="195"/>
      <c r="I15" s="196"/>
      <c r="J15" s="197"/>
      <c r="M15" s="226"/>
      <c r="N15" s="226"/>
      <c r="O15" s="226"/>
    </row>
    <row r="16" spans="1:15" s="151" customFormat="1" ht="82.8">
      <c r="A16" s="189" t="s">
        <v>47</v>
      </c>
      <c r="B16" s="149"/>
      <c r="C16" s="156" t="s">
        <v>215</v>
      </c>
      <c r="D16" s="156" t="s">
        <v>162</v>
      </c>
      <c r="E16" s="156"/>
      <c r="F16" s="198"/>
      <c r="G16" s="199"/>
      <c r="H16" s="199"/>
      <c r="I16" s="200"/>
      <c r="J16" s="201"/>
      <c r="M16" s="226"/>
      <c r="N16" s="226"/>
      <c r="O16" s="226"/>
    </row>
    <row r="17" spans="1:15" s="151" customFormat="1" ht="96.6">
      <c r="A17" s="189" t="s">
        <v>163</v>
      </c>
      <c r="B17" s="149"/>
      <c r="C17" s="156" t="s">
        <v>216</v>
      </c>
      <c r="D17" s="156" t="s">
        <v>196</v>
      </c>
      <c r="E17" s="156"/>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F20" s="247" t="s">
        <v>579</v>
      </c>
      <c r="G20" s="248" t="s">
        <v>519</v>
      </c>
      <c r="H20" s="248" t="s">
        <v>460</v>
      </c>
      <c r="I20" s="248" t="s">
        <v>461</v>
      </c>
      <c r="J20" s="249" t="s">
        <v>522</v>
      </c>
      <c r="M20"/>
      <c r="N20"/>
      <c r="O20"/>
    </row>
    <row r="21" spans="1:15" ht="14.4">
      <c r="C21" s="250">
        <v>5185347</v>
      </c>
      <c r="E21" t="s">
        <v>515</v>
      </c>
      <c r="F21" s="247" t="s">
        <v>580</v>
      </c>
      <c r="G21" s="209">
        <v>184</v>
      </c>
      <c r="H21" s="209">
        <v>184</v>
      </c>
      <c r="I21" s="209">
        <v>0</v>
      </c>
      <c r="J21" s="125">
        <v>184</v>
      </c>
    </row>
    <row r="22" spans="1:15" ht="14.4">
      <c r="C22">
        <v>2032123</v>
      </c>
      <c r="E22" t="s">
        <v>515</v>
      </c>
    </row>
    <row r="23" spans="1:15" ht="14.4">
      <c r="C23">
        <v>2255455</v>
      </c>
      <c r="E23" t="s">
        <v>489</v>
      </c>
    </row>
    <row r="24" spans="1:15" ht="14.4">
      <c r="C24">
        <v>2255451</v>
      </c>
      <c r="E24" t="s">
        <v>489</v>
      </c>
    </row>
    <row r="25" spans="1:15" ht="14.4">
      <c r="C25">
        <v>5254938</v>
      </c>
      <c r="E25" t="s">
        <v>489</v>
      </c>
    </row>
    <row r="26" spans="1:15" ht="14.4">
      <c r="C26">
        <v>5254937</v>
      </c>
      <c r="E26" t="s">
        <v>489</v>
      </c>
    </row>
    <row r="27" spans="1:15" ht="14.4">
      <c r="C27">
        <v>2255402</v>
      </c>
      <c r="E27" t="s">
        <v>489</v>
      </c>
    </row>
    <row r="28" spans="1:15" ht="14.4">
      <c r="C28">
        <v>2276002</v>
      </c>
      <c r="E28" t="s">
        <v>489</v>
      </c>
    </row>
    <row r="29" spans="1:15" ht="14.4">
      <c r="C29">
        <v>2255439</v>
      </c>
      <c r="E29" t="s">
        <v>489</v>
      </c>
    </row>
    <row r="30" spans="1:15" ht="14.4">
      <c r="C30">
        <v>2255502</v>
      </c>
      <c r="E30" t="s">
        <v>489</v>
      </c>
    </row>
    <row r="31" spans="1:15" ht="14.4">
      <c r="C31" s="250">
        <v>2291393</v>
      </c>
      <c r="E31" t="s">
        <v>489</v>
      </c>
      <c r="F31" s="247" t="s">
        <v>581</v>
      </c>
      <c r="G31" s="209">
        <v>42</v>
      </c>
      <c r="H31" s="209">
        <v>42</v>
      </c>
      <c r="I31" s="209">
        <v>0</v>
      </c>
      <c r="J31" s="125">
        <v>42</v>
      </c>
    </row>
    <row r="32" spans="1:15" ht="14.4">
      <c r="C32">
        <v>2291637</v>
      </c>
      <c r="E32" t="s">
        <v>489</v>
      </c>
    </row>
    <row r="33" spans="3:10" ht="14.4">
      <c r="C33">
        <v>2291624</v>
      </c>
      <c r="E33" t="s">
        <v>489</v>
      </c>
    </row>
    <row r="34" spans="3:10" ht="14.4">
      <c r="C34">
        <v>2291627</v>
      </c>
      <c r="E34" t="s">
        <v>489</v>
      </c>
    </row>
    <row r="35" spans="3:10" ht="14.4">
      <c r="C35">
        <v>2015285</v>
      </c>
      <c r="E35" t="s">
        <v>489</v>
      </c>
    </row>
    <row r="36" spans="3:10" ht="14.4">
      <c r="C36">
        <v>2015288</v>
      </c>
      <c r="E36" t="s">
        <v>489</v>
      </c>
    </row>
    <row r="37" spans="3:10" ht="14.4">
      <c r="C37">
        <v>5012875</v>
      </c>
      <c r="E37" t="s">
        <v>489</v>
      </c>
    </row>
    <row r="38" spans="3:10" ht="14.4">
      <c r="C38">
        <v>2015291</v>
      </c>
      <c r="E38" t="s">
        <v>489</v>
      </c>
    </row>
    <row r="39" spans="3:10" ht="14.4">
      <c r="C39">
        <v>2003612</v>
      </c>
      <c r="E39" t="s">
        <v>489</v>
      </c>
    </row>
    <row r="40" spans="3:10" ht="14.4">
      <c r="C40">
        <v>2003592</v>
      </c>
      <c r="E40" t="s">
        <v>489</v>
      </c>
    </row>
    <row r="41" spans="3:10" ht="14.4">
      <c r="C41">
        <v>2043864</v>
      </c>
      <c r="E41" t="s">
        <v>517</v>
      </c>
    </row>
    <row r="42" spans="3:10" ht="14.4">
      <c r="C42">
        <v>2023267</v>
      </c>
      <c r="E42" t="s">
        <v>489</v>
      </c>
    </row>
    <row r="43" spans="3:10" ht="14.4">
      <c r="C43">
        <v>5150894</v>
      </c>
      <c r="E43" t="s">
        <v>517</v>
      </c>
    </row>
    <row r="44" spans="3:10" ht="14.4">
      <c r="C44">
        <v>5320896</v>
      </c>
      <c r="E44" t="s">
        <v>498</v>
      </c>
    </row>
    <row r="45" spans="3:10" ht="14.4">
      <c r="C45" s="250">
        <v>2260176</v>
      </c>
      <c r="E45" t="s">
        <v>498</v>
      </c>
      <c r="F45" s="247" t="s">
        <v>582</v>
      </c>
      <c r="G45" s="209">
        <v>22007</v>
      </c>
      <c r="H45" s="209">
        <v>51487</v>
      </c>
      <c r="I45" s="209">
        <v>0</v>
      </c>
      <c r="J45" s="125">
        <v>51487</v>
      </c>
    </row>
    <row r="46" spans="3:10" ht="14.4">
      <c r="C46" s="250">
        <v>2260177</v>
      </c>
      <c r="E46" t="s">
        <v>498</v>
      </c>
      <c r="F46" s="247" t="s">
        <v>582</v>
      </c>
      <c r="G46" s="209">
        <v>28648</v>
      </c>
      <c r="H46" s="209">
        <v>46513</v>
      </c>
      <c r="I46" s="209">
        <v>0</v>
      </c>
      <c r="J46" s="125">
        <v>46513</v>
      </c>
    </row>
    <row r="47" spans="3:10" ht="14.4">
      <c r="C47">
        <v>2314779</v>
      </c>
      <c r="E47" t="s">
        <v>489</v>
      </c>
    </row>
    <row r="48" spans="3:10" ht="14.4">
      <c r="C48">
        <v>2312980</v>
      </c>
      <c r="E48" t="s">
        <v>489</v>
      </c>
    </row>
    <row r="49" spans="3:5" ht="14.4">
      <c r="C49">
        <v>2260123</v>
      </c>
      <c r="E49" t="s">
        <v>498</v>
      </c>
    </row>
    <row r="50" spans="3:5" ht="14.4">
      <c r="C50">
        <v>2260124</v>
      </c>
      <c r="E50" t="s">
        <v>498</v>
      </c>
    </row>
    <row r="51" spans="3:5" ht="14.4">
      <c r="C51">
        <v>2260126</v>
      </c>
      <c r="E51" t="s">
        <v>498</v>
      </c>
    </row>
    <row r="52" spans="3:5" ht="14.4">
      <c r="C52">
        <v>2260135</v>
      </c>
      <c r="E52" t="s">
        <v>498</v>
      </c>
    </row>
    <row r="53" spans="3:5" ht="14.4">
      <c r="C53">
        <v>2260136</v>
      </c>
      <c r="E53" t="s">
        <v>498</v>
      </c>
    </row>
    <row r="54" spans="3:5" ht="14.4">
      <c r="C54">
        <v>2260139</v>
      </c>
      <c r="E54" t="s">
        <v>498</v>
      </c>
    </row>
    <row r="55" spans="3:5" ht="14.4">
      <c r="C55">
        <v>2260148</v>
      </c>
      <c r="E55" t="s">
        <v>498</v>
      </c>
    </row>
    <row r="56" spans="3:5" ht="14.4">
      <c r="C56">
        <v>2316475</v>
      </c>
      <c r="E56" t="s">
        <v>498</v>
      </c>
    </row>
    <row r="57" spans="3:5" ht="14.4">
      <c r="C57">
        <v>2260151</v>
      </c>
      <c r="E57" t="s">
        <v>498</v>
      </c>
    </row>
    <row r="58" spans="3:5" ht="14.4">
      <c r="C58">
        <v>2312975</v>
      </c>
      <c r="E58" t="s">
        <v>489</v>
      </c>
    </row>
    <row r="59" spans="3:5" ht="14.4">
      <c r="C59">
        <v>2312977</v>
      </c>
      <c r="E59" t="s">
        <v>489</v>
      </c>
    </row>
    <row r="60" spans="3:5" ht="14.4">
      <c r="C60">
        <v>2312978</v>
      </c>
      <c r="E60" t="s">
        <v>489</v>
      </c>
    </row>
    <row r="61" spans="3:5" ht="14.4">
      <c r="C61">
        <v>5037301</v>
      </c>
      <c r="E61" t="s">
        <v>498</v>
      </c>
    </row>
    <row r="62" spans="3:5" ht="14.4">
      <c r="C62">
        <v>5396034</v>
      </c>
      <c r="E62" t="s">
        <v>498</v>
      </c>
    </row>
    <row r="63" spans="3:5" ht="14.4">
      <c r="C63">
        <v>5060971</v>
      </c>
      <c r="E63" t="s">
        <v>498</v>
      </c>
    </row>
    <row r="64" spans="3:5" ht="14.4">
      <c r="C64">
        <v>5008669</v>
      </c>
      <c r="E64" t="s">
        <v>498</v>
      </c>
    </row>
    <row r="65" spans="3:10" ht="14.4">
      <c r="C65">
        <v>2082388</v>
      </c>
      <c r="E65" t="s">
        <v>498</v>
      </c>
    </row>
    <row r="66" spans="3:10" ht="14.4">
      <c r="C66">
        <v>2082385</v>
      </c>
      <c r="E66" t="s">
        <v>498</v>
      </c>
    </row>
    <row r="67" spans="3:10" ht="14.4">
      <c r="C67">
        <v>2082387</v>
      </c>
      <c r="E67" t="s">
        <v>498</v>
      </c>
    </row>
    <row r="68" spans="3:10" ht="14.4">
      <c r="C68">
        <v>5010624</v>
      </c>
      <c r="E68" t="s">
        <v>489</v>
      </c>
    </row>
    <row r="69" spans="3:10" ht="14.4">
      <c r="C69">
        <v>2014850</v>
      </c>
      <c r="E69" t="s">
        <v>489</v>
      </c>
    </row>
    <row r="70" spans="3:10" ht="14.4">
      <c r="C70" s="250">
        <v>2000917</v>
      </c>
      <c r="E70" t="s">
        <v>489</v>
      </c>
      <c r="F70" s="247" t="s">
        <v>583</v>
      </c>
      <c r="G70" s="209">
        <v>12</v>
      </c>
      <c r="H70" s="209">
        <v>31</v>
      </c>
      <c r="I70" s="209">
        <v>0</v>
      </c>
      <c r="J70" s="125">
        <v>31</v>
      </c>
    </row>
    <row r="71" spans="3:10" ht="14.4">
      <c r="C71">
        <v>2021548</v>
      </c>
      <c r="E71" t="s">
        <v>498</v>
      </c>
    </row>
    <row r="72" spans="3:10" ht="14.4">
      <c r="C72">
        <v>2014918</v>
      </c>
      <c r="E72" t="s">
        <v>498</v>
      </c>
    </row>
    <row r="73" spans="3:10" ht="14.4">
      <c r="C73" s="250">
        <v>2003241</v>
      </c>
      <c r="E73" t="s">
        <v>489</v>
      </c>
      <c r="F73" s="247" t="s">
        <v>584</v>
      </c>
      <c r="G73" s="209">
        <v>2</v>
      </c>
      <c r="H73" s="209">
        <v>6</v>
      </c>
      <c r="I73" s="209">
        <v>0</v>
      </c>
      <c r="J73" s="125">
        <v>6</v>
      </c>
    </row>
    <row r="74" spans="3:10" ht="14.4">
      <c r="C74">
        <v>2108468</v>
      </c>
      <c r="E74" t="s">
        <v>489</v>
      </c>
    </row>
    <row r="75" spans="3:10" ht="14.4">
      <c r="C75">
        <v>2275838</v>
      </c>
      <c r="E75" t="s">
        <v>489</v>
      </c>
    </row>
    <row r="76" spans="3:10" ht="14.4">
      <c r="C76">
        <v>2275846</v>
      </c>
      <c r="E76" t="s">
        <v>489</v>
      </c>
    </row>
    <row r="77" spans="3:10" ht="14.4">
      <c r="C77">
        <v>2043556</v>
      </c>
      <c r="E77" t="s">
        <v>489</v>
      </c>
    </row>
    <row r="78" spans="3:10" ht="14.4">
      <c r="C78">
        <v>2045453</v>
      </c>
      <c r="E78" t="s">
        <v>489</v>
      </c>
    </row>
    <row r="79" spans="3:10" ht="14.4">
      <c r="C79">
        <v>2146705</v>
      </c>
      <c r="E79" t="s">
        <v>489</v>
      </c>
    </row>
    <row r="80" spans="3:10" ht="14.4">
      <c r="C80">
        <v>5054425</v>
      </c>
      <c r="E80" t="s">
        <v>489</v>
      </c>
    </row>
    <row r="81" spans="3:5" ht="14.4">
      <c r="C81">
        <v>2003061</v>
      </c>
      <c r="E81" t="s">
        <v>489</v>
      </c>
    </row>
    <row r="82" spans="3:5" ht="14.4">
      <c r="C82">
        <v>2003071</v>
      </c>
      <c r="E82" t="s">
        <v>489</v>
      </c>
    </row>
    <row r="83" spans="3:5" ht="14.4">
      <c r="C83">
        <v>2003072</v>
      </c>
      <c r="E83" t="s">
        <v>489</v>
      </c>
    </row>
    <row r="84" spans="3:5" ht="14.4">
      <c r="C84">
        <v>2275849</v>
      </c>
      <c r="E84" t="s">
        <v>489</v>
      </c>
    </row>
    <row r="85" spans="3:5" ht="14.4">
      <c r="C85">
        <v>2167878</v>
      </c>
      <c r="E85" t="s">
        <v>489</v>
      </c>
    </row>
    <row r="86" spans="3:5" ht="14.4">
      <c r="C86">
        <v>2002550</v>
      </c>
      <c r="E86" t="s">
        <v>489</v>
      </c>
    </row>
    <row r="87" spans="3:5" ht="14.4">
      <c r="C87">
        <v>5107681</v>
      </c>
      <c r="E87" t="s">
        <v>489</v>
      </c>
    </row>
    <row r="88" spans="3:5" ht="14.4">
      <c r="C88">
        <v>5104639</v>
      </c>
      <c r="E88" t="s">
        <v>489</v>
      </c>
    </row>
    <row r="89" spans="3:5" ht="14.4">
      <c r="C89">
        <v>2186124</v>
      </c>
      <c r="E89" t="s">
        <v>489</v>
      </c>
    </row>
    <row r="90" spans="3:5" ht="14.4">
      <c r="C90">
        <v>5104452</v>
      </c>
      <c r="E90" t="s">
        <v>489</v>
      </c>
    </row>
    <row r="91" spans="3:5" ht="14.4">
      <c r="C91">
        <v>5104460</v>
      </c>
      <c r="E91" t="s">
        <v>489</v>
      </c>
    </row>
    <row r="92" spans="3:5" ht="14.4">
      <c r="C92">
        <v>5104468</v>
      </c>
      <c r="E92" t="s">
        <v>489</v>
      </c>
    </row>
    <row r="93" spans="3:5" ht="14.4">
      <c r="C93">
        <v>5104495</v>
      </c>
      <c r="E93" t="s">
        <v>489</v>
      </c>
    </row>
    <row r="94" spans="3:5" ht="14.4">
      <c r="C94">
        <v>5104505</v>
      </c>
      <c r="E94" t="s">
        <v>489</v>
      </c>
    </row>
    <row r="95" spans="3:5" ht="14.4">
      <c r="C95">
        <v>5104471</v>
      </c>
      <c r="E95" t="s">
        <v>489</v>
      </c>
    </row>
    <row r="96" spans="3:5" ht="14.4">
      <c r="C96">
        <v>5104592</v>
      </c>
      <c r="E96" t="s">
        <v>489</v>
      </c>
    </row>
    <row r="97" spans="3:5" ht="14.4">
      <c r="C97">
        <v>5104625</v>
      </c>
      <c r="E97" t="s">
        <v>489</v>
      </c>
    </row>
    <row r="98" spans="3:5" ht="14.4">
      <c r="C98">
        <v>5104631</v>
      </c>
      <c r="E98" t="s">
        <v>489</v>
      </c>
    </row>
    <row r="99" spans="3:5" ht="14.4">
      <c r="C99">
        <v>5104636</v>
      </c>
      <c r="E99" t="s">
        <v>489</v>
      </c>
    </row>
    <row r="100" spans="3:5" ht="14.4">
      <c r="C100">
        <v>5144597</v>
      </c>
      <c r="E100" t="s">
        <v>489</v>
      </c>
    </row>
    <row r="101" spans="3:5" ht="14.4">
      <c r="C101">
        <v>5040900</v>
      </c>
      <c r="E101" t="s">
        <v>517</v>
      </c>
    </row>
    <row r="102" spans="3:5" ht="14.4">
      <c r="C102">
        <v>5464852</v>
      </c>
      <c r="E102" t="s">
        <v>517</v>
      </c>
    </row>
    <row r="103" spans="3:5" ht="14.4">
      <c r="C103">
        <v>2294735</v>
      </c>
      <c r="E103" t="s">
        <v>517</v>
      </c>
    </row>
    <row r="104" spans="3:5" ht="14.4">
      <c r="C104">
        <v>2304165</v>
      </c>
      <c r="E104" t="s">
        <v>498</v>
      </c>
    </row>
    <row r="105" spans="3:5" ht="14.4">
      <c r="C105">
        <v>2304155</v>
      </c>
      <c r="E105" t="s">
        <v>498</v>
      </c>
    </row>
    <row r="106" spans="3:5" ht="14.4">
      <c r="C106">
        <v>2304185</v>
      </c>
      <c r="E106" t="s">
        <v>498</v>
      </c>
    </row>
    <row r="107" spans="3:5" ht="14.4">
      <c r="C107">
        <v>2304809</v>
      </c>
      <c r="E107" t="s">
        <v>498</v>
      </c>
    </row>
    <row r="108" spans="3:5" ht="14.4">
      <c r="C108">
        <v>2281559</v>
      </c>
      <c r="E108" t="s">
        <v>498</v>
      </c>
    </row>
    <row r="109" spans="3:5" ht="14.4">
      <c r="C109">
        <v>2281562</v>
      </c>
      <c r="E109" t="s">
        <v>498</v>
      </c>
    </row>
    <row r="110" spans="3:5" ht="14.4">
      <c r="C110">
        <v>2281590</v>
      </c>
      <c r="E110" t="s">
        <v>498</v>
      </c>
    </row>
    <row r="111" spans="3:5" ht="14.4">
      <c r="C111">
        <v>2281592</v>
      </c>
      <c r="E111" t="s">
        <v>498</v>
      </c>
    </row>
    <row r="112" spans="3:5" ht="14.4">
      <c r="C112">
        <v>2309102</v>
      </c>
      <c r="E112" t="s">
        <v>575</v>
      </c>
    </row>
    <row r="113" spans="3:10" ht="14.4">
      <c r="C113">
        <v>2309113</v>
      </c>
      <c r="E113" t="s">
        <v>498</v>
      </c>
    </row>
    <row r="114" spans="3:10" ht="14.4">
      <c r="C114">
        <v>2309112</v>
      </c>
      <c r="E114" t="s">
        <v>498</v>
      </c>
    </row>
    <row r="115" spans="3:10" ht="14.4">
      <c r="C115">
        <v>2309110</v>
      </c>
      <c r="E115" t="s">
        <v>498</v>
      </c>
    </row>
    <row r="116" spans="3:10" ht="14.4">
      <c r="C116">
        <v>2309118</v>
      </c>
      <c r="E116" t="s">
        <v>498</v>
      </c>
    </row>
    <row r="117" spans="3:10" ht="14.4">
      <c r="C117">
        <v>2309116</v>
      </c>
      <c r="E117" t="s">
        <v>498</v>
      </c>
    </row>
    <row r="118" spans="3:10" ht="14.4">
      <c r="C118">
        <v>2311341</v>
      </c>
      <c r="E118" t="s">
        <v>498</v>
      </c>
    </row>
    <row r="119" spans="3:10" ht="14.4">
      <c r="C119">
        <v>2309120</v>
      </c>
      <c r="E119" t="s">
        <v>498</v>
      </c>
    </row>
    <row r="120" spans="3:10" ht="14.4">
      <c r="C120" s="250">
        <v>2309119</v>
      </c>
      <c r="E120" t="s">
        <v>498</v>
      </c>
      <c r="F120" s="247" t="s">
        <v>585</v>
      </c>
      <c r="G120" s="209">
        <v>36750</v>
      </c>
      <c r="H120" s="209">
        <v>58750</v>
      </c>
      <c r="I120" s="209">
        <v>0</v>
      </c>
      <c r="J120" s="125">
        <v>58750</v>
      </c>
    </row>
    <row r="121" spans="3:10" ht="14.4">
      <c r="C121" s="250">
        <v>2309122</v>
      </c>
      <c r="E121" t="s">
        <v>575</v>
      </c>
      <c r="F121" s="247" t="s">
        <v>585</v>
      </c>
      <c r="G121" s="209">
        <v>265</v>
      </c>
      <c r="H121" s="209">
        <v>661</v>
      </c>
      <c r="I121" s="209">
        <v>0</v>
      </c>
      <c r="J121" s="125">
        <v>661</v>
      </c>
    </row>
    <row r="122" spans="3:10" ht="14.4">
      <c r="C122">
        <v>2309107</v>
      </c>
      <c r="E122" t="s">
        <v>498</v>
      </c>
    </row>
    <row r="123" spans="3:10" ht="14.4">
      <c r="C123">
        <v>2309108</v>
      </c>
      <c r="E123" t="s">
        <v>498</v>
      </c>
    </row>
    <row r="124" spans="3:10" ht="14.4">
      <c r="C124">
        <v>2309104</v>
      </c>
      <c r="E124" t="s">
        <v>498</v>
      </c>
    </row>
    <row r="125" spans="3:10" ht="14.4">
      <c r="C125">
        <v>2309103</v>
      </c>
      <c r="E125" t="s">
        <v>498</v>
      </c>
    </row>
    <row r="126" spans="3:10" ht="14.4">
      <c r="C126">
        <v>2309109</v>
      </c>
      <c r="E126" t="s">
        <v>498</v>
      </c>
    </row>
    <row r="127" spans="3:10" ht="14.4">
      <c r="C127">
        <v>2309055</v>
      </c>
      <c r="E127" t="s">
        <v>498</v>
      </c>
    </row>
    <row r="128" spans="3:10" ht="14.4">
      <c r="C128">
        <v>2309057</v>
      </c>
      <c r="E128" t="s">
        <v>498</v>
      </c>
    </row>
    <row r="129" spans="3:5" ht="14.4">
      <c r="C129">
        <v>2309054</v>
      </c>
      <c r="E129" t="s">
        <v>498</v>
      </c>
    </row>
    <row r="130" spans="3:5" ht="14.4">
      <c r="C130">
        <v>2309147</v>
      </c>
      <c r="E130" t="s">
        <v>498</v>
      </c>
    </row>
    <row r="131" spans="3:5" ht="14.4">
      <c r="C131">
        <v>2323754</v>
      </c>
      <c r="E131" t="s">
        <v>498</v>
      </c>
    </row>
    <row r="132" spans="3:5" ht="14.4">
      <c r="C132">
        <v>2309063</v>
      </c>
      <c r="E132" t="s">
        <v>498</v>
      </c>
    </row>
    <row r="133" spans="3:5" ht="14.4">
      <c r="C133">
        <v>2315414</v>
      </c>
      <c r="E133" t="s">
        <v>498</v>
      </c>
    </row>
    <row r="134" spans="3:5" ht="14.4">
      <c r="C134">
        <v>2309066</v>
      </c>
      <c r="E134" t="s">
        <v>498</v>
      </c>
    </row>
    <row r="135" spans="3:5" ht="14.4">
      <c r="C135">
        <v>2309070</v>
      </c>
      <c r="E135" t="s">
        <v>498</v>
      </c>
    </row>
    <row r="136" spans="3:5" ht="14.4">
      <c r="C136">
        <v>2309071</v>
      </c>
      <c r="E136" t="s">
        <v>498</v>
      </c>
    </row>
    <row r="137" spans="3:5" ht="14.4">
      <c r="C137">
        <v>2309069</v>
      </c>
      <c r="E137" t="s">
        <v>498</v>
      </c>
    </row>
    <row r="138" spans="3:5" ht="14.4">
      <c r="C138">
        <v>2309068</v>
      </c>
      <c r="E138" t="s">
        <v>498</v>
      </c>
    </row>
    <row r="139" spans="3:5" ht="14.4">
      <c r="C139">
        <v>2309072</v>
      </c>
      <c r="E139" t="s">
        <v>498</v>
      </c>
    </row>
    <row r="140" spans="3:5" ht="14.4">
      <c r="C140">
        <v>2311220</v>
      </c>
      <c r="E140" t="s">
        <v>498</v>
      </c>
    </row>
    <row r="141" spans="3:5" ht="14.4">
      <c r="C141">
        <v>2311339</v>
      </c>
      <c r="E141" t="s">
        <v>498</v>
      </c>
    </row>
    <row r="142" spans="3:5" ht="14.4">
      <c r="C142">
        <v>2311218</v>
      </c>
      <c r="E142" t="s">
        <v>498</v>
      </c>
    </row>
    <row r="143" spans="3:5" ht="14.4">
      <c r="C143">
        <v>2311216</v>
      </c>
      <c r="E143" t="s">
        <v>498</v>
      </c>
    </row>
    <row r="144" spans="3:5" ht="14.4">
      <c r="C144">
        <v>2309062</v>
      </c>
      <c r="E144" t="s">
        <v>575</v>
      </c>
    </row>
    <row r="145" spans="3:5" ht="14.4">
      <c r="C145">
        <v>2347976</v>
      </c>
      <c r="E145" t="s">
        <v>498</v>
      </c>
    </row>
    <row r="146" spans="3:5" ht="14.4">
      <c r="C146">
        <v>2309137</v>
      </c>
      <c r="E146" t="s">
        <v>498</v>
      </c>
    </row>
    <row r="147" spans="3:5" ht="14.4">
      <c r="C147">
        <v>2309138</v>
      </c>
      <c r="E147" t="s">
        <v>498</v>
      </c>
    </row>
    <row r="148" spans="3:5" ht="14.4">
      <c r="C148">
        <v>2309140</v>
      </c>
      <c r="E148" t="s">
        <v>498</v>
      </c>
    </row>
    <row r="149" spans="3:5" ht="14.4">
      <c r="C149">
        <v>2309139</v>
      </c>
      <c r="E149" t="s">
        <v>498</v>
      </c>
    </row>
    <row r="150" spans="3:5" ht="14.4">
      <c r="C150">
        <v>2309131</v>
      </c>
      <c r="E150" t="s">
        <v>498</v>
      </c>
    </row>
    <row r="151" spans="3:5" ht="14.4">
      <c r="C151">
        <v>2315480</v>
      </c>
      <c r="E151" t="s">
        <v>498</v>
      </c>
    </row>
    <row r="152" spans="3:5" ht="14.4">
      <c r="C152">
        <v>2311234</v>
      </c>
      <c r="E152" t="s">
        <v>576</v>
      </c>
    </row>
    <row r="153" spans="3:5" ht="14.4">
      <c r="C153">
        <v>2309607</v>
      </c>
      <c r="E153" t="s">
        <v>576</v>
      </c>
    </row>
    <row r="154" spans="3:5" ht="14.4">
      <c r="C154">
        <v>2309604</v>
      </c>
      <c r="E154" t="s">
        <v>576</v>
      </c>
    </row>
    <row r="155" spans="3:5" ht="14.4">
      <c r="C155">
        <v>2309606</v>
      </c>
      <c r="E155" t="s">
        <v>576</v>
      </c>
    </row>
    <row r="156" spans="3:5" ht="14.4">
      <c r="C156">
        <v>2309608</v>
      </c>
      <c r="E156" t="s">
        <v>575</v>
      </c>
    </row>
    <row r="157" spans="3:5" ht="14.4">
      <c r="C157">
        <v>2309603</v>
      </c>
      <c r="E157" t="s">
        <v>498</v>
      </c>
    </row>
    <row r="158" spans="3:5" ht="14.4">
      <c r="C158">
        <v>2309612</v>
      </c>
      <c r="E158" t="s">
        <v>498</v>
      </c>
    </row>
    <row r="159" spans="3:5" ht="14.4">
      <c r="C159">
        <v>2309611</v>
      </c>
      <c r="E159" t="s">
        <v>498</v>
      </c>
    </row>
    <row r="160" spans="3:5" ht="14.4">
      <c r="C160">
        <v>2309614</v>
      </c>
      <c r="E160" t="s">
        <v>498</v>
      </c>
    </row>
    <row r="161" spans="3:10" ht="14.4">
      <c r="C161">
        <v>2309609</v>
      </c>
      <c r="E161" t="s">
        <v>498</v>
      </c>
    </row>
    <row r="162" spans="3:10" ht="14.4">
      <c r="C162">
        <v>2309620</v>
      </c>
      <c r="E162" t="s">
        <v>575</v>
      </c>
    </row>
    <row r="163" spans="3:10" ht="14.4">
      <c r="C163">
        <v>2309615</v>
      </c>
      <c r="E163" t="s">
        <v>575</v>
      </c>
    </row>
    <row r="164" spans="3:10" ht="14.4">
      <c r="C164">
        <v>2315411</v>
      </c>
      <c r="E164" t="s">
        <v>498</v>
      </c>
    </row>
    <row r="165" spans="3:10" ht="14.4">
      <c r="C165">
        <v>2309617</v>
      </c>
      <c r="E165" t="s">
        <v>576</v>
      </c>
    </row>
    <row r="166" spans="3:10" ht="14.4">
      <c r="C166">
        <v>2309616</v>
      </c>
      <c r="E166" t="s">
        <v>498</v>
      </c>
    </row>
    <row r="167" spans="3:10" ht="14.4">
      <c r="C167">
        <v>2309081</v>
      </c>
      <c r="E167" t="s">
        <v>498</v>
      </c>
    </row>
    <row r="168" spans="3:10" ht="14.4">
      <c r="C168">
        <v>2315481</v>
      </c>
      <c r="E168" t="s">
        <v>498</v>
      </c>
    </row>
    <row r="169" spans="3:10" ht="14.4">
      <c r="C169">
        <v>2309084</v>
      </c>
      <c r="E169" t="s">
        <v>498</v>
      </c>
    </row>
    <row r="170" spans="3:10" ht="14.4">
      <c r="C170" s="250">
        <v>2309079</v>
      </c>
      <c r="E170" t="s">
        <v>498</v>
      </c>
      <c r="F170" s="247" t="s">
        <v>586</v>
      </c>
      <c r="G170" s="209">
        <v>20250</v>
      </c>
      <c r="H170" s="209">
        <v>87750</v>
      </c>
      <c r="I170" s="209">
        <v>0</v>
      </c>
      <c r="J170" s="125">
        <v>87750</v>
      </c>
    </row>
    <row r="171" spans="3:10" ht="14.4">
      <c r="C171">
        <v>2309080</v>
      </c>
      <c r="E171" t="s">
        <v>498</v>
      </c>
    </row>
    <row r="172" spans="3:10" ht="14.4">
      <c r="C172">
        <v>2309092</v>
      </c>
      <c r="E172" t="s">
        <v>498</v>
      </c>
    </row>
    <row r="173" spans="3:10" ht="14.4">
      <c r="C173">
        <v>2309094</v>
      </c>
      <c r="E173" t="s">
        <v>498</v>
      </c>
    </row>
    <row r="174" spans="3:10" ht="14.4">
      <c r="C174">
        <v>2323756</v>
      </c>
      <c r="E174" t="s">
        <v>575</v>
      </c>
    </row>
    <row r="175" spans="3:10" ht="14.4">
      <c r="C175">
        <v>2345589</v>
      </c>
      <c r="E175" t="s">
        <v>575</v>
      </c>
    </row>
    <row r="176" spans="3:10" ht="14.4">
      <c r="C176">
        <v>2309191</v>
      </c>
      <c r="E176" t="s">
        <v>575</v>
      </c>
    </row>
    <row r="177" spans="3:5" ht="14.4">
      <c r="C177">
        <v>2311346</v>
      </c>
      <c r="E177" t="s">
        <v>498</v>
      </c>
    </row>
    <row r="178" spans="3:5" ht="14.4">
      <c r="C178">
        <v>2309188</v>
      </c>
      <c r="E178" t="s">
        <v>498</v>
      </c>
    </row>
    <row r="179" spans="3:5" ht="14.4">
      <c r="C179">
        <v>2309192</v>
      </c>
      <c r="E179" t="s">
        <v>498</v>
      </c>
    </row>
    <row r="180" spans="3:5" ht="14.4">
      <c r="C180">
        <v>2309190</v>
      </c>
      <c r="E180" t="s">
        <v>498</v>
      </c>
    </row>
    <row r="181" spans="3:5" ht="14.4">
      <c r="C181">
        <v>2309189</v>
      </c>
      <c r="E181" t="s">
        <v>498</v>
      </c>
    </row>
    <row r="182" spans="3:5" ht="14.4">
      <c r="C182">
        <v>2309193</v>
      </c>
      <c r="E182" t="s">
        <v>498</v>
      </c>
    </row>
    <row r="183" spans="3:5" ht="14.4">
      <c r="C183">
        <v>2315482</v>
      </c>
      <c r="E183" t="s">
        <v>498</v>
      </c>
    </row>
    <row r="184" spans="3:5" ht="14.4">
      <c r="C184">
        <v>2309195</v>
      </c>
      <c r="E184" t="s">
        <v>498</v>
      </c>
    </row>
    <row r="185" spans="3:5" ht="14.4">
      <c r="C185">
        <v>2309199</v>
      </c>
      <c r="E185" t="s">
        <v>498</v>
      </c>
    </row>
    <row r="186" spans="3:5" ht="14.4">
      <c r="C186">
        <v>2315484</v>
      </c>
      <c r="E186" t="s">
        <v>498</v>
      </c>
    </row>
    <row r="187" spans="3:5" ht="14.4">
      <c r="C187">
        <v>2309600</v>
      </c>
      <c r="E187" t="s">
        <v>498</v>
      </c>
    </row>
    <row r="188" spans="3:5" ht="14.4">
      <c r="C188">
        <v>2309601</v>
      </c>
      <c r="E188" t="s">
        <v>498</v>
      </c>
    </row>
    <row r="189" spans="3:5" ht="14.4">
      <c r="C189">
        <v>2309198</v>
      </c>
      <c r="E189" t="s">
        <v>498</v>
      </c>
    </row>
    <row r="190" spans="3:5" ht="14.4">
      <c r="C190">
        <v>2309101</v>
      </c>
      <c r="E190" t="s">
        <v>498</v>
      </c>
    </row>
    <row r="191" spans="3:5" ht="14.4">
      <c r="C191">
        <v>2309097</v>
      </c>
      <c r="E191" t="s">
        <v>498</v>
      </c>
    </row>
    <row r="192" spans="3:5" ht="14.4">
      <c r="C192">
        <v>2309098</v>
      </c>
      <c r="E192" t="s">
        <v>498</v>
      </c>
    </row>
    <row r="193" spans="3:10" ht="14.4">
      <c r="C193">
        <v>2309100</v>
      </c>
      <c r="E193" t="s">
        <v>576</v>
      </c>
    </row>
    <row r="194" spans="3:10" ht="14.4">
      <c r="C194">
        <v>2309180</v>
      </c>
      <c r="E194" t="s">
        <v>498</v>
      </c>
    </row>
    <row r="195" spans="3:10" ht="14.4">
      <c r="C195" s="250">
        <v>2309182</v>
      </c>
      <c r="E195" t="s">
        <v>576</v>
      </c>
      <c r="F195" s="247" t="s">
        <v>587</v>
      </c>
      <c r="G195" s="209">
        <v>32</v>
      </c>
      <c r="H195" s="209">
        <v>68</v>
      </c>
      <c r="I195" s="209">
        <v>0</v>
      </c>
      <c r="J195" s="125">
        <v>68</v>
      </c>
    </row>
    <row r="196" spans="3:10" ht="14.4">
      <c r="C196">
        <v>2309184</v>
      </c>
      <c r="E196" t="s">
        <v>498</v>
      </c>
    </row>
    <row r="197" spans="3:10" ht="14.4">
      <c r="C197">
        <v>2309183</v>
      </c>
      <c r="E197" t="s">
        <v>498</v>
      </c>
    </row>
    <row r="198" spans="3:10" ht="14.4">
      <c r="C198">
        <v>2309187</v>
      </c>
      <c r="E198" t="s">
        <v>576</v>
      </c>
    </row>
    <row r="199" spans="3:10" ht="14.4">
      <c r="C199">
        <v>2065329</v>
      </c>
      <c r="E199" t="s">
        <v>489</v>
      </c>
    </row>
    <row r="200" spans="3:10" ht="14.4">
      <c r="C200">
        <v>2063251</v>
      </c>
      <c r="E200" t="s">
        <v>577</v>
      </c>
    </row>
    <row r="201" spans="3:10" ht="14.4">
      <c r="C201">
        <v>2241308</v>
      </c>
      <c r="E201" t="s">
        <v>577</v>
      </c>
    </row>
    <row r="202" spans="3:10" ht="14.4">
      <c r="C202">
        <v>2241311</v>
      </c>
      <c r="E202" t="s">
        <v>577</v>
      </c>
    </row>
    <row r="203" spans="3:10" ht="14.4">
      <c r="C203">
        <v>2309213</v>
      </c>
      <c r="E203" t="s">
        <v>489</v>
      </c>
    </row>
    <row r="204" spans="3:10" ht="14.4">
      <c r="C204">
        <v>2004031</v>
      </c>
      <c r="E204" t="s">
        <v>578</v>
      </c>
    </row>
    <row r="205" spans="3:10" ht="14.4">
      <c r="C205">
        <v>5274639</v>
      </c>
      <c r="E205" t="s">
        <v>578</v>
      </c>
    </row>
    <row r="206" spans="3:10" ht="14.4">
      <c r="C206">
        <v>2225163</v>
      </c>
      <c r="E206" t="s">
        <v>489</v>
      </c>
    </row>
    <row r="207" spans="3:10" ht="14.4">
      <c r="C207">
        <v>2063682</v>
      </c>
      <c r="E207" t="s">
        <v>489</v>
      </c>
    </row>
    <row r="208" spans="3:10" ht="14.4">
      <c r="C208">
        <v>2063686</v>
      </c>
      <c r="E208" t="s">
        <v>498</v>
      </c>
    </row>
    <row r="209" spans="3:10" ht="14.4">
      <c r="C209">
        <v>2155148</v>
      </c>
      <c r="E209" t="s">
        <v>498</v>
      </c>
    </row>
    <row r="210" spans="3:10" ht="14.4">
      <c r="C210">
        <v>2175275</v>
      </c>
      <c r="E210" t="s">
        <v>489</v>
      </c>
    </row>
    <row r="211" spans="3:10" ht="14.4">
      <c r="C211">
        <v>2063666</v>
      </c>
      <c r="E211" t="s">
        <v>489</v>
      </c>
    </row>
    <row r="212" spans="3:10" ht="14.4">
      <c r="C212">
        <v>2169864</v>
      </c>
      <c r="E212" t="s">
        <v>498</v>
      </c>
    </row>
    <row r="213" spans="3:10" ht="14.4">
      <c r="C213">
        <v>2200566</v>
      </c>
      <c r="E213" t="s">
        <v>498</v>
      </c>
    </row>
    <row r="214" spans="3:10" ht="14.4">
      <c r="C214">
        <v>2200569</v>
      </c>
      <c r="E214" t="s">
        <v>489</v>
      </c>
    </row>
    <row r="215" spans="3:10" ht="14.4">
      <c r="C215">
        <v>2063508</v>
      </c>
      <c r="E215" t="s">
        <v>489</v>
      </c>
    </row>
    <row r="216" spans="3:10" ht="14.4">
      <c r="C216">
        <v>5461349</v>
      </c>
      <c r="E216" t="s">
        <v>498</v>
      </c>
    </row>
    <row r="217" spans="3:10" ht="14.4">
      <c r="C217">
        <v>2063737</v>
      </c>
      <c r="E217" t="s">
        <v>498</v>
      </c>
    </row>
    <row r="218" spans="3:10" ht="14.4">
      <c r="C218">
        <v>2158996</v>
      </c>
      <c r="E218" t="s">
        <v>489</v>
      </c>
    </row>
    <row r="219" spans="3:10" ht="14.4">
      <c r="C219">
        <v>5251877</v>
      </c>
      <c r="E219" t="s">
        <v>498</v>
      </c>
    </row>
    <row r="220" spans="3:10" ht="14.4">
      <c r="C220" s="250">
        <v>5252207</v>
      </c>
      <c r="E220" t="s">
        <v>498</v>
      </c>
      <c r="F220" s="247" t="s">
        <v>588</v>
      </c>
      <c r="G220" s="209">
        <v>20500</v>
      </c>
      <c r="H220" s="209">
        <v>21875</v>
      </c>
      <c r="I220" s="209">
        <v>0</v>
      </c>
      <c r="J220" s="125">
        <v>21875</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15.xml><?xml version="1.0" encoding="utf-8"?>
<worksheet xmlns="http://schemas.openxmlformats.org/spreadsheetml/2006/main" xmlns:r="http://schemas.openxmlformats.org/officeDocument/2006/relationships">
  <sheetPr>
    <tabColor theme="7" tint="-0.249977111117893"/>
    <pageSetUpPr fitToPage="1"/>
  </sheetPr>
  <dimension ref="A1:O21"/>
  <sheetViews>
    <sheetView zoomScale="75" zoomScaleNormal="75" workbookViewId="0">
      <pane ySplit="7" topLeftCell="A8" activePane="bottomLeft" state="frozen"/>
      <selection activeCell="D17" sqref="D17"/>
      <selection pane="bottomLeft" activeCell="I14" sqref="I14"/>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346</v>
      </c>
      <c r="D2" s="160"/>
      <c r="E2" s="299">
        <f>COUNTIF(B$8:B1999,"y")</f>
        <v>2</v>
      </c>
      <c r="F2" s="165" t="s">
        <v>17</v>
      </c>
      <c r="G2" s="166">
        <f>COUNTIF(G$8:G1999,"P")+COUNTIF(G$8:G1999,"PE")</f>
        <v>1</v>
      </c>
      <c r="H2" s="166">
        <f>COUNTIF(H$8:H1999,"P")+COUNTIF(H$8:H1999,"PE")</f>
        <v>2</v>
      </c>
      <c r="I2" s="167"/>
      <c r="J2" s="300"/>
    </row>
    <row r="3" spans="1:15" s="151" customFormat="1" ht="15" customHeight="1">
      <c r="A3" s="222" t="s">
        <v>154</v>
      </c>
      <c r="B3" s="158" t="s">
        <v>23</v>
      </c>
      <c r="C3" s="228" t="s">
        <v>327</v>
      </c>
      <c r="D3" s="160"/>
      <c r="E3" s="299"/>
      <c r="F3" s="165" t="s">
        <v>18</v>
      </c>
      <c r="G3" s="166">
        <f>COUNTIF(G$8:G1999,"F")</f>
        <v>1</v>
      </c>
      <c r="H3" s="166">
        <f>COUNTIF(H$8:H1999,"F")</f>
        <v>0</v>
      </c>
      <c r="I3" s="166">
        <f>SUM(I$8:I1999)</f>
        <v>0</v>
      </c>
      <c r="J3" s="301"/>
    </row>
    <row r="4" spans="1:15" s="151" customFormat="1">
      <c r="A4" s="169" t="s">
        <v>148</v>
      </c>
      <c r="B4" s="170"/>
      <c r="C4" s="302" t="s">
        <v>56</v>
      </c>
      <c r="D4" s="304" t="s">
        <v>223</v>
      </c>
      <c r="E4" s="305"/>
      <c r="F4" s="306"/>
      <c r="G4" s="171"/>
      <c r="H4" s="172"/>
      <c r="I4" s="172"/>
      <c r="J4" s="173"/>
    </row>
    <row r="5" spans="1:15" s="151" customFormat="1" ht="45" customHeight="1">
      <c r="A5" s="174">
        <v>12</v>
      </c>
      <c r="B5" s="175"/>
      <c r="C5" s="303"/>
      <c r="D5" s="307"/>
      <c r="E5" s="308"/>
      <c r="F5" s="309"/>
      <c r="G5" s="176"/>
      <c r="H5" s="177"/>
      <c r="I5" s="177"/>
      <c r="J5" s="178"/>
    </row>
    <row r="6" spans="1:15" s="151" customFormat="1" ht="14.4">
      <c r="A6" s="310" t="s">
        <v>10</v>
      </c>
      <c r="B6" s="311"/>
      <c r="C6" s="312"/>
      <c r="D6" s="225" t="s">
        <v>347</v>
      </c>
      <c r="E6" s="180" t="s">
        <v>9</v>
      </c>
      <c r="F6" s="313" t="s">
        <v>149</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52.5" customHeight="1">
      <c r="A8" s="184" t="s">
        <v>103</v>
      </c>
      <c r="B8" s="149" t="str">
        <f>IF(C8&gt;" ","y"," ")</f>
        <v>y</v>
      </c>
      <c r="C8" s="297" t="s">
        <v>224</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330</v>
      </c>
      <c r="F10" s="194"/>
      <c r="G10" s="195"/>
      <c r="H10" s="195"/>
      <c r="I10" s="196"/>
      <c r="J10" s="197"/>
      <c r="M10" s="226"/>
      <c r="N10" s="226"/>
      <c r="O10" s="226"/>
    </row>
    <row r="11" spans="1:15" s="151" customFormat="1" ht="69">
      <c r="A11" s="189" t="s">
        <v>47</v>
      </c>
      <c r="B11" s="149"/>
      <c r="C11" s="156" t="s">
        <v>165</v>
      </c>
      <c r="D11" s="156" t="s">
        <v>162</v>
      </c>
      <c r="E11" s="156" t="s">
        <v>349</v>
      </c>
      <c r="F11" s="198"/>
      <c r="G11" s="199"/>
      <c r="H11" s="199"/>
      <c r="I11" s="200"/>
      <c r="J11" s="201"/>
      <c r="M11" s="226"/>
      <c r="N11" s="226"/>
      <c r="O11" s="226"/>
    </row>
    <row r="12" spans="1:15" s="151" customFormat="1" ht="82.8">
      <c r="A12" s="189" t="s">
        <v>163</v>
      </c>
      <c r="B12" s="149"/>
      <c r="C12" s="156" t="s">
        <v>197</v>
      </c>
      <c r="D12" s="156" t="s">
        <v>196</v>
      </c>
      <c r="E12" s="156" t="s">
        <v>350</v>
      </c>
      <c r="F12" s="198"/>
      <c r="G12" s="199"/>
      <c r="H12" s="199"/>
      <c r="I12" s="200"/>
      <c r="J12" s="201"/>
      <c r="M12" s="226"/>
      <c r="N12" s="226"/>
      <c r="O12" s="226"/>
    </row>
    <row r="13" spans="1:15" s="183" customFormat="1" ht="45" customHeight="1">
      <c r="A13" s="184" t="s">
        <v>104</v>
      </c>
      <c r="B13" s="149" t="str">
        <f>IF(C13&gt;" ","y"," ")</f>
        <v>y</v>
      </c>
      <c r="C13" s="297" t="s">
        <v>225</v>
      </c>
      <c r="D13" s="297"/>
      <c r="E13" s="298"/>
      <c r="F13" s="230">
        <v>40735</v>
      </c>
      <c r="G13" s="186" t="s">
        <v>25</v>
      </c>
      <c r="H13" s="186" t="s">
        <v>24</v>
      </c>
      <c r="I13" s="187">
        <v>0</v>
      </c>
      <c r="J13" s="188">
        <v>2381</v>
      </c>
      <c r="M13" s="226"/>
      <c r="N13" s="226"/>
      <c r="O13" s="226"/>
    </row>
    <row r="14" spans="1:15" s="151" customFormat="1" ht="55.2">
      <c r="A14" s="189" t="s">
        <v>45</v>
      </c>
      <c r="B14" s="149"/>
      <c r="C14" s="156" t="s">
        <v>239</v>
      </c>
      <c r="D14" s="156" t="s">
        <v>160</v>
      </c>
      <c r="E14" s="156" t="s">
        <v>160</v>
      </c>
      <c r="F14" s="190"/>
      <c r="G14" s="191"/>
      <c r="H14" s="191"/>
      <c r="I14" s="192"/>
      <c r="J14" s="265" t="s">
        <v>591</v>
      </c>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259" t="s">
        <v>607</v>
      </c>
      <c r="F16" s="198"/>
      <c r="G16" s="199"/>
      <c r="H16" s="199"/>
      <c r="I16" s="200"/>
      <c r="J16" s="201"/>
      <c r="M16" s="226"/>
      <c r="N16" s="226"/>
      <c r="O16" s="226"/>
    </row>
    <row r="17" spans="1:15" s="151" customFormat="1" ht="69">
      <c r="A17" s="189" t="s">
        <v>163</v>
      </c>
      <c r="B17" s="149"/>
      <c r="C17" s="156" t="s">
        <v>198</v>
      </c>
      <c r="D17" s="156" t="s">
        <v>196</v>
      </c>
      <c r="E17" s="259" t="s">
        <v>607</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t="s">
        <v>348</v>
      </c>
      <c r="D21" s="206">
        <v>1</v>
      </c>
      <c r="E21" s="206" t="s">
        <v>331</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16.xml><?xml version="1.0" encoding="utf-8"?>
<worksheet xmlns="http://schemas.openxmlformats.org/spreadsheetml/2006/main" xmlns:r="http://schemas.openxmlformats.org/officeDocument/2006/relationships">
  <sheetPr>
    <tabColor rgb="FFFFFF00"/>
    <pageSetUpPr fitToPage="1"/>
  </sheetPr>
  <dimension ref="A1:O20"/>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150</v>
      </c>
      <c r="D2" s="160"/>
      <c r="E2" s="299">
        <f>COUNTIF(B$8:B1999,"y")</f>
        <v>2</v>
      </c>
      <c r="F2" s="165" t="s">
        <v>17</v>
      </c>
      <c r="G2" s="166">
        <f>COUNTIF(G$8:G1999,"P")+COUNTIF(G$8:G1999,"PE")</f>
        <v>0</v>
      </c>
      <c r="H2" s="166">
        <f>COUNTIF(H$8:H1999,"P")+COUNTIF(H$8:H1999,"PE")</f>
        <v>0</v>
      </c>
      <c r="I2" s="167"/>
      <c r="J2" s="300"/>
    </row>
    <row r="3" spans="1:15" s="151" customFormat="1" ht="15" customHeight="1">
      <c r="A3" s="222" t="s">
        <v>154</v>
      </c>
      <c r="B3" s="158" t="s">
        <v>23</v>
      </c>
      <c r="C3" s="224" t="s">
        <v>157</v>
      </c>
      <c r="D3" s="160"/>
      <c r="E3" s="299"/>
      <c r="F3" s="165" t="s">
        <v>18</v>
      </c>
      <c r="G3" s="166">
        <f>COUNTIF(G$8:G1999,"F")</f>
        <v>0</v>
      </c>
      <c r="H3" s="166">
        <f>COUNTIF(H$8:H1999,"F")</f>
        <v>0</v>
      </c>
      <c r="I3" s="166">
        <f>SUM(I$8:I1999)</f>
        <v>0</v>
      </c>
      <c r="J3" s="301"/>
    </row>
    <row r="4" spans="1:15" s="151" customFormat="1">
      <c r="A4" s="169" t="s">
        <v>148</v>
      </c>
      <c r="B4" s="170"/>
      <c r="C4" s="302" t="s">
        <v>56</v>
      </c>
      <c r="D4" s="304" t="s">
        <v>227</v>
      </c>
      <c r="E4" s="305"/>
      <c r="F4" s="306"/>
      <c r="G4" s="171"/>
      <c r="H4" s="172"/>
      <c r="I4" s="172"/>
      <c r="J4" s="173"/>
    </row>
    <row r="5" spans="1:15" s="151" customFormat="1" ht="17.399999999999999">
      <c r="A5" s="174">
        <v>13</v>
      </c>
      <c r="B5" s="175"/>
      <c r="C5" s="303"/>
      <c r="D5" s="307"/>
      <c r="E5" s="308"/>
      <c r="F5" s="309"/>
      <c r="G5" s="176"/>
      <c r="H5" s="177"/>
      <c r="I5" s="177"/>
      <c r="J5" s="178"/>
    </row>
    <row r="6" spans="1:15" s="151" customFormat="1" ht="14.4">
      <c r="A6" s="310" t="s">
        <v>10</v>
      </c>
      <c r="B6" s="311"/>
      <c r="C6" s="312"/>
      <c r="D6" s="225" t="s">
        <v>158</v>
      </c>
      <c r="E6" s="180" t="s">
        <v>9</v>
      </c>
      <c r="F6" s="313" t="s">
        <v>149</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52.5" customHeight="1">
      <c r="A8" s="184" t="s">
        <v>103</v>
      </c>
      <c r="B8" s="149" t="str">
        <f>IF(C8&gt;" ","y"," ")</f>
        <v>y</v>
      </c>
      <c r="C8" s="297" t="s">
        <v>228</v>
      </c>
      <c r="D8" s="297"/>
      <c r="E8" s="298"/>
      <c r="F8" s="185"/>
      <c r="G8" s="186"/>
      <c r="H8" s="186">
        <f t="shared" ref="H8" si="0">IF(G8&lt;&gt;"f",G8," ")</f>
        <v>0</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c r="F10" s="194"/>
      <c r="G10" s="195"/>
      <c r="H10" s="195"/>
      <c r="I10" s="196"/>
      <c r="J10" s="197"/>
      <c r="M10" s="226"/>
      <c r="N10" s="226"/>
      <c r="O10" s="226"/>
    </row>
    <row r="11" spans="1:15" s="151" customFormat="1" ht="69">
      <c r="A11" s="189" t="s">
        <v>47</v>
      </c>
      <c r="B11" s="149"/>
      <c r="C11" s="156" t="s">
        <v>165</v>
      </c>
      <c r="D11" s="156" t="s">
        <v>162</v>
      </c>
      <c r="E11" s="156"/>
      <c r="F11" s="198"/>
      <c r="G11" s="199"/>
      <c r="H11" s="199"/>
      <c r="I11" s="200"/>
      <c r="J11" s="201"/>
      <c r="M11" s="226"/>
      <c r="N11" s="226"/>
      <c r="O11" s="226"/>
    </row>
    <row r="12" spans="1:15" s="151" customFormat="1" ht="82.8">
      <c r="A12" s="189" t="s">
        <v>163</v>
      </c>
      <c r="B12" s="149"/>
      <c r="C12" s="156" t="s">
        <v>197</v>
      </c>
      <c r="D12" s="156" t="s">
        <v>196</v>
      </c>
      <c r="E12" s="156"/>
      <c r="F12" s="198"/>
      <c r="G12" s="199"/>
      <c r="H12" s="199"/>
      <c r="I12" s="200"/>
      <c r="J12" s="201"/>
      <c r="M12" s="226"/>
      <c r="N12" s="226"/>
      <c r="O12" s="226"/>
    </row>
    <row r="13" spans="1:15" s="183" customFormat="1" ht="27.6">
      <c r="A13" s="184" t="s">
        <v>104</v>
      </c>
      <c r="B13" s="149" t="str">
        <f>IF(C13&gt;" ","y"," ")</f>
        <v>y</v>
      </c>
      <c r="C13" s="297" t="s">
        <v>229</v>
      </c>
      <c r="D13" s="297"/>
      <c r="E13" s="298"/>
      <c r="F13" s="202"/>
      <c r="G13" s="186"/>
      <c r="H13" s="186">
        <f t="shared" ref="H13" si="1">IF(G13&lt;&gt;"f",G13," ")</f>
        <v>0</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c r="F15" s="194"/>
      <c r="G15" s="195"/>
      <c r="H15" s="195"/>
      <c r="I15" s="196"/>
      <c r="J15" s="197"/>
      <c r="M15" s="226"/>
      <c r="N15" s="226"/>
      <c r="O15" s="226"/>
    </row>
    <row r="16" spans="1:15" s="151" customFormat="1" ht="69">
      <c r="A16" s="189" t="s">
        <v>47</v>
      </c>
      <c r="B16" s="149"/>
      <c r="C16" s="156" t="s">
        <v>167</v>
      </c>
      <c r="D16" s="156" t="s">
        <v>162</v>
      </c>
      <c r="E16" s="156"/>
      <c r="F16" s="198"/>
      <c r="G16" s="199"/>
      <c r="H16" s="199"/>
      <c r="I16" s="200"/>
      <c r="J16" s="201"/>
      <c r="M16" s="226"/>
      <c r="N16" s="226"/>
      <c r="O16" s="226"/>
    </row>
    <row r="17" spans="1:15" s="151" customFormat="1" ht="69">
      <c r="A17" s="189" t="s">
        <v>163</v>
      </c>
      <c r="B17" s="149"/>
      <c r="C17" s="156" t="s">
        <v>198</v>
      </c>
      <c r="D17" s="156" t="s">
        <v>196</v>
      </c>
      <c r="E17" s="156"/>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sheetData>
  <sheetProtection sheet="1" objects="1" scenarios="1"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17.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E12" sqref="E12"/>
      <selection pane="bottomLeft" activeCell="D16" sqref="D16"/>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346</v>
      </c>
      <c r="D2" s="160"/>
      <c r="E2" s="299">
        <f>COUNTIF(B$8:B1999,"y")</f>
        <v>2</v>
      </c>
      <c r="F2" s="165" t="s">
        <v>17</v>
      </c>
      <c r="G2" s="166">
        <f>COUNTIF(G$8:G1999,"P")+COUNTIF(G$8:G1999,"PE")</f>
        <v>1</v>
      </c>
      <c r="H2" s="166">
        <f>COUNTIF(H$8:H1999,"P")+COUNTIF(H$8:H1999,"PE")</f>
        <v>1</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231</v>
      </c>
      <c r="E4" s="305"/>
      <c r="F4" s="306"/>
      <c r="G4" s="171"/>
      <c r="H4" s="172"/>
      <c r="I4" s="172"/>
      <c r="J4" s="173"/>
    </row>
    <row r="5" spans="1:15" s="151" customFormat="1" ht="17.399999999999999">
      <c r="A5" s="174">
        <v>14</v>
      </c>
      <c r="B5" s="175"/>
      <c r="C5" s="303"/>
      <c r="D5" s="307"/>
      <c r="E5" s="308"/>
      <c r="F5" s="309"/>
      <c r="G5" s="176"/>
      <c r="H5" s="177"/>
      <c r="I5" s="177"/>
      <c r="J5" s="178"/>
    </row>
    <row r="6" spans="1:15" s="151" customFormat="1" ht="14.4">
      <c r="A6" s="310" t="s">
        <v>10</v>
      </c>
      <c r="B6" s="311"/>
      <c r="C6" s="312"/>
      <c r="D6" s="225" t="s">
        <v>347</v>
      </c>
      <c r="E6" s="180" t="s">
        <v>9</v>
      </c>
      <c r="F6" s="313" t="s">
        <v>364</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232</v>
      </c>
      <c r="D8" s="297"/>
      <c r="E8" s="298"/>
      <c r="F8" s="229">
        <v>40735</v>
      </c>
      <c r="G8" s="186"/>
      <c r="H8" s="186">
        <f t="shared" ref="H8" si="0">IF(G8&lt;&gt;"f",G8," ")</f>
        <v>0</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330</v>
      </c>
      <c r="F10" s="194"/>
      <c r="G10" s="195"/>
      <c r="H10" s="195"/>
      <c r="I10" s="196"/>
      <c r="J10" s="197"/>
      <c r="M10" s="226"/>
      <c r="N10" s="226"/>
      <c r="O10" s="226"/>
    </row>
    <row r="11" spans="1:15" s="151" customFormat="1" ht="69">
      <c r="A11" s="189" t="s">
        <v>47</v>
      </c>
      <c r="B11" s="149"/>
      <c r="C11" s="156" t="s">
        <v>165</v>
      </c>
      <c r="D11" s="156" t="s">
        <v>162</v>
      </c>
      <c r="E11" s="156" t="s">
        <v>370</v>
      </c>
      <c r="F11" s="198"/>
      <c r="G11" s="199"/>
      <c r="H11" s="199"/>
      <c r="I11" s="200"/>
      <c r="J11" s="201"/>
      <c r="M11" s="226"/>
      <c r="N11" s="226"/>
      <c r="O11" s="226"/>
    </row>
    <row r="12" spans="1:15" s="151" customFormat="1" ht="82.8">
      <c r="A12" s="189" t="s">
        <v>163</v>
      </c>
      <c r="B12" s="149"/>
      <c r="C12" s="156" t="s">
        <v>197</v>
      </c>
      <c r="D12" s="156" t="s">
        <v>196</v>
      </c>
      <c r="E12" s="156" t="s">
        <v>371</v>
      </c>
      <c r="F12" s="198"/>
      <c r="G12" s="199"/>
      <c r="H12" s="199"/>
      <c r="I12" s="200"/>
      <c r="J12" s="201"/>
      <c r="M12" s="226"/>
      <c r="N12" s="226"/>
      <c r="O12" s="226"/>
    </row>
    <row r="13" spans="1:15" s="183" customFormat="1" ht="45" customHeight="1">
      <c r="A13" s="184" t="s">
        <v>104</v>
      </c>
      <c r="B13" s="149" t="str">
        <f>IF(C13&gt;" ","y"," ")</f>
        <v>y</v>
      </c>
      <c r="C13" s="297" t="s">
        <v>233</v>
      </c>
      <c r="D13" s="297"/>
      <c r="E13" s="298"/>
      <c r="F13" s="230">
        <v>40735</v>
      </c>
      <c r="G13" s="186" t="s">
        <v>24</v>
      </c>
      <c r="H13" s="186" t="str">
        <f t="shared" ref="H13" si="1">IF(G13&lt;&gt;"f",G13," ")</f>
        <v>P</v>
      </c>
      <c r="I13" s="187">
        <v>0</v>
      </c>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370</v>
      </c>
      <c r="F16" s="198"/>
      <c r="G16" s="199"/>
      <c r="H16" s="199"/>
      <c r="I16" s="200"/>
      <c r="J16" s="201"/>
      <c r="M16" s="226"/>
      <c r="N16" s="226"/>
      <c r="O16" s="226"/>
    </row>
    <row r="17" spans="1:15" s="151" customFormat="1" ht="69">
      <c r="A17" s="189" t="s">
        <v>163</v>
      </c>
      <c r="B17" s="149"/>
      <c r="C17" s="156" t="s">
        <v>198</v>
      </c>
      <c r="D17" s="156" t="s">
        <v>196</v>
      </c>
      <c r="E17" s="156" t="s">
        <v>371</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1787722</v>
      </c>
      <c r="D21" s="206">
        <v>12</v>
      </c>
      <c r="E21" s="206" t="s">
        <v>372</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18.xml><?xml version="1.0" encoding="utf-8"?>
<worksheet xmlns="http://schemas.openxmlformats.org/spreadsheetml/2006/main" xmlns:r="http://schemas.openxmlformats.org/officeDocument/2006/relationships">
  <sheetPr>
    <tabColor rgb="FF7030A0"/>
    <pageSetUpPr fitToPage="1"/>
  </sheetPr>
  <dimension ref="A1:O16"/>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COUNTIF(B$8:B1994,"y")</f>
        <v>1</v>
      </c>
      <c r="F2" s="165" t="s">
        <v>17</v>
      </c>
      <c r="G2" s="166">
        <f>COUNTIF(G$8:G1994,"P")+COUNTIF(G$8:G1994,"PE")</f>
        <v>1</v>
      </c>
      <c r="H2" s="166">
        <f>COUNTIF(H$8:H1994,"P")+COUNTIF(H$8:H1994,"PE")</f>
        <v>1</v>
      </c>
      <c r="I2" s="167"/>
      <c r="J2" s="300"/>
    </row>
    <row r="3" spans="1:15" s="151" customFormat="1" ht="15" customHeight="1">
      <c r="A3" s="222" t="s">
        <v>154</v>
      </c>
      <c r="B3" s="158" t="s">
        <v>23</v>
      </c>
      <c r="C3" s="228" t="s">
        <v>327</v>
      </c>
      <c r="D3" s="160"/>
      <c r="E3" s="299"/>
      <c r="F3" s="165" t="s">
        <v>18</v>
      </c>
      <c r="G3" s="166">
        <f>COUNTIF(G$8:G1994,"F")</f>
        <v>0</v>
      </c>
      <c r="H3" s="166">
        <f>COUNTIF(H$8:H1994,"F")</f>
        <v>0</v>
      </c>
      <c r="I3" s="166">
        <f>SUM(I$8:I1994)</f>
        <v>0</v>
      </c>
      <c r="J3" s="301"/>
    </row>
    <row r="4" spans="1:15" s="151" customFormat="1">
      <c r="A4" s="169" t="s">
        <v>148</v>
      </c>
      <c r="B4" s="170"/>
      <c r="C4" s="302" t="s">
        <v>56</v>
      </c>
      <c r="D4" s="304" t="s">
        <v>123</v>
      </c>
      <c r="E4" s="305"/>
      <c r="F4" s="306"/>
      <c r="G4" s="171"/>
      <c r="H4" s="172"/>
      <c r="I4" s="172"/>
      <c r="J4" s="173"/>
    </row>
    <row r="5" spans="1:15" s="151" customFormat="1" ht="33" customHeight="1">
      <c r="A5" s="174">
        <v>15</v>
      </c>
      <c r="B5" s="175"/>
      <c r="C5" s="303"/>
      <c r="D5" s="307"/>
      <c r="E5" s="308"/>
      <c r="F5" s="309"/>
      <c r="G5" s="176"/>
      <c r="H5" s="177"/>
      <c r="I5" s="177"/>
      <c r="J5" s="178"/>
    </row>
    <row r="6" spans="1:15" s="151" customFormat="1" ht="14.4">
      <c r="A6" s="310" t="s">
        <v>10</v>
      </c>
      <c r="B6" s="311"/>
      <c r="C6" s="312"/>
      <c r="D6" s="225" t="s">
        <v>324</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47.25" customHeight="1">
      <c r="A8" s="184" t="s">
        <v>103</v>
      </c>
      <c r="B8" s="149" t="str">
        <f>IF(C8&gt;" ","y"," ")</f>
        <v>y</v>
      </c>
      <c r="C8" s="297" t="s">
        <v>234</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170</v>
      </c>
      <c r="D10" s="156" t="s">
        <v>161</v>
      </c>
      <c r="E10" s="156" t="s">
        <v>357</v>
      </c>
      <c r="F10" s="194"/>
      <c r="G10" s="195"/>
      <c r="H10" s="195"/>
      <c r="I10" s="196"/>
      <c r="J10" s="197"/>
      <c r="M10" s="226"/>
      <c r="N10" s="226"/>
      <c r="O10" s="226"/>
    </row>
    <row r="11" spans="1:15" s="151" customFormat="1" ht="69">
      <c r="A11" s="189" t="s">
        <v>47</v>
      </c>
      <c r="B11" s="149"/>
      <c r="C11" s="156" t="s">
        <v>167</v>
      </c>
      <c r="D11" s="156" t="s">
        <v>162</v>
      </c>
      <c r="E11" s="156" t="s">
        <v>355</v>
      </c>
      <c r="F11" s="198"/>
      <c r="G11" s="199"/>
      <c r="H11" s="199"/>
      <c r="I11" s="200"/>
      <c r="J11" s="201"/>
      <c r="M11" s="226"/>
      <c r="N11" s="226"/>
      <c r="O11" s="226"/>
    </row>
    <row r="12" spans="1:15" s="151" customFormat="1" ht="69">
      <c r="A12" s="189" t="s">
        <v>163</v>
      </c>
      <c r="B12" s="149"/>
      <c r="C12" s="156" t="s">
        <v>198</v>
      </c>
      <c r="D12" s="156" t="s">
        <v>196</v>
      </c>
      <c r="E12" s="156" t="s">
        <v>356</v>
      </c>
      <c r="F12" s="198"/>
      <c r="G12" s="199"/>
      <c r="H12" s="199"/>
      <c r="I12" s="200"/>
      <c r="J12" s="201"/>
      <c r="M12" s="226"/>
      <c r="N12" s="226"/>
      <c r="O12" s="226"/>
    </row>
    <row r="13" spans="1:15" s="151" customFormat="1" ht="15.6">
      <c r="A13" s="152" t="s">
        <v>136</v>
      </c>
      <c r="B13" s="154"/>
      <c r="C13" s="203"/>
      <c r="D13" s="203"/>
      <c r="E13" s="203"/>
      <c r="F13" s="204"/>
      <c r="G13" s="205"/>
      <c r="H13" s="205"/>
      <c r="I13" s="205"/>
      <c r="J13" s="154"/>
      <c r="M13" s="226"/>
      <c r="N13" s="226"/>
      <c r="O13" s="226"/>
    </row>
    <row r="14" spans="1:15" ht="14.4">
      <c r="G14" s="208"/>
      <c r="M14" s="226"/>
      <c r="N14" s="226"/>
      <c r="O14" s="226"/>
    </row>
    <row r="15" spans="1:15" ht="14.4">
      <c r="C15" s="221" t="s">
        <v>151</v>
      </c>
      <c r="D15" s="221" t="s">
        <v>152</v>
      </c>
      <c r="E15" s="221" t="s">
        <v>153</v>
      </c>
      <c r="M15"/>
      <c r="N15"/>
      <c r="O15"/>
    </row>
    <row r="16" spans="1:15">
      <c r="C16" s="206">
        <v>2001015</v>
      </c>
      <c r="D16" s="233">
        <v>1.5</v>
      </c>
      <c r="E16" s="206" t="s">
        <v>331</v>
      </c>
    </row>
  </sheetData>
  <sheetProtection formatCells="0" formatColumns="0" formatRows="0" insertColumns="0" insertRows="0" deleteColumns="0" deleteRows="0" selectLockedCells="1"/>
  <mergeCells count="7">
    <mergeCell ref="C8:E8"/>
    <mergeCell ref="E2:E3"/>
    <mergeCell ref="J2:J3"/>
    <mergeCell ref="C4:C5"/>
    <mergeCell ref="D4:F5"/>
    <mergeCell ref="A6:C6"/>
    <mergeCell ref="F6:J6"/>
  </mergeCells>
  <dataValidations count="1">
    <dataValidation type="list" allowBlank="1" showInputMessage="1" showErrorMessage="1" sqref="G8:H8">
      <formula1>"P, PE, F"</formula1>
    </dataValidation>
  </dataValidations>
  <printOptions gridLines="1"/>
  <pageMargins left="0.4" right="0.25" top="0.75" bottom="0.75" header="0.3" footer="0.3"/>
  <pageSetup scale="75" fitToHeight="0" orientation="landscape" r:id="rId1"/>
  <headerFooter>
    <oddHeader>&amp;C&amp;"-,Bold"&amp;12&amp;F
&amp;11&amp;A</oddHeader>
    <oddFooter>&amp;L&amp;8&amp;F
Sheet: &amp;A&amp;C&amp;8Page &amp;P of &amp;N&amp;R&amp;8&amp;D</oddFooter>
  </headerFooter>
  <legacyDrawing r:id="rId2"/>
</worksheet>
</file>

<file path=xl/worksheets/sheet19.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235</v>
      </c>
      <c r="E4" s="305"/>
      <c r="F4" s="306"/>
      <c r="G4" s="171"/>
      <c r="H4" s="172"/>
      <c r="I4" s="172"/>
      <c r="J4" s="173"/>
    </row>
    <row r="5" spans="1:15" s="151" customFormat="1" ht="17.399999999999999">
      <c r="A5" s="174">
        <v>16</v>
      </c>
      <c r="B5" s="175"/>
      <c r="C5" s="303"/>
      <c r="D5" s="307"/>
      <c r="E5" s="308"/>
      <c r="F5" s="309"/>
      <c r="G5" s="176"/>
      <c r="H5" s="177"/>
      <c r="I5" s="177"/>
      <c r="J5" s="178"/>
    </row>
    <row r="6" spans="1:15" s="151" customFormat="1" ht="14.4">
      <c r="A6" s="310" t="s">
        <v>10</v>
      </c>
      <c r="B6" s="311"/>
      <c r="C6" s="312"/>
      <c r="D6" s="225" t="s">
        <v>324</v>
      </c>
      <c r="E6" s="180" t="s">
        <v>9</v>
      </c>
      <c r="F6" s="313" t="s">
        <v>358</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236</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330</v>
      </c>
      <c r="F10" s="194"/>
      <c r="G10" s="195"/>
      <c r="H10" s="195"/>
      <c r="I10" s="196"/>
      <c r="J10" s="197"/>
      <c r="M10" s="226"/>
      <c r="N10" s="226"/>
      <c r="O10" s="226"/>
    </row>
    <row r="11" spans="1:15" s="151" customFormat="1" ht="69">
      <c r="A11" s="189" t="s">
        <v>47</v>
      </c>
      <c r="B11" s="149"/>
      <c r="C11" s="156" t="s">
        <v>165</v>
      </c>
      <c r="D11" s="156" t="s">
        <v>162</v>
      </c>
      <c r="E11" s="156" t="s">
        <v>359</v>
      </c>
      <c r="F11" s="198"/>
      <c r="G11" s="199"/>
      <c r="H11" s="199"/>
      <c r="I11" s="200"/>
      <c r="J11" s="201"/>
      <c r="M11" s="226"/>
      <c r="N11" s="226"/>
      <c r="O11" s="226"/>
    </row>
    <row r="12" spans="1:15" s="151" customFormat="1" ht="82.8">
      <c r="A12" s="189" t="s">
        <v>163</v>
      </c>
      <c r="B12" s="149"/>
      <c r="C12" s="156" t="s">
        <v>197</v>
      </c>
      <c r="D12" s="156" t="s">
        <v>196</v>
      </c>
      <c r="E12" s="156" t="s">
        <v>344</v>
      </c>
      <c r="F12" s="198"/>
      <c r="G12" s="199"/>
      <c r="H12" s="199"/>
      <c r="I12" s="200"/>
      <c r="J12" s="201"/>
      <c r="M12" s="226"/>
      <c r="N12" s="226"/>
      <c r="O12" s="226"/>
    </row>
    <row r="13" spans="1:15" s="183" customFormat="1" ht="45" customHeight="1">
      <c r="A13" s="184" t="s">
        <v>104</v>
      </c>
      <c r="B13" s="149" t="str">
        <f>IF(C13&gt;" ","y"," ")</f>
        <v>y</v>
      </c>
      <c r="C13" s="297" t="s">
        <v>237</v>
      </c>
      <c r="D13" s="297"/>
      <c r="E13" s="298"/>
      <c r="F13" s="230">
        <v>40735</v>
      </c>
      <c r="G13" s="186" t="s">
        <v>24</v>
      </c>
      <c r="H13" s="186" t="str">
        <f t="shared" ref="H13" si="1">IF(G13&lt;&gt;"f",G13," ")</f>
        <v>P</v>
      </c>
      <c r="I13" s="187">
        <v>0</v>
      </c>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359</v>
      </c>
      <c r="F16" s="198"/>
      <c r="G16" s="199"/>
      <c r="H16" s="199"/>
      <c r="I16" s="200"/>
      <c r="J16" s="201"/>
      <c r="M16" s="226"/>
      <c r="N16" s="226"/>
      <c r="O16" s="226"/>
    </row>
    <row r="17" spans="1:15" s="151" customFormat="1" ht="69">
      <c r="A17" s="189" t="s">
        <v>163</v>
      </c>
      <c r="B17" s="149"/>
      <c r="C17" s="156" t="s">
        <v>198</v>
      </c>
      <c r="D17" s="156" t="s">
        <v>196</v>
      </c>
      <c r="E17" s="156" t="s">
        <v>344</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2001015</v>
      </c>
      <c r="D21" s="206">
        <v>1</v>
      </c>
      <c r="E21" s="206" t="s">
        <v>331</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xml><?xml version="1.0" encoding="utf-8"?>
<worksheet xmlns="http://schemas.openxmlformats.org/spreadsheetml/2006/main" xmlns:r="http://schemas.openxmlformats.org/officeDocument/2006/relationships">
  <sheetPr codeName="Sheet1">
    <pageSetUpPr fitToPage="1"/>
  </sheetPr>
  <dimension ref="A1:F34"/>
  <sheetViews>
    <sheetView workbookViewId="0">
      <pane ySplit="5" topLeftCell="A6" activePane="bottomLeft" state="frozen"/>
      <selection activeCell="D15" sqref="D15"/>
      <selection pane="bottomLeft" activeCell="D1" sqref="D1"/>
    </sheetView>
  </sheetViews>
  <sheetFormatPr defaultColWidth="9.109375" defaultRowHeight="14.4"/>
  <cols>
    <col min="1" max="1" width="12.109375" style="7" customWidth="1"/>
    <col min="2" max="2" width="81.33203125" style="3" customWidth="1"/>
    <col min="3" max="3" width="11.5546875" style="7" customWidth="1"/>
    <col min="4" max="4" width="19.88671875" style="7" customWidth="1"/>
    <col min="5" max="6" width="8.88671875" customWidth="1"/>
    <col min="7" max="16384" width="9.109375" style="7"/>
  </cols>
  <sheetData>
    <row r="1" spans="1:6" s="29" customFormat="1">
      <c r="A1" s="269" t="s">
        <v>221</v>
      </c>
      <c r="B1" s="270"/>
      <c r="C1" s="119" t="s">
        <v>110</v>
      </c>
      <c r="D1" s="95">
        <v>366398</v>
      </c>
      <c r="E1" s="28"/>
      <c r="F1" s="28"/>
    </row>
    <row r="2" spans="1:6" s="29" customFormat="1">
      <c r="A2" s="271"/>
      <c r="B2" s="272"/>
      <c r="C2" s="119" t="s">
        <v>111</v>
      </c>
      <c r="D2" s="95">
        <v>5156778</v>
      </c>
      <c r="E2" s="28"/>
      <c r="F2" s="28"/>
    </row>
    <row r="3" spans="1:6" s="29" customFormat="1">
      <c r="A3" s="117"/>
      <c r="B3" s="117"/>
      <c r="C3" s="117"/>
      <c r="D3" s="117"/>
      <c r="E3" s="28"/>
      <c r="F3" s="28"/>
    </row>
    <row r="4" spans="1:6" s="29" customFormat="1">
      <c r="A4" s="117"/>
      <c r="B4" s="117"/>
      <c r="C4" s="117"/>
      <c r="D4" s="117"/>
      <c r="E4" s="28"/>
      <c r="F4" s="28"/>
    </row>
    <row r="5" spans="1:6" s="5" customFormat="1" ht="15.6">
      <c r="A5" s="281" t="s">
        <v>7</v>
      </c>
      <c r="B5" s="281"/>
      <c r="C5" s="281"/>
      <c r="D5" s="281"/>
      <c r="E5"/>
      <c r="F5"/>
    </row>
    <row r="6" spans="1:6" s="6" customFormat="1" ht="20.399999999999999">
      <c r="A6" s="120"/>
      <c r="B6" s="273" t="s">
        <v>5</v>
      </c>
      <c r="C6" s="274"/>
      <c r="D6" s="275"/>
      <c r="E6"/>
      <c r="F6"/>
    </row>
    <row r="7" spans="1:6" s="6" customFormat="1" ht="20.399999999999999">
      <c r="A7" s="120"/>
      <c r="B7" s="276" t="s">
        <v>13</v>
      </c>
      <c r="C7" s="277"/>
      <c r="D7" s="278"/>
      <c r="E7"/>
      <c r="F7"/>
    </row>
    <row r="8" spans="1:6" s="6" customFormat="1" ht="51.75" customHeight="1">
      <c r="A8" s="120"/>
      <c r="B8" s="279" t="s">
        <v>15</v>
      </c>
      <c r="C8" s="279"/>
      <c r="D8" s="279"/>
      <c r="E8"/>
      <c r="F8"/>
    </row>
    <row r="9" spans="1:6" s="6" customFormat="1" ht="32.25" customHeight="1">
      <c r="A9" s="120"/>
      <c r="B9" s="280" t="s">
        <v>16</v>
      </c>
      <c r="C9" s="280"/>
      <c r="D9" s="280"/>
      <c r="E9"/>
      <c r="F9"/>
    </row>
    <row r="10" spans="1:6">
      <c r="A10" s="3"/>
    </row>
    <row r="11" spans="1:6">
      <c r="A11" s="3"/>
    </row>
    <row r="12" spans="1:6" s="29" customFormat="1">
      <c r="A12" s="25"/>
      <c r="B12" s="26"/>
      <c r="C12" s="27"/>
      <c r="D12" s="25"/>
      <c r="E12" s="28"/>
      <c r="F12" s="28"/>
    </row>
    <row r="13" spans="1:6">
      <c r="A13" s="14"/>
      <c r="B13" s="14" t="s">
        <v>11</v>
      </c>
      <c r="C13" s="8"/>
      <c r="D13" s="18" t="s">
        <v>6</v>
      </c>
    </row>
    <row r="14" spans="1:6">
      <c r="A14" s="3"/>
      <c r="C14" s="3"/>
      <c r="D14" s="3"/>
    </row>
    <row r="15" spans="1:6">
      <c r="A15" s="3"/>
      <c r="C15" s="3"/>
      <c r="D15" s="3"/>
    </row>
    <row r="16" spans="1:6" s="29" customFormat="1">
      <c r="A16" s="91"/>
      <c r="B16" s="91"/>
      <c r="C16" s="27"/>
      <c r="D16" s="25"/>
      <c r="E16" s="92"/>
      <c r="F16" s="92"/>
    </row>
    <row r="17" spans="1:6">
      <c r="A17" s="1"/>
      <c r="B17" s="18" t="s">
        <v>12</v>
      </c>
      <c r="C17" s="3"/>
      <c r="D17" s="18" t="s">
        <v>6</v>
      </c>
    </row>
    <row r="18" spans="1:6">
      <c r="A18" s="3"/>
      <c r="C18" s="3"/>
      <c r="D18" s="3"/>
    </row>
    <row r="19" spans="1:6" s="29" customFormat="1">
      <c r="A19" s="30" t="s">
        <v>14</v>
      </c>
      <c r="B19" s="31"/>
      <c r="E19" s="28"/>
      <c r="F19" s="28"/>
    </row>
    <row r="20" spans="1:6" s="29" customFormat="1">
      <c r="A20" s="32"/>
      <c r="B20" s="32"/>
      <c r="E20" s="28"/>
      <c r="F20" s="28"/>
    </row>
    <row r="21" spans="1:6" s="29" customFormat="1">
      <c r="A21" s="32"/>
      <c r="B21" s="32"/>
      <c r="E21" s="28"/>
      <c r="F21" s="28"/>
    </row>
    <row r="22" spans="1:6" s="29" customFormat="1">
      <c r="A22" s="32"/>
      <c r="B22" s="32"/>
      <c r="E22" s="28"/>
      <c r="F22" s="28"/>
    </row>
    <row r="23" spans="1:6" s="29" customFormat="1">
      <c r="A23" s="32"/>
      <c r="B23" s="32"/>
      <c r="E23" s="28"/>
      <c r="F23" s="28"/>
    </row>
    <row r="24" spans="1:6" s="29" customFormat="1">
      <c r="A24" s="32"/>
      <c r="B24" s="32"/>
      <c r="E24" s="28"/>
      <c r="F24" s="28"/>
    </row>
    <row r="25" spans="1:6" s="29" customFormat="1">
      <c r="A25" s="32"/>
      <c r="B25" s="32"/>
      <c r="E25" s="28"/>
      <c r="F25" s="28"/>
    </row>
    <row r="26" spans="1:6" s="29" customFormat="1">
      <c r="A26" s="32"/>
      <c r="B26" s="32"/>
      <c r="E26" s="28"/>
      <c r="F26" s="28"/>
    </row>
    <row r="27" spans="1:6">
      <c r="A27" s="3"/>
      <c r="C27" s="3"/>
    </row>
    <row r="28" spans="1:6" ht="17.399999999999999">
      <c r="A28" s="9"/>
      <c r="C28" s="9"/>
    </row>
    <row r="29" spans="1:6">
      <c r="A29" s="3"/>
      <c r="C29" s="3"/>
    </row>
    <row r="30" spans="1:6" ht="17.399999999999999">
      <c r="A30" s="9"/>
      <c r="C30" s="9"/>
    </row>
    <row r="31" spans="1:6">
      <c r="A31" s="4"/>
    </row>
    <row r="32" spans="1:6">
      <c r="A32" s="3"/>
    </row>
    <row r="33" spans="1:1">
      <c r="A33" s="3"/>
    </row>
    <row r="34" spans="1:1">
      <c r="A34" s="3"/>
    </row>
  </sheetData>
  <sheetProtection sheet="1" objects="1" scenarios="1" formatCells="0" formatColumns="0" formatRows="0" insertRows="0" deleteRows="0" selectLockedCells="1"/>
  <mergeCells count="6">
    <mergeCell ref="A1:B2"/>
    <mergeCell ref="B6:D6"/>
    <mergeCell ref="B7:D7"/>
    <mergeCell ref="B8:D8"/>
    <mergeCell ref="B9:D9"/>
    <mergeCell ref="A5:D5"/>
  </mergeCells>
  <pageMargins left="0.7" right="0.7" top="0.83" bottom="0.75" header="0.3" footer="0.3"/>
  <pageSetup scale="98" fitToHeight="0" orientation="landscape" r:id="rId1"/>
  <headerFooter>
    <oddHeader>&amp;C&amp;"-,Bold"&amp;12&amp;F
Sheet: &amp;A</oddHeader>
    <oddFooter>&amp;L&amp;8&amp;F
Sheet: &amp;A&amp;C&amp;8Page &amp;P of &amp;N&amp;R&amp;8&amp;D</oddFooter>
  </headerFooter>
  <legacyDrawing r:id="rId2"/>
</worksheet>
</file>

<file path=xl/worksheets/sheet20.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243</v>
      </c>
      <c r="E4" s="305"/>
      <c r="F4" s="306"/>
      <c r="G4" s="171"/>
      <c r="H4" s="172"/>
      <c r="I4" s="172"/>
      <c r="J4" s="173"/>
    </row>
    <row r="5" spans="1:15" s="151" customFormat="1" ht="17.399999999999999">
      <c r="A5" s="174">
        <v>17</v>
      </c>
      <c r="B5" s="175"/>
      <c r="C5" s="303"/>
      <c r="D5" s="307"/>
      <c r="E5" s="308"/>
      <c r="F5" s="309"/>
      <c r="G5" s="176"/>
      <c r="H5" s="177"/>
      <c r="I5" s="177"/>
      <c r="J5" s="178"/>
    </row>
    <row r="6" spans="1:15" s="151" customFormat="1" ht="14.4">
      <c r="A6" s="310" t="s">
        <v>10</v>
      </c>
      <c r="B6" s="311"/>
      <c r="C6" s="312"/>
      <c r="D6" s="225" t="s">
        <v>324</v>
      </c>
      <c r="E6" s="180" t="s">
        <v>9</v>
      </c>
      <c r="F6" s="313" t="s">
        <v>360</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248</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351</v>
      </c>
      <c r="F10" s="194"/>
      <c r="G10" s="195"/>
      <c r="H10" s="195"/>
      <c r="I10" s="196"/>
      <c r="J10" s="197"/>
      <c r="M10" s="226"/>
      <c r="N10" s="226"/>
      <c r="O10" s="226"/>
    </row>
    <row r="11" spans="1:15" s="151" customFormat="1" ht="69">
      <c r="A11" s="189" t="s">
        <v>47</v>
      </c>
      <c r="B11" s="149"/>
      <c r="C11" s="156" t="s">
        <v>165</v>
      </c>
      <c r="D11" s="156" t="s">
        <v>162</v>
      </c>
      <c r="E11" s="156" t="s">
        <v>361</v>
      </c>
      <c r="F11" s="198"/>
      <c r="G11" s="199"/>
      <c r="H11" s="199"/>
      <c r="I11" s="200"/>
      <c r="J11" s="201"/>
      <c r="M11" s="226"/>
      <c r="N11" s="226"/>
      <c r="O11" s="226"/>
    </row>
    <row r="12" spans="1:15" s="151" customFormat="1" ht="82.8">
      <c r="A12" s="189" t="s">
        <v>163</v>
      </c>
      <c r="B12" s="149"/>
      <c r="C12" s="156" t="s">
        <v>197</v>
      </c>
      <c r="D12" s="156" t="s">
        <v>196</v>
      </c>
      <c r="E12" s="156" t="s">
        <v>362</v>
      </c>
      <c r="F12" s="198"/>
      <c r="G12" s="199"/>
      <c r="H12" s="199"/>
      <c r="I12" s="200"/>
      <c r="J12" s="201"/>
      <c r="M12" s="226"/>
      <c r="N12" s="226"/>
      <c r="O12" s="226"/>
    </row>
    <row r="13" spans="1:15" s="183" customFormat="1" ht="45" customHeight="1">
      <c r="A13" s="184" t="s">
        <v>104</v>
      </c>
      <c r="B13" s="149" t="str">
        <f>IF(C13&gt;" ","y"," ")</f>
        <v>y</v>
      </c>
      <c r="C13" s="297" t="s">
        <v>245</v>
      </c>
      <c r="D13" s="297"/>
      <c r="E13" s="298"/>
      <c r="F13" s="230">
        <v>40735</v>
      </c>
      <c r="G13" s="186" t="s">
        <v>24</v>
      </c>
      <c r="H13" s="186" t="str">
        <f t="shared" ref="H13" si="1">IF(G13&lt;&gt;"f",G13," ")</f>
        <v>P</v>
      </c>
      <c r="I13" s="187">
        <v>0</v>
      </c>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351</v>
      </c>
      <c r="F15" s="194"/>
      <c r="G15" s="195"/>
      <c r="H15" s="195"/>
      <c r="I15" s="196"/>
      <c r="J15" s="197"/>
      <c r="M15" s="226"/>
      <c r="N15" s="226"/>
      <c r="O15" s="226"/>
    </row>
    <row r="16" spans="1:15" s="151" customFormat="1" ht="69">
      <c r="A16" s="189" t="s">
        <v>47</v>
      </c>
      <c r="B16" s="149"/>
      <c r="C16" s="156" t="s">
        <v>167</v>
      </c>
      <c r="D16" s="156" t="s">
        <v>162</v>
      </c>
      <c r="E16" s="156" t="s">
        <v>361</v>
      </c>
      <c r="F16" s="198"/>
      <c r="G16" s="199"/>
      <c r="H16" s="199"/>
      <c r="I16" s="200"/>
      <c r="J16" s="201"/>
      <c r="M16" s="226"/>
      <c r="N16" s="226"/>
      <c r="O16" s="226"/>
    </row>
    <row r="17" spans="1:15" s="151" customFormat="1" ht="69">
      <c r="A17" s="189" t="s">
        <v>163</v>
      </c>
      <c r="B17" s="149"/>
      <c r="C17" s="156" t="s">
        <v>198</v>
      </c>
      <c r="D17" s="156" t="s">
        <v>196</v>
      </c>
      <c r="E17" s="156" t="s">
        <v>362</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5043145</v>
      </c>
      <c r="D21" s="206">
        <v>1</v>
      </c>
      <c r="E21" s="206" t="s">
        <v>363</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1.xml><?xml version="1.0" encoding="utf-8"?>
<worksheet xmlns="http://schemas.openxmlformats.org/spreadsheetml/2006/main" xmlns:r="http://schemas.openxmlformats.org/officeDocument/2006/relationships">
  <sheetPr>
    <tabColor theme="7" tint="-0.249977111117893"/>
    <pageSetUpPr fitToPage="1"/>
  </sheetPr>
  <dimension ref="A1:O20"/>
  <sheetViews>
    <sheetView zoomScale="75" zoomScaleNormal="75" workbookViewId="0">
      <pane ySplit="7" topLeftCell="A8" activePane="bottomLeft" state="frozen"/>
      <selection activeCell="E12" sqref="E12"/>
      <selection pane="bottomLeft" activeCell="F14" sqref="F14"/>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244</v>
      </c>
      <c r="E4" s="305"/>
      <c r="F4" s="306"/>
      <c r="G4" s="171"/>
      <c r="H4" s="172"/>
      <c r="I4" s="172"/>
      <c r="J4" s="173"/>
    </row>
    <row r="5" spans="1:15" s="151" customFormat="1" ht="17.399999999999999">
      <c r="A5" s="174">
        <v>18</v>
      </c>
      <c r="B5" s="175"/>
      <c r="C5" s="303"/>
      <c r="D5" s="307"/>
      <c r="E5" s="308"/>
      <c r="F5" s="309"/>
      <c r="G5" s="176"/>
      <c r="H5" s="177"/>
      <c r="I5" s="177"/>
      <c r="J5" s="178"/>
    </row>
    <row r="6" spans="1:15" s="151" customFormat="1" ht="14.4">
      <c r="A6" s="310" t="s">
        <v>10</v>
      </c>
      <c r="B6" s="311"/>
      <c r="C6" s="312"/>
      <c r="D6" s="225" t="s">
        <v>324</v>
      </c>
      <c r="E6" s="180" t="s">
        <v>9</v>
      </c>
      <c r="F6" s="313" t="s">
        <v>364</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246</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330</v>
      </c>
      <c r="F10" s="194"/>
      <c r="G10" s="195"/>
      <c r="H10" s="195"/>
      <c r="I10" s="196"/>
      <c r="J10" s="197"/>
      <c r="M10" s="226"/>
      <c r="N10" s="226"/>
      <c r="O10" s="226"/>
    </row>
    <row r="11" spans="1:15" s="151" customFormat="1" ht="69">
      <c r="A11" s="189" t="s">
        <v>47</v>
      </c>
      <c r="B11" s="149"/>
      <c r="C11" s="156" t="s">
        <v>165</v>
      </c>
      <c r="D11" s="156" t="s">
        <v>162</v>
      </c>
      <c r="E11" s="156" t="s">
        <v>365</v>
      </c>
      <c r="F11" s="198"/>
      <c r="G11" s="199"/>
      <c r="H11" s="199"/>
      <c r="I11" s="200"/>
      <c r="J11" s="201"/>
      <c r="M11" s="226"/>
      <c r="N11" s="226"/>
      <c r="O11" s="226"/>
    </row>
    <row r="12" spans="1:15" s="151" customFormat="1" ht="82.8">
      <c r="A12" s="189" t="s">
        <v>163</v>
      </c>
      <c r="B12" s="149"/>
      <c r="C12" s="156" t="s">
        <v>197</v>
      </c>
      <c r="D12" s="156" t="s">
        <v>196</v>
      </c>
      <c r="E12" s="156" t="s">
        <v>366</v>
      </c>
      <c r="F12" s="198"/>
      <c r="G12" s="199"/>
      <c r="H12" s="199"/>
      <c r="I12" s="200"/>
      <c r="J12" s="201"/>
      <c r="M12" s="226"/>
      <c r="N12" s="226"/>
      <c r="O12" s="226"/>
    </row>
    <row r="13" spans="1:15" s="183" customFormat="1" ht="45" customHeight="1">
      <c r="A13" s="184" t="s">
        <v>104</v>
      </c>
      <c r="B13" s="149" t="str">
        <f>IF(C13&gt;" ","y"," ")</f>
        <v>y</v>
      </c>
      <c r="C13" s="297" t="s">
        <v>247</v>
      </c>
      <c r="D13" s="297"/>
      <c r="E13" s="298"/>
      <c r="F13" s="260">
        <v>40758</v>
      </c>
      <c r="G13" s="186" t="s">
        <v>24</v>
      </c>
      <c r="H13" s="186" t="s">
        <v>66</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259" t="s">
        <v>609</v>
      </c>
      <c r="F15" s="194"/>
      <c r="G15" s="195"/>
      <c r="H15" s="195"/>
      <c r="I15" s="196"/>
      <c r="J15" s="197"/>
      <c r="M15" s="226"/>
      <c r="N15" s="226"/>
      <c r="O15" s="226"/>
    </row>
    <row r="16" spans="1:15" s="151" customFormat="1" ht="69">
      <c r="A16" s="189" t="s">
        <v>47</v>
      </c>
      <c r="B16" s="149"/>
      <c r="C16" s="156" t="s">
        <v>167</v>
      </c>
      <c r="D16" s="156" t="s">
        <v>162</v>
      </c>
      <c r="E16" s="259" t="s">
        <v>610</v>
      </c>
      <c r="F16" s="198"/>
      <c r="G16" s="199"/>
      <c r="H16" s="199"/>
      <c r="I16" s="200"/>
      <c r="J16" s="201"/>
      <c r="M16" s="226"/>
      <c r="N16" s="226"/>
      <c r="O16" s="226"/>
    </row>
    <row r="17" spans="1:15" s="151" customFormat="1" ht="69">
      <c r="A17" s="189" t="s">
        <v>163</v>
      </c>
      <c r="B17" s="149"/>
      <c r="C17" s="156" t="s">
        <v>198</v>
      </c>
      <c r="D17" s="156" t="s">
        <v>196</v>
      </c>
      <c r="E17" s="259" t="s">
        <v>611</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2.xml><?xml version="1.0" encoding="utf-8"?>
<worksheet xmlns="http://schemas.openxmlformats.org/spreadsheetml/2006/main" xmlns:r="http://schemas.openxmlformats.org/officeDocument/2006/relationships">
  <sheetPr>
    <tabColor rgb="FF7030A0"/>
    <pageSetUpPr fitToPage="1"/>
  </sheetPr>
  <dimension ref="A1:O24"/>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250</v>
      </c>
      <c r="E4" s="305"/>
      <c r="F4" s="306"/>
      <c r="G4" s="171"/>
      <c r="H4" s="172"/>
      <c r="I4" s="172"/>
      <c r="J4" s="173"/>
    </row>
    <row r="5" spans="1:15" s="151" customFormat="1" ht="17.399999999999999">
      <c r="A5" s="174">
        <v>19</v>
      </c>
      <c r="B5" s="175"/>
      <c r="C5" s="303"/>
      <c r="D5" s="307"/>
      <c r="E5" s="308"/>
      <c r="F5" s="309"/>
      <c r="G5" s="176"/>
      <c r="H5" s="177"/>
      <c r="I5" s="177"/>
      <c r="J5" s="178"/>
    </row>
    <row r="6" spans="1:15" s="151" customFormat="1" ht="14.4">
      <c r="A6" s="310" t="s">
        <v>10</v>
      </c>
      <c r="B6" s="311"/>
      <c r="C6" s="312"/>
      <c r="D6" s="225" t="s">
        <v>324</v>
      </c>
      <c r="E6" s="180" t="s">
        <v>9</v>
      </c>
      <c r="F6" s="313" t="s">
        <v>364</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251</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330</v>
      </c>
      <c r="F10" s="194"/>
      <c r="G10" s="195"/>
      <c r="H10" s="195"/>
      <c r="I10" s="196"/>
      <c r="J10" s="197"/>
      <c r="M10" s="226"/>
      <c r="N10" s="226"/>
      <c r="O10" s="226"/>
    </row>
    <row r="11" spans="1:15" s="151" customFormat="1" ht="69">
      <c r="A11" s="189" t="s">
        <v>47</v>
      </c>
      <c r="B11" s="149"/>
      <c r="C11" s="156" t="s">
        <v>165</v>
      </c>
      <c r="D11" s="156" t="s">
        <v>162</v>
      </c>
      <c r="E11" s="156" t="s">
        <v>378</v>
      </c>
      <c r="F11" s="198"/>
      <c r="G11" s="199"/>
      <c r="H11" s="199"/>
      <c r="I11" s="200"/>
      <c r="J11" s="201"/>
      <c r="M11" s="226"/>
      <c r="N11" s="226"/>
      <c r="O11" s="226"/>
    </row>
    <row r="12" spans="1:15" s="151" customFormat="1" ht="82.8">
      <c r="A12" s="189" t="s">
        <v>163</v>
      </c>
      <c r="B12" s="149"/>
      <c r="C12" s="156" t="s">
        <v>197</v>
      </c>
      <c r="D12" s="156" t="s">
        <v>196</v>
      </c>
      <c r="E12" s="156" t="s">
        <v>377</v>
      </c>
      <c r="F12" s="198"/>
      <c r="G12" s="199"/>
      <c r="H12" s="199"/>
      <c r="I12" s="200"/>
      <c r="J12" s="201"/>
      <c r="M12" s="226"/>
      <c r="N12" s="226"/>
      <c r="O12" s="226"/>
    </row>
    <row r="13" spans="1:15" s="183" customFormat="1" ht="45" customHeight="1">
      <c r="A13" s="184" t="s">
        <v>104</v>
      </c>
      <c r="B13" s="149" t="str">
        <f>IF(C13&gt;" ","y"," ")</f>
        <v>y</v>
      </c>
      <c r="C13" s="297" t="s">
        <v>252</v>
      </c>
      <c r="D13" s="297"/>
      <c r="E13" s="298"/>
      <c r="F13" s="230">
        <v>40735</v>
      </c>
      <c r="G13" s="186" t="s">
        <v>24</v>
      </c>
      <c r="H13" s="186" t="str">
        <f t="shared" ref="H13" si="1">IF(G13&lt;&gt;"f",G13," ")</f>
        <v>P</v>
      </c>
      <c r="I13" s="187">
        <v>0</v>
      </c>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378</v>
      </c>
      <c r="F16" s="198"/>
      <c r="G16" s="199"/>
      <c r="H16" s="199"/>
      <c r="I16" s="200"/>
      <c r="J16" s="201"/>
      <c r="M16" s="226"/>
      <c r="N16" s="226"/>
      <c r="O16" s="226"/>
    </row>
    <row r="17" spans="1:15" s="151" customFormat="1" ht="69">
      <c r="A17" s="189" t="s">
        <v>163</v>
      </c>
      <c r="B17" s="149"/>
      <c r="C17" s="156" t="s">
        <v>198</v>
      </c>
      <c r="D17" s="156" t="s">
        <v>196</v>
      </c>
      <c r="E17" s="156" t="s">
        <v>377</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F20" s="234" t="s">
        <v>368</v>
      </c>
      <c r="M20"/>
      <c r="N20"/>
      <c r="O20"/>
    </row>
    <row r="21" spans="1:15">
      <c r="C21" s="206">
        <v>2291380</v>
      </c>
      <c r="D21" s="206">
        <v>1</v>
      </c>
      <c r="E21" s="206" t="s">
        <v>375</v>
      </c>
      <c r="F21" s="231" t="s">
        <v>376</v>
      </c>
    </row>
    <row r="22" spans="1:15">
      <c r="F22" s="231"/>
    </row>
    <row r="23" spans="1:15">
      <c r="F23" s="231"/>
    </row>
    <row r="24" spans="1:15">
      <c r="F24" s="231"/>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3.xml><?xml version="1.0" encoding="utf-8"?>
<worksheet xmlns="http://schemas.openxmlformats.org/spreadsheetml/2006/main" xmlns:r="http://schemas.openxmlformats.org/officeDocument/2006/relationships">
  <sheetPr>
    <tabColor rgb="FF7030A0"/>
    <pageSetUpPr fitToPage="1"/>
  </sheetPr>
  <dimension ref="A1:O24"/>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374</v>
      </c>
      <c r="E4" s="305"/>
      <c r="F4" s="306"/>
      <c r="G4" s="171"/>
      <c r="H4" s="172"/>
      <c r="I4" s="172"/>
      <c r="J4" s="173"/>
    </row>
    <row r="5" spans="1:15" s="151" customFormat="1" ht="17.399999999999999">
      <c r="A5" s="174">
        <v>20</v>
      </c>
      <c r="B5" s="175"/>
      <c r="C5" s="303"/>
      <c r="D5" s="307"/>
      <c r="E5" s="308"/>
      <c r="F5" s="309"/>
      <c r="G5" s="176"/>
      <c r="H5" s="177"/>
      <c r="I5" s="177"/>
      <c r="J5" s="178"/>
    </row>
    <row r="6" spans="1:15" s="151" customFormat="1" ht="14.4">
      <c r="A6" s="310" t="s">
        <v>10</v>
      </c>
      <c r="B6" s="311"/>
      <c r="C6" s="312"/>
      <c r="D6" s="225" t="s">
        <v>324</v>
      </c>
      <c r="E6" s="180" t="s">
        <v>9</v>
      </c>
      <c r="F6" s="313" t="s">
        <v>364</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253</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330</v>
      </c>
      <c r="F10" s="194"/>
      <c r="G10" s="195"/>
      <c r="H10" s="195"/>
      <c r="I10" s="196"/>
      <c r="J10" s="197"/>
      <c r="M10" s="226"/>
      <c r="N10" s="226"/>
      <c r="O10" s="226"/>
    </row>
    <row r="11" spans="1:15" s="151" customFormat="1" ht="69">
      <c r="A11" s="189" t="s">
        <v>47</v>
      </c>
      <c r="B11" s="149"/>
      <c r="C11" s="156" t="s">
        <v>165</v>
      </c>
      <c r="D11" s="156" t="s">
        <v>162</v>
      </c>
      <c r="E11" s="156" t="s">
        <v>369</v>
      </c>
      <c r="F11" s="198"/>
      <c r="G11" s="199"/>
      <c r="H11" s="199"/>
      <c r="I11" s="200"/>
      <c r="J11" s="201"/>
      <c r="M11" s="226"/>
      <c r="N11" s="226"/>
      <c r="O11" s="226"/>
    </row>
    <row r="12" spans="1:15" s="151" customFormat="1" ht="82.8">
      <c r="A12" s="189" t="s">
        <v>163</v>
      </c>
      <c r="B12" s="149"/>
      <c r="C12" s="156" t="s">
        <v>197</v>
      </c>
      <c r="D12" s="156" t="s">
        <v>196</v>
      </c>
      <c r="E12" s="156" t="s">
        <v>367</v>
      </c>
      <c r="F12" s="198"/>
      <c r="G12" s="199"/>
      <c r="H12" s="199"/>
      <c r="I12" s="200"/>
      <c r="J12" s="201"/>
      <c r="M12" s="226"/>
      <c r="N12" s="226"/>
      <c r="O12" s="226"/>
    </row>
    <row r="13" spans="1:15" s="183" customFormat="1" ht="45" customHeight="1">
      <c r="A13" s="184" t="s">
        <v>104</v>
      </c>
      <c r="B13" s="149" t="str">
        <f>IF(C13&gt;" ","y"," ")</f>
        <v>y</v>
      </c>
      <c r="C13" s="297" t="s">
        <v>254</v>
      </c>
      <c r="D13" s="297"/>
      <c r="E13" s="298"/>
      <c r="F13" s="230">
        <v>40735</v>
      </c>
      <c r="G13" s="186" t="s">
        <v>24</v>
      </c>
      <c r="H13" s="186" t="str">
        <f t="shared" ref="H13" si="1">IF(G13&lt;&gt;"f",G13," ")</f>
        <v>P</v>
      </c>
      <c r="I13" s="187">
        <v>0</v>
      </c>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369</v>
      </c>
      <c r="F16" s="198"/>
      <c r="G16" s="199"/>
      <c r="H16" s="199"/>
      <c r="I16" s="200"/>
      <c r="J16" s="201"/>
      <c r="M16" s="226"/>
      <c r="N16" s="226"/>
      <c r="O16" s="226"/>
    </row>
    <row r="17" spans="1:15" s="151" customFormat="1" ht="69">
      <c r="A17" s="189" t="s">
        <v>163</v>
      </c>
      <c r="B17" s="149"/>
      <c r="C17" s="156" t="s">
        <v>198</v>
      </c>
      <c r="D17" s="156" t="s">
        <v>196</v>
      </c>
      <c r="E17" s="156" t="s">
        <v>367</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2001043</v>
      </c>
      <c r="D21" s="206">
        <v>500</v>
      </c>
      <c r="E21" s="206" t="s">
        <v>363</v>
      </c>
      <c r="F21" s="231">
        <v>29.96</v>
      </c>
    </row>
    <row r="22" spans="1:15">
      <c r="D22" s="206">
        <v>1</v>
      </c>
      <c r="E22" s="206" t="s">
        <v>331</v>
      </c>
      <c r="F22" s="231">
        <v>19.07</v>
      </c>
    </row>
    <row r="23" spans="1:15">
      <c r="D23" s="206">
        <v>50000</v>
      </c>
      <c r="E23" s="206" t="s">
        <v>363</v>
      </c>
      <c r="F23" s="231">
        <v>17.47</v>
      </c>
    </row>
    <row r="24" spans="1:15">
      <c r="D24" s="206">
        <v>40</v>
      </c>
      <c r="E24" s="206" t="s">
        <v>331</v>
      </c>
      <c r="F24" s="231">
        <v>16.079999999999998</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4.xml><?xml version="1.0" encoding="utf-8"?>
<worksheet xmlns="http://schemas.openxmlformats.org/spreadsheetml/2006/main" xmlns:r="http://schemas.openxmlformats.org/officeDocument/2006/relationships">
  <sheetPr>
    <tabColor rgb="FF7030A0"/>
    <pageSetUpPr fitToPage="1"/>
  </sheetPr>
  <dimension ref="A1:O20"/>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128</v>
      </c>
      <c r="E4" s="305"/>
      <c r="F4" s="306"/>
      <c r="G4" s="171"/>
      <c r="H4" s="172"/>
      <c r="I4" s="172"/>
      <c r="J4" s="173"/>
    </row>
    <row r="5" spans="1:15" s="151" customFormat="1" ht="33" customHeight="1">
      <c r="A5" s="174">
        <v>22</v>
      </c>
      <c r="B5" s="175"/>
      <c r="C5" s="303"/>
      <c r="D5" s="307"/>
      <c r="E5" s="308"/>
      <c r="F5" s="309"/>
      <c r="G5" s="176"/>
      <c r="H5" s="177"/>
      <c r="I5" s="177"/>
      <c r="J5" s="178"/>
    </row>
    <row r="6" spans="1:15" s="151" customFormat="1" ht="14.4">
      <c r="A6" s="310" t="s">
        <v>10</v>
      </c>
      <c r="B6" s="311"/>
      <c r="C6" s="312"/>
      <c r="D6" s="225" t="s">
        <v>324</v>
      </c>
      <c r="E6" s="180" t="s">
        <v>9</v>
      </c>
      <c r="F6" s="313" t="s">
        <v>364</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45.75" customHeight="1">
      <c r="A8" s="184" t="s">
        <v>103</v>
      </c>
      <c r="B8" s="149" t="str">
        <f>IF(C8&gt;" ","y"," ")</f>
        <v>y</v>
      </c>
      <c r="C8" s="297" t="s">
        <v>255</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380</v>
      </c>
      <c r="F10" s="194"/>
      <c r="G10" s="195"/>
      <c r="H10" s="195"/>
      <c r="I10" s="196"/>
      <c r="J10" s="197"/>
      <c r="M10" s="226"/>
      <c r="N10" s="226"/>
      <c r="O10" s="226"/>
    </row>
    <row r="11" spans="1:15" s="151" customFormat="1" ht="41.4">
      <c r="A11" s="189" t="s">
        <v>47</v>
      </c>
      <c r="B11" s="149"/>
      <c r="C11" s="156" t="s">
        <v>260</v>
      </c>
      <c r="D11" s="156" t="s">
        <v>263</v>
      </c>
      <c r="E11" s="156" t="s">
        <v>160</v>
      </c>
      <c r="F11" s="198"/>
      <c r="G11" s="199"/>
      <c r="H11" s="199"/>
      <c r="I11" s="200"/>
      <c r="J11" s="201"/>
      <c r="M11" s="226"/>
      <c r="N11" s="226"/>
      <c r="O11" s="226"/>
    </row>
    <row r="12" spans="1:15" s="151" customFormat="1" ht="27.6">
      <c r="A12" s="189" t="s">
        <v>163</v>
      </c>
      <c r="B12" s="149"/>
      <c r="C12" s="156" t="s">
        <v>261</v>
      </c>
      <c r="D12" s="156" t="s">
        <v>262</v>
      </c>
      <c r="E12" s="156" t="s">
        <v>160</v>
      </c>
      <c r="F12" s="198"/>
      <c r="G12" s="199"/>
      <c r="H12" s="199"/>
      <c r="I12" s="200"/>
      <c r="J12" s="201"/>
      <c r="M12" s="226"/>
      <c r="N12" s="226"/>
      <c r="O12" s="226"/>
    </row>
    <row r="13" spans="1:15" s="183" customFormat="1" ht="45" customHeight="1">
      <c r="A13" s="184" t="s">
        <v>104</v>
      </c>
      <c r="B13" s="149" t="str">
        <f>IF(C13&gt;" ","y"," ")</f>
        <v>y</v>
      </c>
      <c r="C13" s="297" t="s">
        <v>256</v>
      </c>
      <c r="D13" s="297"/>
      <c r="E13" s="298"/>
      <c r="F13" s="230">
        <v>40735</v>
      </c>
      <c r="G13" s="186" t="s">
        <v>24</v>
      </c>
      <c r="H13" s="186" t="str">
        <f t="shared" ref="H13" si="1">IF(G13&lt;&gt;"f",G13," ")</f>
        <v>P</v>
      </c>
      <c r="I13" s="187">
        <v>0</v>
      </c>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379</v>
      </c>
      <c r="F15" s="194"/>
      <c r="G15" s="195"/>
      <c r="H15" s="195"/>
      <c r="I15" s="196"/>
      <c r="J15" s="197"/>
      <c r="M15" s="226"/>
      <c r="N15" s="226"/>
      <c r="O15" s="226"/>
    </row>
    <row r="16" spans="1:15" s="151" customFormat="1" ht="41.4">
      <c r="A16" s="189" t="s">
        <v>47</v>
      </c>
      <c r="B16" s="149"/>
      <c r="C16" s="156" t="s">
        <v>260</v>
      </c>
      <c r="D16" s="156" t="s">
        <v>263</v>
      </c>
      <c r="E16" s="156" t="s">
        <v>160</v>
      </c>
      <c r="F16" s="198"/>
      <c r="G16" s="199"/>
      <c r="H16" s="199"/>
      <c r="I16" s="200"/>
      <c r="J16" s="201"/>
      <c r="M16" s="226"/>
      <c r="N16" s="226"/>
      <c r="O16" s="226"/>
    </row>
    <row r="17" spans="1:15" s="151" customFormat="1" ht="27.6">
      <c r="A17" s="189" t="s">
        <v>163</v>
      </c>
      <c r="B17" s="149"/>
      <c r="C17" s="156" t="s">
        <v>261</v>
      </c>
      <c r="D17" s="156" t="s">
        <v>262</v>
      </c>
      <c r="E17" s="156" t="s">
        <v>160</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5.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14"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257</v>
      </c>
      <c r="E4" s="305"/>
      <c r="F4" s="306"/>
      <c r="G4" s="171"/>
      <c r="H4" s="172"/>
      <c r="I4" s="172"/>
      <c r="J4" s="173"/>
    </row>
    <row r="5" spans="1:15" s="151" customFormat="1" ht="33" customHeight="1">
      <c r="A5" s="174">
        <v>23</v>
      </c>
      <c r="B5" s="175"/>
      <c r="C5" s="303"/>
      <c r="D5" s="307"/>
      <c r="E5" s="308"/>
      <c r="F5" s="309"/>
      <c r="G5" s="176"/>
      <c r="H5" s="177"/>
      <c r="I5" s="177"/>
      <c r="J5" s="178"/>
    </row>
    <row r="6" spans="1:15" s="151" customFormat="1" ht="14.4">
      <c r="A6" s="310" t="s">
        <v>10</v>
      </c>
      <c r="B6" s="311"/>
      <c r="C6" s="312"/>
      <c r="D6" s="225" t="s">
        <v>324</v>
      </c>
      <c r="E6" s="180" t="s">
        <v>9</v>
      </c>
      <c r="F6" s="313" t="s">
        <v>364</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258</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381</v>
      </c>
      <c r="F10" s="194"/>
      <c r="G10" s="195"/>
      <c r="H10" s="195"/>
      <c r="I10" s="196"/>
      <c r="J10" s="197"/>
      <c r="M10" s="226"/>
      <c r="N10" s="226"/>
      <c r="O10" s="226"/>
    </row>
    <row r="11" spans="1:15" s="151" customFormat="1" ht="41.4">
      <c r="A11" s="189" t="s">
        <v>47</v>
      </c>
      <c r="B11" s="149"/>
      <c r="C11" s="156" t="s">
        <v>260</v>
      </c>
      <c r="D11" s="156" t="s">
        <v>263</v>
      </c>
      <c r="E11" s="156" t="s">
        <v>381</v>
      </c>
      <c r="F11" s="198"/>
      <c r="G11" s="199"/>
      <c r="H11" s="199"/>
      <c r="I11" s="200"/>
      <c r="J11" s="201"/>
      <c r="M11" s="226"/>
      <c r="N11" s="226"/>
      <c r="O11" s="226"/>
    </row>
    <row r="12" spans="1:15" s="151" customFormat="1" ht="27.6">
      <c r="A12" s="189" t="s">
        <v>163</v>
      </c>
      <c r="B12" s="149"/>
      <c r="C12" s="156" t="s">
        <v>261</v>
      </c>
      <c r="D12" s="156" t="s">
        <v>262</v>
      </c>
      <c r="E12" s="156" t="s">
        <v>381</v>
      </c>
      <c r="F12" s="198"/>
      <c r="G12" s="199"/>
      <c r="H12" s="199"/>
      <c r="I12" s="200"/>
      <c r="J12" s="201"/>
      <c r="M12" s="226"/>
      <c r="N12" s="226"/>
      <c r="O12" s="226"/>
    </row>
    <row r="13" spans="1:15" s="183" customFormat="1" ht="45" customHeight="1">
      <c r="A13" s="184" t="s">
        <v>104</v>
      </c>
      <c r="B13" s="149" t="str">
        <f>IF(C13&gt;" ","y"," ")</f>
        <v>y</v>
      </c>
      <c r="C13" s="297" t="s">
        <v>259</v>
      </c>
      <c r="D13" s="297"/>
      <c r="E13" s="298"/>
      <c r="F13" s="230">
        <v>40735</v>
      </c>
      <c r="G13" s="186" t="s">
        <v>24</v>
      </c>
      <c r="H13" s="186" t="str">
        <f t="shared" ref="H13" si="1">IF(G13&lt;&gt;"f",G13," ")</f>
        <v>P</v>
      </c>
      <c r="I13" s="187">
        <v>0</v>
      </c>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382</v>
      </c>
      <c r="F15" s="194"/>
      <c r="G15" s="195"/>
      <c r="H15" s="195"/>
      <c r="I15" s="196"/>
      <c r="J15" s="197"/>
      <c r="M15" s="226"/>
      <c r="N15" s="226"/>
      <c r="O15" s="226"/>
    </row>
    <row r="16" spans="1:15" s="151" customFormat="1" ht="41.4">
      <c r="A16" s="189" t="s">
        <v>47</v>
      </c>
      <c r="B16" s="149"/>
      <c r="C16" s="156" t="s">
        <v>260</v>
      </c>
      <c r="D16" s="156" t="s">
        <v>263</v>
      </c>
      <c r="E16" s="156" t="s">
        <v>382</v>
      </c>
      <c r="F16" s="198"/>
      <c r="G16" s="199"/>
      <c r="H16" s="199"/>
      <c r="I16" s="200"/>
      <c r="J16" s="201"/>
      <c r="M16" s="226"/>
      <c r="N16" s="226"/>
      <c r="O16" s="226"/>
    </row>
    <row r="17" spans="1:15" s="151" customFormat="1" ht="27.6">
      <c r="A17" s="189" t="s">
        <v>163</v>
      </c>
      <c r="B17" s="149"/>
      <c r="C17" s="156" t="s">
        <v>261</v>
      </c>
      <c r="D17" s="156" t="s">
        <v>262</v>
      </c>
      <c r="E17" s="156" t="s">
        <v>382</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2001015</v>
      </c>
      <c r="D21" s="235">
        <v>10000</v>
      </c>
      <c r="E21" s="206" t="s">
        <v>383</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6.xml><?xml version="1.0" encoding="utf-8"?>
<worksheet xmlns="http://schemas.openxmlformats.org/spreadsheetml/2006/main" xmlns:r="http://schemas.openxmlformats.org/officeDocument/2006/relationships">
  <sheetPr>
    <tabColor rgb="FF7030A0"/>
    <pageSetUpPr fitToPage="1"/>
  </sheetPr>
  <dimension ref="A1:O22"/>
  <sheetViews>
    <sheetView zoomScale="75" zoomScaleNormal="75" workbookViewId="0">
      <pane ySplit="7" topLeftCell="A8" activePane="bottomLeft" state="frozen"/>
      <selection activeCell="E12" sqref="E12"/>
      <selection pane="bottomLeft" activeCell="H8" sqref="H8"/>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130</v>
      </c>
      <c r="E4" s="305"/>
      <c r="F4" s="306"/>
      <c r="G4" s="171"/>
      <c r="H4" s="172"/>
      <c r="I4" s="172"/>
      <c r="J4" s="173"/>
    </row>
    <row r="5" spans="1:15" s="151" customFormat="1" ht="17.399999999999999">
      <c r="A5" s="174">
        <v>24</v>
      </c>
      <c r="B5" s="175"/>
      <c r="C5" s="303"/>
      <c r="D5" s="307"/>
      <c r="E5" s="308"/>
      <c r="F5" s="309"/>
      <c r="G5" s="176"/>
      <c r="H5" s="177"/>
      <c r="I5" s="177"/>
      <c r="J5" s="178"/>
    </row>
    <row r="6" spans="1:15" s="151" customFormat="1" ht="14.4">
      <c r="A6" s="310" t="s">
        <v>10</v>
      </c>
      <c r="B6" s="311"/>
      <c r="C6" s="312"/>
      <c r="D6" s="225" t="s">
        <v>324</v>
      </c>
      <c r="E6" s="180" t="s">
        <v>9</v>
      </c>
      <c r="F6" s="313" t="s">
        <v>360</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264</v>
      </c>
      <c r="D8" s="297"/>
      <c r="E8" s="298"/>
      <c r="F8" s="229" t="s">
        <v>591</v>
      </c>
      <c r="G8" s="186" t="s">
        <v>24</v>
      </c>
      <c r="H8" s="186" t="s">
        <v>24</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384</v>
      </c>
      <c r="F10" s="194"/>
      <c r="G10" s="195"/>
      <c r="H10" s="195"/>
      <c r="I10" s="196"/>
      <c r="J10" s="197"/>
      <c r="M10" s="226"/>
      <c r="N10" s="226"/>
      <c r="O10" s="226"/>
    </row>
    <row r="11" spans="1:15" s="151" customFormat="1" ht="41.4">
      <c r="A11" s="189" t="s">
        <v>47</v>
      </c>
      <c r="B11" s="149"/>
      <c r="C11" s="156" t="s">
        <v>260</v>
      </c>
      <c r="D11" s="156" t="s">
        <v>263</v>
      </c>
      <c r="E11" s="156" t="s">
        <v>384</v>
      </c>
      <c r="F11" s="198"/>
      <c r="G11" s="199"/>
      <c r="H11" s="199"/>
      <c r="I11" s="200"/>
      <c r="J11" s="201"/>
      <c r="M11" s="226"/>
      <c r="N11" s="226"/>
      <c r="O11" s="226"/>
    </row>
    <row r="12" spans="1:15" s="151" customFormat="1" ht="27.6">
      <c r="A12" s="189" t="s">
        <v>163</v>
      </c>
      <c r="B12" s="149"/>
      <c r="C12" s="156" t="s">
        <v>261</v>
      </c>
      <c r="D12" s="156" t="s">
        <v>262</v>
      </c>
      <c r="E12" s="156" t="s">
        <v>384</v>
      </c>
      <c r="F12" s="198"/>
      <c r="G12" s="199"/>
      <c r="H12" s="199"/>
      <c r="I12" s="200"/>
      <c r="J12" s="201"/>
      <c r="M12" s="226"/>
      <c r="N12" s="226"/>
      <c r="O12" s="226"/>
    </row>
    <row r="13" spans="1:15" s="183" customFormat="1" ht="27.6">
      <c r="A13" s="184" t="s">
        <v>104</v>
      </c>
      <c r="B13" s="149" t="str">
        <f>IF(C13&gt;" ","y"," ")</f>
        <v>y</v>
      </c>
      <c r="C13" s="297" t="s">
        <v>265</v>
      </c>
      <c r="D13" s="297"/>
      <c r="E13" s="298"/>
      <c r="F13" s="260">
        <v>40758</v>
      </c>
      <c r="G13" s="186" t="s">
        <v>24</v>
      </c>
      <c r="H13" s="186" t="str">
        <f t="shared" ref="H13" si="0">IF(G13&lt;&gt;"f",G13," ")</f>
        <v>P</v>
      </c>
      <c r="I13" s="187">
        <v>0</v>
      </c>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259" t="s">
        <v>614</v>
      </c>
      <c r="F15" s="194"/>
      <c r="G15" s="195"/>
      <c r="H15" s="195"/>
      <c r="I15" s="196"/>
      <c r="J15" s="197"/>
      <c r="M15" s="226"/>
      <c r="N15" s="226"/>
      <c r="O15" s="226"/>
    </row>
    <row r="16" spans="1:15" s="151" customFormat="1" ht="41.4">
      <c r="A16" s="189" t="s">
        <v>47</v>
      </c>
      <c r="B16" s="149"/>
      <c r="C16" s="156" t="s">
        <v>260</v>
      </c>
      <c r="D16" s="156" t="s">
        <v>263</v>
      </c>
      <c r="E16" s="156" t="s">
        <v>384</v>
      </c>
      <c r="F16" s="198"/>
      <c r="G16" s="199"/>
      <c r="H16" s="199"/>
      <c r="I16" s="200"/>
      <c r="J16" s="201"/>
      <c r="M16" s="226"/>
      <c r="N16" s="226"/>
      <c r="O16" s="226"/>
    </row>
    <row r="17" spans="1:15" s="151" customFormat="1" ht="27.6">
      <c r="A17" s="189" t="s">
        <v>163</v>
      </c>
      <c r="B17" s="149"/>
      <c r="C17" s="156" t="s">
        <v>261</v>
      </c>
      <c r="D17" s="156" t="s">
        <v>262</v>
      </c>
      <c r="E17" s="156" t="s">
        <v>384</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5218797</v>
      </c>
      <c r="D21" s="206">
        <v>1</v>
      </c>
      <c r="E21" s="206" t="s">
        <v>363</v>
      </c>
    </row>
    <row r="22" spans="1:15">
      <c r="C22" s="206">
        <v>2189700</v>
      </c>
      <c r="D22" s="206">
        <v>3</v>
      </c>
      <c r="E22" s="263" t="s">
        <v>613</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7.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132</v>
      </c>
      <c r="E4" s="305"/>
      <c r="F4" s="306"/>
      <c r="G4" s="171"/>
      <c r="H4" s="172"/>
      <c r="I4" s="172"/>
      <c r="J4" s="173"/>
    </row>
    <row r="5" spans="1:15" s="151" customFormat="1" ht="17.399999999999999">
      <c r="A5" s="174">
        <v>25</v>
      </c>
      <c r="B5" s="175"/>
      <c r="C5" s="303"/>
      <c r="D5" s="307"/>
      <c r="E5" s="308"/>
      <c r="F5" s="309"/>
      <c r="G5" s="176"/>
      <c r="H5" s="177"/>
      <c r="I5" s="177"/>
      <c r="J5" s="178"/>
    </row>
    <row r="6" spans="1:15" s="151" customFormat="1" ht="14.4">
      <c r="A6" s="310" t="s">
        <v>10</v>
      </c>
      <c r="B6" s="311"/>
      <c r="C6" s="312"/>
      <c r="D6" s="225" t="s">
        <v>324</v>
      </c>
      <c r="E6" s="180" t="s">
        <v>9</v>
      </c>
      <c r="F6" s="313" t="s">
        <v>360</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266</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385</v>
      </c>
      <c r="F10" s="194"/>
      <c r="G10" s="195"/>
      <c r="H10" s="195"/>
      <c r="I10" s="196"/>
      <c r="J10" s="197"/>
      <c r="M10" s="226"/>
      <c r="N10" s="226"/>
      <c r="O10" s="226"/>
    </row>
    <row r="11" spans="1:15" s="151" customFormat="1" ht="41.4">
      <c r="A11" s="189" t="s">
        <v>47</v>
      </c>
      <c r="B11" s="149"/>
      <c r="C11" s="156" t="s">
        <v>260</v>
      </c>
      <c r="D11" s="156" t="s">
        <v>263</v>
      </c>
      <c r="E11" s="156" t="s">
        <v>385</v>
      </c>
      <c r="F11" s="198"/>
      <c r="G11" s="199"/>
      <c r="H11" s="199"/>
      <c r="I11" s="200"/>
      <c r="J11" s="201"/>
      <c r="M11" s="226"/>
      <c r="N11" s="226"/>
      <c r="O11" s="226"/>
    </row>
    <row r="12" spans="1:15" s="151" customFormat="1" ht="27.6">
      <c r="A12" s="189" t="s">
        <v>163</v>
      </c>
      <c r="B12" s="149"/>
      <c r="C12" s="156" t="s">
        <v>261</v>
      </c>
      <c r="D12" s="156" t="s">
        <v>262</v>
      </c>
      <c r="E12" s="156" t="s">
        <v>385</v>
      </c>
      <c r="F12" s="198"/>
      <c r="G12" s="199"/>
      <c r="H12" s="199"/>
      <c r="I12" s="200"/>
      <c r="J12" s="201"/>
      <c r="M12" s="226"/>
      <c r="N12" s="226"/>
      <c r="O12" s="226"/>
    </row>
    <row r="13" spans="1:15" s="183" customFormat="1" ht="27.6">
      <c r="A13" s="184" t="s">
        <v>104</v>
      </c>
      <c r="B13" s="149" t="str">
        <f>IF(C13&gt;" ","y"," ")</f>
        <v>y</v>
      </c>
      <c r="C13" s="297" t="s">
        <v>267</v>
      </c>
      <c r="D13" s="297"/>
      <c r="E13" s="298"/>
      <c r="F13" s="230">
        <v>40735</v>
      </c>
      <c r="G13" s="186" t="s">
        <v>24</v>
      </c>
      <c r="H13" s="186" t="str">
        <f t="shared" ref="H13" si="1">IF(G13&lt;&gt;"f",G13," ")</f>
        <v>P</v>
      </c>
      <c r="I13" s="187">
        <v>0</v>
      </c>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386</v>
      </c>
      <c r="F15" s="194"/>
      <c r="G15" s="195"/>
      <c r="H15" s="195"/>
      <c r="I15" s="196"/>
      <c r="J15" s="197"/>
      <c r="M15" s="226"/>
      <c r="N15" s="226"/>
      <c r="O15" s="226"/>
    </row>
    <row r="16" spans="1:15" s="151" customFormat="1" ht="41.4">
      <c r="A16" s="189" t="s">
        <v>47</v>
      </c>
      <c r="B16" s="149"/>
      <c r="C16" s="156" t="s">
        <v>260</v>
      </c>
      <c r="D16" s="156" t="s">
        <v>263</v>
      </c>
      <c r="E16" s="156" t="s">
        <v>387</v>
      </c>
      <c r="F16" s="198"/>
      <c r="G16" s="199"/>
      <c r="H16" s="199"/>
      <c r="I16" s="200"/>
      <c r="J16" s="201"/>
      <c r="M16" s="226"/>
      <c r="N16" s="226"/>
      <c r="O16" s="226"/>
    </row>
    <row r="17" spans="1:15" s="151" customFormat="1" ht="27.6">
      <c r="A17" s="189" t="s">
        <v>163</v>
      </c>
      <c r="B17" s="149"/>
      <c r="C17" s="156" t="s">
        <v>261</v>
      </c>
      <c r="D17" s="156" t="s">
        <v>262</v>
      </c>
      <c r="E17" s="156" t="s">
        <v>387</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5258799</v>
      </c>
      <c r="D21" s="206">
        <v>1</v>
      </c>
      <c r="E21" s="206" t="s">
        <v>388</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8.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268</v>
      </c>
      <c r="E4" s="305"/>
      <c r="F4" s="306"/>
      <c r="G4" s="171"/>
      <c r="H4" s="172"/>
      <c r="I4" s="172"/>
      <c r="J4" s="173"/>
    </row>
    <row r="5" spans="1:15" s="151" customFormat="1" ht="17.399999999999999">
      <c r="A5" s="174">
        <v>26</v>
      </c>
      <c r="B5" s="175"/>
      <c r="C5" s="303"/>
      <c r="D5" s="307"/>
      <c r="E5" s="308"/>
      <c r="F5" s="309"/>
      <c r="G5" s="176"/>
      <c r="H5" s="177"/>
      <c r="I5" s="177"/>
      <c r="J5" s="178"/>
    </row>
    <row r="6" spans="1:15" s="151" customFormat="1" ht="14.4">
      <c r="A6" s="310" t="s">
        <v>10</v>
      </c>
      <c r="B6" s="311"/>
      <c r="C6" s="312"/>
      <c r="D6" s="225" t="s">
        <v>389</v>
      </c>
      <c r="E6" s="180" t="s">
        <v>9</v>
      </c>
      <c r="F6" s="313" t="s">
        <v>364</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269</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391</v>
      </c>
      <c r="F10" s="194"/>
      <c r="G10" s="195"/>
      <c r="H10" s="195"/>
      <c r="I10" s="196"/>
      <c r="J10" s="197"/>
      <c r="M10" s="226"/>
      <c r="N10" s="226"/>
      <c r="O10" s="226"/>
    </row>
    <row r="11" spans="1:15" s="151" customFormat="1" ht="41.4">
      <c r="A11" s="189" t="s">
        <v>47</v>
      </c>
      <c r="B11" s="149"/>
      <c r="C11" s="156" t="s">
        <v>260</v>
      </c>
      <c r="D11" s="156" t="s">
        <v>263</v>
      </c>
      <c r="E11" s="156" t="s">
        <v>387</v>
      </c>
      <c r="F11" s="198"/>
      <c r="G11" s="199"/>
      <c r="H11" s="199"/>
      <c r="I11" s="200"/>
      <c r="J11" s="201"/>
      <c r="M11" s="226"/>
      <c r="N11" s="226"/>
      <c r="O11" s="226"/>
    </row>
    <row r="12" spans="1:15" s="151" customFormat="1" ht="27.6">
      <c r="A12" s="189" t="s">
        <v>163</v>
      </c>
      <c r="B12" s="149"/>
      <c r="C12" s="156" t="s">
        <v>261</v>
      </c>
      <c r="D12" s="156" t="s">
        <v>262</v>
      </c>
      <c r="E12" s="156" t="s">
        <v>387</v>
      </c>
      <c r="F12" s="198"/>
      <c r="G12" s="199"/>
      <c r="H12" s="199"/>
      <c r="I12" s="200"/>
      <c r="J12" s="201"/>
      <c r="M12" s="226"/>
      <c r="N12" s="226"/>
      <c r="O12" s="226"/>
    </row>
    <row r="13" spans="1:15" s="183" customFormat="1" ht="27.6">
      <c r="A13" s="184" t="s">
        <v>104</v>
      </c>
      <c r="B13" s="149" t="str">
        <f>IF(C13&gt;" ","y"," ")</f>
        <v>y</v>
      </c>
      <c r="C13" s="297" t="s">
        <v>270</v>
      </c>
      <c r="D13" s="297"/>
      <c r="E13" s="298"/>
      <c r="F13" s="230">
        <v>40735</v>
      </c>
      <c r="G13" s="186" t="s">
        <v>24</v>
      </c>
      <c r="H13" s="186" t="str">
        <f t="shared" ref="H13" si="1">IF(G13&lt;&gt;"f",G13," ")</f>
        <v>P</v>
      </c>
      <c r="I13" s="187">
        <v>0</v>
      </c>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390</v>
      </c>
      <c r="F15" s="194"/>
      <c r="G15" s="195"/>
      <c r="H15" s="195"/>
      <c r="I15" s="196"/>
      <c r="J15" s="197"/>
      <c r="M15" s="226"/>
      <c r="N15" s="226"/>
      <c r="O15" s="226"/>
    </row>
    <row r="16" spans="1:15" s="151" customFormat="1" ht="41.4">
      <c r="A16" s="189" t="s">
        <v>47</v>
      </c>
      <c r="B16" s="149"/>
      <c r="C16" s="156" t="s">
        <v>260</v>
      </c>
      <c r="D16" s="156" t="s">
        <v>263</v>
      </c>
      <c r="E16" s="156" t="s">
        <v>387</v>
      </c>
      <c r="F16" s="198"/>
      <c r="G16" s="199"/>
      <c r="H16" s="199"/>
      <c r="I16" s="200"/>
      <c r="J16" s="201"/>
      <c r="M16" s="226"/>
      <c r="N16" s="226"/>
      <c r="O16" s="226"/>
    </row>
    <row r="17" spans="1:15" s="151" customFormat="1" ht="27.6">
      <c r="A17" s="189" t="s">
        <v>163</v>
      </c>
      <c r="B17" s="149"/>
      <c r="C17" s="156" t="s">
        <v>261</v>
      </c>
      <c r="D17" s="156" t="s">
        <v>262</v>
      </c>
      <c r="E17" s="156" t="s">
        <v>387</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5058204</v>
      </c>
      <c r="D21" s="206">
        <v>1</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29.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133</v>
      </c>
      <c r="E4" s="305"/>
      <c r="F4" s="306"/>
      <c r="G4" s="171"/>
      <c r="H4" s="172"/>
      <c r="I4" s="172"/>
      <c r="J4" s="173"/>
    </row>
    <row r="5" spans="1:15" s="151" customFormat="1" ht="17.399999999999999">
      <c r="A5" s="174">
        <v>27</v>
      </c>
      <c r="B5" s="175"/>
      <c r="C5" s="303"/>
      <c r="D5" s="307"/>
      <c r="E5" s="308"/>
      <c r="F5" s="309"/>
      <c r="G5" s="176"/>
      <c r="H5" s="177"/>
      <c r="I5" s="177"/>
      <c r="J5" s="178"/>
    </row>
    <row r="6" spans="1:15" s="151" customFormat="1" ht="14.4">
      <c r="A6" s="310" t="s">
        <v>10</v>
      </c>
      <c r="B6" s="311"/>
      <c r="C6" s="312"/>
      <c r="D6" s="225" t="s">
        <v>324</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271</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384</v>
      </c>
      <c r="F10" s="194"/>
      <c r="G10" s="195"/>
      <c r="H10" s="195"/>
      <c r="I10" s="196"/>
      <c r="J10" s="197"/>
      <c r="M10" s="226"/>
      <c r="N10" s="226"/>
      <c r="O10" s="226"/>
    </row>
    <row r="11" spans="1:15" s="151" customFormat="1" ht="41.4">
      <c r="A11" s="189" t="s">
        <v>47</v>
      </c>
      <c r="B11" s="149"/>
      <c r="C11" s="156" t="s">
        <v>260</v>
      </c>
      <c r="D11" s="156" t="s">
        <v>263</v>
      </c>
      <c r="E11" s="156" t="s">
        <v>384</v>
      </c>
      <c r="F11" s="198"/>
      <c r="G11" s="199"/>
      <c r="H11" s="199"/>
      <c r="I11" s="200"/>
      <c r="J11" s="201"/>
      <c r="M11" s="226"/>
      <c r="N11" s="226"/>
      <c r="O11" s="226"/>
    </row>
    <row r="12" spans="1:15" s="151" customFormat="1" ht="27.6">
      <c r="A12" s="189" t="s">
        <v>163</v>
      </c>
      <c r="B12" s="149"/>
      <c r="C12" s="156" t="s">
        <v>261</v>
      </c>
      <c r="D12" s="156" t="s">
        <v>262</v>
      </c>
      <c r="E12" s="156" t="s">
        <v>384</v>
      </c>
      <c r="F12" s="198"/>
      <c r="G12" s="199"/>
      <c r="H12" s="199"/>
      <c r="I12" s="200"/>
      <c r="J12" s="201"/>
      <c r="M12" s="226"/>
      <c r="N12" s="226"/>
      <c r="O12" s="226"/>
    </row>
    <row r="13" spans="1:15" s="183" customFormat="1" ht="27.6">
      <c r="A13" s="184" t="s">
        <v>104</v>
      </c>
      <c r="B13" s="149" t="str">
        <f>IF(C13&gt;" ","y"," ")</f>
        <v>y</v>
      </c>
      <c r="C13" s="297" t="s">
        <v>272</v>
      </c>
      <c r="D13" s="297"/>
      <c r="E13" s="298"/>
      <c r="F13" s="230">
        <v>40735</v>
      </c>
      <c r="G13" s="186" t="s">
        <v>24</v>
      </c>
      <c r="H13" s="186" t="str">
        <f t="shared" ref="H13" si="1">IF(G13&lt;&gt;"f",G13," ")</f>
        <v>P</v>
      </c>
      <c r="I13" s="187">
        <v>0</v>
      </c>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384</v>
      </c>
      <c r="F15" s="194"/>
      <c r="G15" s="195"/>
      <c r="H15" s="195"/>
      <c r="I15" s="196"/>
      <c r="J15" s="197"/>
      <c r="M15" s="226"/>
      <c r="N15" s="226"/>
      <c r="O15" s="226"/>
    </row>
    <row r="16" spans="1:15" s="151" customFormat="1" ht="41.4">
      <c r="A16" s="189" t="s">
        <v>47</v>
      </c>
      <c r="B16" s="149"/>
      <c r="C16" s="156" t="s">
        <v>260</v>
      </c>
      <c r="D16" s="156" t="s">
        <v>263</v>
      </c>
      <c r="E16" s="156" t="s">
        <v>384</v>
      </c>
      <c r="F16" s="198"/>
      <c r="G16" s="199"/>
      <c r="H16" s="199"/>
      <c r="I16" s="200"/>
      <c r="J16" s="201"/>
      <c r="M16" s="226"/>
      <c r="N16" s="226"/>
      <c r="O16" s="226"/>
    </row>
    <row r="17" spans="1:15" s="151" customFormat="1" ht="27.6">
      <c r="A17" s="189" t="s">
        <v>163</v>
      </c>
      <c r="B17" s="149"/>
      <c r="C17" s="156" t="s">
        <v>261</v>
      </c>
      <c r="D17" s="156" t="s">
        <v>262</v>
      </c>
      <c r="E17" s="156" t="s">
        <v>384</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5218797</v>
      </c>
      <c r="D21" s="206">
        <v>1</v>
      </c>
      <c r="E21" s="206" t="s">
        <v>363</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3.xml><?xml version="1.0" encoding="utf-8"?>
<worksheet xmlns="http://schemas.openxmlformats.org/spreadsheetml/2006/main" xmlns:r="http://schemas.openxmlformats.org/officeDocument/2006/relationships">
  <sheetPr codeName="Sheet2">
    <pageSetUpPr fitToPage="1"/>
  </sheetPr>
  <dimension ref="A1:W59"/>
  <sheetViews>
    <sheetView tabSelected="1" zoomScale="75" zoomScaleNormal="75" workbookViewId="0">
      <pane ySplit="9" topLeftCell="A10" activePane="bottomLeft" state="frozen"/>
      <selection activeCell="D15" sqref="D15"/>
      <selection pane="bottomLeft" activeCell="K51" sqref="K51:R51"/>
    </sheetView>
  </sheetViews>
  <sheetFormatPr defaultColWidth="9.109375" defaultRowHeight="13.8"/>
  <cols>
    <col min="1" max="1" width="13.44140625" style="125" customWidth="1"/>
    <col min="2" max="2" width="13.44140625" style="128" customWidth="1"/>
    <col min="3" max="10" width="13.44140625" style="125" hidden="1" customWidth="1"/>
    <col min="11" max="18" width="13.6640625" style="125" customWidth="1"/>
    <col min="19" max="19" width="9.109375" style="125"/>
    <col min="20" max="20" width="11.33203125" style="125" customWidth="1"/>
    <col min="21" max="16384" width="9.109375" style="125"/>
  </cols>
  <sheetData>
    <row r="1" spans="1:20" ht="15" customHeight="1">
      <c r="A1" s="290" t="str">
        <f>SignOff!A1</f>
        <v>USD 5156778- MAX - Next Gen P&amp;A Interface Tests- QA - July 2011</v>
      </c>
      <c r="B1" s="291"/>
      <c r="C1" s="291"/>
      <c r="D1" s="291"/>
      <c r="E1" s="291"/>
      <c r="F1" s="291"/>
      <c r="G1" s="291"/>
      <c r="H1" s="291"/>
      <c r="I1" s="291"/>
      <c r="J1" s="291"/>
      <c r="K1" s="291"/>
      <c r="L1" s="291"/>
      <c r="M1" s="291"/>
      <c r="N1" s="291"/>
      <c r="O1" s="292"/>
      <c r="Q1" s="126" t="s">
        <v>110</v>
      </c>
      <c r="R1" s="127">
        <f>SignOff!$D$1</f>
        <v>366398</v>
      </c>
    </row>
    <row r="2" spans="1:20">
      <c r="A2" s="293"/>
      <c r="B2" s="294"/>
      <c r="C2" s="294"/>
      <c r="D2" s="294"/>
      <c r="E2" s="294"/>
      <c r="F2" s="294"/>
      <c r="G2" s="294"/>
      <c r="H2" s="294"/>
      <c r="I2" s="294"/>
      <c r="J2" s="294"/>
      <c r="K2" s="294"/>
      <c r="L2" s="294"/>
      <c r="M2" s="294"/>
      <c r="N2" s="294"/>
      <c r="O2" s="295"/>
      <c r="Q2" s="126" t="s">
        <v>111</v>
      </c>
      <c r="R2" s="127">
        <f>SignOff!$D$2</f>
        <v>5156778</v>
      </c>
    </row>
    <row r="4" spans="1:20" ht="14.4" thickBot="1"/>
    <row r="5" spans="1:20" ht="28.2" thickBot="1">
      <c r="A5" s="129"/>
      <c r="B5" s="130"/>
      <c r="C5" s="131">
        <v>0</v>
      </c>
      <c r="D5" s="131">
        <v>0</v>
      </c>
      <c r="E5" s="131">
        <v>0</v>
      </c>
      <c r="F5" s="131">
        <v>0</v>
      </c>
      <c r="G5" s="131">
        <v>0</v>
      </c>
      <c r="H5" s="131"/>
      <c r="I5" s="131"/>
      <c r="J5" s="131"/>
      <c r="K5" s="132" t="s">
        <v>27</v>
      </c>
      <c r="L5" s="133" t="s">
        <v>28</v>
      </c>
      <c r="M5" s="133" t="s">
        <v>29</v>
      </c>
      <c r="N5" s="133" t="s">
        <v>30</v>
      </c>
      <c r="O5" s="133" t="s">
        <v>31</v>
      </c>
      <c r="P5" s="133" t="s">
        <v>32</v>
      </c>
      <c r="Q5" s="133" t="s">
        <v>48</v>
      </c>
      <c r="R5" s="133" t="s">
        <v>20</v>
      </c>
    </row>
    <row r="6" spans="1:20" ht="18" thickBot="1">
      <c r="A6" s="134"/>
      <c r="B6" s="135" t="s">
        <v>74</v>
      </c>
      <c r="C6" s="136">
        <v>0</v>
      </c>
      <c r="D6" s="136">
        <v>0</v>
      </c>
      <c r="E6" s="136">
        <v>0</v>
      </c>
      <c r="F6" s="136">
        <v>0</v>
      </c>
      <c r="G6" s="136">
        <v>0</v>
      </c>
      <c r="H6" s="136"/>
      <c r="I6" s="136"/>
      <c r="J6" s="136"/>
      <c r="K6" s="137">
        <f>SUM('Summary:Blank-DO NOT DELETE OR MOVE'!$E$2)</f>
        <v>87</v>
      </c>
      <c r="L6" s="138">
        <f>SUM('Summary:Blank-DO NOT DELETE OR MOVE'!$G$2:$G$3)</f>
        <v>84</v>
      </c>
      <c r="M6" s="138">
        <f>$K6-$L6</f>
        <v>3</v>
      </c>
      <c r="N6" s="138">
        <f>SUM('Summary:Blank-DO NOT DELETE OR MOVE'!$G$2)</f>
        <v>80</v>
      </c>
      <c r="O6" s="138">
        <f>SUM('Summary:Blank-DO NOT DELETE OR MOVE'!$G$3)</f>
        <v>4</v>
      </c>
      <c r="P6" s="139">
        <f>IF(K6&lt;1,(IFERROR(#DIV/0!,0)),$N6/$K6)</f>
        <v>0.91954022988505746</v>
      </c>
      <c r="Q6" s="139">
        <f>IF(L6&lt;1,(IFERROR(#DIV/0!,0)),$N6/$L6)</f>
        <v>0.95238095238095233</v>
      </c>
      <c r="R6" s="140"/>
    </row>
    <row r="7" spans="1:20" ht="18" thickBot="1">
      <c r="A7" s="141"/>
      <c r="B7" s="142" t="s">
        <v>83</v>
      </c>
      <c r="C7" s="143">
        <v>0</v>
      </c>
      <c r="D7" s="143">
        <v>0</v>
      </c>
      <c r="E7" s="143">
        <v>0</v>
      </c>
      <c r="F7" s="143">
        <v>0</v>
      </c>
      <c r="G7" s="143">
        <v>0</v>
      </c>
      <c r="H7" s="143"/>
      <c r="I7" s="143"/>
      <c r="J7" s="143"/>
      <c r="K7" s="144">
        <f>SUM('Summary:Blank-DO NOT DELETE OR MOVE'!$E$2)</f>
        <v>87</v>
      </c>
      <c r="L7" s="138">
        <f>SUM('Summary:Blank-DO NOT DELETE OR MOVE'!$H$2:$H$3)</f>
        <v>84</v>
      </c>
      <c r="M7" s="138">
        <f>$K7-$L7</f>
        <v>3</v>
      </c>
      <c r="N7" s="138">
        <f>SUM('Summary:Blank-DO NOT DELETE OR MOVE'!$H$2)</f>
        <v>84</v>
      </c>
      <c r="O7" s="138">
        <f>SUM('Summary:Blank-DO NOT DELETE OR MOVE'!$H$3)</f>
        <v>0</v>
      </c>
      <c r="P7" s="139">
        <f>IF(K7&lt;1,(IFERROR(#DIV/0!,0)),$N7/$K7)</f>
        <v>0.96551724137931039</v>
      </c>
      <c r="Q7" s="139">
        <f>IF(L7&lt;1,(IFERROR(#DIV/0!,0)),$N7/$L7)</f>
        <v>1</v>
      </c>
      <c r="R7" s="145">
        <f>SUM('Summary:Blank-DO NOT DELETE OR MOVE'!$I$3)</f>
        <v>1</v>
      </c>
    </row>
    <row r="9" spans="1:20" s="148" customFormat="1">
      <c r="A9" s="146"/>
      <c r="B9" s="147" t="s">
        <v>0</v>
      </c>
      <c r="C9" s="146"/>
      <c r="D9" s="146"/>
      <c r="E9" s="146"/>
      <c r="F9" s="146"/>
      <c r="G9" s="146"/>
      <c r="H9" s="146"/>
      <c r="I9" s="146"/>
      <c r="J9" s="146"/>
      <c r="K9" s="296" t="s">
        <v>8</v>
      </c>
      <c r="L9" s="296"/>
      <c r="M9" s="296"/>
      <c r="N9" s="296"/>
      <c r="O9" s="296"/>
      <c r="P9" s="296"/>
      <c r="Q9" s="296"/>
      <c r="R9" s="296"/>
    </row>
    <row r="10" spans="1:20" s="151" customFormat="1">
      <c r="A10" s="149"/>
      <c r="B10" s="150"/>
      <c r="C10" s="149"/>
      <c r="D10" s="149"/>
      <c r="E10" s="149"/>
      <c r="F10" s="149"/>
      <c r="G10" s="149"/>
      <c r="H10" s="149"/>
      <c r="I10" s="149"/>
      <c r="J10" s="149"/>
      <c r="K10" s="283" t="s">
        <v>137</v>
      </c>
      <c r="L10" s="283"/>
      <c r="M10" s="283"/>
      <c r="N10" s="283"/>
      <c r="O10" s="283"/>
      <c r="P10" s="283"/>
      <c r="Q10" s="283"/>
      <c r="R10" s="283"/>
    </row>
    <row r="11" spans="1:20" s="151" customFormat="1">
      <c r="A11" s="242" t="s">
        <v>30</v>
      </c>
      <c r="B11" s="150">
        <v>1</v>
      </c>
      <c r="C11" s="149"/>
      <c r="D11" s="149"/>
      <c r="E11" s="149"/>
      <c r="F11" s="149"/>
      <c r="G11" s="149"/>
      <c r="H11" s="149"/>
      <c r="I11" s="149"/>
      <c r="J11" s="149"/>
      <c r="K11" s="282" t="s">
        <v>113</v>
      </c>
      <c r="L11" s="282"/>
      <c r="M11" s="282"/>
      <c r="N11" s="282"/>
      <c r="O11" s="282"/>
      <c r="P11" s="282"/>
      <c r="Q11" s="282"/>
      <c r="R11" s="282"/>
    </row>
    <row r="12" spans="1:20" s="151" customFormat="1">
      <c r="A12" s="242" t="s">
        <v>30</v>
      </c>
      <c r="B12" s="150">
        <v>2</v>
      </c>
      <c r="C12" s="149"/>
      <c r="D12" s="149"/>
      <c r="E12" s="149"/>
      <c r="F12" s="149"/>
      <c r="G12" s="149"/>
      <c r="H12" s="149"/>
      <c r="I12" s="149"/>
      <c r="J12" s="149"/>
      <c r="K12" s="282" t="s">
        <v>114</v>
      </c>
      <c r="L12" s="282"/>
      <c r="M12" s="282"/>
      <c r="N12" s="282"/>
      <c r="O12" s="282"/>
      <c r="P12" s="282"/>
      <c r="Q12" s="282"/>
      <c r="R12" s="282"/>
      <c r="S12" s="255" t="s">
        <v>597</v>
      </c>
    </row>
    <row r="13" spans="1:20" s="151" customFormat="1">
      <c r="A13" s="242" t="s">
        <v>30</v>
      </c>
      <c r="B13" s="150">
        <v>3</v>
      </c>
      <c r="C13" s="149"/>
      <c r="D13" s="149"/>
      <c r="E13" s="149"/>
      <c r="F13" s="149"/>
      <c r="G13" s="149"/>
      <c r="H13" s="149"/>
      <c r="I13" s="149"/>
      <c r="J13" s="149"/>
      <c r="K13" s="282" t="s">
        <v>115</v>
      </c>
      <c r="L13" s="282"/>
      <c r="M13" s="282"/>
      <c r="N13" s="282"/>
      <c r="O13" s="282"/>
      <c r="P13" s="282"/>
      <c r="Q13" s="282"/>
      <c r="R13" s="282"/>
      <c r="S13" s="264" t="s">
        <v>606</v>
      </c>
    </row>
    <row r="14" spans="1:20" s="151" customFormat="1">
      <c r="A14" s="244" t="s">
        <v>30</v>
      </c>
      <c r="B14" s="150">
        <v>4</v>
      </c>
      <c r="C14" s="149"/>
      <c r="D14" s="149"/>
      <c r="E14" s="149"/>
      <c r="F14" s="149"/>
      <c r="G14" s="149"/>
      <c r="H14" s="149"/>
      <c r="I14" s="149"/>
      <c r="J14" s="149"/>
      <c r="K14" s="282" t="s">
        <v>116</v>
      </c>
      <c r="L14" s="282"/>
      <c r="M14" s="282"/>
      <c r="N14" s="282"/>
      <c r="O14" s="282"/>
      <c r="P14" s="282"/>
      <c r="Q14" s="282"/>
      <c r="R14" s="282"/>
    </row>
    <row r="15" spans="1:20" s="151" customFormat="1">
      <c r="A15" s="244" t="s">
        <v>30</v>
      </c>
      <c r="B15" s="150">
        <v>5</v>
      </c>
      <c r="C15" s="149"/>
      <c r="D15" s="149"/>
      <c r="E15" s="149"/>
      <c r="F15" s="149"/>
      <c r="G15" s="149"/>
      <c r="H15" s="149"/>
      <c r="I15" s="149"/>
      <c r="J15" s="149"/>
      <c r="K15" s="282" t="s">
        <v>117</v>
      </c>
      <c r="L15" s="282"/>
      <c r="M15" s="282"/>
      <c r="N15" s="282"/>
      <c r="O15" s="282"/>
      <c r="P15" s="282"/>
      <c r="Q15" s="282"/>
      <c r="R15" s="282"/>
      <c r="T15" s="245"/>
    </row>
    <row r="16" spans="1:20" s="151" customFormat="1">
      <c r="A16" s="244" t="s">
        <v>30</v>
      </c>
      <c r="B16" s="150">
        <v>6</v>
      </c>
      <c r="C16" s="149"/>
      <c r="D16" s="149"/>
      <c r="E16" s="149"/>
      <c r="F16" s="149"/>
      <c r="G16" s="149"/>
      <c r="H16" s="149"/>
      <c r="I16" s="149"/>
      <c r="J16" s="149"/>
      <c r="K16" s="282" t="s">
        <v>184</v>
      </c>
      <c r="L16" s="282"/>
      <c r="M16" s="282"/>
      <c r="N16" s="282"/>
      <c r="O16" s="282"/>
      <c r="P16" s="282"/>
      <c r="Q16" s="282"/>
      <c r="R16" s="282"/>
      <c r="T16" s="245"/>
    </row>
    <row r="17" spans="1:23" s="151" customFormat="1" ht="28.5" customHeight="1">
      <c r="A17" s="244" t="s">
        <v>30</v>
      </c>
      <c r="B17" s="150">
        <v>7</v>
      </c>
      <c r="C17" s="149"/>
      <c r="D17" s="149"/>
      <c r="E17" s="149"/>
      <c r="F17" s="149"/>
      <c r="G17" s="149"/>
      <c r="H17" s="149"/>
      <c r="I17" s="149"/>
      <c r="J17" s="149"/>
      <c r="K17" s="282" t="s">
        <v>129</v>
      </c>
      <c r="L17" s="282"/>
      <c r="M17" s="282"/>
      <c r="N17" s="282"/>
      <c r="O17" s="282"/>
      <c r="P17" s="282"/>
      <c r="Q17" s="282"/>
      <c r="R17" s="282"/>
      <c r="T17" s="245"/>
    </row>
    <row r="18" spans="1:23" s="151" customFormat="1">
      <c r="A18" s="244" t="s">
        <v>30</v>
      </c>
      <c r="B18" s="150">
        <v>8</v>
      </c>
      <c r="C18" s="149"/>
      <c r="D18" s="149"/>
      <c r="E18" s="149"/>
      <c r="F18" s="149"/>
      <c r="G18" s="149"/>
      <c r="H18" s="149"/>
      <c r="I18" s="149"/>
      <c r="J18" s="149"/>
      <c r="K18" s="282" t="s">
        <v>118</v>
      </c>
      <c r="L18" s="282"/>
      <c r="M18" s="282"/>
      <c r="N18" s="282"/>
      <c r="O18" s="282"/>
      <c r="P18" s="282"/>
      <c r="Q18" s="282"/>
      <c r="R18" s="282"/>
      <c r="T18" s="245"/>
      <c r="V18" s="245"/>
    </row>
    <row r="19" spans="1:23" s="151" customFormat="1">
      <c r="A19" s="244" t="s">
        <v>30</v>
      </c>
      <c r="B19" s="150">
        <v>9</v>
      </c>
      <c r="C19" s="149"/>
      <c r="D19" s="149"/>
      <c r="E19" s="149"/>
      <c r="F19" s="149"/>
      <c r="G19" s="149"/>
      <c r="H19" s="149"/>
      <c r="I19" s="149"/>
      <c r="J19" s="149"/>
      <c r="K19" s="282" t="s">
        <v>119</v>
      </c>
      <c r="L19" s="282"/>
      <c r="M19" s="282"/>
      <c r="N19" s="282"/>
      <c r="O19" s="282"/>
      <c r="P19" s="282"/>
      <c r="Q19" s="282"/>
      <c r="R19" s="282"/>
      <c r="T19" s="245"/>
    </row>
    <row r="20" spans="1:23" s="151" customFormat="1">
      <c r="A20" s="244" t="s">
        <v>30</v>
      </c>
      <c r="B20" s="150">
        <v>10</v>
      </c>
      <c r="C20" s="149"/>
      <c r="D20" s="149"/>
      <c r="E20" s="149"/>
      <c r="F20" s="149"/>
      <c r="G20" s="149"/>
      <c r="H20" s="149"/>
      <c r="I20" s="149"/>
      <c r="J20" s="149"/>
      <c r="K20" s="282" t="s">
        <v>120</v>
      </c>
      <c r="L20" s="282"/>
      <c r="M20" s="282"/>
      <c r="N20" s="282"/>
      <c r="O20" s="282"/>
      <c r="P20" s="282"/>
      <c r="Q20" s="282"/>
      <c r="R20" s="282"/>
      <c r="T20" s="245"/>
    </row>
    <row r="21" spans="1:23" s="151" customFormat="1">
      <c r="A21" s="251" t="s">
        <v>30</v>
      </c>
      <c r="B21" s="150">
        <v>11</v>
      </c>
      <c r="C21" s="149"/>
      <c r="D21" s="149"/>
      <c r="E21" s="149"/>
      <c r="F21" s="149"/>
      <c r="G21" s="149"/>
      <c r="H21" s="149"/>
      <c r="I21" s="149"/>
      <c r="J21" s="149"/>
      <c r="K21" s="282" t="s">
        <v>121</v>
      </c>
      <c r="L21" s="282"/>
      <c r="M21" s="282"/>
      <c r="N21" s="282"/>
      <c r="O21" s="282"/>
      <c r="P21" s="282"/>
      <c r="Q21" s="282"/>
      <c r="R21" s="282"/>
      <c r="T21" s="245"/>
    </row>
    <row r="22" spans="1:23" s="151" customFormat="1" ht="42.75" customHeight="1">
      <c r="A22" s="251" t="s">
        <v>30</v>
      </c>
      <c r="B22" s="150">
        <v>12</v>
      </c>
      <c r="C22" s="149"/>
      <c r="D22" s="149"/>
      <c r="E22" s="149"/>
      <c r="F22" s="149"/>
      <c r="G22" s="149"/>
      <c r="H22" s="149"/>
      <c r="I22" s="149"/>
      <c r="J22" s="149"/>
      <c r="K22" s="282" t="s">
        <v>222</v>
      </c>
      <c r="L22" s="282"/>
      <c r="M22" s="282"/>
      <c r="N22" s="282"/>
      <c r="O22" s="282"/>
      <c r="P22" s="282"/>
      <c r="Q22" s="282"/>
      <c r="R22" s="282"/>
    </row>
    <row r="23" spans="1:23" s="151" customFormat="1" ht="29.25" customHeight="1">
      <c r="A23" s="243" t="s">
        <v>373</v>
      </c>
      <c r="B23" s="150">
        <v>13</v>
      </c>
      <c r="C23" s="149"/>
      <c r="D23" s="149"/>
      <c r="E23" s="149"/>
      <c r="F23" s="149"/>
      <c r="G23" s="149"/>
      <c r="H23" s="149"/>
      <c r="I23" s="149"/>
      <c r="J23" s="149"/>
      <c r="K23" s="282" t="s">
        <v>226</v>
      </c>
      <c r="L23" s="282"/>
      <c r="M23" s="282"/>
      <c r="N23" s="282"/>
      <c r="O23" s="282"/>
      <c r="P23" s="282"/>
      <c r="Q23" s="282"/>
      <c r="R23" s="282"/>
      <c r="S23" s="344" t="s">
        <v>616</v>
      </c>
    </row>
    <row r="24" spans="1:23" s="151" customFormat="1" ht="30.75" customHeight="1">
      <c r="A24" s="244" t="s">
        <v>30</v>
      </c>
      <c r="B24" s="150">
        <v>14</v>
      </c>
      <c r="C24" s="149"/>
      <c r="D24" s="149"/>
      <c r="E24" s="149"/>
      <c r="F24" s="149"/>
      <c r="G24" s="149"/>
      <c r="H24" s="149"/>
      <c r="I24" s="149"/>
      <c r="J24" s="149"/>
      <c r="K24" s="282" t="s">
        <v>122</v>
      </c>
      <c r="L24" s="282"/>
      <c r="M24" s="282"/>
      <c r="N24" s="282"/>
      <c r="O24" s="282"/>
      <c r="P24" s="282"/>
      <c r="Q24" s="282"/>
      <c r="R24" s="282"/>
    </row>
    <row r="25" spans="1:23" s="151" customFormat="1">
      <c r="A25" s="244" t="s">
        <v>30</v>
      </c>
      <c r="B25" s="150">
        <v>15</v>
      </c>
      <c r="C25" s="149"/>
      <c r="D25" s="149"/>
      <c r="E25" s="149"/>
      <c r="F25" s="149"/>
      <c r="G25" s="149"/>
      <c r="H25" s="149"/>
      <c r="I25" s="149"/>
      <c r="J25" s="149"/>
      <c r="K25" s="282" t="s">
        <v>123</v>
      </c>
      <c r="L25" s="282"/>
      <c r="M25" s="282"/>
      <c r="N25" s="282"/>
      <c r="O25" s="282"/>
      <c r="P25" s="282"/>
      <c r="Q25" s="282"/>
      <c r="R25" s="282"/>
    </row>
    <row r="26" spans="1:23" s="151" customFormat="1">
      <c r="A26" s="244" t="s">
        <v>30</v>
      </c>
      <c r="B26" s="150">
        <v>16</v>
      </c>
      <c r="C26" s="149"/>
      <c r="D26" s="149"/>
      <c r="E26" s="149"/>
      <c r="F26" s="149"/>
      <c r="G26" s="149"/>
      <c r="H26" s="149"/>
      <c r="I26" s="149"/>
      <c r="J26" s="149"/>
      <c r="K26" s="282" t="s">
        <v>124</v>
      </c>
      <c r="L26" s="282"/>
      <c r="M26" s="282"/>
      <c r="N26" s="282"/>
      <c r="O26" s="282"/>
      <c r="P26" s="282"/>
      <c r="Q26" s="282"/>
      <c r="R26" s="282"/>
    </row>
    <row r="27" spans="1:23" s="151" customFormat="1">
      <c r="A27" s="244" t="s">
        <v>30</v>
      </c>
      <c r="B27" s="150">
        <v>17</v>
      </c>
      <c r="C27" s="149"/>
      <c r="D27" s="149"/>
      <c r="E27" s="149"/>
      <c r="F27" s="149"/>
      <c r="G27" s="149"/>
      <c r="H27" s="149"/>
      <c r="I27" s="149"/>
      <c r="J27" s="149"/>
      <c r="K27" s="282" t="s">
        <v>125</v>
      </c>
      <c r="L27" s="282"/>
      <c r="M27" s="282"/>
      <c r="N27" s="282"/>
      <c r="O27" s="282"/>
      <c r="P27" s="282"/>
      <c r="Q27" s="282"/>
      <c r="R27" s="282"/>
    </row>
    <row r="28" spans="1:23" s="151" customFormat="1">
      <c r="A28" s="244" t="s">
        <v>30</v>
      </c>
      <c r="B28" s="150">
        <v>18</v>
      </c>
      <c r="C28" s="149"/>
      <c r="D28" s="149"/>
      <c r="E28" s="149"/>
      <c r="F28" s="149"/>
      <c r="G28" s="149"/>
      <c r="H28" s="149"/>
      <c r="I28" s="149"/>
      <c r="J28" s="149"/>
      <c r="K28" s="282" t="s">
        <v>126</v>
      </c>
      <c r="L28" s="282"/>
      <c r="M28" s="282"/>
      <c r="N28" s="282"/>
      <c r="O28" s="282"/>
      <c r="P28" s="282"/>
      <c r="Q28" s="282"/>
      <c r="R28" s="282"/>
      <c r="S28" s="264" t="s">
        <v>612</v>
      </c>
    </row>
    <row r="29" spans="1:23" s="151" customFormat="1" ht="29.25" customHeight="1">
      <c r="A29" s="244" t="s">
        <v>30</v>
      </c>
      <c r="B29" s="150">
        <v>19</v>
      </c>
      <c r="C29" s="149"/>
      <c r="D29" s="149"/>
      <c r="E29" s="149"/>
      <c r="F29" s="149"/>
      <c r="G29" s="149"/>
      <c r="H29" s="149"/>
      <c r="I29" s="149"/>
      <c r="J29" s="149"/>
      <c r="K29" s="282" t="s">
        <v>249</v>
      </c>
      <c r="L29" s="282"/>
      <c r="M29" s="282"/>
      <c r="N29" s="282"/>
      <c r="O29" s="282"/>
      <c r="P29" s="282"/>
      <c r="Q29" s="282"/>
      <c r="R29" s="282"/>
    </row>
    <row r="30" spans="1:23" s="151" customFormat="1" ht="29.25" customHeight="1">
      <c r="A30" s="244" t="s">
        <v>30</v>
      </c>
      <c r="B30" s="150">
        <v>20</v>
      </c>
      <c r="C30" s="149"/>
      <c r="D30" s="149"/>
      <c r="E30" s="149"/>
      <c r="F30" s="149"/>
      <c r="G30" s="149"/>
      <c r="H30" s="149"/>
      <c r="I30" s="149"/>
      <c r="J30" s="149"/>
      <c r="K30" s="282" t="s">
        <v>395</v>
      </c>
      <c r="L30" s="282"/>
      <c r="M30" s="282"/>
      <c r="N30" s="282"/>
      <c r="O30" s="282"/>
      <c r="P30" s="282"/>
      <c r="Q30" s="282"/>
      <c r="R30" s="282"/>
    </row>
    <row r="31" spans="1:23" s="151" customFormat="1" ht="42" customHeight="1">
      <c r="A31" s="238" t="s">
        <v>479</v>
      </c>
      <c r="B31" s="150">
        <v>21</v>
      </c>
      <c r="C31" s="149"/>
      <c r="D31" s="149"/>
      <c r="E31" s="149"/>
      <c r="F31" s="149"/>
      <c r="G31" s="149"/>
      <c r="H31" s="149"/>
      <c r="I31" s="149"/>
      <c r="J31" s="149"/>
      <c r="K31" s="282" t="s">
        <v>127</v>
      </c>
      <c r="L31" s="282"/>
      <c r="M31" s="282"/>
      <c r="N31" s="282"/>
      <c r="O31" s="282"/>
      <c r="P31" s="282"/>
      <c r="Q31" s="282"/>
      <c r="R31" s="282"/>
      <c r="S31" s="346" t="s">
        <v>617</v>
      </c>
      <c r="T31" s="347"/>
      <c r="U31" s="347"/>
      <c r="V31" s="345"/>
      <c r="W31" s="345"/>
    </row>
    <row r="32" spans="1:23" s="151" customFormat="1" ht="30" customHeight="1">
      <c r="A32" s="244" t="s">
        <v>30</v>
      </c>
      <c r="B32" s="150">
        <v>22</v>
      </c>
      <c r="C32" s="149"/>
      <c r="D32" s="149"/>
      <c r="E32" s="149"/>
      <c r="F32" s="149"/>
      <c r="G32" s="149"/>
      <c r="H32" s="149"/>
      <c r="I32" s="149"/>
      <c r="J32" s="149"/>
      <c r="K32" s="287" t="s">
        <v>128</v>
      </c>
      <c r="L32" s="288"/>
      <c r="M32" s="288"/>
      <c r="N32" s="288"/>
      <c r="O32" s="288"/>
      <c r="P32" s="288"/>
      <c r="Q32" s="288"/>
      <c r="R32" s="289"/>
    </row>
    <row r="33" spans="1:19" s="151" customFormat="1" ht="32.25" customHeight="1">
      <c r="A33" s="244" t="s">
        <v>30</v>
      </c>
      <c r="B33" s="150">
        <v>23</v>
      </c>
      <c r="C33" s="149"/>
      <c r="D33" s="149"/>
      <c r="E33" s="149"/>
      <c r="F33" s="149"/>
      <c r="G33" s="149"/>
      <c r="H33" s="149"/>
      <c r="I33" s="149"/>
      <c r="J33" s="149"/>
      <c r="K33" s="287" t="s">
        <v>257</v>
      </c>
      <c r="L33" s="288"/>
      <c r="M33" s="288"/>
      <c r="N33" s="288"/>
      <c r="O33" s="288"/>
      <c r="P33" s="288"/>
      <c r="Q33" s="288"/>
      <c r="R33" s="289"/>
    </row>
    <row r="34" spans="1:19" s="151" customFormat="1">
      <c r="A34" s="244" t="s">
        <v>30</v>
      </c>
      <c r="B34" s="150">
        <v>24</v>
      </c>
      <c r="C34" s="149"/>
      <c r="D34" s="149"/>
      <c r="E34" s="149"/>
      <c r="F34" s="149"/>
      <c r="G34" s="149"/>
      <c r="H34" s="149"/>
      <c r="I34" s="149"/>
      <c r="J34" s="149"/>
      <c r="K34" s="282" t="s">
        <v>130</v>
      </c>
      <c r="L34" s="282"/>
      <c r="M34" s="282"/>
      <c r="N34" s="282"/>
      <c r="O34" s="282"/>
      <c r="P34" s="282"/>
      <c r="Q34" s="282"/>
      <c r="R34" s="282"/>
      <c r="S34" s="264" t="s">
        <v>612</v>
      </c>
    </row>
    <row r="35" spans="1:19" s="151" customFormat="1">
      <c r="A35" s="244" t="s">
        <v>30</v>
      </c>
      <c r="B35" s="150">
        <v>25</v>
      </c>
      <c r="C35" s="149"/>
      <c r="D35" s="149"/>
      <c r="E35" s="149"/>
      <c r="F35" s="149"/>
      <c r="G35" s="149"/>
      <c r="H35" s="149"/>
      <c r="I35" s="149"/>
      <c r="J35" s="149"/>
      <c r="K35" s="282" t="s">
        <v>132</v>
      </c>
      <c r="L35" s="282"/>
      <c r="M35" s="282"/>
      <c r="N35" s="282"/>
      <c r="O35" s="282"/>
      <c r="P35" s="282"/>
      <c r="Q35" s="282"/>
      <c r="R35" s="282"/>
    </row>
    <row r="36" spans="1:19" s="151" customFormat="1">
      <c r="A36" s="244" t="s">
        <v>30</v>
      </c>
      <c r="B36" s="150">
        <v>26</v>
      </c>
      <c r="C36" s="149"/>
      <c r="D36" s="149"/>
      <c r="E36" s="149"/>
      <c r="F36" s="149"/>
      <c r="G36" s="149"/>
      <c r="H36" s="149"/>
      <c r="I36" s="149"/>
      <c r="J36" s="149"/>
      <c r="K36" s="282" t="s">
        <v>131</v>
      </c>
      <c r="L36" s="282"/>
      <c r="M36" s="282"/>
      <c r="N36" s="282"/>
      <c r="O36" s="282"/>
      <c r="P36" s="282"/>
      <c r="Q36" s="282"/>
      <c r="R36" s="282"/>
    </row>
    <row r="37" spans="1:19" s="151" customFormat="1">
      <c r="A37" s="244" t="s">
        <v>30</v>
      </c>
      <c r="B37" s="150">
        <v>27</v>
      </c>
      <c r="C37" s="149"/>
      <c r="D37" s="149"/>
      <c r="E37" s="149"/>
      <c r="F37" s="149"/>
      <c r="G37" s="149"/>
      <c r="H37" s="149"/>
      <c r="I37" s="149"/>
      <c r="J37" s="149"/>
      <c r="K37" s="282" t="s">
        <v>133</v>
      </c>
      <c r="L37" s="282"/>
      <c r="M37" s="282"/>
      <c r="N37" s="282"/>
      <c r="O37" s="282"/>
      <c r="P37" s="282"/>
      <c r="Q37" s="282"/>
      <c r="R37" s="282"/>
    </row>
    <row r="38" spans="1:19" s="151" customFormat="1" ht="30.75" customHeight="1">
      <c r="A38" s="244" t="s">
        <v>30</v>
      </c>
      <c r="B38" s="150">
        <v>28</v>
      </c>
      <c r="C38" s="149"/>
      <c r="D38" s="149"/>
      <c r="E38" s="149"/>
      <c r="F38" s="149"/>
      <c r="G38" s="149"/>
      <c r="H38" s="149"/>
      <c r="I38" s="149"/>
      <c r="J38" s="149"/>
      <c r="K38" s="282" t="s">
        <v>134</v>
      </c>
      <c r="L38" s="282"/>
      <c r="M38" s="282"/>
      <c r="N38" s="282"/>
      <c r="O38" s="282"/>
      <c r="P38" s="282"/>
      <c r="Q38" s="282"/>
      <c r="R38" s="282"/>
    </row>
    <row r="39" spans="1:19" s="151" customFormat="1" ht="27.75" customHeight="1">
      <c r="A39" s="244"/>
      <c r="B39" s="150"/>
      <c r="C39" s="149"/>
      <c r="D39" s="149"/>
      <c r="E39" s="149"/>
      <c r="F39" s="149"/>
      <c r="G39" s="149"/>
      <c r="H39" s="149"/>
      <c r="I39" s="149"/>
      <c r="J39" s="149"/>
      <c r="K39" s="283" t="s">
        <v>135</v>
      </c>
      <c r="L39" s="283"/>
      <c r="M39" s="283"/>
      <c r="N39" s="283"/>
      <c r="O39" s="283"/>
      <c r="P39" s="283"/>
      <c r="Q39" s="283"/>
      <c r="R39" s="283"/>
    </row>
    <row r="40" spans="1:19" s="151" customFormat="1" ht="60.75" customHeight="1">
      <c r="A40" s="244" t="s">
        <v>30</v>
      </c>
      <c r="B40" s="150">
        <v>29</v>
      </c>
      <c r="C40" s="149"/>
      <c r="D40" s="149"/>
      <c r="E40" s="149"/>
      <c r="F40" s="149"/>
      <c r="G40" s="149"/>
      <c r="H40" s="149"/>
      <c r="I40" s="149"/>
      <c r="J40" s="149"/>
      <c r="K40" s="282" t="s">
        <v>275</v>
      </c>
      <c r="L40" s="282"/>
      <c r="M40" s="282"/>
      <c r="N40" s="282"/>
      <c r="O40" s="282"/>
      <c r="P40" s="282"/>
      <c r="Q40" s="282"/>
      <c r="R40" s="282"/>
    </row>
    <row r="41" spans="1:19" s="151" customFormat="1" ht="21" customHeight="1">
      <c r="A41" s="244" t="s">
        <v>30</v>
      </c>
      <c r="B41" s="150">
        <v>30</v>
      </c>
      <c r="C41" s="149"/>
      <c r="D41" s="149"/>
      <c r="E41" s="149"/>
      <c r="F41" s="149"/>
      <c r="G41" s="149"/>
      <c r="H41" s="149"/>
      <c r="I41" s="149"/>
      <c r="J41" s="149"/>
      <c r="K41" s="284" t="s">
        <v>283</v>
      </c>
      <c r="L41" s="285"/>
      <c r="M41" s="285"/>
      <c r="N41" s="285"/>
      <c r="O41" s="285"/>
      <c r="P41" s="285"/>
      <c r="Q41" s="285"/>
      <c r="R41" s="286"/>
    </row>
    <row r="42" spans="1:19" s="151" customFormat="1" ht="26.25" customHeight="1">
      <c r="A42" s="244" t="s">
        <v>30</v>
      </c>
      <c r="B42" s="150">
        <v>31</v>
      </c>
      <c r="C42" s="155"/>
      <c r="D42" s="155"/>
      <c r="E42" s="155"/>
      <c r="F42" s="155"/>
      <c r="G42" s="155"/>
      <c r="H42" s="155"/>
      <c r="I42" s="155"/>
      <c r="J42" s="155"/>
      <c r="K42" s="282" t="s">
        <v>285</v>
      </c>
      <c r="L42" s="282"/>
      <c r="M42" s="282"/>
      <c r="N42" s="282"/>
      <c r="O42" s="282"/>
      <c r="P42" s="282"/>
      <c r="Q42" s="282"/>
      <c r="R42" s="282"/>
    </row>
    <row r="43" spans="1:19" s="151" customFormat="1" ht="28.5" customHeight="1">
      <c r="A43" s="244" t="s">
        <v>30</v>
      </c>
      <c r="B43" s="150">
        <v>32</v>
      </c>
      <c r="C43" s="155"/>
      <c r="D43" s="155"/>
      <c r="E43" s="155"/>
      <c r="F43" s="155"/>
      <c r="G43" s="155"/>
      <c r="H43" s="155"/>
      <c r="I43" s="155"/>
      <c r="J43" s="155"/>
      <c r="K43" s="282" t="s">
        <v>138</v>
      </c>
      <c r="L43" s="282"/>
      <c r="M43" s="282"/>
      <c r="N43" s="282"/>
      <c r="O43" s="282"/>
      <c r="P43" s="282"/>
      <c r="Q43" s="282"/>
      <c r="R43" s="282"/>
    </row>
    <row r="44" spans="1:19" s="151" customFormat="1" ht="33" customHeight="1">
      <c r="A44" s="244" t="s">
        <v>30</v>
      </c>
      <c r="B44" s="150">
        <v>33</v>
      </c>
      <c r="C44" s="155"/>
      <c r="D44" s="155"/>
      <c r="E44" s="155"/>
      <c r="F44" s="155"/>
      <c r="G44" s="155"/>
      <c r="H44" s="155"/>
      <c r="I44" s="155"/>
      <c r="J44" s="155"/>
      <c r="K44" s="282" t="s">
        <v>139</v>
      </c>
      <c r="L44" s="282"/>
      <c r="M44" s="282"/>
      <c r="N44" s="282"/>
      <c r="O44" s="282"/>
      <c r="P44" s="282"/>
      <c r="Q44" s="282"/>
      <c r="R44" s="282"/>
    </row>
    <row r="45" spans="1:19" s="151" customFormat="1" ht="60" customHeight="1">
      <c r="A45" s="244" t="s">
        <v>30</v>
      </c>
      <c r="B45" s="150">
        <v>34</v>
      </c>
      <c r="C45" s="155"/>
      <c r="D45" s="155"/>
      <c r="E45" s="155"/>
      <c r="F45" s="155"/>
      <c r="G45" s="155"/>
      <c r="H45" s="155"/>
      <c r="I45" s="155"/>
      <c r="J45" s="155"/>
      <c r="K45" s="282" t="s">
        <v>140</v>
      </c>
      <c r="L45" s="282"/>
      <c r="M45" s="282"/>
      <c r="N45" s="282"/>
      <c r="O45" s="282"/>
      <c r="P45" s="282"/>
      <c r="Q45" s="282"/>
      <c r="R45" s="282"/>
    </row>
    <row r="46" spans="1:19" s="151" customFormat="1" ht="29.25" customHeight="1">
      <c r="A46" s="244" t="s">
        <v>30</v>
      </c>
      <c r="B46" s="150">
        <v>35</v>
      </c>
      <c r="C46" s="155"/>
      <c r="D46" s="155"/>
      <c r="E46" s="155"/>
      <c r="F46" s="155"/>
      <c r="G46" s="155"/>
      <c r="H46" s="155"/>
      <c r="I46" s="155"/>
      <c r="J46" s="155"/>
      <c r="K46" s="284" t="s">
        <v>141</v>
      </c>
      <c r="L46" s="285"/>
      <c r="M46" s="285"/>
      <c r="N46" s="285"/>
      <c r="O46" s="285"/>
      <c r="P46" s="285"/>
      <c r="Q46" s="285"/>
      <c r="R46" s="286"/>
    </row>
    <row r="47" spans="1:19" s="151" customFormat="1" ht="29.25" customHeight="1">
      <c r="A47" s="244" t="s">
        <v>30</v>
      </c>
      <c r="B47" s="150">
        <v>36</v>
      </c>
      <c r="C47" s="155"/>
      <c r="D47" s="155"/>
      <c r="E47" s="155"/>
      <c r="F47" s="155"/>
      <c r="G47" s="155"/>
      <c r="H47" s="155"/>
      <c r="I47" s="155"/>
      <c r="J47" s="155"/>
      <c r="K47" s="284" t="s">
        <v>142</v>
      </c>
      <c r="L47" s="285"/>
      <c r="M47" s="285"/>
      <c r="N47" s="285"/>
      <c r="O47" s="285"/>
      <c r="P47" s="285"/>
      <c r="Q47" s="285"/>
      <c r="R47" s="286"/>
    </row>
    <row r="48" spans="1:19" s="151" customFormat="1" ht="27.6">
      <c r="A48" s="252" t="s">
        <v>590</v>
      </c>
      <c r="B48" s="150">
        <v>37</v>
      </c>
      <c r="C48" s="155"/>
      <c r="D48" s="155"/>
      <c r="E48" s="155"/>
      <c r="F48" s="155"/>
      <c r="G48" s="155"/>
      <c r="H48" s="155"/>
      <c r="I48" s="155"/>
      <c r="J48" s="155"/>
      <c r="K48" s="282" t="s">
        <v>299</v>
      </c>
      <c r="L48" s="282"/>
      <c r="M48" s="282"/>
      <c r="N48" s="282"/>
      <c r="O48" s="282"/>
      <c r="P48" s="282"/>
      <c r="Q48" s="282"/>
      <c r="R48" s="282"/>
      <c r="S48" s="344" t="s">
        <v>616</v>
      </c>
    </row>
    <row r="49" spans="1:19" s="151" customFormat="1">
      <c r="A49" s="244" t="s">
        <v>30</v>
      </c>
      <c r="B49" s="150">
        <v>38</v>
      </c>
      <c r="C49" s="155"/>
      <c r="D49" s="155"/>
      <c r="E49" s="155"/>
      <c r="F49" s="155"/>
      <c r="G49" s="155"/>
      <c r="H49" s="155"/>
      <c r="I49" s="155"/>
      <c r="J49" s="155"/>
      <c r="K49" s="282" t="s">
        <v>143</v>
      </c>
      <c r="L49" s="282"/>
      <c r="M49" s="282"/>
      <c r="N49" s="282"/>
      <c r="O49" s="282"/>
      <c r="P49" s="282"/>
      <c r="Q49" s="282"/>
      <c r="R49" s="282"/>
    </row>
    <row r="50" spans="1:19" s="151" customFormat="1">
      <c r="A50" s="244" t="s">
        <v>30</v>
      </c>
      <c r="B50" s="150">
        <v>39</v>
      </c>
      <c r="C50" s="155"/>
      <c r="D50" s="155"/>
      <c r="E50" s="155"/>
      <c r="F50" s="155"/>
      <c r="G50" s="155"/>
      <c r="H50" s="155"/>
      <c r="I50" s="155"/>
      <c r="J50" s="155"/>
      <c r="K50" s="282" t="s">
        <v>144</v>
      </c>
      <c r="L50" s="282"/>
      <c r="M50" s="282"/>
      <c r="N50" s="282"/>
      <c r="O50" s="282"/>
      <c r="P50" s="282"/>
      <c r="Q50" s="282"/>
      <c r="R50" s="282"/>
    </row>
    <row r="51" spans="1:19" s="151" customFormat="1" ht="58.5" customHeight="1">
      <c r="A51" s="244" t="s">
        <v>30</v>
      </c>
      <c r="B51" s="150">
        <v>40</v>
      </c>
      <c r="C51" s="155"/>
      <c r="D51" s="155"/>
      <c r="E51" s="155"/>
      <c r="F51" s="155"/>
      <c r="G51" s="155"/>
      <c r="H51" s="155"/>
      <c r="I51" s="155"/>
      <c r="J51" s="155"/>
      <c r="K51" s="282" t="s">
        <v>472</v>
      </c>
      <c r="L51" s="282"/>
      <c r="M51" s="282"/>
      <c r="N51" s="282"/>
      <c r="O51" s="282"/>
      <c r="P51" s="282"/>
      <c r="Q51" s="282"/>
      <c r="R51" s="282"/>
    </row>
    <row r="52" spans="1:19" s="151" customFormat="1">
      <c r="A52" s="244" t="s">
        <v>30</v>
      </c>
      <c r="B52" s="150">
        <v>41</v>
      </c>
      <c r="C52" s="155"/>
      <c r="D52" s="155"/>
      <c r="E52" s="155"/>
      <c r="F52" s="155"/>
      <c r="G52" s="155"/>
      <c r="H52" s="155"/>
      <c r="I52" s="155"/>
      <c r="J52" s="155"/>
      <c r="K52" s="282" t="s">
        <v>305</v>
      </c>
      <c r="L52" s="282"/>
      <c r="M52" s="282"/>
      <c r="N52" s="282"/>
      <c r="O52" s="282"/>
      <c r="P52" s="282"/>
      <c r="Q52" s="282"/>
      <c r="R52" s="282"/>
    </row>
    <row r="53" spans="1:19" s="151" customFormat="1" ht="29.25" customHeight="1">
      <c r="A53" s="244" t="s">
        <v>30</v>
      </c>
      <c r="B53" s="150">
        <v>42</v>
      </c>
      <c r="C53" s="155"/>
      <c r="D53" s="155"/>
      <c r="E53" s="155"/>
      <c r="F53" s="155"/>
      <c r="G53" s="155"/>
      <c r="H53" s="155"/>
      <c r="I53" s="155"/>
      <c r="J53" s="155"/>
      <c r="K53" s="284" t="s">
        <v>145</v>
      </c>
      <c r="L53" s="285"/>
      <c r="M53" s="285"/>
      <c r="N53" s="285"/>
      <c r="O53" s="285"/>
      <c r="P53" s="285"/>
      <c r="Q53" s="285"/>
      <c r="R53" s="286"/>
    </row>
    <row r="54" spans="1:19" s="151" customFormat="1" ht="30" customHeight="1">
      <c r="A54" s="244" t="s">
        <v>30</v>
      </c>
      <c r="B54" s="150">
        <v>43</v>
      </c>
      <c r="C54" s="155"/>
      <c r="D54" s="155"/>
      <c r="E54" s="155"/>
      <c r="F54" s="155"/>
      <c r="G54" s="155"/>
      <c r="H54" s="155"/>
      <c r="I54" s="155"/>
      <c r="J54" s="155"/>
      <c r="K54" s="284" t="s">
        <v>146</v>
      </c>
      <c r="L54" s="285"/>
      <c r="M54" s="285"/>
      <c r="N54" s="285"/>
      <c r="O54" s="285"/>
      <c r="P54" s="285"/>
      <c r="Q54" s="285"/>
      <c r="R54" s="286"/>
    </row>
    <row r="55" spans="1:19" s="151" customFormat="1" ht="31.5" customHeight="1">
      <c r="A55" s="244" t="s">
        <v>30</v>
      </c>
      <c r="B55" s="150">
        <v>44</v>
      </c>
      <c r="C55" s="155"/>
      <c r="D55" s="155"/>
      <c r="E55" s="155"/>
      <c r="F55" s="155"/>
      <c r="G55" s="155"/>
      <c r="H55" s="155"/>
      <c r="I55" s="155"/>
      <c r="J55" s="155"/>
      <c r="K55" s="282" t="s">
        <v>501</v>
      </c>
      <c r="L55" s="282"/>
      <c r="M55" s="282"/>
      <c r="N55" s="282"/>
      <c r="O55" s="282"/>
      <c r="P55" s="282"/>
      <c r="Q55" s="282"/>
      <c r="R55" s="282"/>
    </row>
    <row r="56" spans="1:19" s="151" customFormat="1" ht="27" customHeight="1">
      <c r="A56" s="244" t="s">
        <v>30</v>
      </c>
      <c r="B56" s="150">
        <v>45</v>
      </c>
      <c r="C56" s="155"/>
      <c r="D56" s="155"/>
      <c r="E56" s="155"/>
      <c r="F56" s="155"/>
      <c r="G56" s="155"/>
      <c r="H56" s="155"/>
      <c r="I56" s="155"/>
      <c r="J56" s="155"/>
      <c r="K56" s="282" t="s">
        <v>240</v>
      </c>
      <c r="L56" s="282"/>
      <c r="M56" s="282"/>
      <c r="N56" s="282"/>
      <c r="O56" s="282"/>
      <c r="P56" s="282"/>
      <c r="Q56" s="282"/>
      <c r="R56" s="282"/>
      <c r="S56" s="256" t="s">
        <v>598</v>
      </c>
    </row>
    <row r="57" spans="1:19" s="151" customFormat="1" ht="28.5" customHeight="1">
      <c r="A57" s="244" t="s">
        <v>30</v>
      </c>
      <c r="B57" s="150">
        <v>46</v>
      </c>
      <c r="C57" s="155"/>
      <c r="D57" s="155"/>
      <c r="E57" s="155"/>
      <c r="F57" s="155"/>
      <c r="G57" s="155"/>
      <c r="H57" s="155"/>
      <c r="I57" s="155"/>
      <c r="J57" s="155"/>
      <c r="K57" s="282" t="s">
        <v>502</v>
      </c>
      <c r="L57" s="282"/>
      <c r="M57" s="282"/>
      <c r="N57" s="282"/>
      <c r="O57" s="282"/>
      <c r="P57" s="282"/>
      <c r="Q57" s="282"/>
      <c r="R57" s="282"/>
    </row>
    <row r="58" spans="1:19" s="151" customFormat="1" ht="26.25" customHeight="1">
      <c r="A58" s="244" t="s">
        <v>30</v>
      </c>
      <c r="B58" s="150">
        <v>47</v>
      </c>
      <c r="C58" s="155"/>
      <c r="D58" s="155"/>
      <c r="E58" s="155"/>
      <c r="F58" s="155"/>
      <c r="G58" s="155"/>
      <c r="H58" s="155"/>
      <c r="I58" s="155"/>
      <c r="J58" s="155"/>
      <c r="K58" s="282" t="s">
        <v>241</v>
      </c>
      <c r="L58" s="282"/>
      <c r="M58" s="282"/>
      <c r="N58" s="282"/>
      <c r="O58" s="282"/>
      <c r="P58" s="282"/>
      <c r="Q58" s="282"/>
      <c r="R58" s="282"/>
    </row>
    <row r="59" spans="1:19" s="151" customFormat="1" ht="15.6">
      <c r="A59" s="152" t="s">
        <v>136</v>
      </c>
      <c r="B59" s="153"/>
      <c r="C59" s="154"/>
      <c r="D59" s="154"/>
      <c r="E59" s="154"/>
      <c r="F59" s="154"/>
      <c r="G59" s="154"/>
      <c r="H59" s="154"/>
      <c r="I59" s="154"/>
      <c r="J59" s="154"/>
      <c r="K59" s="154"/>
      <c r="L59" s="154"/>
      <c r="M59" s="154"/>
      <c r="N59" s="154"/>
      <c r="O59" s="154"/>
      <c r="P59" s="154"/>
      <c r="Q59" s="154"/>
      <c r="R59" s="154"/>
    </row>
  </sheetData>
  <sheetProtection sheet="1" objects="1" scenarios="1" formatCells="0" formatColumns="0" formatRows="0" insertColumns="0" insertRows="0" deleteColumns="0" deleteRows="0" selectLockedCells="1"/>
  <mergeCells count="51">
    <mergeCell ref="K58:R58"/>
    <mergeCell ref="K53:R53"/>
    <mergeCell ref="K54:R54"/>
    <mergeCell ref="K55:R55"/>
    <mergeCell ref="K56:R56"/>
    <mergeCell ref="K57:R57"/>
    <mergeCell ref="K48:R48"/>
    <mergeCell ref="K49:R49"/>
    <mergeCell ref="K50:R50"/>
    <mergeCell ref="K51:R51"/>
    <mergeCell ref="K52:R52"/>
    <mergeCell ref="K43:R43"/>
    <mergeCell ref="K44:R44"/>
    <mergeCell ref="K45:R45"/>
    <mergeCell ref="K46:R46"/>
    <mergeCell ref="K47:R47"/>
    <mergeCell ref="A1:O2"/>
    <mergeCell ref="K26:R26"/>
    <mergeCell ref="K24:R24"/>
    <mergeCell ref="K23:R23"/>
    <mergeCell ref="K22:R22"/>
    <mergeCell ref="K15:R15"/>
    <mergeCell ref="K14:R14"/>
    <mergeCell ref="K9:R9"/>
    <mergeCell ref="K11:R11"/>
    <mergeCell ref="K25:R25"/>
    <mergeCell ref="K21:R21"/>
    <mergeCell ref="K20:R20"/>
    <mergeCell ref="K13:R13"/>
    <mergeCell ref="K12:R12"/>
    <mergeCell ref="K19:R19"/>
    <mergeCell ref="K18:R18"/>
    <mergeCell ref="K17:R17"/>
    <mergeCell ref="K16:R16"/>
    <mergeCell ref="K10:R10"/>
    <mergeCell ref="K27:R27"/>
    <mergeCell ref="K28:R28"/>
    <mergeCell ref="K29:R29"/>
    <mergeCell ref="K30:R30"/>
    <mergeCell ref="K31:R31"/>
    <mergeCell ref="K32:R32"/>
    <mergeCell ref="K33:R33"/>
    <mergeCell ref="K34:R34"/>
    <mergeCell ref="K35:R35"/>
    <mergeCell ref="K36:R36"/>
    <mergeCell ref="K37:R37"/>
    <mergeCell ref="K42:R42"/>
    <mergeCell ref="K38:R38"/>
    <mergeCell ref="K39:R39"/>
    <mergeCell ref="K40:R40"/>
    <mergeCell ref="K41:R41"/>
  </mergeCells>
  <conditionalFormatting sqref="L6:L7">
    <cfRule type="expression" dxfId="0" priority="1">
      <formula>$L$6&gt;$K$6</formula>
    </cfRule>
  </conditionalFormatting>
  <pageMargins left="0.7" right="0.7" top="0.75" bottom="0.75" header="0.3" footer="0.3"/>
  <pageSetup scale="90" fitToHeight="0" orientation="landscape" r:id="rId1"/>
  <headerFooter>
    <oddHeader>&amp;C&amp;"-,Bold"&amp;12&amp;F
Sheet: &amp;A</oddHeader>
    <oddFooter>&amp;L&amp;8&amp;F
Sheet: &amp;A&amp;C&amp;8Page &amp;P of &amp;N&amp;R&amp;8&amp;D</oddFooter>
  </headerFooter>
</worksheet>
</file>

<file path=xl/worksheets/sheet30.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134</v>
      </c>
      <c r="E4" s="305"/>
      <c r="F4" s="306"/>
      <c r="G4" s="171"/>
      <c r="H4" s="172"/>
      <c r="I4" s="172"/>
      <c r="J4" s="173"/>
    </row>
    <row r="5" spans="1:15" s="151" customFormat="1" ht="33.75" customHeight="1">
      <c r="A5" s="174">
        <v>28</v>
      </c>
      <c r="B5" s="175"/>
      <c r="C5" s="303"/>
      <c r="D5" s="307"/>
      <c r="E5" s="308"/>
      <c r="F5" s="309"/>
      <c r="G5" s="176"/>
      <c r="H5" s="177"/>
      <c r="I5" s="177"/>
      <c r="J5" s="178"/>
    </row>
    <row r="6" spans="1:15" s="151" customFormat="1" ht="14.4">
      <c r="A6" s="310" t="s">
        <v>10</v>
      </c>
      <c r="B6" s="311"/>
      <c r="C6" s="312"/>
      <c r="D6" s="225" t="s">
        <v>324</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273</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392</v>
      </c>
      <c r="F10" s="194"/>
      <c r="G10" s="195"/>
      <c r="H10" s="195"/>
      <c r="I10" s="196"/>
      <c r="J10" s="197"/>
      <c r="M10" s="226"/>
      <c r="N10" s="226"/>
      <c r="O10" s="226"/>
    </row>
    <row r="11" spans="1:15" s="151" customFormat="1" ht="41.4">
      <c r="A11" s="189" t="s">
        <v>47</v>
      </c>
      <c r="B11" s="149"/>
      <c r="C11" s="156" t="s">
        <v>260</v>
      </c>
      <c r="D11" s="156" t="s">
        <v>263</v>
      </c>
      <c r="E11" s="156" t="s">
        <v>387</v>
      </c>
      <c r="F11" s="198"/>
      <c r="G11" s="199"/>
      <c r="H11" s="199"/>
      <c r="I11" s="200"/>
      <c r="J11" s="201"/>
      <c r="M11" s="226"/>
      <c r="N11" s="226"/>
      <c r="O11" s="226"/>
    </row>
    <row r="12" spans="1:15" s="151" customFormat="1" ht="27.6">
      <c r="A12" s="189" t="s">
        <v>163</v>
      </c>
      <c r="B12" s="149"/>
      <c r="C12" s="156" t="s">
        <v>261</v>
      </c>
      <c r="D12" s="156" t="s">
        <v>262</v>
      </c>
      <c r="E12" s="156" t="s">
        <v>387</v>
      </c>
      <c r="F12" s="198"/>
      <c r="G12" s="199"/>
      <c r="H12" s="199"/>
      <c r="I12" s="200"/>
      <c r="J12" s="201"/>
      <c r="M12" s="226"/>
      <c r="N12" s="226"/>
      <c r="O12" s="226"/>
    </row>
    <row r="13" spans="1:15" s="183" customFormat="1" ht="27.6">
      <c r="A13" s="184" t="s">
        <v>104</v>
      </c>
      <c r="B13" s="149" t="str">
        <f>IF(C13&gt;" ","y"," ")</f>
        <v>y</v>
      </c>
      <c r="C13" s="297" t="s">
        <v>274</v>
      </c>
      <c r="D13" s="297"/>
      <c r="E13" s="298"/>
      <c r="F13" s="230">
        <v>40735</v>
      </c>
      <c r="G13" s="186" t="s">
        <v>24</v>
      </c>
      <c r="H13" s="186" t="str">
        <f t="shared" ref="H13" si="1">IF(G13&lt;&gt;"f",G13," ")</f>
        <v>P</v>
      </c>
      <c r="I13" s="187">
        <v>0</v>
      </c>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393</v>
      </c>
      <c r="F15" s="194"/>
      <c r="G15" s="195"/>
      <c r="H15" s="195"/>
      <c r="I15" s="196"/>
      <c r="J15" s="197"/>
      <c r="M15" s="226"/>
      <c r="N15" s="226"/>
      <c r="O15" s="226"/>
    </row>
    <row r="16" spans="1:15" s="151" customFormat="1" ht="41.4">
      <c r="A16" s="189" t="s">
        <v>47</v>
      </c>
      <c r="B16" s="149"/>
      <c r="C16" s="156" t="s">
        <v>260</v>
      </c>
      <c r="D16" s="156" t="s">
        <v>263</v>
      </c>
      <c r="E16" s="156" t="s">
        <v>387</v>
      </c>
      <c r="F16" s="198"/>
      <c r="G16" s="199"/>
      <c r="H16" s="199"/>
      <c r="I16" s="200"/>
      <c r="J16" s="201"/>
      <c r="M16" s="226"/>
      <c r="N16" s="226"/>
      <c r="O16" s="226"/>
    </row>
    <row r="17" spans="1:15" s="151" customFormat="1" ht="27.6">
      <c r="A17" s="189" t="s">
        <v>163</v>
      </c>
      <c r="B17" s="149"/>
      <c r="C17" s="156" t="s">
        <v>261</v>
      </c>
      <c r="D17" s="156" t="s">
        <v>262</v>
      </c>
      <c r="E17" s="156" t="s">
        <v>387</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2259114</v>
      </c>
      <c r="D21" s="236" t="s">
        <v>394</v>
      </c>
      <c r="E21" s="206" t="s">
        <v>363</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31.xml><?xml version="1.0" encoding="utf-8"?>
<worksheet xmlns="http://schemas.openxmlformats.org/spreadsheetml/2006/main" xmlns:r="http://schemas.openxmlformats.org/officeDocument/2006/relationships">
  <sheetPr>
    <tabColor rgb="FF7030A0"/>
    <pageSetUpPr fitToPage="1"/>
  </sheetPr>
  <dimension ref="A1:O22"/>
  <sheetViews>
    <sheetView zoomScale="75" zoomScaleNormal="75" workbookViewId="0">
      <pane ySplit="7" topLeftCell="A11"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275</v>
      </c>
      <c r="E4" s="305"/>
      <c r="F4" s="306"/>
      <c r="G4" s="171"/>
      <c r="H4" s="172"/>
      <c r="I4" s="172"/>
      <c r="J4" s="173"/>
    </row>
    <row r="5" spans="1:15" s="151" customFormat="1" ht="43.5" customHeight="1">
      <c r="A5" s="174">
        <v>29</v>
      </c>
      <c r="B5" s="175"/>
      <c r="C5" s="303"/>
      <c r="D5" s="307"/>
      <c r="E5" s="308"/>
      <c r="F5" s="309"/>
      <c r="G5" s="176"/>
      <c r="H5" s="177"/>
      <c r="I5" s="177"/>
      <c r="J5" s="178"/>
    </row>
    <row r="6" spans="1:15" s="151" customFormat="1" ht="14.4">
      <c r="A6" s="310" t="s">
        <v>10</v>
      </c>
      <c r="B6" s="311"/>
      <c r="C6" s="312"/>
      <c r="D6" s="225" t="s">
        <v>396</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63" customHeight="1">
      <c r="A8" s="184" t="s">
        <v>103</v>
      </c>
      <c r="B8" s="149" t="str">
        <f>IF(C8&gt;" ","y"," ")</f>
        <v>y</v>
      </c>
      <c r="C8" s="297" t="s">
        <v>397</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45.75" customHeight="1">
      <c r="A10" s="189" t="s">
        <v>46</v>
      </c>
      <c r="B10" s="149"/>
      <c r="C10" s="156" t="s">
        <v>276</v>
      </c>
      <c r="D10" s="156" t="s">
        <v>279</v>
      </c>
      <c r="E10" s="156" t="s">
        <v>398</v>
      </c>
      <c r="F10" s="194"/>
      <c r="G10" s="195"/>
      <c r="H10" s="195"/>
      <c r="I10" s="196"/>
      <c r="J10" s="197"/>
      <c r="M10" s="226"/>
      <c r="N10" s="226"/>
      <c r="O10" s="226"/>
    </row>
    <row r="11" spans="1:15" s="151" customFormat="1" ht="55.2">
      <c r="A11" s="189" t="s">
        <v>47</v>
      </c>
      <c r="B11" s="149"/>
      <c r="C11" s="156" t="s">
        <v>277</v>
      </c>
      <c r="D11" s="156" t="s">
        <v>279</v>
      </c>
      <c r="E11" s="156" t="s">
        <v>387</v>
      </c>
      <c r="F11" s="198"/>
      <c r="G11" s="199"/>
      <c r="H11" s="199"/>
      <c r="I11" s="200"/>
      <c r="J11" s="201"/>
      <c r="M11" s="226"/>
      <c r="N11" s="226"/>
      <c r="O11" s="226"/>
    </row>
    <row r="12" spans="1:15" s="151" customFormat="1" ht="55.2">
      <c r="A12" s="189" t="s">
        <v>163</v>
      </c>
      <c r="B12" s="149"/>
      <c r="C12" s="156" t="s">
        <v>278</v>
      </c>
      <c r="D12" s="156" t="s">
        <v>279</v>
      </c>
      <c r="E12" s="156" t="s">
        <v>387</v>
      </c>
      <c r="F12" s="198"/>
      <c r="G12" s="199"/>
      <c r="H12" s="199"/>
      <c r="I12" s="200"/>
      <c r="J12" s="201"/>
      <c r="M12" s="226"/>
      <c r="N12" s="226"/>
      <c r="O12" s="226"/>
    </row>
    <row r="13" spans="1:15" s="183" customFormat="1" ht="64.5" customHeight="1">
      <c r="A13" s="184" t="s">
        <v>104</v>
      </c>
      <c r="B13" s="149" t="str">
        <f>IF(C13&gt;" ","y"," ")</f>
        <v>y</v>
      </c>
      <c r="C13" s="297" t="s">
        <v>275</v>
      </c>
      <c r="D13" s="297"/>
      <c r="E13" s="298"/>
      <c r="F13" s="230">
        <v>40735</v>
      </c>
      <c r="G13" s="186" t="s">
        <v>24</v>
      </c>
      <c r="H13" s="186" t="str">
        <f t="shared" ref="H13" si="1">IF(G13&lt;&gt;"f",G13," ")</f>
        <v>P</v>
      </c>
      <c r="I13" s="187">
        <v>0</v>
      </c>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41.4">
      <c r="A15" s="189" t="s">
        <v>46</v>
      </c>
      <c r="B15" s="149"/>
      <c r="C15" s="156" t="s">
        <v>280</v>
      </c>
      <c r="D15" s="156" t="s">
        <v>279</v>
      </c>
      <c r="E15" s="156" t="s">
        <v>398</v>
      </c>
      <c r="F15" s="194"/>
      <c r="G15" s="195"/>
      <c r="H15" s="195"/>
      <c r="I15" s="196"/>
      <c r="J15" s="197"/>
      <c r="M15" s="226"/>
      <c r="N15" s="226"/>
      <c r="O15" s="226"/>
    </row>
    <row r="16" spans="1:15" s="151" customFormat="1" ht="41.4">
      <c r="A16" s="189" t="s">
        <v>47</v>
      </c>
      <c r="B16" s="149"/>
      <c r="C16" s="156" t="s">
        <v>281</v>
      </c>
      <c r="D16" s="156" t="s">
        <v>279</v>
      </c>
      <c r="E16" s="156" t="s">
        <v>387</v>
      </c>
      <c r="F16" s="198"/>
      <c r="G16" s="199"/>
      <c r="H16" s="199"/>
      <c r="I16" s="200"/>
      <c r="J16" s="201"/>
      <c r="M16" s="226"/>
      <c r="N16" s="226"/>
      <c r="O16" s="226"/>
    </row>
    <row r="17" spans="1:15" s="151" customFormat="1" ht="55.2">
      <c r="A17" s="189" t="s">
        <v>163</v>
      </c>
      <c r="B17" s="149"/>
      <c r="C17" s="156" t="s">
        <v>282</v>
      </c>
      <c r="D17" s="156" t="s">
        <v>279</v>
      </c>
      <c r="E17" s="156" t="s">
        <v>387</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2259114</v>
      </c>
      <c r="D21" s="206">
        <v>1000000.125</v>
      </c>
      <c r="E21" s="206" t="s">
        <v>399</v>
      </c>
    </row>
    <row r="22" spans="1:15" ht="27.6">
      <c r="D22" s="206" t="s">
        <v>400</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32.xml><?xml version="1.0" encoding="utf-8"?>
<worksheet xmlns="http://schemas.openxmlformats.org/spreadsheetml/2006/main" xmlns:r="http://schemas.openxmlformats.org/officeDocument/2006/relationships">
  <sheetPr>
    <tabColor rgb="FF7030A0"/>
    <pageSetUpPr fitToPage="1"/>
  </sheetPr>
  <dimension ref="A1:O24"/>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150</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4" t="s">
        <v>157</v>
      </c>
      <c r="D3" s="160"/>
      <c r="E3" s="299"/>
      <c r="F3" s="165" t="s">
        <v>18</v>
      </c>
      <c r="G3" s="166">
        <f>COUNTIF(G$8:G1999,"F")</f>
        <v>0</v>
      </c>
      <c r="H3" s="166">
        <f>COUNTIF(H$8:H1999,"F")</f>
        <v>0</v>
      </c>
      <c r="I3" s="166">
        <f>SUM(I$8:I1999)</f>
        <v>0</v>
      </c>
      <c r="J3" s="301"/>
    </row>
    <row r="4" spans="1:15" s="151" customFormat="1">
      <c r="A4" s="169" t="s">
        <v>148</v>
      </c>
      <c r="B4" s="170"/>
      <c r="C4" s="302" t="s">
        <v>56</v>
      </c>
      <c r="D4" s="304" t="s">
        <v>284</v>
      </c>
      <c r="E4" s="305"/>
      <c r="F4" s="306"/>
      <c r="G4" s="171"/>
      <c r="H4" s="172"/>
      <c r="I4" s="172"/>
      <c r="J4" s="173"/>
    </row>
    <row r="5" spans="1:15" s="151" customFormat="1" ht="17.399999999999999">
      <c r="A5" s="174">
        <v>30</v>
      </c>
      <c r="B5" s="175"/>
      <c r="C5" s="303"/>
      <c r="D5" s="307"/>
      <c r="E5" s="308"/>
      <c r="F5" s="309"/>
      <c r="G5" s="176"/>
      <c r="H5" s="177"/>
      <c r="I5" s="177"/>
      <c r="J5" s="178"/>
    </row>
    <row r="6" spans="1:15" s="151" customFormat="1" ht="14.4">
      <c r="A6" s="310" t="s">
        <v>10</v>
      </c>
      <c r="B6" s="311"/>
      <c r="C6" s="312"/>
      <c r="D6" s="225" t="s">
        <v>158</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284</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330</v>
      </c>
      <c r="F10" s="194"/>
      <c r="G10" s="195"/>
      <c r="H10" s="195"/>
      <c r="I10" s="196"/>
      <c r="J10" s="197"/>
      <c r="M10" s="226"/>
      <c r="N10" s="226"/>
      <c r="O10" s="226"/>
    </row>
    <row r="11" spans="1:15" s="151" customFormat="1" ht="69">
      <c r="A11" s="189" t="s">
        <v>47</v>
      </c>
      <c r="B11" s="149"/>
      <c r="C11" s="156" t="s">
        <v>165</v>
      </c>
      <c r="D11" s="156" t="s">
        <v>162</v>
      </c>
      <c r="E11" s="156" t="s">
        <v>408</v>
      </c>
      <c r="F11" s="198"/>
      <c r="G11" s="199"/>
      <c r="H11" s="199"/>
      <c r="I11" s="200"/>
      <c r="J11" s="201"/>
      <c r="M11" s="226"/>
      <c r="N11" s="226"/>
      <c r="O11" s="226"/>
    </row>
    <row r="12" spans="1:15" s="151" customFormat="1" ht="82.8">
      <c r="A12" s="189" t="s">
        <v>163</v>
      </c>
      <c r="B12" s="149"/>
      <c r="C12" s="156" t="s">
        <v>197</v>
      </c>
      <c r="D12" s="156" t="s">
        <v>196</v>
      </c>
      <c r="E12" s="156" t="s">
        <v>408</v>
      </c>
      <c r="F12" s="198"/>
      <c r="G12" s="199"/>
      <c r="H12" s="199"/>
      <c r="I12" s="200"/>
      <c r="J12" s="201"/>
      <c r="M12" s="226"/>
      <c r="N12" s="226"/>
      <c r="O12" s="226"/>
    </row>
    <row r="13" spans="1:15" s="183" customFormat="1" ht="45" customHeight="1">
      <c r="A13" s="184" t="s">
        <v>104</v>
      </c>
      <c r="B13" s="149" t="str">
        <f>IF(C13&gt;" ","y"," ")</f>
        <v>y</v>
      </c>
      <c r="C13" s="297" t="s">
        <v>284</v>
      </c>
      <c r="D13" s="297"/>
      <c r="E13" s="298"/>
      <c r="F13" s="230">
        <v>40735</v>
      </c>
      <c r="G13" s="186" t="s">
        <v>24</v>
      </c>
      <c r="H13" s="186" t="str">
        <f t="shared" ref="H13" si="1">IF(G13&lt;&gt;"f",G13," ")</f>
        <v>P</v>
      </c>
      <c r="I13" s="187">
        <v>0</v>
      </c>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408</v>
      </c>
      <c r="F16" s="198"/>
      <c r="G16" s="199"/>
      <c r="H16" s="199"/>
      <c r="I16" s="200"/>
      <c r="J16" s="201"/>
      <c r="M16" s="226"/>
      <c r="N16" s="226"/>
      <c r="O16" s="226"/>
    </row>
    <row r="17" spans="1:15" s="151" customFormat="1" ht="69">
      <c r="A17" s="189" t="s">
        <v>163</v>
      </c>
      <c r="B17" s="149"/>
      <c r="C17" s="156" t="s">
        <v>198</v>
      </c>
      <c r="D17" s="156" t="s">
        <v>196</v>
      </c>
      <c r="E17" s="156" t="s">
        <v>408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F20" s="231" t="s">
        <v>334</v>
      </c>
      <c r="G20" s="232" t="s">
        <v>402</v>
      </c>
      <c r="M20"/>
      <c r="N20"/>
      <c r="O20"/>
    </row>
    <row r="21" spans="1:15">
      <c r="A21" s="237" t="s">
        <v>409</v>
      </c>
      <c r="C21" s="206">
        <v>2036204</v>
      </c>
      <c r="D21" s="206">
        <v>1</v>
      </c>
      <c r="E21" s="206" t="s">
        <v>401</v>
      </c>
      <c r="F21" s="231">
        <v>40.049999999999997</v>
      </c>
      <c r="G21" s="232" t="s">
        <v>403</v>
      </c>
    </row>
    <row r="22" spans="1:15">
      <c r="A22" s="237" t="s">
        <v>410</v>
      </c>
      <c r="C22" s="206">
        <v>5408433</v>
      </c>
      <c r="D22" s="206">
        <v>1</v>
      </c>
      <c r="E22" s="206" t="s">
        <v>388</v>
      </c>
      <c r="F22" s="231" t="s">
        <v>404</v>
      </c>
      <c r="G22" s="232" t="s">
        <v>405</v>
      </c>
    </row>
    <row r="23" spans="1:15">
      <c r="A23" s="237" t="s">
        <v>411</v>
      </c>
      <c r="C23" s="206">
        <v>4225650</v>
      </c>
      <c r="D23" s="206">
        <v>1</v>
      </c>
      <c r="E23" s="206" t="s">
        <v>407</v>
      </c>
      <c r="F23" s="231">
        <v>43.24</v>
      </c>
      <c r="G23" s="232" t="s">
        <v>406</v>
      </c>
    </row>
    <row r="24" spans="1:15">
      <c r="F24" s="231"/>
      <c r="G24" s="232"/>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33.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1</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286</v>
      </c>
      <c r="E4" s="305"/>
      <c r="F4" s="306"/>
      <c r="G4" s="171"/>
      <c r="H4" s="172"/>
      <c r="I4" s="172"/>
      <c r="J4" s="173"/>
    </row>
    <row r="5" spans="1:15" s="151" customFormat="1" ht="30" customHeight="1">
      <c r="A5" s="174">
        <v>31</v>
      </c>
      <c r="B5" s="175"/>
      <c r="C5" s="303"/>
      <c r="D5" s="307"/>
      <c r="E5" s="308"/>
      <c r="F5" s="309"/>
      <c r="G5" s="176"/>
      <c r="H5" s="177"/>
      <c r="I5" s="177"/>
      <c r="J5" s="178"/>
    </row>
    <row r="6" spans="1:15" s="151" customFormat="1" ht="14.4">
      <c r="A6" s="310" t="s">
        <v>10</v>
      </c>
      <c r="B6" s="311"/>
      <c r="C6" s="312"/>
      <c r="D6" s="225" t="s">
        <v>412</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48.75" customHeight="1">
      <c r="A8" s="184" t="s">
        <v>103</v>
      </c>
      <c r="B8" s="149" t="str">
        <f>IF(C8&gt;" ","y"," ")</f>
        <v>y</v>
      </c>
      <c r="C8" s="297" t="s">
        <v>287</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69">
      <c r="A11" s="189" t="s">
        <v>47</v>
      </c>
      <c r="B11" s="149"/>
      <c r="C11" s="156" t="s">
        <v>165</v>
      </c>
      <c r="D11" s="156" t="s">
        <v>162</v>
      </c>
      <c r="E11" s="156" t="s">
        <v>413</v>
      </c>
      <c r="F11" s="198"/>
      <c r="G11" s="199"/>
      <c r="H11" s="199"/>
      <c r="I11" s="200"/>
      <c r="J11" s="201"/>
      <c r="M11" s="226"/>
      <c r="N11" s="226"/>
      <c r="O11" s="226"/>
    </row>
    <row r="12" spans="1:15" s="151" customFormat="1" ht="82.8">
      <c r="A12" s="189" t="s">
        <v>163</v>
      </c>
      <c r="B12" s="149"/>
      <c r="C12" s="156" t="s">
        <v>197</v>
      </c>
      <c r="D12" s="156" t="s">
        <v>196</v>
      </c>
      <c r="E12" s="156" t="s">
        <v>414</v>
      </c>
      <c r="F12" s="198"/>
      <c r="G12" s="199"/>
      <c r="H12" s="199"/>
      <c r="I12" s="200"/>
      <c r="J12" s="201"/>
      <c r="M12" s="226"/>
      <c r="N12" s="226"/>
      <c r="O12" s="226"/>
    </row>
    <row r="13" spans="1:15" s="183" customFormat="1" ht="45" customHeight="1">
      <c r="A13" s="184" t="s">
        <v>104</v>
      </c>
      <c r="B13" s="149" t="str">
        <f>IF(C13&gt;" ","y"," ")</f>
        <v xml:space="preserve"> </v>
      </c>
      <c r="C13" s="297"/>
      <c r="D13" s="297"/>
      <c r="E13" s="298"/>
      <c r="F13" s="230">
        <v>40736</v>
      </c>
      <c r="G13" s="186" t="s">
        <v>24</v>
      </c>
      <c r="H13" s="186" t="str">
        <f t="shared" ref="H13" si="1">IF(G13&lt;&gt;"f",G13," ")</f>
        <v>P</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413</v>
      </c>
      <c r="F16" s="198"/>
      <c r="G16" s="199"/>
      <c r="H16" s="199"/>
      <c r="I16" s="200"/>
      <c r="J16" s="201"/>
      <c r="M16" s="226"/>
      <c r="N16" s="226"/>
      <c r="O16" s="226"/>
    </row>
    <row r="17" spans="1:15" s="151" customFormat="1" ht="69">
      <c r="A17" s="189" t="s">
        <v>163</v>
      </c>
      <c r="B17" s="149"/>
      <c r="C17" s="156" t="s">
        <v>198</v>
      </c>
      <c r="D17" s="156" t="s">
        <v>196</v>
      </c>
      <c r="E17" s="156" t="s">
        <v>414</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2030673</v>
      </c>
      <c r="D21" s="206">
        <v>1</v>
      </c>
      <c r="E21" s="206" t="s">
        <v>415</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34.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416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417</v>
      </c>
      <c r="D3" s="160"/>
      <c r="E3" s="299"/>
      <c r="F3" s="165" t="s">
        <v>18</v>
      </c>
      <c r="G3" s="166">
        <f>COUNTIF(G$8:G1999,"F")</f>
        <v>0</v>
      </c>
      <c r="H3" s="166">
        <f>COUNTIF(H$8:H1999,"F")</f>
        <v>0</v>
      </c>
      <c r="I3" s="166">
        <f>SUM(I$8:I1999)</f>
        <v>0</v>
      </c>
      <c r="J3" s="301"/>
    </row>
    <row r="4" spans="1:15" s="151" customFormat="1">
      <c r="A4" s="169" t="s">
        <v>148</v>
      </c>
      <c r="B4" s="170"/>
      <c r="C4" s="302" t="s">
        <v>56</v>
      </c>
      <c r="D4" s="304" t="s">
        <v>138</v>
      </c>
      <c r="E4" s="305"/>
      <c r="F4" s="306"/>
      <c r="G4" s="171"/>
      <c r="H4" s="172"/>
      <c r="I4" s="172"/>
      <c r="J4" s="173"/>
    </row>
    <row r="5" spans="1:15" s="151" customFormat="1" ht="30" customHeight="1">
      <c r="A5" s="174">
        <v>32</v>
      </c>
      <c r="B5" s="175"/>
      <c r="C5" s="303"/>
      <c r="D5" s="307"/>
      <c r="E5" s="308"/>
      <c r="F5" s="309"/>
      <c r="G5" s="176"/>
      <c r="H5" s="177"/>
      <c r="I5" s="177"/>
      <c r="J5" s="178"/>
    </row>
    <row r="6" spans="1:15" s="151" customFormat="1" ht="14.4">
      <c r="A6" s="310" t="s">
        <v>10</v>
      </c>
      <c r="B6" s="311"/>
      <c r="C6" s="312"/>
      <c r="D6" s="225" t="s">
        <v>418</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48.75" customHeight="1">
      <c r="A8" s="184" t="s">
        <v>103</v>
      </c>
      <c r="B8" s="149" t="str">
        <f>IF(C8&gt;" ","y"," ")</f>
        <v>y</v>
      </c>
      <c r="C8" s="297" t="s">
        <v>288</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69">
      <c r="A11" s="189" t="s">
        <v>47</v>
      </c>
      <c r="B11" s="149"/>
      <c r="C11" s="156" t="s">
        <v>165</v>
      </c>
      <c r="D11" s="156" t="s">
        <v>162</v>
      </c>
      <c r="E11" s="156" t="s">
        <v>420</v>
      </c>
      <c r="F11" s="198"/>
      <c r="G11" s="199"/>
      <c r="H11" s="199"/>
      <c r="I11" s="200"/>
      <c r="J11" s="201"/>
      <c r="M11" s="226"/>
      <c r="N11" s="226"/>
      <c r="O11" s="226"/>
    </row>
    <row r="12" spans="1:15" s="151" customFormat="1" ht="82.8">
      <c r="A12" s="189" t="s">
        <v>163</v>
      </c>
      <c r="B12" s="149"/>
      <c r="C12" s="156" t="s">
        <v>197</v>
      </c>
      <c r="D12" s="156" t="s">
        <v>196</v>
      </c>
      <c r="E12" s="156" t="s">
        <v>421</v>
      </c>
      <c r="F12" s="198"/>
      <c r="G12" s="199"/>
      <c r="H12" s="199"/>
      <c r="I12" s="200"/>
      <c r="J12" s="201"/>
      <c r="M12" s="226"/>
      <c r="N12" s="226"/>
      <c r="O12" s="226"/>
    </row>
    <row r="13" spans="1:15" s="183" customFormat="1" ht="45" customHeight="1">
      <c r="A13" s="184" t="s">
        <v>104</v>
      </c>
      <c r="B13" s="149" t="str">
        <f>IF(C13&gt;" ","y"," ")</f>
        <v>y</v>
      </c>
      <c r="C13" s="297" t="s">
        <v>289</v>
      </c>
      <c r="D13" s="297"/>
      <c r="E13" s="298"/>
      <c r="F13" s="230">
        <v>40736</v>
      </c>
      <c r="G13" s="186" t="s">
        <v>24</v>
      </c>
      <c r="H13" s="186" t="str">
        <f t="shared" ref="H13" si="1">IF(G13&lt;&gt;"f",G13," ")</f>
        <v>P</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420</v>
      </c>
      <c r="F16" s="198"/>
      <c r="G16" s="199"/>
      <c r="H16" s="199"/>
      <c r="I16" s="200"/>
      <c r="J16" s="201"/>
      <c r="M16" s="226"/>
      <c r="N16" s="226"/>
      <c r="O16" s="226"/>
    </row>
    <row r="17" spans="1:15" s="151" customFormat="1" ht="69">
      <c r="A17" s="189" t="s">
        <v>163</v>
      </c>
      <c r="B17" s="149"/>
      <c r="C17" s="156" t="s">
        <v>198</v>
      </c>
      <c r="D17" s="156" t="s">
        <v>196</v>
      </c>
      <c r="E17" s="156" t="s">
        <v>421</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2030673</v>
      </c>
      <c r="D21" s="206">
        <v>1</v>
      </c>
      <c r="E21" s="206" t="s">
        <v>415</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35.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139</v>
      </c>
      <c r="E4" s="305"/>
      <c r="F4" s="306"/>
      <c r="G4" s="171"/>
      <c r="H4" s="172"/>
      <c r="I4" s="172"/>
      <c r="J4" s="173"/>
    </row>
    <row r="5" spans="1:15" s="151" customFormat="1" ht="30" customHeight="1">
      <c r="A5" s="174">
        <v>33</v>
      </c>
      <c r="B5" s="175"/>
      <c r="C5" s="303"/>
      <c r="D5" s="307"/>
      <c r="E5" s="308"/>
      <c r="F5" s="309"/>
      <c r="G5" s="176"/>
      <c r="H5" s="177"/>
      <c r="I5" s="177"/>
      <c r="J5" s="178"/>
    </row>
    <row r="6" spans="1:15" s="151" customFormat="1" ht="14.4">
      <c r="A6" s="310" t="s">
        <v>10</v>
      </c>
      <c r="B6" s="311"/>
      <c r="C6" s="312"/>
      <c r="D6" s="225" t="s">
        <v>412</v>
      </c>
      <c r="E6" s="180" t="s">
        <v>9</v>
      </c>
      <c r="F6" s="313" t="s">
        <v>149</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48.75" customHeight="1">
      <c r="A8" s="184" t="s">
        <v>103</v>
      </c>
      <c r="B8" s="149" t="str">
        <f>IF(C8&gt;" ","y"," ")</f>
        <v>y</v>
      </c>
      <c r="C8" s="297" t="s">
        <v>290</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69">
      <c r="A11" s="189" t="s">
        <v>47</v>
      </c>
      <c r="B11" s="149"/>
      <c r="C11" s="156" t="s">
        <v>165</v>
      </c>
      <c r="D11" s="156" t="s">
        <v>162</v>
      </c>
      <c r="E11" s="156" t="s">
        <v>440</v>
      </c>
      <c r="F11" s="198"/>
      <c r="G11" s="199"/>
      <c r="H11" s="199"/>
      <c r="I11" s="200"/>
      <c r="J11" s="201"/>
      <c r="M11" s="226"/>
      <c r="N11" s="226"/>
      <c r="O11" s="226"/>
    </row>
    <row r="12" spans="1:15" s="151" customFormat="1" ht="82.8">
      <c r="A12" s="189" t="s">
        <v>163</v>
      </c>
      <c r="B12" s="149"/>
      <c r="C12" s="156" t="s">
        <v>197</v>
      </c>
      <c r="D12" s="156" t="s">
        <v>196</v>
      </c>
      <c r="E12" s="156" t="s">
        <v>441</v>
      </c>
      <c r="F12" s="198"/>
      <c r="G12" s="199"/>
      <c r="H12" s="199"/>
      <c r="I12" s="200"/>
      <c r="J12" s="201"/>
      <c r="M12" s="226"/>
      <c r="N12" s="226"/>
      <c r="O12" s="226"/>
    </row>
    <row r="13" spans="1:15" s="183" customFormat="1" ht="45" customHeight="1">
      <c r="A13" s="184" t="s">
        <v>104</v>
      </c>
      <c r="B13" s="149" t="str">
        <f>IF(C13&gt;" ","y"," ")</f>
        <v>y</v>
      </c>
      <c r="C13" s="297" t="s">
        <v>291</v>
      </c>
      <c r="D13" s="297"/>
      <c r="E13" s="298"/>
      <c r="F13" s="202" t="s">
        <v>442</v>
      </c>
      <c r="G13" s="186" t="s">
        <v>24</v>
      </c>
      <c r="H13" s="186" t="str">
        <f t="shared" ref="H13" si="1">IF(G13&lt;&gt;"f",G13," ")</f>
        <v>P</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440</v>
      </c>
      <c r="F16" s="198"/>
      <c r="G16" s="199"/>
      <c r="H16" s="199"/>
      <c r="I16" s="200"/>
      <c r="J16" s="201"/>
      <c r="M16" s="226"/>
      <c r="N16" s="226"/>
      <c r="O16" s="226"/>
    </row>
    <row r="17" spans="1:15" s="151" customFormat="1" ht="69">
      <c r="A17" s="189" t="s">
        <v>163</v>
      </c>
      <c r="B17" s="149"/>
      <c r="C17" s="156" t="s">
        <v>198</v>
      </c>
      <c r="D17" s="156" t="s">
        <v>196</v>
      </c>
      <c r="E17" s="156" t="s">
        <v>441</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2272557</v>
      </c>
      <c r="D21" s="206">
        <v>1</v>
      </c>
      <c r="E21" s="206" t="s">
        <v>438</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36.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140</v>
      </c>
      <c r="E4" s="305"/>
      <c r="F4" s="306"/>
      <c r="G4" s="171"/>
      <c r="H4" s="172"/>
      <c r="I4" s="172"/>
      <c r="J4" s="173"/>
    </row>
    <row r="5" spans="1:15" s="151" customFormat="1" ht="45" customHeight="1">
      <c r="A5" s="174">
        <v>34</v>
      </c>
      <c r="B5" s="175"/>
      <c r="C5" s="303"/>
      <c r="D5" s="307"/>
      <c r="E5" s="308"/>
      <c r="F5" s="309"/>
      <c r="G5" s="176"/>
      <c r="H5" s="177"/>
      <c r="I5" s="177"/>
      <c r="J5" s="178"/>
    </row>
    <row r="6" spans="1:15" s="151" customFormat="1" ht="14.4">
      <c r="A6" s="310" t="s">
        <v>10</v>
      </c>
      <c r="B6" s="311"/>
      <c r="C6" s="312"/>
      <c r="D6" s="225" t="s">
        <v>412</v>
      </c>
      <c r="E6" s="180" t="s">
        <v>9</v>
      </c>
      <c r="F6" s="313" t="s">
        <v>149</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64.5" customHeight="1">
      <c r="A8" s="184" t="s">
        <v>103</v>
      </c>
      <c r="B8" s="149" t="str">
        <f>IF(C8&gt;" ","y"," ")</f>
        <v>y</v>
      </c>
      <c r="C8" s="297" t="s">
        <v>292</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69">
      <c r="A11" s="189" t="s">
        <v>47</v>
      </c>
      <c r="B11" s="149"/>
      <c r="C11" s="156" t="s">
        <v>165</v>
      </c>
      <c r="D11" s="156" t="s">
        <v>162</v>
      </c>
      <c r="E11" s="156" t="s">
        <v>435</v>
      </c>
      <c r="F11" s="198"/>
      <c r="G11" s="199"/>
      <c r="H11" s="199"/>
      <c r="I11" s="200"/>
      <c r="J11" s="201"/>
      <c r="M11" s="226"/>
      <c r="N11" s="226"/>
      <c r="O11" s="226"/>
    </row>
    <row r="12" spans="1:15" s="151" customFormat="1" ht="82.8">
      <c r="A12" s="189" t="s">
        <v>163</v>
      </c>
      <c r="B12" s="149"/>
      <c r="C12" s="156" t="s">
        <v>197</v>
      </c>
      <c r="D12" s="156" t="s">
        <v>196</v>
      </c>
      <c r="E12" s="156" t="s">
        <v>439</v>
      </c>
      <c r="F12" s="198"/>
      <c r="G12" s="199"/>
      <c r="H12" s="199"/>
      <c r="I12" s="200"/>
      <c r="J12" s="201"/>
      <c r="M12" s="226"/>
      <c r="N12" s="226"/>
      <c r="O12" s="226"/>
    </row>
    <row r="13" spans="1:15" s="183" customFormat="1" ht="73.5" customHeight="1">
      <c r="A13" s="184" t="s">
        <v>104</v>
      </c>
      <c r="B13" s="149" t="str">
        <f>IF(C13&gt;" ","y"," ")</f>
        <v>y</v>
      </c>
      <c r="C13" s="297" t="s">
        <v>293</v>
      </c>
      <c r="D13" s="297"/>
      <c r="E13" s="298"/>
      <c r="F13" s="230">
        <v>40736</v>
      </c>
      <c r="G13" s="186" t="s">
        <v>24</v>
      </c>
      <c r="H13" s="186" t="str">
        <f t="shared" ref="H13" si="1">IF(G13&lt;&gt;"f",G13," ")</f>
        <v>P</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435</v>
      </c>
      <c r="F16" s="198"/>
      <c r="G16" s="199"/>
      <c r="H16" s="199"/>
      <c r="I16" s="200"/>
      <c r="J16" s="201"/>
      <c r="M16" s="226"/>
      <c r="N16" s="226"/>
      <c r="O16" s="226"/>
    </row>
    <row r="17" spans="1:15" s="151" customFormat="1" ht="69">
      <c r="A17" s="189" t="s">
        <v>163</v>
      </c>
      <c r="B17" s="149"/>
      <c r="C17" s="156" t="s">
        <v>198</v>
      </c>
      <c r="D17" s="156" t="s">
        <v>196</v>
      </c>
      <c r="E17" s="156" t="s">
        <v>439</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2001015</v>
      </c>
      <c r="D21" s="206">
        <v>500</v>
      </c>
      <c r="E21" s="206" t="s">
        <v>438</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37.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11"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294</v>
      </c>
      <c r="E4" s="305"/>
      <c r="F4" s="306"/>
      <c r="G4" s="171"/>
      <c r="H4" s="172"/>
      <c r="I4" s="172"/>
      <c r="J4" s="173"/>
    </row>
    <row r="5" spans="1:15" s="151" customFormat="1" ht="27.75" customHeight="1">
      <c r="A5" s="174">
        <v>35</v>
      </c>
      <c r="B5" s="175"/>
      <c r="C5" s="303"/>
      <c r="D5" s="307"/>
      <c r="E5" s="308"/>
      <c r="F5" s="309"/>
      <c r="G5" s="176"/>
      <c r="H5" s="177"/>
      <c r="I5" s="177"/>
      <c r="J5" s="178"/>
    </row>
    <row r="6" spans="1:15" s="151" customFormat="1" ht="14.4">
      <c r="A6" s="310" t="s">
        <v>10</v>
      </c>
      <c r="B6" s="311"/>
      <c r="C6" s="312"/>
      <c r="D6" s="225" t="s">
        <v>158</v>
      </c>
      <c r="E6" s="180" t="s">
        <v>9</v>
      </c>
      <c r="F6" s="313" t="s">
        <v>149</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8.25" customHeight="1">
      <c r="A8" s="184" t="s">
        <v>103</v>
      </c>
      <c r="B8" s="149" t="str">
        <f>IF(C8&gt;" ","y"," ")</f>
        <v>y</v>
      </c>
      <c r="C8" s="297" t="s">
        <v>295</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69">
      <c r="A11" s="189" t="s">
        <v>47</v>
      </c>
      <c r="B11" s="149"/>
      <c r="C11" s="156" t="s">
        <v>165</v>
      </c>
      <c r="D11" s="156" t="s">
        <v>162</v>
      </c>
      <c r="E11" s="156" t="s">
        <v>435</v>
      </c>
      <c r="F11" s="198"/>
      <c r="G11" s="199"/>
      <c r="H11" s="199"/>
      <c r="I11" s="200"/>
      <c r="J11" s="201"/>
      <c r="M11" s="226"/>
      <c r="N11" s="226"/>
      <c r="O11" s="226"/>
    </row>
    <row r="12" spans="1:15" s="151" customFormat="1" ht="82.8">
      <c r="A12" s="189" t="s">
        <v>163</v>
      </c>
      <c r="B12" s="149"/>
      <c r="C12" s="156" t="s">
        <v>197</v>
      </c>
      <c r="D12" s="156" t="s">
        <v>196</v>
      </c>
      <c r="E12" s="156" t="s">
        <v>436</v>
      </c>
      <c r="F12" s="198"/>
      <c r="G12" s="199"/>
      <c r="H12" s="199"/>
      <c r="I12" s="200"/>
      <c r="J12" s="201"/>
      <c r="M12" s="226"/>
      <c r="N12" s="226"/>
      <c r="O12" s="226"/>
    </row>
    <row r="13" spans="1:15" s="183" customFormat="1" ht="39.75" customHeight="1">
      <c r="A13" s="184" t="s">
        <v>104</v>
      </c>
      <c r="B13" s="149" t="str">
        <f>IF(C13&gt;" ","y"," ")</f>
        <v>y</v>
      </c>
      <c r="C13" s="297" t="s">
        <v>296</v>
      </c>
      <c r="D13" s="297"/>
      <c r="E13" s="298"/>
      <c r="F13" s="230">
        <v>40736</v>
      </c>
      <c r="G13" s="186" t="s">
        <v>24</v>
      </c>
      <c r="H13" s="186" t="str">
        <f t="shared" ref="H13" si="1">IF(G13&lt;&gt;"f",G13," ")</f>
        <v>P</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435</v>
      </c>
      <c r="F16" s="198"/>
      <c r="G16" s="199"/>
      <c r="H16" s="199"/>
      <c r="I16" s="200"/>
      <c r="J16" s="201"/>
      <c r="M16" s="226"/>
      <c r="N16" s="226"/>
      <c r="O16" s="226"/>
    </row>
    <row r="17" spans="1:15" s="151" customFormat="1" ht="69">
      <c r="A17" s="189" t="s">
        <v>163</v>
      </c>
      <c r="B17" s="149"/>
      <c r="C17" s="156" t="s">
        <v>198</v>
      </c>
      <c r="D17" s="156" t="s">
        <v>196</v>
      </c>
      <c r="E17" s="156" t="s">
        <v>437</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2001015</v>
      </c>
      <c r="D21" s="206">
        <v>500</v>
      </c>
      <c r="E21" s="206" t="s">
        <v>438</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38.xml><?xml version="1.0" encoding="utf-8"?>
<worksheet xmlns="http://schemas.openxmlformats.org/spreadsheetml/2006/main" xmlns:r="http://schemas.openxmlformats.org/officeDocument/2006/relationships">
  <sheetPr>
    <tabColor rgb="FF7030A0"/>
    <pageSetUpPr fitToPage="1"/>
  </sheetPr>
  <dimension ref="A1:O39"/>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443</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142</v>
      </c>
      <c r="E4" s="305"/>
      <c r="F4" s="306"/>
      <c r="G4" s="171"/>
      <c r="H4" s="172"/>
      <c r="I4" s="172"/>
      <c r="J4" s="173"/>
    </row>
    <row r="5" spans="1:15" s="151" customFormat="1" ht="27.75" customHeight="1">
      <c r="A5" s="174">
        <v>36</v>
      </c>
      <c r="B5" s="175"/>
      <c r="C5" s="303"/>
      <c r="D5" s="307"/>
      <c r="E5" s="308"/>
      <c r="F5" s="309"/>
      <c r="G5" s="176"/>
      <c r="H5" s="177"/>
      <c r="I5" s="177"/>
      <c r="J5" s="178"/>
    </row>
    <row r="6" spans="1:15" s="151" customFormat="1" ht="14.4">
      <c r="A6" s="310" t="s">
        <v>10</v>
      </c>
      <c r="B6" s="311"/>
      <c r="C6" s="312"/>
      <c r="D6" s="225"/>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53.25" customHeight="1">
      <c r="A8" s="184" t="s">
        <v>103</v>
      </c>
      <c r="B8" s="149" t="str">
        <f>IF(C8&gt;" ","y"," ")</f>
        <v>y</v>
      </c>
      <c r="C8" s="297" t="s">
        <v>297</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69">
      <c r="A11" s="189" t="s">
        <v>47</v>
      </c>
      <c r="B11" s="149"/>
      <c r="C11" s="156" t="s">
        <v>165</v>
      </c>
      <c r="D11" s="156" t="s">
        <v>162</v>
      </c>
      <c r="E11" s="156" t="s">
        <v>445</v>
      </c>
      <c r="F11" s="198"/>
      <c r="G11" s="199"/>
      <c r="H11" s="199"/>
      <c r="I11" s="200"/>
      <c r="J11" s="201"/>
      <c r="M11" s="226"/>
      <c r="N11" s="226"/>
      <c r="O11" s="226"/>
    </row>
    <row r="12" spans="1:15" s="151" customFormat="1" ht="82.8">
      <c r="A12" s="189" t="s">
        <v>163</v>
      </c>
      <c r="B12" s="149"/>
      <c r="C12" s="156" t="s">
        <v>197</v>
      </c>
      <c r="D12" s="156" t="s">
        <v>196</v>
      </c>
      <c r="E12" s="156" t="s">
        <v>446</v>
      </c>
      <c r="F12" s="198"/>
      <c r="G12" s="199"/>
      <c r="H12" s="199"/>
      <c r="I12" s="200"/>
      <c r="J12" s="201"/>
      <c r="M12" s="226"/>
      <c r="N12" s="226"/>
      <c r="O12" s="226"/>
    </row>
    <row r="13" spans="1:15" s="183" customFormat="1" ht="39.75" customHeight="1">
      <c r="A13" s="184" t="s">
        <v>104</v>
      </c>
      <c r="B13" s="149" t="str">
        <f>IF(C13&gt;" ","y"," ")</f>
        <v>y</v>
      </c>
      <c r="C13" s="297" t="s">
        <v>298</v>
      </c>
      <c r="D13" s="297"/>
      <c r="E13" s="298"/>
      <c r="F13" s="230">
        <v>40736</v>
      </c>
      <c r="G13" s="186" t="s">
        <v>24</v>
      </c>
      <c r="H13" s="186" t="str">
        <f t="shared" ref="H13" si="1">IF(G13&lt;&gt;"f",G13," ")</f>
        <v>P</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445</v>
      </c>
      <c r="F16" s="198"/>
      <c r="G16" s="199"/>
      <c r="H16" s="199"/>
      <c r="I16" s="200"/>
      <c r="J16" s="201"/>
      <c r="M16" s="226"/>
      <c r="N16" s="226"/>
      <c r="O16" s="226"/>
    </row>
    <row r="17" spans="1:15" s="151" customFormat="1" ht="69">
      <c r="A17" s="189" t="s">
        <v>163</v>
      </c>
      <c r="B17" s="149"/>
      <c r="C17" s="156" t="s">
        <v>198</v>
      </c>
      <c r="D17" s="156" t="s">
        <v>196</v>
      </c>
      <c r="E17" s="156" t="s">
        <v>462</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2001015</v>
      </c>
      <c r="D21" s="206">
        <v>1</v>
      </c>
      <c r="E21" s="206" t="s">
        <v>444</v>
      </c>
    </row>
    <row r="23" spans="1:15">
      <c r="C23" s="206" t="s">
        <v>447</v>
      </c>
      <c r="D23" s="206">
        <v>0</v>
      </c>
      <c r="E23" s="206" t="s">
        <v>459</v>
      </c>
    </row>
    <row r="24" spans="1:15">
      <c r="C24" s="206" t="s">
        <v>448</v>
      </c>
      <c r="D24" s="206">
        <v>22000</v>
      </c>
      <c r="E24" s="206" t="s">
        <v>460</v>
      </c>
    </row>
    <row r="25" spans="1:15">
      <c r="C25" s="206" t="s">
        <v>449</v>
      </c>
      <c r="D25" s="206">
        <v>0</v>
      </c>
      <c r="E25" s="206" t="s">
        <v>460</v>
      </c>
    </row>
    <row r="26" spans="1:15">
      <c r="C26" s="206" t="s">
        <v>450</v>
      </c>
      <c r="D26" s="206">
        <v>130000</v>
      </c>
      <c r="E26" s="206" t="s">
        <v>460</v>
      </c>
    </row>
    <row r="27" spans="1:15">
      <c r="C27" s="206" t="s">
        <v>451</v>
      </c>
      <c r="D27" s="206">
        <v>68500</v>
      </c>
      <c r="E27" s="206" t="s">
        <v>460</v>
      </c>
    </row>
    <row r="28" spans="1:15">
      <c r="C28" s="206" t="s">
        <v>452</v>
      </c>
      <c r="D28" s="206">
        <v>22000</v>
      </c>
      <c r="E28" s="206" t="s">
        <v>460</v>
      </c>
    </row>
    <row r="29" spans="1:15">
      <c r="C29" s="239" t="s">
        <v>453</v>
      </c>
      <c r="D29" s="206">
        <v>0</v>
      </c>
      <c r="E29" s="239" t="s">
        <v>461</v>
      </c>
    </row>
    <row r="30" spans="1:15">
      <c r="C30" s="239" t="s">
        <v>463</v>
      </c>
      <c r="D30" s="206">
        <v>41000</v>
      </c>
      <c r="E30" s="239" t="s">
        <v>461</v>
      </c>
    </row>
    <row r="31" spans="1:15">
      <c r="C31" s="239" t="s">
        <v>457</v>
      </c>
      <c r="D31" s="206">
        <v>0</v>
      </c>
      <c r="E31" s="239" t="s">
        <v>461</v>
      </c>
    </row>
    <row r="32" spans="1:15">
      <c r="C32" s="239" t="s">
        <v>455</v>
      </c>
      <c r="D32" s="206">
        <v>376000</v>
      </c>
      <c r="E32" s="239" t="s">
        <v>461</v>
      </c>
    </row>
    <row r="33" spans="3:5">
      <c r="C33" s="239" t="s">
        <v>454</v>
      </c>
      <c r="D33" s="206">
        <v>115500</v>
      </c>
      <c r="E33" s="239" t="s">
        <v>461</v>
      </c>
    </row>
    <row r="34" spans="3:5">
      <c r="C34" s="239" t="s">
        <v>456</v>
      </c>
      <c r="D34" s="206">
        <v>0</v>
      </c>
      <c r="E34" s="239" t="s">
        <v>461</v>
      </c>
    </row>
    <row r="35" spans="3:5">
      <c r="C35" s="239" t="s">
        <v>458</v>
      </c>
      <c r="D35" s="206">
        <v>232000</v>
      </c>
      <c r="E35" s="239" t="s">
        <v>461</v>
      </c>
    </row>
    <row r="36" spans="3:5">
      <c r="C36" s="240">
        <v>75</v>
      </c>
      <c r="D36" s="206">
        <v>707500</v>
      </c>
      <c r="E36" s="239" t="s">
        <v>461</v>
      </c>
    </row>
    <row r="37" spans="3:5">
      <c r="C37" s="240">
        <v>70</v>
      </c>
      <c r="D37" s="206">
        <v>414500</v>
      </c>
      <c r="E37" s="239" t="s">
        <v>461</v>
      </c>
    </row>
    <row r="38" spans="3:5">
      <c r="C38" s="240">
        <v>68</v>
      </c>
      <c r="D38" s="206">
        <v>408000</v>
      </c>
      <c r="E38" s="239" t="s">
        <v>461</v>
      </c>
    </row>
    <row r="39" spans="3:5">
      <c r="D39" s="206">
        <f>SUM(D29:D38,D23:D28)</f>
        <v>2537000</v>
      </c>
      <c r="E39" s="241"/>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39.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E12" sqref="E12"/>
      <selection pane="bottomLeft" activeCell="A14" sqref="A14:XFD14"/>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464</v>
      </c>
      <c r="E4" s="305"/>
      <c r="F4" s="306"/>
      <c r="G4" s="171"/>
      <c r="H4" s="172"/>
      <c r="I4" s="172"/>
      <c r="J4" s="173"/>
    </row>
    <row r="5" spans="1:15" s="151" customFormat="1" ht="27.75" customHeight="1">
      <c r="A5" s="174">
        <v>37</v>
      </c>
      <c r="B5" s="175"/>
      <c r="C5" s="303"/>
      <c r="D5" s="307"/>
      <c r="E5" s="308"/>
      <c r="F5" s="309"/>
      <c r="G5" s="176"/>
      <c r="H5" s="177"/>
      <c r="I5" s="177"/>
      <c r="J5" s="178"/>
    </row>
    <row r="6" spans="1:15" s="151" customFormat="1" ht="14.4">
      <c r="A6" s="310" t="s">
        <v>10</v>
      </c>
      <c r="B6" s="311"/>
      <c r="C6" s="312"/>
      <c r="D6" s="225" t="s">
        <v>412</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53.25" customHeight="1">
      <c r="A8" s="184" t="s">
        <v>103</v>
      </c>
      <c r="B8" s="149" t="str">
        <f>IF(C8&gt;" ","y"," ")</f>
        <v>y</v>
      </c>
      <c r="C8" s="297" t="s">
        <v>465</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69">
      <c r="A11" s="189" t="s">
        <v>47</v>
      </c>
      <c r="B11" s="149"/>
      <c r="C11" s="156" t="s">
        <v>165</v>
      </c>
      <c r="D11" s="156" t="s">
        <v>162</v>
      </c>
      <c r="E11" s="156" t="s">
        <v>466</v>
      </c>
      <c r="F11" s="198"/>
      <c r="G11" s="199"/>
      <c r="H11" s="199"/>
      <c r="I11" s="200"/>
      <c r="J11" s="201"/>
      <c r="M11" s="226"/>
      <c r="N11" s="226"/>
      <c r="O11" s="226"/>
    </row>
    <row r="12" spans="1:15" s="151" customFormat="1" ht="82.8">
      <c r="A12" s="189" t="s">
        <v>163</v>
      </c>
      <c r="B12" s="149"/>
      <c r="C12" s="156" t="s">
        <v>197</v>
      </c>
      <c r="D12" s="156" t="s">
        <v>196</v>
      </c>
      <c r="E12" s="156" t="s">
        <v>405</v>
      </c>
      <c r="F12" s="198"/>
      <c r="G12" s="199"/>
      <c r="H12" s="199"/>
      <c r="I12" s="200"/>
      <c r="J12" s="201"/>
      <c r="M12" s="226"/>
      <c r="N12" s="226"/>
      <c r="O12" s="226"/>
    </row>
    <row r="13" spans="1:15" s="183" customFormat="1" ht="39.75" customHeight="1">
      <c r="A13" s="184" t="s">
        <v>104</v>
      </c>
      <c r="B13" s="149" t="str">
        <f>IF(C13&gt;" ","y"," ")</f>
        <v>y</v>
      </c>
      <c r="C13" s="297" t="s">
        <v>298</v>
      </c>
      <c r="D13" s="297"/>
      <c r="E13" s="298"/>
      <c r="F13" s="230">
        <v>40736</v>
      </c>
      <c r="G13" s="186" t="s">
        <v>24</v>
      </c>
      <c r="H13" s="186" t="str">
        <f t="shared" ref="H13" si="1">IF(G13&lt;&gt;"f",G13," ")</f>
        <v>P</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466</v>
      </c>
      <c r="F16" s="198"/>
      <c r="G16" s="199"/>
      <c r="H16" s="199"/>
      <c r="I16" s="200"/>
      <c r="J16" s="201"/>
      <c r="M16" s="226"/>
      <c r="N16" s="226"/>
      <c r="O16" s="226"/>
    </row>
    <row r="17" spans="1:15" s="151" customFormat="1" ht="69">
      <c r="A17" s="189" t="s">
        <v>163</v>
      </c>
      <c r="B17" s="149"/>
      <c r="C17" s="156" t="s">
        <v>198</v>
      </c>
      <c r="D17" s="156" t="s">
        <v>196</v>
      </c>
      <c r="E17" s="156" t="s">
        <v>405</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5259081</v>
      </c>
      <c r="D21" s="206">
        <v>1</v>
      </c>
      <c r="E21" s="206" t="s">
        <v>415</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4.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11" activePane="bottomLeft" state="frozen"/>
      <selection activeCell="E12" sqref="E12"/>
      <selection pane="bottomLeft" activeCell="J11" sqref="J11"/>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168</v>
      </c>
      <c r="E4" s="305"/>
      <c r="F4" s="306"/>
      <c r="G4" s="171"/>
      <c r="H4" s="172"/>
      <c r="I4" s="172"/>
      <c r="J4" s="173"/>
    </row>
    <row r="5" spans="1:15" s="151" customFormat="1" ht="17.399999999999999">
      <c r="A5" s="174">
        <v>1</v>
      </c>
      <c r="B5" s="175"/>
      <c r="C5" s="303"/>
      <c r="D5" s="307"/>
      <c r="E5" s="308"/>
      <c r="F5" s="309"/>
      <c r="G5" s="176"/>
      <c r="H5" s="177"/>
      <c r="I5" s="177"/>
      <c r="J5" s="178"/>
    </row>
    <row r="6" spans="1:15" s="151" customFormat="1" ht="14.4">
      <c r="A6" s="310" t="s">
        <v>10</v>
      </c>
      <c r="B6" s="311"/>
      <c r="C6" s="312"/>
      <c r="D6" s="225" t="s">
        <v>324</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159</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328</v>
      </c>
      <c r="D10" s="156" t="s">
        <v>161</v>
      </c>
      <c r="E10" s="156" t="s">
        <v>330</v>
      </c>
      <c r="F10" s="194"/>
      <c r="G10" s="195"/>
      <c r="H10" s="195"/>
      <c r="I10" s="196"/>
      <c r="J10" s="197"/>
      <c r="M10" s="226"/>
      <c r="N10" s="226"/>
      <c r="O10" s="226"/>
    </row>
    <row r="11" spans="1:15" s="151" customFormat="1" ht="69">
      <c r="A11" s="189" t="s">
        <v>47</v>
      </c>
      <c r="B11" s="149"/>
      <c r="C11" s="156" t="s">
        <v>206</v>
      </c>
      <c r="D11" s="156" t="s">
        <v>162</v>
      </c>
      <c r="E11" s="156" t="s">
        <v>329</v>
      </c>
      <c r="F11" s="198"/>
      <c r="G11" s="199"/>
      <c r="H11" s="199"/>
      <c r="I11" s="200"/>
      <c r="J11" s="201">
        <v>2394</v>
      </c>
      <c r="M11" s="226"/>
      <c r="N11" s="226"/>
      <c r="O11" s="226"/>
    </row>
    <row r="12" spans="1:15" s="151" customFormat="1" ht="69">
      <c r="A12" s="189" t="s">
        <v>163</v>
      </c>
      <c r="B12" s="149"/>
      <c r="C12" s="156" t="s">
        <v>207</v>
      </c>
      <c r="D12" s="156" t="s">
        <v>196</v>
      </c>
      <c r="E12" s="156" t="s">
        <v>329</v>
      </c>
      <c r="F12" s="198"/>
      <c r="G12" s="199"/>
      <c r="H12" s="199"/>
      <c r="I12" s="200"/>
      <c r="J12" s="201"/>
      <c r="M12" s="226"/>
      <c r="N12" s="226"/>
      <c r="O12" s="226"/>
    </row>
    <row r="13" spans="1:15" s="183" customFormat="1" ht="45" customHeight="1">
      <c r="A13" s="184" t="s">
        <v>104</v>
      </c>
      <c r="B13" s="149" t="str">
        <f>IF(C13&gt;" ","y"," ")</f>
        <v>y</v>
      </c>
      <c r="C13" s="297" t="s">
        <v>166</v>
      </c>
      <c r="D13" s="297"/>
      <c r="E13" s="298"/>
      <c r="F13" s="230">
        <v>40735</v>
      </c>
      <c r="G13" s="186" t="s">
        <v>24</v>
      </c>
      <c r="H13" s="186" t="str">
        <f t="shared" ref="H13" si="1">IF(G13&lt;&gt;"f",G13," ")</f>
        <v>P</v>
      </c>
      <c r="I13" s="187">
        <v>0</v>
      </c>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329</v>
      </c>
      <c r="F16" s="198"/>
      <c r="G16" s="199"/>
      <c r="H16" s="199"/>
      <c r="I16" s="200"/>
      <c r="J16" s="201"/>
      <c r="M16" s="226"/>
      <c r="N16" s="226"/>
      <c r="O16" s="226"/>
    </row>
    <row r="17" spans="1:15" s="151" customFormat="1" ht="69">
      <c r="A17" s="189" t="s">
        <v>163</v>
      </c>
      <c r="B17" s="149"/>
      <c r="C17" s="156" t="s">
        <v>198</v>
      </c>
      <c r="D17" s="156" t="s">
        <v>196</v>
      </c>
      <c r="E17" s="156" t="s">
        <v>329</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2062795</v>
      </c>
      <c r="D21" s="206">
        <v>1</v>
      </c>
      <c r="E21" s="206" t="s">
        <v>331</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40.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300</v>
      </c>
      <c r="E4" s="305"/>
      <c r="F4" s="306"/>
      <c r="G4" s="171"/>
      <c r="H4" s="172"/>
      <c r="I4" s="172"/>
      <c r="J4" s="173"/>
    </row>
    <row r="5" spans="1:15" s="151" customFormat="1" ht="17.25" customHeight="1">
      <c r="A5" s="174">
        <v>39</v>
      </c>
      <c r="B5" s="175"/>
      <c r="C5" s="303"/>
      <c r="D5" s="307"/>
      <c r="E5" s="308"/>
      <c r="F5" s="309"/>
      <c r="G5" s="176"/>
      <c r="H5" s="177"/>
      <c r="I5" s="177"/>
      <c r="J5" s="178"/>
    </row>
    <row r="6" spans="1:15" s="151" customFormat="1" ht="14.4">
      <c r="A6" s="310" t="s">
        <v>10</v>
      </c>
      <c r="B6" s="311"/>
      <c r="C6" s="312"/>
      <c r="D6" s="225" t="s">
        <v>412</v>
      </c>
      <c r="E6" s="180" t="s">
        <v>9</v>
      </c>
      <c r="F6" s="313" t="s">
        <v>149</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4.5" customHeight="1">
      <c r="A8" s="184" t="s">
        <v>103</v>
      </c>
      <c r="B8" s="149" t="str">
        <f>IF(C8&gt;" ","y"," ")</f>
        <v>y</v>
      </c>
      <c r="C8" s="297" t="s">
        <v>301</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69">
      <c r="A11" s="189" t="s">
        <v>47</v>
      </c>
      <c r="B11" s="149"/>
      <c r="C11" s="156" t="s">
        <v>165</v>
      </c>
      <c r="D11" s="156" t="s">
        <v>162</v>
      </c>
      <c r="E11" s="156" t="s">
        <v>468</v>
      </c>
      <c r="F11" s="198"/>
      <c r="G11" s="199"/>
      <c r="H11" s="199"/>
      <c r="I11" s="200"/>
      <c r="J11" s="201"/>
      <c r="M11" s="226"/>
      <c r="N11" s="226"/>
      <c r="O11" s="226"/>
    </row>
    <row r="12" spans="1:15" s="151" customFormat="1" ht="82.8">
      <c r="A12" s="189" t="s">
        <v>163</v>
      </c>
      <c r="B12" s="149"/>
      <c r="C12" s="156" t="s">
        <v>197</v>
      </c>
      <c r="D12" s="156" t="s">
        <v>196</v>
      </c>
      <c r="E12" s="156" t="s">
        <v>469</v>
      </c>
      <c r="F12" s="198"/>
      <c r="G12" s="199"/>
      <c r="H12" s="199"/>
      <c r="I12" s="200"/>
      <c r="J12" s="201"/>
      <c r="M12" s="226"/>
      <c r="N12" s="226"/>
      <c r="O12" s="226"/>
    </row>
    <row r="13" spans="1:15" s="183" customFormat="1" ht="31.5" customHeight="1">
      <c r="A13" s="184" t="s">
        <v>104</v>
      </c>
      <c r="B13" s="149" t="str">
        <f>IF(C13&gt;" ","y"," ")</f>
        <v>y</v>
      </c>
      <c r="C13" s="297" t="s">
        <v>302</v>
      </c>
      <c r="D13" s="297"/>
      <c r="E13" s="298"/>
      <c r="F13" s="230">
        <v>40736</v>
      </c>
      <c r="G13" s="186" t="s">
        <v>24</v>
      </c>
      <c r="H13" s="186" t="str">
        <f t="shared" ref="H13" si="1">IF(G13&lt;&gt;"f",G13," ")</f>
        <v>P</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470</v>
      </c>
      <c r="F16" s="198"/>
      <c r="G16" s="199"/>
      <c r="H16" s="199"/>
      <c r="I16" s="200"/>
      <c r="J16" s="201"/>
      <c r="M16" s="226"/>
      <c r="N16" s="226"/>
      <c r="O16" s="226"/>
    </row>
    <row r="17" spans="1:15" s="151" customFormat="1" ht="69">
      <c r="A17" s="189" t="s">
        <v>163</v>
      </c>
      <c r="B17" s="149"/>
      <c r="C17" s="156" t="s">
        <v>198</v>
      </c>
      <c r="D17" s="156" t="s">
        <v>196</v>
      </c>
      <c r="E17" s="156" t="s">
        <v>471</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5007726</v>
      </c>
      <c r="D21" s="206">
        <v>1</v>
      </c>
      <c r="E21" s="206" t="s">
        <v>467</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41.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303</v>
      </c>
      <c r="E4" s="305"/>
      <c r="F4" s="306"/>
      <c r="G4" s="171"/>
      <c r="H4" s="172"/>
      <c r="I4" s="172"/>
      <c r="J4" s="173"/>
    </row>
    <row r="5" spans="1:15" s="151" customFormat="1" ht="60.75" customHeight="1">
      <c r="A5" s="174">
        <v>40</v>
      </c>
      <c r="B5" s="175"/>
      <c r="C5" s="303"/>
      <c r="D5" s="307"/>
      <c r="E5" s="308"/>
      <c r="F5" s="309"/>
      <c r="G5" s="176"/>
      <c r="H5" s="177"/>
      <c r="I5" s="177"/>
      <c r="J5" s="178"/>
    </row>
    <row r="6" spans="1:15" s="151" customFormat="1" ht="14.4">
      <c r="A6" s="310" t="s">
        <v>10</v>
      </c>
      <c r="B6" s="311"/>
      <c r="C6" s="312"/>
      <c r="D6" s="225" t="s">
        <v>412</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75" customHeight="1">
      <c r="A8" s="184" t="s">
        <v>103</v>
      </c>
      <c r="B8" s="149" t="str">
        <f>IF(C8&gt;" ","y"," ")</f>
        <v>y</v>
      </c>
      <c r="C8" s="297" t="s">
        <v>473</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69">
      <c r="A11" s="189" t="s">
        <v>47</v>
      </c>
      <c r="B11" s="149"/>
      <c r="C11" s="156" t="s">
        <v>165</v>
      </c>
      <c r="D11" s="156" t="s">
        <v>162</v>
      </c>
      <c r="E11" s="156" t="s">
        <v>474</v>
      </c>
      <c r="F11" s="198"/>
      <c r="G11" s="199"/>
      <c r="H11" s="199"/>
      <c r="I11" s="200"/>
      <c r="J11" s="201"/>
      <c r="M11" s="226"/>
      <c r="N11" s="226"/>
      <c r="O11" s="226"/>
    </row>
    <row r="12" spans="1:15" s="151" customFormat="1" ht="82.8">
      <c r="A12" s="189" t="s">
        <v>163</v>
      </c>
      <c r="B12" s="149"/>
      <c r="C12" s="156" t="s">
        <v>197</v>
      </c>
      <c r="D12" s="156" t="s">
        <v>196</v>
      </c>
      <c r="E12" s="156" t="s">
        <v>342</v>
      </c>
      <c r="F12" s="198"/>
      <c r="G12" s="199"/>
      <c r="H12" s="199"/>
      <c r="I12" s="200"/>
      <c r="J12" s="201"/>
      <c r="M12" s="226"/>
      <c r="N12" s="226"/>
      <c r="O12" s="226"/>
    </row>
    <row r="13" spans="1:15" s="183" customFormat="1" ht="76.5" customHeight="1">
      <c r="A13" s="184" t="s">
        <v>104</v>
      </c>
      <c r="B13" s="149" t="str">
        <f>IF(C13&gt;" ","y"," ")</f>
        <v>y</v>
      </c>
      <c r="C13" s="297" t="s">
        <v>304</v>
      </c>
      <c r="D13" s="297"/>
      <c r="E13" s="298"/>
      <c r="F13" s="230">
        <v>40736</v>
      </c>
      <c r="G13" s="186" t="s">
        <v>24</v>
      </c>
      <c r="H13" s="186" t="str">
        <f t="shared" ref="H13" si="1">IF(G13&lt;&gt;"f",G13," ")</f>
        <v>P</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474</v>
      </c>
      <c r="F16" s="198"/>
      <c r="G16" s="199"/>
      <c r="H16" s="199"/>
      <c r="I16" s="200"/>
      <c r="J16" s="201"/>
      <c r="M16" s="226"/>
      <c r="N16" s="226"/>
      <c r="O16" s="226"/>
    </row>
    <row r="17" spans="1:15" s="151" customFormat="1" ht="69">
      <c r="A17" s="189" t="s">
        <v>163</v>
      </c>
      <c r="B17" s="149"/>
      <c r="C17" s="156" t="s">
        <v>198</v>
      </c>
      <c r="D17" s="156" t="s">
        <v>196</v>
      </c>
      <c r="E17" s="156" t="s">
        <v>475</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2036204</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42.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306</v>
      </c>
      <c r="E4" s="305"/>
      <c r="F4" s="306"/>
      <c r="G4" s="171"/>
      <c r="H4" s="172"/>
      <c r="I4" s="172"/>
      <c r="J4" s="173"/>
    </row>
    <row r="5" spans="1:15" s="151" customFormat="1" ht="18.75" customHeight="1">
      <c r="A5" s="174">
        <v>41</v>
      </c>
      <c r="B5" s="175"/>
      <c r="C5" s="303"/>
      <c r="D5" s="307"/>
      <c r="E5" s="308"/>
      <c r="F5" s="309"/>
      <c r="G5" s="176"/>
      <c r="H5" s="177"/>
      <c r="I5" s="177"/>
      <c r="J5" s="178"/>
    </row>
    <row r="6" spans="1:15" s="151" customFormat="1" ht="14.4">
      <c r="A6" s="310" t="s">
        <v>10</v>
      </c>
      <c r="B6" s="311"/>
      <c r="C6" s="312"/>
      <c r="D6" s="225" t="s">
        <v>412</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3.75" customHeight="1">
      <c r="A8" s="184" t="s">
        <v>103</v>
      </c>
      <c r="B8" s="149" t="str">
        <f>IF(C8&gt;" ","y"," ")</f>
        <v>y</v>
      </c>
      <c r="C8" s="297" t="s">
        <v>307</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69">
      <c r="A11" s="189" t="s">
        <v>47</v>
      </c>
      <c r="B11" s="149"/>
      <c r="C11" s="156" t="s">
        <v>165</v>
      </c>
      <c r="D11" s="156" t="s">
        <v>162</v>
      </c>
      <c r="E11" s="156" t="s">
        <v>476</v>
      </c>
      <c r="F11" s="198"/>
      <c r="G11" s="199"/>
      <c r="H11" s="199"/>
      <c r="I11" s="200"/>
      <c r="J11" s="201"/>
      <c r="M11" s="226"/>
      <c r="N11" s="226"/>
      <c r="O11" s="226"/>
    </row>
    <row r="12" spans="1:15" s="151" customFormat="1" ht="82.8">
      <c r="A12" s="189" t="s">
        <v>163</v>
      </c>
      <c r="B12" s="149"/>
      <c r="C12" s="156" t="s">
        <v>197</v>
      </c>
      <c r="D12" s="156" t="s">
        <v>196</v>
      </c>
      <c r="E12" s="156" t="s">
        <v>477</v>
      </c>
      <c r="F12" s="198"/>
      <c r="G12" s="199"/>
      <c r="H12" s="199"/>
      <c r="I12" s="200"/>
      <c r="J12" s="201"/>
      <c r="M12" s="226"/>
      <c r="N12" s="226"/>
      <c r="O12" s="226"/>
    </row>
    <row r="13" spans="1:15" s="183" customFormat="1" ht="33" customHeight="1">
      <c r="A13" s="184" t="s">
        <v>104</v>
      </c>
      <c r="B13" s="149" t="str">
        <f>IF(C13&gt;" ","y"," ")</f>
        <v>y</v>
      </c>
      <c r="C13" s="297" t="s">
        <v>308</v>
      </c>
      <c r="D13" s="297"/>
      <c r="E13" s="298"/>
      <c r="F13" s="230">
        <v>40736</v>
      </c>
      <c r="G13" s="186" t="s">
        <v>24</v>
      </c>
      <c r="H13" s="186" t="str">
        <f t="shared" ref="H13" si="1">IF(G13&lt;&gt;"f",G13," ")</f>
        <v>P</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476</v>
      </c>
      <c r="F16" s="198"/>
      <c r="G16" s="199"/>
      <c r="H16" s="199"/>
      <c r="I16" s="200"/>
      <c r="J16" s="201"/>
      <c r="M16" s="226"/>
      <c r="N16" s="226"/>
      <c r="O16" s="226"/>
    </row>
    <row r="17" spans="1:15" s="151" customFormat="1" ht="69">
      <c r="A17" s="189" t="s">
        <v>163</v>
      </c>
      <c r="B17" s="149"/>
      <c r="C17" s="156" t="s">
        <v>198</v>
      </c>
      <c r="D17" s="156" t="s">
        <v>196</v>
      </c>
      <c r="E17" s="156" t="s">
        <v>478</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2217385</v>
      </c>
      <c r="D21" s="206">
        <v>1</v>
      </c>
      <c r="E21" s="206" t="s">
        <v>415</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43.xml><?xml version="1.0" encoding="utf-8"?>
<worksheet xmlns="http://schemas.openxmlformats.org/spreadsheetml/2006/main" xmlns:r="http://schemas.openxmlformats.org/officeDocument/2006/relationships">
  <sheetPr>
    <tabColor rgb="FF7030A0"/>
    <pageSetUpPr fitToPage="1"/>
  </sheetPr>
  <dimension ref="A1:O36"/>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480</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481</v>
      </c>
      <c r="D3" s="160"/>
      <c r="E3" s="299"/>
      <c r="F3" s="165" t="s">
        <v>18</v>
      </c>
      <c r="G3" s="166">
        <f>COUNTIF(G$8:G1999,"F")</f>
        <v>0</v>
      </c>
      <c r="H3" s="166">
        <f>COUNTIF(H$8:H1999,"F")</f>
        <v>0</v>
      </c>
      <c r="I3" s="166">
        <f>SUM(I$8:I1999)</f>
        <v>0</v>
      </c>
      <c r="J3" s="301"/>
    </row>
    <row r="4" spans="1:15" s="151" customFormat="1">
      <c r="A4" s="169" t="s">
        <v>148</v>
      </c>
      <c r="B4" s="170"/>
      <c r="C4" s="302" t="s">
        <v>56</v>
      </c>
      <c r="D4" s="304" t="s">
        <v>309</v>
      </c>
      <c r="E4" s="305"/>
      <c r="F4" s="306"/>
      <c r="G4" s="171"/>
      <c r="H4" s="172"/>
      <c r="I4" s="172"/>
      <c r="J4" s="173"/>
    </row>
    <row r="5" spans="1:15" s="151" customFormat="1" ht="18.75" customHeight="1">
      <c r="A5" s="174">
        <v>42</v>
      </c>
      <c r="B5" s="175"/>
      <c r="C5" s="303"/>
      <c r="D5" s="307"/>
      <c r="E5" s="308"/>
      <c r="F5" s="309"/>
      <c r="G5" s="176"/>
      <c r="H5" s="177"/>
      <c r="I5" s="177"/>
      <c r="J5" s="178"/>
    </row>
    <row r="6" spans="1:15" s="151" customFormat="1" ht="14.4">
      <c r="A6" s="310" t="s">
        <v>10</v>
      </c>
      <c r="B6" s="311"/>
      <c r="C6" s="312"/>
      <c r="D6" s="225" t="s">
        <v>429</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3.75" customHeight="1">
      <c r="A8" s="184" t="s">
        <v>103</v>
      </c>
      <c r="B8" s="149" t="str">
        <f>IF(C8&gt;" ","y"," ")</f>
        <v>y</v>
      </c>
      <c r="C8" s="297" t="s">
        <v>310</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69">
      <c r="A11" s="189" t="s">
        <v>47</v>
      </c>
      <c r="B11" s="149"/>
      <c r="C11" s="156" t="s">
        <v>165</v>
      </c>
      <c r="D11" s="156" t="s">
        <v>162</v>
      </c>
      <c r="E11" s="156" t="s">
        <v>482</v>
      </c>
      <c r="F11" s="198"/>
      <c r="G11" s="199"/>
      <c r="H11" s="199"/>
      <c r="I11" s="200"/>
      <c r="J11" s="201"/>
      <c r="M11" s="226"/>
      <c r="N11" s="226"/>
      <c r="O11" s="226"/>
    </row>
    <row r="12" spans="1:15" s="151" customFormat="1" ht="82.8">
      <c r="A12" s="189" t="s">
        <v>163</v>
      </c>
      <c r="B12" s="149"/>
      <c r="C12" s="156" t="s">
        <v>197</v>
      </c>
      <c r="D12" s="156" t="s">
        <v>196</v>
      </c>
      <c r="E12" s="156" t="s">
        <v>483</v>
      </c>
      <c r="F12" s="198"/>
      <c r="G12" s="199"/>
      <c r="H12" s="199"/>
      <c r="I12" s="200"/>
      <c r="J12" s="201"/>
      <c r="M12" s="226"/>
      <c r="N12" s="226"/>
      <c r="O12" s="226"/>
    </row>
    <row r="13" spans="1:15" s="183" customFormat="1" ht="33" customHeight="1">
      <c r="A13" s="184" t="s">
        <v>104</v>
      </c>
      <c r="B13" s="149" t="str">
        <f>IF(C13&gt;" ","y"," ")</f>
        <v>y</v>
      </c>
      <c r="C13" s="297" t="s">
        <v>311</v>
      </c>
      <c r="D13" s="297"/>
      <c r="E13" s="298"/>
      <c r="F13" s="230">
        <v>40736</v>
      </c>
      <c r="G13" s="186" t="s">
        <v>24</v>
      </c>
      <c r="H13" s="186" t="str">
        <f t="shared" ref="H13" si="1">IF(G13&lt;&gt;"f",G13," ")</f>
        <v>P</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482</v>
      </c>
      <c r="F16" s="198"/>
      <c r="G16" s="199"/>
      <c r="H16" s="199"/>
      <c r="I16" s="200"/>
      <c r="J16" s="201"/>
      <c r="M16" s="226"/>
      <c r="N16" s="226"/>
      <c r="O16" s="226"/>
    </row>
    <row r="17" spans="1:15" s="151" customFormat="1" ht="69">
      <c r="A17" s="189" t="s">
        <v>163</v>
      </c>
      <c r="B17" s="149"/>
      <c r="C17" s="156" t="s">
        <v>198</v>
      </c>
      <c r="D17" s="156" t="s">
        <v>196</v>
      </c>
      <c r="E17" s="156" t="s">
        <v>462</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4441110</v>
      </c>
      <c r="D21" s="206">
        <v>1</v>
      </c>
      <c r="E21" s="206" t="s">
        <v>415</v>
      </c>
    </row>
    <row r="24" spans="1:15">
      <c r="C24" s="206" t="s">
        <v>447</v>
      </c>
      <c r="D24" s="206">
        <v>0</v>
      </c>
    </row>
    <row r="25" spans="1:15">
      <c r="C25" s="206" t="s">
        <v>449</v>
      </c>
      <c r="D25" s="206">
        <v>0</v>
      </c>
    </row>
    <row r="26" spans="1:15">
      <c r="C26" s="206" t="s">
        <v>450</v>
      </c>
      <c r="D26" s="206">
        <v>0</v>
      </c>
    </row>
    <row r="27" spans="1:15">
      <c r="C27" s="206" t="s">
        <v>452</v>
      </c>
      <c r="D27" s="206">
        <v>23</v>
      </c>
    </row>
    <row r="28" spans="1:15">
      <c r="C28" s="206" t="s">
        <v>451</v>
      </c>
      <c r="D28" s="206">
        <v>0</v>
      </c>
    </row>
    <row r="29" spans="1:15">
      <c r="C29" s="206" t="s">
        <v>448</v>
      </c>
      <c r="D29" s="206">
        <v>81</v>
      </c>
    </row>
    <row r="30" spans="1:15">
      <c r="C30" s="206" t="s">
        <v>453</v>
      </c>
      <c r="D30" s="206">
        <v>5</v>
      </c>
    </row>
    <row r="31" spans="1:15">
      <c r="C31" s="206" t="s">
        <v>463</v>
      </c>
      <c r="D31" s="206">
        <v>0</v>
      </c>
    </row>
    <row r="32" spans="1:15">
      <c r="C32" s="206" t="s">
        <v>457</v>
      </c>
      <c r="D32" s="206">
        <v>0</v>
      </c>
    </row>
    <row r="33" spans="3:4">
      <c r="C33" s="206" t="s">
        <v>455</v>
      </c>
      <c r="D33" s="206">
        <v>9</v>
      </c>
    </row>
    <row r="34" spans="3:4">
      <c r="C34" s="206" t="s">
        <v>454</v>
      </c>
      <c r="D34" s="206">
        <v>27</v>
      </c>
    </row>
    <row r="35" spans="3:4">
      <c r="C35" s="206" t="s">
        <v>456</v>
      </c>
      <c r="D35" s="206">
        <v>0</v>
      </c>
    </row>
    <row r="36" spans="3:4">
      <c r="C36" s="206" t="s">
        <v>458</v>
      </c>
      <c r="D36" s="206">
        <v>0</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44.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312</v>
      </c>
      <c r="E4" s="305"/>
      <c r="F4" s="306"/>
      <c r="G4" s="171"/>
      <c r="H4" s="172"/>
      <c r="I4" s="172"/>
      <c r="J4" s="173"/>
    </row>
    <row r="5" spans="1:15" s="151" customFormat="1" ht="18.75" customHeight="1">
      <c r="A5" s="174">
        <v>43</v>
      </c>
      <c r="B5" s="175"/>
      <c r="C5" s="303"/>
      <c r="D5" s="307"/>
      <c r="E5" s="308"/>
      <c r="F5" s="309"/>
      <c r="G5" s="176"/>
      <c r="H5" s="177"/>
      <c r="I5" s="177"/>
      <c r="J5" s="178"/>
    </row>
    <row r="6" spans="1:15" s="151" customFormat="1" ht="14.4">
      <c r="A6" s="310" t="s">
        <v>10</v>
      </c>
      <c r="B6" s="311"/>
      <c r="C6" s="312"/>
      <c r="D6" s="225" t="s">
        <v>412</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3.75" customHeight="1">
      <c r="A8" s="184" t="s">
        <v>103</v>
      </c>
      <c r="B8" s="149" t="str">
        <f>IF(C8&gt;" ","y"," ")</f>
        <v>y</v>
      </c>
      <c r="C8" s="297" t="s">
        <v>313</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69">
      <c r="A11" s="189" t="s">
        <v>47</v>
      </c>
      <c r="B11" s="149"/>
      <c r="C11" s="156" t="s">
        <v>165</v>
      </c>
      <c r="D11" s="156" t="s">
        <v>162</v>
      </c>
      <c r="E11" s="156" t="s">
        <v>359</v>
      </c>
      <c r="F11" s="198"/>
      <c r="G11" s="199"/>
      <c r="H11" s="199"/>
      <c r="I11" s="200"/>
      <c r="J11" s="201"/>
      <c r="M11" s="226"/>
      <c r="N11" s="226"/>
      <c r="O11" s="226"/>
    </row>
    <row r="12" spans="1:15" s="151" customFormat="1" ht="82.8">
      <c r="A12" s="189" t="s">
        <v>163</v>
      </c>
      <c r="B12" s="149"/>
      <c r="C12" s="156" t="s">
        <v>197</v>
      </c>
      <c r="D12" s="156" t="s">
        <v>196</v>
      </c>
      <c r="E12" s="156" t="s">
        <v>485</v>
      </c>
      <c r="F12" s="198"/>
      <c r="G12" s="199"/>
      <c r="H12" s="199"/>
      <c r="I12" s="200"/>
      <c r="J12" s="201"/>
      <c r="M12" s="226"/>
      <c r="N12" s="226"/>
      <c r="O12" s="226"/>
    </row>
    <row r="13" spans="1:15" s="183" customFormat="1" ht="33" customHeight="1">
      <c r="A13" s="184" t="s">
        <v>104</v>
      </c>
      <c r="B13" s="149" t="str">
        <f>IF(C13&gt;" ","y"," ")</f>
        <v>y</v>
      </c>
      <c r="C13" s="297" t="s">
        <v>314</v>
      </c>
      <c r="D13" s="297"/>
      <c r="E13" s="298"/>
      <c r="F13" s="230">
        <v>40736</v>
      </c>
      <c r="G13" s="186" t="s">
        <v>24</v>
      </c>
      <c r="H13" s="186" t="str">
        <f t="shared" ref="H13" si="1">IF(G13&lt;&gt;"f",G13," ")</f>
        <v>P</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359</v>
      </c>
      <c r="F16" s="198"/>
      <c r="G16" s="199"/>
      <c r="H16" s="199"/>
      <c r="I16" s="200"/>
      <c r="J16" s="201"/>
      <c r="M16" s="226"/>
      <c r="N16" s="226"/>
      <c r="O16" s="226"/>
    </row>
    <row r="17" spans="1:15" s="151" customFormat="1" ht="69">
      <c r="A17" s="189" t="s">
        <v>163</v>
      </c>
      <c r="B17" s="149"/>
      <c r="C17" s="156" t="s">
        <v>198</v>
      </c>
      <c r="D17" s="156" t="s">
        <v>196</v>
      </c>
      <c r="E17" s="156" t="s">
        <v>485</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2001015</v>
      </c>
      <c r="D21" s="206">
        <v>500</v>
      </c>
      <c r="E21" s="206" t="s">
        <v>484</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45.xml><?xml version="1.0" encoding="utf-8"?>
<worksheet xmlns="http://schemas.openxmlformats.org/spreadsheetml/2006/main" xmlns:r="http://schemas.openxmlformats.org/officeDocument/2006/relationships">
  <sheetPr>
    <tabColor rgb="FF7030A0"/>
    <pageSetUpPr fitToPage="1"/>
  </sheetPr>
  <dimension ref="A1:O23"/>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486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501</v>
      </c>
      <c r="E4" s="305"/>
      <c r="F4" s="306"/>
      <c r="G4" s="171"/>
      <c r="H4" s="172"/>
      <c r="I4" s="172"/>
      <c r="J4" s="173"/>
    </row>
    <row r="5" spans="1:15" s="151" customFormat="1" ht="18.75" customHeight="1">
      <c r="A5" s="174">
        <v>44</v>
      </c>
      <c r="B5" s="175"/>
      <c r="C5" s="303"/>
      <c r="D5" s="307"/>
      <c r="E5" s="308"/>
      <c r="F5" s="309"/>
      <c r="G5" s="176"/>
      <c r="H5" s="177"/>
      <c r="I5" s="177"/>
      <c r="J5" s="178"/>
    </row>
    <row r="6" spans="1:15" s="151" customFormat="1" ht="14.4">
      <c r="A6" s="310" t="s">
        <v>10</v>
      </c>
      <c r="B6" s="311"/>
      <c r="C6" s="312"/>
      <c r="D6" s="225" t="s">
        <v>488</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3.75" customHeight="1">
      <c r="A8" s="184" t="s">
        <v>103</v>
      </c>
      <c r="B8" s="149" t="str">
        <f>IF(C8&gt;" ","y"," ")</f>
        <v>y</v>
      </c>
      <c r="C8" s="297" t="s">
        <v>316</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69">
      <c r="A11" s="189" t="s">
        <v>47</v>
      </c>
      <c r="B11" s="149"/>
      <c r="C11" s="156" t="s">
        <v>165</v>
      </c>
      <c r="D11" s="156" t="s">
        <v>162</v>
      </c>
      <c r="E11" s="156" t="s">
        <v>507</v>
      </c>
      <c r="F11" s="198"/>
      <c r="G11" s="199"/>
      <c r="H11" s="199"/>
      <c r="I11" s="200"/>
      <c r="J11" s="201"/>
      <c r="M11" s="226"/>
      <c r="N11" s="226"/>
      <c r="O11" s="226"/>
    </row>
    <row r="12" spans="1:15" s="151" customFormat="1" ht="82.8">
      <c r="A12" s="189" t="s">
        <v>163</v>
      </c>
      <c r="B12" s="149"/>
      <c r="C12" s="156" t="s">
        <v>197</v>
      </c>
      <c r="D12" s="156" t="s">
        <v>196</v>
      </c>
      <c r="E12" s="156" t="s">
        <v>503</v>
      </c>
      <c r="F12" s="198"/>
      <c r="G12" s="199"/>
      <c r="H12" s="199"/>
      <c r="I12" s="200"/>
      <c r="J12" s="201"/>
      <c r="M12" s="226"/>
      <c r="N12" s="226"/>
      <c r="O12" s="226"/>
    </row>
    <row r="13" spans="1:15" s="183" customFormat="1" ht="33" customHeight="1">
      <c r="A13" s="184" t="s">
        <v>104</v>
      </c>
      <c r="B13" s="149" t="str">
        <f>IF(C13&gt;" ","y"," ")</f>
        <v>y</v>
      </c>
      <c r="C13" s="297" t="s">
        <v>315</v>
      </c>
      <c r="D13" s="297"/>
      <c r="E13" s="298"/>
      <c r="F13" s="230">
        <v>40736</v>
      </c>
      <c r="G13" s="186" t="s">
        <v>24</v>
      </c>
      <c r="H13" s="186" t="str">
        <f t="shared" ref="H13" si="1">IF(G13&lt;&gt;"f",G13," ")</f>
        <v>P</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508</v>
      </c>
      <c r="F16" s="198"/>
      <c r="G16" s="199"/>
      <c r="H16" s="199"/>
      <c r="I16" s="200"/>
      <c r="J16" s="201"/>
      <c r="M16" s="226"/>
      <c r="N16" s="226"/>
      <c r="O16" s="226"/>
    </row>
    <row r="17" spans="1:15" s="151" customFormat="1" ht="69">
      <c r="A17" s="189" t="s">
        <v>163</v>
      </c>
      <c r="B17" s="149"/>
      <c r="C17" s="156" t="s">
        <v>198</v>
      </c>
      <c r="D17" s="156" t="s">
        <v>196</v>
      </c>
      <c r="E17" s="156" t="s">
        <v>504</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5360851</v>
      </c>
      <c r="D21" s="206">
        <v>1</v>
      </c>
      <c r="E21" s="206" t="s">
        <v>489</v>
      </c>
    </row>
    <row r="22" spans="1:15">
      <c r="D22" s="206">
        <v>1</v>
      </c>
      <c r="E22" s="206" t="s">
        <v>505</v>
      </c>
    </row>
    <row r="23" spans="1:15">
      <c r="D23" s="206">
        <v>1</v>
      </c>
      <c r="E23" s="206" t="s">
        <v>506</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46.xml><?xml version="1.0" encoding="utf-8"?>
<worksheet xmlns="http://schemas.openxmlformats.org/spreadsheetml/2006/main" xmlns:r="http://schemas.openxmlformats.org/officeDocument/2006/relationships">
  <sheetPr>
    <tabColor theme="7" tint="-0.249977111117893"/>
    <pageSetUpPr fitToPage="1"/>
  </sheetPr>
  <dimension ref="A1:O24"/>
  <sheetViews>
    <sheetView zoomScale="75" zoomScaleNormal="75" workbookViewId="0">
      <pane ySplit="7" topLeftCell="A8" activePane="bottomLeft" state="frozen"/>
      <selection activeCell="E12" sqref="E12"/>
      <selection pane="bottomLeft" activeCell="G14" sqref="G14"/>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486</v>
      </c>
      <c r="D2" s="160"/>
      <c r="E2" s="299">
        <f>COUNTIF(B$8:B1999,"y")</f>
        <v>2</v>
      </c>
      <c r="F2" s="165" t="s">
        <v>17</v>
      </c>
      <c r="G2" s="166">
        <f>COUNTIF(G$8:G1999,"P")+COUNTIF(G$8:G1999,"PE")</f>
        <v>0</v>
      </c>
      <c r="H2" s="166">
        <v>2</v>
      </c>
      <c r="I2" s="167"/>
      <c r="J2" s="300"/>
    </row>
    <row r="3" spans="1:15" s="151" customFormat="1" ht="15" customHeight="1">
      <c r="A3" s="222" t="s">
        <v>154</v>
      </c>
      <c r="B3" s="158" t="s">
        <v>23</v>
      </c>
      <c r="C3" s="228" t="s">
        <v>327</v>
      </c>
      <c r="D3" s="160"/>
      <c r="E3" s="299"/>
      <c r="F3" s="165" t="s">
        <v>18</v>
      </c>
      <c r="G3" s="166">
        <f>COUNTIF(G$8:G1999,"F")</f>
        <v>2</v>
      </c>
      <c r="H3" s="166">
        <f>COUNTIF(H$8:H1999,"F")</f>
        <v>0</v>
      </c>
      <c r="I3" s="166">
        <f>SUM(I$8:I1999)</f>
        <v>0</v>
      </c>
      <c r="J3" s="301"/>
    </row>
    <row r="4" spans="1:15" s="151" customFormat="1">
      <c r="A4" s="169" t="s">
        <v>148</v>
      </c>
      <c r="B4" s="170"/>
      <c r="C4" s="302" t="s">
        <v>56</v>
      </c>
      <c r="D4" s="304" t="s">
        <v>240</v>
      </c>
      <c r="E4" s="305"/>
      <c r="F4" s="306"/>
      <c r="G4" s="171"/>
      <c r="H4" s="172"/>
      <c r="I4" s="172"/>
      <c r="J4" s="173"/>
    </row>
    <row r="5" spans="1:15" s="151" customFormat="1" ht="18.75" customHeight="1">
      <c r="A5" s="174">
        <v>45</v>
      </c>
      <c r="B5" s="175"/>
      <c r="C5" s="303"/>
      <c r="D5" s="307"/>
      <c r="E5" s="308"/>
      <c r="F5" s="309"/>
      <c r="G5" s="176"/>
      <c r="H5" s="177"/>
      <c r="I5" s="177"/>
      <c r="J5" s="178"/>
    </row>
    <row r="6" spans="1:15" s="151" customFormat="1" ht="14.4">
      <c r="A6" s="310" t="s">
        <v>10</v>
      </c>
      <c r="B6" s="311"/>
      <c r="C6" s="312"/>
      <c r="D6" s="225" t="s">
        <v>487</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3.75" customHeight="1">
      <c r="A8" s="184" t="s">
        <v>103</v>
      </c>
      <c r="B8" s="149" t="str">
        <f>IF(C8&gt;" ","y"," ")</f>
        <v>y</v>
      </c>
      <c r="C8" s="297" t="s">
        <v>317</v>
      </c>
      <c r="D8" s="297"/>
      <c r="E8" s="298"/>
      <c r="F8" s="229">
        <v>40736</v>
      </c>
      <c r="G8" s="186" t="s">
        <v>25</v>
      </c>
      <c r="H8" s="186" t="s">
        <v>24</v>
      </c>
      <c r="I8" s="187"/>
      <c r="J8" s="188">
        <v>2408</v>
      </c>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110.4">
      <c r="A11" s="189" t="s">
        <v>47</v>
      </c>
      <c r="B11" s="149"/>
      <c r="C11" s="156" t="s">
        <v>165</v>
      </c>
      <c r="D11" s="156" t="s">
        <v>162</v>
      </c>
      <c r="E11" s="257" t="s">
        <v>599</v>
      </c>
      <c r="F11" s="198"/>
      <c r="G11" s="199"/>
      <c r="H11" s="199"/>
      <c r="I11" s="200"/>
      <c r="J11" s="201"/>
      <c r="M11" s="226"/>
      <c r="N11" s="226"/>
      <c r="O11" s="226"/>
    </row>
    <row r="12" spans="1:15" s="151" customFormat="1" ht="82.8">
      <c r="A12" s="189" t="s">
        <v>163</v>
      </c>
      <c r="B12" s="149"/>
      <c r="C12" s="156" t="s">
        <v>197</v>
      </c>
      <c r="D12" s="156" t="s">
        <v>196</v>
      </c>
      <c r="E12" s="156" t="s">
        <v>512</v>
      </c>
      <c r="F12" s="198"/>
      <c r="G12" s="199"/>
      <c r="H12" s="199"/>
      <c r="I12" s="200"/>
      <c r="J12" s="201"/>
      <c r="M12" s="226"/>
      <c r="N12" s="226"/>
      <c r="O12" s="226"/>
    </row>
    <row r="13" spans="1:15" s="183" customFormat="1" ht="33" customHeight="1">
      <c r="A13" s="184" t="s">
        <v>104</v>
      </c>
      <c r="B13" s="149" t="str">
        <f>IF(C13&gt;" ","y"," ")</f>
        <v>y</v>
      </c>
      <c r="C13" s="297" t="s">
        <v>318</v>
      </c>
      <c r="D13" s="297"/>
      <c r="E13" s="298"/>
      <c r="F13" s="230">
        <v>40736</v>
      </c>
      <c r="G13" s="186" t="s">
        <v>25</v>
      </c>
      <c r="H13" s="186" t="s">
        <v>24</v>
      </c>
      <c r="I13" s="187"/>
      <c r="J13" s="188">
        <v>2408</v>
      </c>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110.4">
      <c r="A16" s="189" t="s">
        <v>47</v>
      </c>
      <c r="B16" s="149"/>
      <c r="C16" s="156" t="s">
        <v>167</v>
      </c>
      <c r="D16" s="156" t="s">
        <v>162</v>
      </c>
      <c r="E16" s="257" t="s">
        <v>599</v>
      </c>
      <c r="F16" s="198"/>
      <c r="G16" s="199"/>
      <c r="H16" s="199"/>
      <c r="I16" s="200"/>
      <c r="J16" s="201"/>
      <c r="M16" s="226"/>
      <c r="N16" s="226"/>
      <c r="O16" s="226"/>
    </row>
    <row r="17" spans="1:15" s="151" customFormat="1" ht="69">
      <c r="A17" s="189" t="s">
        <v>163</v>
      </c>
      <c r="B17" s="149"/>
      <c r="C17" s="156" t="s">
        <v>198</v>
      </c>
      <c r="D17" s="156" t="s">
        <v>196</v>
      </c>
      <c r="E17" s="156" t="s">
        <v>512</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5297526</v>
      </c>
      <c r="D21" s="206">
        <v>1</v>
      </c>
      <c r="E21" s="206" t="s">
        <v>510</v>
      </c>
    </row>
    <row r="22" spans="1:15">
      <c r="E22" s="206" t="s">
        <v>509</v>
      </c>
    </row>
    <row r="23" spans="1:15">
      <c r="E23" s="206" t="s">
        <v>415</v>
      </c>
    </row>
    <row r="24" spans="1:15">
      <c r="E24" s="206" t="s">
        <v>511</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47.xml><?xml version="1.0" encoding="utf-8"?>
<worksheet xmlns="http://schemas.openxmlformats.org/spreadsheetml/2006/main" xmlns:r="http://schemas.openxmlformats.org/officeDocument/2006/relationships">
  <sheetPr>
    <tabColor rgb="FF7030A0"/>
    <pageSetUpPr fitToPage="1"/>
  </sheetPr>
  <dimension ref="A1:O21"/>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486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242</v>
      </c>
      <c r="E4" s="305"/>
      <c r="F4" s="306"/>
      <c r="G4" s="171"/>
      <c r="H4" s="172"/>
      <c r="I4" s="172"/>
      <c r="J4" s="173"/>
    </row>
    <row r="5" spans="1:15" s="151" customFormat="1" ht="18.75" customHeight="1">
      <c r="A5" s="174">
        <v>46</v>
      </c>
      <c r="B5" s="175"/>
      <c r="C5" s="303"/>
      <c r="D5" s="307"/>
      <c r="E5" s="308"/>
      <c r="F5" s="309"/>
      <c r="G5" s="176"/>
      <c r="H5" s="177"/>
      <c r="I5" s="177"/>
      <c r="J5" s="178"/>
    </row>
    <row r="6" spans="1:15" s="151" customFormat="1" ht="14.4" customHeight="1">
      <c r="A6" s="310" t="s">
        <v>10</v>
      </c>
      <c r="B6" s="311"/>
      <c r="C6" s="312"/>
      <c r="D6" s="225" t="s">
        <v>487</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3.75" customHeight="1">
      <c r="A8" s="184" t="s">
        <v>103</v>
      </c>
      <c r="B8" s="149" t="str">
        <f>IF(C8&gt;" ","y"," ")</f>
        <v>y</v>
      </c>
      <c r="C8" s="297" t="s">
        <v>319</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69">
      <c r="A11" s="189" t="s">
        <v>47</v>
      </c>
      <c r="B11" s="149"/>
      <c r="C11" s="156" t="s">
        <v>165</v>
      </c>
      <c r="D11" s="156" t="s">
        <v>162</v>
      </c>
      <c r="E11" s="156" t="s">
        <v>490</v>
      </c>
      <c r="F11" s="198"/>
      <c r="G11" s="199"/>
      <c r="H11" s="199"/>
      <c r="I11" s="200"/>
      <c r="J11" s="201"/>
      <c r="M11" s="226"/>
      <c r="N11" s="226"/>
      <c r="O11" s="226"/>
    </row>
    <row r="12" spans="1:15" s="151" customFormat="1" ht="82.8">
      <c r="A12" s="189" t="s">
        <v>163</v>
      </c>
      <c r="B12" s="149"/>
      <c r="C12" s="156" t="s">
        <v>197</v>
      </c>
      <c r="D12" s="156" t="s">
        <v>196</v>
      </c>
      <c r="E12" s="156" t="s">
        <v>493</v>
      </c>
      <c r="F12" s="198"/>
      <c r="G12" s="199"/>
      <c r="H12" s="199"/>
      <c r="I12" s="200"/>
      <c r="J12" s="201"/>
      <c r="M12" s="226"/>
      <c r="N12" s="226"/>
      <c r="O12" s="226"/>
    </row>
    <row r="13" spans="1:15" s="183" customFormat="1" ht="33" customHeight="1">
      <c r="A13" s="184" t="s">
        <v>104</v>
      </c>
      <c r="B13" s="149" t="str">
        <f>IF(C13&gt;" ","y"," ")</f>
        <v>y</v>
      </c>
      <c r="C13" s="297" t="s">
        <v>320</v>
      </c>
      <c r="D13" s="297"/>
      <c r="E13" s="298"/>
      <c r="F13" s="230">
        <v>40736</v>
      </c>
      <c r="G13" s="186" t="s">
        <v>24</v>
      </c>
      <c r="H13" s="186" t="str">
        <f t="shared" ref="H13" si="1">IF(G13&lt;&gt;"f",G13," ")</f>
        <v>P</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491</v>
      </c>
      <c r="F16" s="198"/>
      <c r="G16" s="199"/>
      <c r="H16" s="199"/>
      <c r="I16" s="200"/>
      <c r="J16" s="201"/>
      <c r="M16" s="226"/>
      <c r="N16" s="226"/>
      <c r="O16" s="226"/>
    </row>
    <row r="17" spans="1:15" s="151" customFormat="1" ht="69">
      <c r="A17" s="189" t="s">
        <v>163</v>
      </c>
      <c r="B17" s="149"/>
      <c r="C17" s="156" t="s">
        <v>198</v>
      </c>
      <c r="D17" s="156" t="s">
        <v>196</v>
      </c>
      <c r="E17" s="156" t="s">
        <v>492</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5077953</v>
      </c>
      <c r="D21" s="206">
        <v>1</v>
      </c>
      <c r="E21" s="206" t="s">
        <v>489</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48.xml><?xml version="1.0" encoding="utf-8"?>
<worksheet xmlns="http://schemas.openxmlformats.org/spreadsheetml/2006/main" xmlns:r="http://schemas.openxmlformats.org/officeDocument/2006/relationships">
  <sheetPr>
    <tabColor rgb="FF7030A0"/>
    <pageSetUpPr fitToPage="1"/>
  </sheetPr>
  <dimension ref="A1:O24"/>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486</v>
      </c>
      <c r="D2" s="160"/>
      <c r="E2" s="299">
        <f>COUNTIF(B$8:B1999,"y")</f>
        <v>2</v>
      </c>
      <c r="F2" s="165" t="s">
        <v>17</v>
      </c>
      <c r="G2" s="166">
        <f>COUNTIF(G$8:G1999,"P")+COUNTIF(G$8:G1999,"PE")</f>
        <v>2</v>
      </c>
      <c r="H2" s="166">
        <f>COUNTIF(H$8:H1999,"P")+COUNTIF(H$8:H1999,"PE")</f>
        <v>2</v>
      </c>
      <c r="I2" s="167"/>
      <c r="J2" s="300"/>
    </row>
    <row r="3" spans="1:15" s="151" customFormat="1" ht="15" customHeight="1">
      <c r="A3" s="222" t="s">
        <v>154</v>
      </c>
      <c r="B3" s="158" t="s">
        <v>23</v>
      </c>
      <c r="C3" s="228" t="s">
        <v>327</v>
      </c>
      <c r="D3" s="160"/>
      <c r="E3" s="299"/>
      <c r="F3" s="165" t="s">
        <v>18</v>
      </c>
      <c r="G3" s="166">
        <f>COUNTIF(G$8:G1999,"F")</f>
        <v>0</v>
      </c>
      <c r="H3" s="166">
        <f>COUNTIF(H$8:H1999,"F")</f>
        <v>0</v>
      </c>
      <c r="I3" s="166">
        <f>SUM(I$8:I1999)</f>
        <v>0</v>
      </c>
      <c r="J3" s="301"/>
    </row>
    <row r="4" spans="1:15" s="151" customFormat="1">
      <c r="A4" s="169" t="s">
        <v>148</v>
      </c>
      <c r="B4" s="170"/>
      <c r="C4" s="302" t="s">
        <v>56</v>
      </c>
      <c r="D4" s="304" t="s">
        <v>321</v>
      </c>
      <c r="E4" s="305"/>
      <c r="F4" s="306"/>
      <c r="G4" s="171"/>
      <c r="H4" s="172"/>
      <c r="I4" s="172"/>
      <c r="J4" s="173"/>
    </row>
    <row r="5" spans="1:15" s="151" customFormat="1" ht="18.75" customHeight="1">
      <c r="A5" s="174">
        <v>47</v>
      </c>
      <c r="B5" s="175"/>
      <c r="C5" s="303"/>
      <c r="D5" s="307"/>
      <c r="E5" s="308"/>
      <c r="F5" s="309"/>
      <c r="G5" s="176"/>
      <c r="H5" s="177"/>
      <c r="I5" s="177"/>
      <c r="J5" s="178"/>
    </row>
    <row r="6" spans="1:15" s="151" customFormat="1" ht="14.4" customHeight="1">
      <c r="A6" s="310" t="s">
        <v>10</v>
      </c>
      <c r="B6" s="311"/>
      <c r="C6" s="312"/>
      <c r="D6" s="225" t="s">
        <v>487</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33.75" customHeight="1">
      <c r="A8" s="184" t="s">
        <v>103</v>
      </c>
      <c r="B8" s="149" t="str">
        <f>IF(C8&gt;" ","y"," ")</f>
        <v>y</v>
      </c>
      <c r="C8" s="297" t="s">
        <v>323</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69">
      <c r="A11" s="189" t="s">
        <v>47</v>
      </c>
      <c r="B11" s="149"/>
      <c r="C11" s="156" t="s">
        <v>165</v>
      </c>
      <c r="D11" s="156" t="s">
        <v>162</v>
      </c>
      <c r="E11" s="156" t="s">
        <v>494</v>
      </c>
      <c r="F11" s="198"/>
      <c r="G11" s="199"/>
      <c r="H11" s="199"/>
      <c r="I11" s="200"/>
      <c r="J11" s="201"/>
      <c r="M11" s="226"/>
      <c r="N11" s="226"/>
      <c r="O11" s="226"/>
    </row>
    <row r="12" spans="1:15" s="151" customFormat="1" ht="82.8">
      <c r="A12" s="189" t="s">
        <v>163</v>
      </c>
      <c r="B12" s="149"/>
      <c r="C12" s="156" t="s">
        <v>197</v>
      </c>
      <c r="D12" s="156" t="s">
        <v>196</v>
      </c>
      <c r="E12" s="156" t="s">
        <v>500</v>
      </c>
      <c r="F12" s="198"/>
      <c r="G12" s="199"/>
      <c r="H12" s="199"/>
      <c r="I12" s="200"/>
      <c r="J12" s="201"/>
      <c r="M12" s="226"/>
      <c r="N12" s="226"/>
      <c r="O12" s="226"/>
    </row>
    <row r="13" spans="1:15" s="183" customFormat="1" ht="33" customHeight="1">
      <c r="A13" s="184" t="s">
        <v>104</v>
      </c>
      <c r="B13" s="149" t="str">
        <f>IF(C13&gt;" ","y"," ")</f>
        <v>y</v>
      </c>
      <c r="C13" s="297" t="s">
        <v>322</v>
      </c>
      <c r="D13" s="297"/>
      <c r="E13" s="298"/>
      <c r="F13" s="230">
        <v>40736</v>
      </c>
      <c r="G13" s="186" t="s">
        <v>24</v>
      </c>
      <c r="H13" s="186" t="str">
        <f t="shared" ref="H13" si="1">IF(G13&lt;&gt;"f",G13," ")</f>
        <v>P</v>
      </c>
      <c r="I13" s="187"/>
      <c r="J13" s="188"/>
      <c r="M13" s="226"/>
      <c r="N13" s="226"/>
      <c r="O13" s="226"/>
    </row>
    <row r="14" spans="1:15" s="151" customFormat="1" ht="55.2">
      <c r="A14" s="189" t="s">
        <v>45</v>
      </c>
      <c r="B14" s="149"/>
      <c r="C14" s="156" t="s">
        <v>239</v>
      </c>
      <c r="D14" s="156" t="s">
        <v>160</v>
      </c>
      <c r="E14" s="156" t="s">
        <v>160</v>
      </c>
      <c r="F14" s="190"/>
      <c r="G14" s="191"/>
      <c r="H14" s="191"/>
      <c r="I14" s="192"/>
      <c r="J14" s="193"/>
      <c r="M14" s="226"/>
      <c r="N14" s="226"/>
      <c r="O14" s="226"/>
    </row>
    <row r="15" spans="1:15" s="151" customFormat="1" ht="27.6">
      <c r="A15" s="189" t="s">
        <v>46</v>
      </c>
      <c r="B15" s="149"/>
      <c r="C15" s="156" t="s">
        <v>171</v>
      </c>
      <c r="D15" s="156" t="s">
        <v>161</v>
      </c>
      <c r="E15" s="156" t="s">
        <v>330</v>
      </c>
      <c r="F15" s="194"/>
      <c r="G15" s="195"/>
      <c r="H15" s="195"/>
      <c r="I15" s="196"/>
      <c r="J15" s="197"/>
      <c r="M15" s="226"/>
      <c r="N15" s="226"/>
      <c r="O15" s="226"/>
    </row>
    <row r="16" spans="1:15" s="151" customFormat="1" ht="69">
      <c r="A16" s="189" t="s">
        <v>47</v>
      </c>
      <c r="B16" s="149"/>
      <c r="C16" s="156" t="s">
        <v>167</v>
      </c>
      <c r="D16" s="156" t="s">
        <v>162</v>
      </c>
      <c r="E16" s="156" t="s">
        <v>499</v>
      </c>
      <c r="F16" s="198"/>
      <c r="G16" s="199"/>
      <c r="H16" s="199"/>
      <c r="I16" s="200"/>
      <c r="J16" s="201"/>
      <c r="M16" s="226"/>
      <c r="N16" s="226"/>
      <c r="O16" s="226"/>
    </row>
    <row r="17" spans="1:15" s="151" customFormat="1" ht="69">
      <c r="A17" s="189" t="s">
        <v>163</v>
      </c>
      <c r="B17" s="149"/>
      <c r="C17" s="156" t="s">
        <v>198</v>
      </c>
      <c r="D17" s="156" t="s">
        <v>196</v>
      </c>
      <c r="E17" s="156" t="s">
        <v>495</v>
      </c>
      <c r="F17" s="198"/>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14.4">
      <c r="G19" s="208"/>
      <c r="M19" s="226"/>
      <c r="N19" s="226"/>
      <c r="O19" s="226"/>
    </row>
    <row r="20" spans="1:15" ht="14.4">
      <c r="C20" s="221" t="s">
        <v>151</v>
      </c>
      <c r="D20" s="221" t="s">
        <v>152</v>
      </c>
      <c r="E20" s="221" t="s">
        <v>153</v>
      </c>
      <c r="M20"/>
      <c r="N20"/>
      <c r="O20"/>
    </row>
    <row r="21" spans="1:15">
      <c r="C21" s="206">
        <v>2329383</v>
      </c>
      <c r="D21" s="206">
        <v>1</v>
      </c>
      <c r="E21" s="206" t="s">
        <v>496</v>
      </c>
    </row>
    <row r="22" spans="1:15">
      <c r="D22" s="206">
        <v>1</v>
      </c>
      <c r="E22" s="206" t="s">
        <v>489</v>
      </c>
    </row>
    <row r="23" spans="1:15">
      <c r="D23" s="206">
        <v>1</v>
      </c>
      <c r="E23" s="206" t="s">
        <v>497</v>
      </c>
    </row>
    <row r="24" spans="1:15">
      <c r="D24" s="206">
        <v>1</v>
      </c>
      <c r="E24" s="206" t="s">
        <v>498</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49.xml><?xml version="1.0" encoding="utf-8"?>
<worksheet xmlns="http://schemas.openxmlformats.org/spreadsheetml/2006/main" xmlns:r="http://schemas.openxmlformats.org/officeDocument/2006/relationships">
  <sheetPr>
    <tabColor rgb="FF00B0F0"/>
    <pageSetUpPr fitToPage="1"/>
  </sheetPr>
  <dimension ref="A1:J21"/>
  <sheetViews>
    <sheetView topLeftCell="C1" zoomScale="80" zoomScaleNormal="80" workbookViewId="0">
      <pane ySplit="7" topLeftCell="A8" activePane="bottomLeft" state="frozen"/>
      <selection activeCell="D15" sqref="D15"/>
      <selection pane="bottomLeft" activeCell="D4" sqref="D4:F5"/>
    </sheetView>
  </sheetViews>
  <sheetFormatPr defaultColWidth="9.109375" defaultRowHeight="13.8"/>
  <cols>
    <col min="1" max="1" width="14.1093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0" s="151" customFormat="1" ht="27.6">
      <c r="A1" s="157" t="s">
        <v>110</v>
      </c>
      <c r="B1" s="158" t="s">
        <v>21</v>
      </c>
      <c r="C1" s="159">
        <f>SignOff!$D$1</f>
        <v>366398</v>
      </c>
      <c r="D1" s="160"/>
      <c r="E1" s="161" t="s">
        <v>26</v>
      </c>
      <c r="F1" s="162"/>
      <c r="G1" s="163" t="s">
        <v>1</v>
      </c>
      <c r="H1" s="163" t="s">
        <v>19</v>
      </c>
      <c r="I1" s="163" t="s">
        <v>20</v>
      </c>
      <c r="J1" s="164"/>
    </row>
    <row r="2" spans="1:10" s="151" customFormat="1" ht="15" customHeight="1">
      <c r="A2" s="157" t="s">
        <v>111</v>
      </c>
      <c r="B2" s="158" t="s">
        <v>22</v>
      </c>
      <c r="C2" s="159">
        <f>SignOff!$D$2</f>
        <v>5156778</v>
      </c>
      <c r="D2" s="160"/>
      <c r="E2" s="299">
        <f>COUNTIF(B$8:B2001,"y")</f>
        <v>0</v>
      </c>
      <c r="F2" s="165" t="s">
        <v>17</v>
      </c>
      <c r="G2" s="166">
        <f>COUNTIF(G$8:G2001,"P")+COUNTIF(G$8:G2001,"PE")</f>
        <v>0</v>
      </c>
      <c r="H2" s="166">
        <f>COUNTIF(H$8:H2001,"P")+COUNTIF(H$8:H2001,"PE")</f>
        <v>0</v>
      </c>
      <c r="I2" s="167"/>
      <c r="J2" s="300"/>
    </row>
    <row r="3" spans="1:10" s="151" customFormat="1" ht="15" customHeight="1">
      <c r="A3" s="168"/>
      <c r="B3" s="158" t="s">
        <v>23</v>
      </c>
      <c r="C3" s="160"/>
      <c r="D3" s="160"/>
      <c r="E3" s="299"/>
      <c r="F3" s="165" t="s">
        <v>18</v>
      </c>
      <c r="G3" s="166">
        <f>COUNTIF(G$8:G2001,"F")</f>
        <v>0</v>
      </c>
      <c r="H3" s="166">
        <f>COUNTIF(H$8:H2001,"F")</f>
        <v>0</v>
      </c>
      <c r="I3" s="166">
        <f>SUM(I$8:I2001)</f>
        <v>0</v>
      </c>
      <c r="J3" s="301"/>
    </row>
    <row r="4" spans="1:10" s="151" customFormat="1" ht="27.6">
      <c r="A4" s="169" t="s">
        <v>101</v>
      </c>
      <c r="B4" s="170"/>
      <c r="C4" s="302" t="s">
        <v>56</v>
      </c>
      <c r="D4" s="304"/>
      <c r="E4" s="305"/>
      <c r="F4" s="306"/>
      <c r="G4" s="171"/>
      <c r="H4" s="172"/>
      <c r="I4" s="172"/>
      <c r="J4" s="173"/>
    </row>
    <row r="5" spans="1:10" s="151" customFormat="1" ht="17.399999999999999">
      <c r="A5" s="174" t="s">
        <v>75</v>
      </c>
      <c r="B5" s="175"/>
      <c r="C5" s="303"/>
      <c r="D5" s="307"/>
      <c r="E5" s="308"/>
      <c r="F5" s="309"/>
      <c r="G5" s="176"/>
      <c r="H5" s="177"/>
      <c r="I5" s="177"/>
      <c r="J5" s="178"/>
    </row>
    <row r="6" spans="1:10" s="151" customFormat="1">
      <c r="A6" s="310" t="s">
        <v>10</v>
      </c>
      <c r="B6" s="311"/>
      <c r="C6" s="312"/>
      <c r="D6" s="179"/>
      <c r="E6" s="180" t="s">
        <v>9</v>
      </c>
      <c r="F6" s="316"/>
      <c r="G6" s="317"/>
      <c r="H6" s="317"/>
      <c r="I6" s="317"/>
      <c r="J6" s="318"/>
    </row>
    <row r="7" spans="1:10" s="183" customFormat="1" ht="27.6">
      <c r="A7" s="181"/>
      <c r="B7" s="181"/>
      <c r="C7" s="181" t="s">
        <v>85</v>
      </c>
      <c r="D7" s="161" t="s">
        <v>3</v>
      </c>
      <c r="E7" s="181" t="s">
        <v>4</v>
      </c>
      <c r="F7" s="182" t="s">
        <v>67</v>
      </c>
      <c r="G7" s="163" t="s">
        <v>1</v>
      </c>
      <c r="H7" s="163" t="s">
        <v>19</v>
      </c>
      <c r="I7" s="163" t="s">
        <v>20</v>
      </c>
      <c r="J7" s="161" t="s">
        <v>84</v>
      </c>
    </row>
    <row r="8" spans="1:10" s="183" customFormat="1" ht="41.4">
      <c r="A8" s="184" t="s">
        <v>103</v>
      </c>
      <c r="B8" s="149" t="str">
        <f>IF(C8&gt;" ","y"," ")</f>
        <v xml:space="preserve"> </v>
      </c>
      <c r="C8" s="297"/>
      <c r="D8" s="297"/>
      <c r="E8" s="298"/>
      <c r="F8" s="185"/>
      <c r="G8" s="186"/>
      <c r="H8" s="186">
        <f t="shared" ref="H8" si="0">IF(G8&lt;&gt;"f",G8," ")</f>
        <v>0</v>
      </c>
      <c r="I8" s="187"/>
      <c r="J8" s="188"/>
    </row>
    <row r="9" spans="1:10" s="151" customFormat="1">
      <c r="A9" s="189" t="s">
        <v>45</v>
      </c>
      <c r="B9" s="149"/>
      <c r="C9" s="156"/>
      <c r="D9" s="156"/>
      <c r="E9" s="156"/>
      <c r="F9" s="190"/>
      <c r="G9" s="191"/>
      <c r="H9" s="191"/>
      <c r="I9" s="192"/>
      <c r="J9" s="193"/>
    </row>
    <row r="10" spans="1:10" s="151" customFormat="1">
      <c r="A10" s="189" t="s">
        <v>46</v>
      </c>
      <c r="B10" s="149"/>
      <c r="C10" s="156"/>
      <c r="D10" s="156"/>
      <c r="E10" s="156"/>
      <c r="F10" s="194"/>
      <c r="G10" s="195"/>
      <c r="H10" s="195"/>
      <c r="I10" s="196"/>
      <c r="J10" s="197"/>
    </row>
    <row r="11" spans="1:10" s="151" customFormat="1">
      <c r="A11" s="189" t="s">
        <v>47</v>
      </c>
      <c r="B11" s="149"/>
      <c r="C11" s="156"/>
      <c r="D11" s="156"/>
      <c r="E11" s="156"/>
      <c r="F11" s="198"/>
      <c r="G11" s="199"/>
      <c r="H11" s="199"/>
      <c r="I11" s="200"/>
      <c r="J11" s="201"/>
    </row>
    <row r="12" spans="1:10" s="183" customFormat="1" ht="41.4">
      <c r="A12" s="184" t="s">
        <v>104</v>
      </c>
      <c r="B12" s="149" t="str">
        <f>IF(C12&gt;" ","y"," ")</f>
        <v xml:space="preserve"> </v>
      </c>
      <c r="C12" s="297"/>
      <c r="D12" s="297"/>
      <c r="E12" s="298"/>
      <c r="F12" s="202"/>
      <c r="G12" s="186"/>
      <c r="H12" s="186">
        <f t="shared" ref="H12" si="1">IF(G12&lt;&gt;"f",G12," ")</f>
        <v>0</v>
      </c>
      <c r="I12" s="187"/>
      <c r="J12" s="188"/>
    </row>
    <row r="13" spans="1:10" s="151" customFormat="1">
      <c r="A13" s="189" t="s">
        <v>45</v>
      </c>
      <c r="B13" s="149"/>
      <c r="C13" s="156"/>
      <c r="D13" s="156"/>
      <c r="E13" s="156"/>
      <c r="F13" s="190"/>
      <c r="G13" s="191"/>
      <c r="H13" s="191"/>
      <c r="I13" s="192"/>
      <c r="J13" s="193"/>
    </row>
    <row r="14" spans="1:10" s="151" customFormat="1">
      <c r="A14" s="189" t="s">
        <v>46</v>
      </c>
      <c r="B14" s="149"/>
      <c r="C14" s="156"/>
      <c r="D14" s="156"/>
      <c r="E14" s="156"/>
      <c r="F14" s="194"/>
      <c r="G14" s="195"/>
      <c r="H14" s="195"/>
      <c r="I14" s="196"/>
      <c r="J14" s="197"/>
    </row>
    <row r="15" spans="1:10" s="151" customFormat="1">
      <c r="A15" s="189" t="s">
        <v>47</v>
      </c>
      <c r="B15" s="149"/>
      <c r="C15" s="156"/>
      <c r="D15" s="156"/>
      <c r="E15" s="156"/>
      <c r="F15" s="198"/>
      <c r="G15" s="199"/>
      <c r="H15" s="199"/>
      <c r="I15" s="200"/>
      <c r="J15" s="201"/>
    </row>
    <row r="16" spans="1:10" s="183" customFormat="1" ht="41.4">
      <c r="A16" s="184" t="s">
        <v>105</v>
      </c>
      <c r="B16" s="149" t="str">
        <f>IF(C16&gt;" ","y"," ")</f>
        <v xml:space="preserve"> </v>
      </c>
      <c r="C16" s="297"/>
      <c r="D16" s="297"/>
      <c r="E16" s="298"/>
      <c r="F16" s="202"/>
      <c r="G16" s="186"/>
      <c r="H16" s="186">
        <f t="shared" ref="H16" si="2">IF(G16&lt;&gt;"f",G16," ")</f>
        <v>0</v>
      </c>
      <c r="I16" s="187"/>
      <c r="J16" s="188"/>
    </row>
    <row r="17" spans="1:10" s="151" customFormat="1">
      <c r="A17" s="189" t="s">
        <v>45</v>
      </c>
      <c r="B17" s="149"/>
      <c r="C17" s="156"/>
      <c r="D17" s="156"/>
      <c r="E17" s="156"/>
      <c r="F17" s="190"/>
      <c r="G17" s="191"/>
      <c r="H17" s="191"/>
      <c r="I17" s="192"/>
      <c r="J17" s="193"/>
    </row>
    <row r="18" spans="1:10" s="151" customFormat="1">
      <c r="A18" s="189" t="s">
        <v>46</v>
      </c>
      <c r="B18" s="149"/>
      <c r="C18" s="156"/>
      <c r="D18" s="156"/>
      <c r="E18" s="156"/>
      <c r="F18" s="194"/>
      <c r="G18" s="195"/>
      <c r="H18" s="195"/>
      <c r="I18" s="196"/>
      <c r="J18" s="197"/>
    </row>
    <row r="19" spans="1:10" s="151" customFormat="1">
      <c r="A19" s="189" t="s">
        <v>47</v>
      </c>
      <c r="B19" s="149"/>
      <c r="C19" s="156"/>
      <c r="D19" s="156"/>
      <c r="E19" s="156"/>
      <c r="F19" s="198"/>
      <c r="G19" s="199"/>
      <c r="H19" s="199"/>
      <c r="I19" s="200"/>
      <c r="J19" s="201"/>
    </row>
    <row r="20" spans="1:10" s="151" customFormat="1" ht="15.6">
      <c r="A20" s="152" t="s">
        <v>136</v>
      </c>
      <c r="B20" s="154"/>
      <c r="C20" s="203"/>
      <c r="D20" s="203"/>
      <c r="E20" s="203"/>
      <c r="F20" s="204"/>
      <c r="G20" s="205"/>
      <c r="H20" s="205"/>
      <c r="I20" s="205"/>
      <c r="J20" s="154"/>
    </row>
    <row r="21" spans="1:10">
      <c r="G21" s="208"/>
    </row>
  </sheetData>
  <sheetProtection sheet="1" objects="1" scenarios="1" formatCells="0" formatColumns="0" formatRows="0" insertColumns="0" insertRows="0" deleteColumns="0" deleteRows="0" selectLockedCells="1"/>
  <mergeCells count="9">
    <mergeCell ref="J2:J3"/>
    <mergeCell ref="C16:E16"/>
    <mergeCell ref="E2:E3"/>
    <mergeCell ref="A6:C6"/>
    <mergeCell ref="C8:E8"/>
    <mergeCell ref="C12:E12"/>
    <mergeCell ref="C4:C5"/>
    <mergeCell ref="D4:F5"/>
    <mergeCell ref="F6:J6"/>
  </mergeCells>
  <dataValidations count="1">
    <dataValidation type="list" allowBlank="1" showInputMessage="1" showErrorMessage="1" sqref="G8:H8 G16:H16 G12:H12">
      <formula1>"P, PE, F"</formula1>
    </dataValidation>
  </dataValidations>
  <printOptions gridLines="1"/>
  <pageMargins left="0.4" right="0.25" top="0.75" bottom="0.75" header="0.3" footer="0.3"/>
  <pageSetup scale="75" fitToHeight="0" orientation="landscape" r:id="rId1"/>
  <headerFooter>
    <oddHeader>&amp;C&amp;"-,Bold"&amp;12&amp;F
&amp;11&amp;A</oddHeader>
    <oddFooter>&amp;L&amp;8&amp;F
Sheet: &amp;A&amp;C&amp;8Page &amp;P of &amp;N&amp;R&amp;8&amp;D</oddFooter>
  </headerFooter>
  <legacyDrawing r:id="rId2"/>
</worksheet>
</file>

<file path=xl/worksheets/sheet5.xml><?xml version="1.0" encoding="utf-8"?>
<worksheet xmlns="http://schemas.openxmlformats.org/spreadsheetml/2006/main" xmlns:r="http://schemas.openxmlformats.org/officeDocument/2006/relationships">
  <sheetPr>
    <tabColor theme="7" tint="-0.249977111117893"/>
    <pageSetUpPr fitToPage="1"/>
  </sheetPr>
  <dimension ref="A1:O16"/>
  <sheetViews>
    <sheetView zoomScale="75" zoomScaleNormal="75" workbookViewId="0">
      <pane ySplit="7" topLeftCell="A8" activePane="bottomLeft" state="frozen"/>
      <selection activeCell="E12" sqref="E12"/>
      <selection pane="bottomLeft" activeCell="D17" sqref="D17"/>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592</v>
      </c>
      <c r="D2" s="160"/>
      <c r="E2" s="299">
        <f>COUNTIF(B$8:B1994,"y")</f>
        <v>1</v>
      </c>
      <c r="F2" s="165" t="s">
        <v>17</v>
      </c>
      <c r="G2" s="166">
        <v>1</v>
      </c>
      <c r="H2" s="166">
        <v>1</v>
      </c>
      <c r="I2" s="167"/>
      <c r="J2" s="300"/>
    </row>
    <row r="3" spans="1:15" s="151" customFormat="1" ht="15" customHeight="1">
      <c r="A3" s="222" t="s">
        <v>154</v>
      </c>
      <c r="B3" s="158" t="s">
        <v>23</v>
      </c>
      <c r="C3" s="228" t="s">
        <v>593</v>
      </c>
      <c r="D3" s="160"/>
      <c r="E3" s="299"/>
      <c r="F3" s="165" t="s">
        <v>18</v>
      </c>
      <c r="G3" s="166">
        <f>COUNTIF(G$8:G1994,"F")</f>
        <v>0</v>
      </c>
      <c r="H3" s="166">
        <f>COUNTIF(H$8:H1994,"F")</f>
        <v>0</v>
      </c>
      <c r="I3" s="166">
        <f>SUM(I$8:I1994)</f>
        <v>0</v>
      </c>
      <c r="J3" s="301"/>
    </row>
    <row r="4" spans="1:15" s="151" customFormat="1">
      <c r="A4" s="169" t="s">
        <v>148</v>
      </c>
      <c r="B4" s="170"/>
      <c r="C4" s="302" t="s">
        <v>56</v>
      </c>
      <c r="D4" s="304" t="s">
        <v>175</v>
      </c>
      <c r="E4" s="305"/>
      <c r="F4" s="306"/>
      <c r="G4" s="171"/>
      <c r="H4" s="172"/>
      <c r="I4" s="172"/>
      <c r="J4" s="173"/>
    </row>
    <row r="5" spans="1:15" s="151" customFormat="1" ht="33" customHeight="1">
      <c r="A5" s="174">
        <v>2</v>
      </c>
      <c r="B5" s="175"/>
      <c r="C5" s="303"/>
      <c r="D5" s="307"/>
      <c r="E5" s="308"/>
      <c r="F5" s="309"/>
      <c r="G5" s="176"/>
      <c r="H5" s="177"/>
      <c r="I5" s="177"/>
      <c r="J5" s="178"/>
    </row>
    <row r="6" spans="1:15" s="151" customFormat="1" ht="14.4">
      <c r="A6" s="310" t="s">
        <v>10</v>
      </c>
      <c r="B6" s="311"/>
      <c r="C6" s="312"/>
      <c r="D6" s="225" t="s">
        <v>594</v>
      </c>
      <c r="E6" s="180" t="s">
        <v>9</v>
      </c>
      <c r="F6" s="313" t="s">
        <v>149</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47.25" customHeight="1">
      <c r="A8" s="184" t="s">
        <v>103</v>
      </c>
      <c r="B8" s="149" t="str">
        <f>IF(C8&gt;" ","y"," ")</f>
        <v>y</v>
      </c>
      <c r="C8" s="297" t="s">
        <v>169</v>
      </c>
      <c r="D8" s="297"/>
      <c r="E8" s="298"/>
      <c r="F8" s="185"/>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170</v>
      </c>
      <c r="D10" s="156" t="s">
        <v>161</v>
      </c>
      <c r="E10" s="253" t="s">
        <v>595</v>
      </c>
      <c r="F10" s="194"/>
      <c r="G10" s="195"/>
      <c r="H10" s="195"/>
      <c r="I10" s="196"/>
      <c r="J10" s="197"/>
      <c r="M10" s="226"/>
      <c r="N10" s="226"/>
      <c r="O10" s="226"/>
    </row>
    <row r="11" spans="1:15" s="151" customFormat="1" ht="69">
      <c r="A11" s="189" t="s">
        <v>47</v>
      </c>
      <c r="B11" s="149"/>
      <c r="C11" s="156" t="s">
        <v>167</v>
      </c>
      <c r="D11" s="156" t="s">
        <v>162</v>
      </c>
      <c r="E11" s="253" t="s">
        <v>596</v>
      </c>
      <c r="F11" s="198"/>
      <c r="G11" s="199"/>
      <c r="H11" s="199"/>
      <c r="I11" s="200"/>
      <c r="J11" s="201"/>
      <c r="M11" s="226"/>
      <c r="N11" s="226"/>
      <c r="O11" s="226"/>
    </row>
    <row r="12" spans="1:15" s="151" customFormat="1" ht="69">
      <c r="A12" s="189" t="s">
        <v>163</v>
      </c>
      <c r="B12" s="149"/>
      <c r="C12" s="156" t="s">
        <v>198</v>
      </c>
      <c r="D12" s="156" t="s">
        <v>196</v>
      </c>
      <c r="E12" s="253" t="s">
        <v>596</v>
      </c>
      <c r="F12" s="198"/>
      <c r="G12" s="199"/>
      <c r="H12" s="199"/>
      <c r="I12" s="200"/>
      <c r="J12" s="201"/>
      <c r="M12" s="226"/>
      <c r="N12" s="226"/>
      <c r="O12" s="226"/>
    </row>
    <row r="13" spans="1:15" s="151" customFormat="1" ht="15.6">
      <c r="A13" s="152" t="s">
        <v>136</v>
      </c>
      <c r="B13" s="154"/>
      <c r="C13" s="203"/>
      <c r="D13" s="203"/>
      <c r="E13" s="203"/>
      <c r="F13" s="204"/>
      <c r="G13" s="205"/>
      <c r="H13" s="205"/>
      <c r="I13" s="205"/>
      <c r="J13" s="154"/>
      <c r="M13" s="226"/>
      <c r="N13" s="226"/>
      <c r="O13" s="226"/>
    </row>
    <row r="14" spans="1:15" ht="14.4">
      <c r="G14" s="208"/>
      <c r="M14" s="226"/>
      <c r="N14" s="226"/>
      <c r="O14" s="226"/>
    </row>
    <row r="15" spans="1:15" ht="14.4">
      <c r="C15" s="221" t="s">
        <v>151</v>
      </c>
      <c r="D15" s="221" t="s">
        <v>152</v>
      </c>
      <c r="E15" s="221" t="s">
        <v>153</v>
      </c>
      <c r="M15"/>
      <c r="N15"/>
      <c r="O15"/>
    </row>
    <row r="16" spans="1:15">
      <c r="C16" s="206">
        <v>2252000</v>
      </c>
      <c r="D16" s="206">
        <v>5000</v>
      </c>
      <c r="E16" s="254" t="s">
        <v>438</v>
      </c>
    </row>
  </sheetData>
  <sheetProtection formatCells="0" formatColumns="0" formatRows="0" insertColumns="0" insertRows="0" deleteColumns="0" deleteRows="0" selectLockedCells="1"/>
  <mergeCells count="7">
    <mergeCell ref="C8:E8"/>
    <mergeCell ref="E2:E3"/>
    <mergeCell ref="J2:J3"/>
    <mergeCell ref="C4:C5"/>
    <mergeCell ref="D4:F5"/>
    <mergeCell ref="A6:C6"/>
    <mergeCell ref="F6:J6"/>
  </mergeCells>
  <dataValidations count="1">
    <dataValidation type="list" allowBlank="1" showInputMessage="1" showErrorMessage="1" sqref="G8:H8">
      <formula1>"P, PE, F"</formula1>
    </dataValidation>
  </dataValidations>
  <printOptions gridLines="1"/>
  <pageMargins left="0.4" right="0.25" top="0.75" bottom="0.75" header="0.3" footer="0.3"/>
  <pageSetup scale="75" fitToHeight="0" orientation="landscape" r:id="rId1"/>
  <headerFooter>
    <oddHeader>&amp;C&amp;"-,Bold"&amp;12&amp;F
&amp;11&amp;A</oddHeader>
    <oddFooter>&amp;L&amp;8&amp;F
Sheet: &amp;A&amp;C&amp;8Page &amp;P of &amp;N&amp;R&amp;8&amp;D</oddFooter>
  </headerFooter>
  <legacyDrawing r:id="rId2"/>
</worksheet>
</file>

<file path=xl/worksheets/sheet50.xml><?xml version="1.0" encoding="utf-8"?>
<worksheet xmlns="http://schemas.openxmlformats.org/spreadsheetml/2006/main" xmlns:r="http://schemas.openxmlformats.org/officeDocument/2006/relationships">
  <sheetPr>
    <tabColor rgb="FFFFC000"/>
    <pageSetUpPr fitToPage="1"/>
  </sheetPr>
  <dimension ref="A1:J22"/>
  <sheetViews>
    <sheetView zoomScale="80" zoomScaleNormal="80" workbookViewId="0">
      <pane ySplit="7" topLeftCell="A8" activePane="bottomLeft" state="frozen"/>
      <selection activeCell="D15" sqref="D15"/>
      <selection pane="bottomLeft" activeCell="D4" sqref="D4:F5"/>
    </sheetView>
  </sheetViews>
  <sheetFormatPr defaultColWidth="9.109375" defaultRowHeight="13.8"/>
  <cols>
    <col min="1" max="1" width="9.6640625" style="125" customWidth="1"/>
    <col min="2" max="2" width="12.5546875" style="125" hidden="1" customWidth="1"/>
    <col min="3" max="4" width="41.6640625" style="206" customWidth="1"/>
    <col min="5" max="5" width="30.6640625" style="206" customWidth="1"/>
    <col min="6" max="6" width="17.88671875" style="207" customWidth="1"/>
    <col min="7" max="7" width="7" style="220" customWidth="1"/>
    <col min="8" max="8" width="6" style="220" customWidth="1"/>
    <col min="9" max="9" width="7.44140625" style="220" customWidth="1"/>
    <col min="10" max="10" width="9.109375" style="128"/>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0" ht="27.6">
      <c r="A1" s="157" t="s">
        <v>110</v>
      </c>
      <c r="B1" s="210" t="s">
        <v>76</v>
      </c>
      <c r="C1" s="159">
        <f>SignOff!$D$1</f>
        <v>366398</v>
      </c>
      <c r="D1" s="160"/>
      <c r="E1" s="161" t="s">
        <v>26</v>
      </c>
      <c r="F1" s="162"/>
      <c r="G1" s="211" t="s">
        <v>1</v>
      </c>
      <c r="H1" s="211" t="s">
        <v>19</v>
      </c>
      <c r="I1" s="211" t="s">
        <v>20</v>
      </c>
      <c r="J1" s="164"/>
    </row>
    <row r="2" spans="1:10">
      <c r="A2" s="157" t="s">
        <v>111</v>
      </c>
      <c r="B2" s="212" t="s">
        <v>77</v>
      </c>
      <c r="C2" s="159">
        <f>SignOff!$D$2</f>
        <v>5156778</v>
      </c>
      <c r="D2" s="160"/>
      <c r="E2" s="299">
        <f>COUNTIFS(C$8:C2002,"&gt;'                                                      '")</f>
        <v>0</v>
      </c>
      <c r="F2" s="165" t="s">
        <v>17</v>
      </c>
      <c r="G2" s="213">
        <f>COUNTIF(G$8:G2002,"P")+COUNTIF(G$8:G2002,"PE")</f>
        <v>0</v>
      </c>
      <c r="H2" s="213">
        <f>COUNTIF(H$8:H94,"P")+COUNTIF(H$8:H94,"PE")</f>
        <v>0</v>
      </c>
      <c r="I2" s="214"/>
      <c r="J2" s="300"/>
    </row>
    <row r="3" spans="1:10">
      <c r="A3" s="168"/>
      <c r="B3" s="212" t="s">
        <v>23</v>
      </c>
      <c r="C3" s="160"/>
      <c r="D3" s="160"/>
      <c r="E3" s="299"/>
      <c r="F3" s="165" t="s">
        <v>18</v>
      </c>
      <c r="G3" s="213">
        <f>COUNTIF(G$8:G2002,"F")</f>
        <v>0</v>
      </c>
      <c r="H3" s="213">
        <f>COUNTIF(H$8:H2002,"F")</f>
        <v>0</v>
      </c>
      <c r="I3" s="215">
        <f>SUM(I$8:I2002)</f>
        <v>0</v>
      </c>
      <c r="J3" s="301"/>
    </row>
    <row r="4" spans="1:10" s="151" customFormat="1" ht="41.4">
      <c r="A4" s="169" t="s">
        <v>101</v>
      </c>
      <c r="B4" s="170"/>
      <c r="C4" s="302" t="s">
        <v>56</v>
      </c>
      <c r="D4" s="304"/>
      <c r="E4" s="305"/>
      <c r="F4" s="306"/>
      <c r="G4" s="171"/>
      <c r="H4" s="172"/>
      <c r="I4" s="172"/>
      <c r="J4" s="173"/>
    </row>
    <row r="5" spans="1:10" s="151" customFormat="1" ht="17.399999999999999">
      <c r="A5" s="174" t="s">
        <v>75</v>
      </c>
      <c r="B5" s="175"/>
      <c r="C5" s="303"/>
      <c r="D5" s="307"/>
      <c r="E5" s="308"/>
      <c r="F5" s="309"/>
      <c r="G5" s="176"/>
      <c r="H5" s="177"/>
      <c r="I5" s="177"/>
      <c r="J5" s="178"/>
    </row>
    <row r="6" spans="1:10">
      <c r="A6" s="319" t="s">
        <v>10</v>
      </c>
      <c r="B6" s="320"/>
      <c r="C6" s="321"/>
      <c r="D6" s="179"/>
      <c r="E6" s="216" t="s">
        <v>9</v>
      </c>
      <c r="F6" s="316"/>
      <c r="G6" s="317"/>
      <c r="H6" s="317"/>
      <c r="I6" s="317"/>
      <c r="J6" s="318"/>
    </row>
    <row r="7" spans="1:10" s="217" customFormat="1" ht="27.6">
      <c r="A7" s="181" t="s">
        <v>0</v>
      </c>
      <c r="B7" s="181"/>
      <c r="C7" s="181" t="s">
        <v>2</v>
      </c>
      <c r="D7" s="161" t="s">
        <v>3</v>
      </c>
      <c r="E7" s="181" t="s">
        <v>4</v>
      </c>
      <c r="F7" s="182" t="s">
        <v>67</v>
      </c>
      <c r="G7" s="211" t="s">
        <v>1</v>
      </c>
      <c r="H7" s="211" t="s">
        <v>19</v>
      </c>
      <c r="I7" s="211" t="s">
        <v>20</v>
      </c>
      <c r="J7" s="161" t="s">
        <v>84</v>
      </c>
    </row>
    <row r="8" spans="1:10" s="151" customFormat="1">
      <c r="A8" s="189" t="s">
        <v>68</v>
      </c>
      <c r="B8" s="189"/>
      <c r="C8" s="156"/>
      <c r="D8" s="156"/>
      <c r="E8" s="156"/>
      <c r="F8" s="218"/>
      <c r="G8" s="186"/>
      <c r="H8" s="186">
        <f t="shared" ref="H8:H13" si="0">IF(G8&lt;&gt;"f",G8," ")</f>
        <v>0</v>
      </c>
      <c r="I8" s="219"/>
      <c r="J8" s="189"/>
    </row>
    <row r="9" spans="1:10" s="151" customFormat="1">
      <c r="A9" s="189" t="s">
        <v>69</v>
      </c>
      <c r="B9" s="189"/>
      <c r="C9" s="156"/>
      <c r="D9" s="156"/>
      <c r="E9" s="156"/>
      <c r="F9" s="218"/>
      <c r="G9" s="186"/>
      <c r="H9" s="186">
        <f t="shared" si="0"/>
        <v>0</v>
      </c>
      <c r="I9" s="219"/>
      <c r="J9" s="189"/>
    </row>
    <row r="10" spans="1:10" s="151" customFormat="1">
      <c r="A10" s="189" t="s">
        <v>71</v>
      </c>
      <c r="B10" s="189"/>
      <c r="C10" s="156"/>
      <c r="D10" s="156"/>
      <c r="E10" s="156"/>
      <c r="F10" s="218"/>
      <c r="G10" s="186"/>
      <c r="H10" s="186">
        <f t="shared" si="0"/>
        <v>0</v>
      </c>
      <c r="I10" s="219"/>
      <c r="J10" s="189"/>
    </row>
    <row r="11" spans="1:10" s="151" customFormat="1">
      <c r="A11" s="189" t="s">
        <v>70</v>
      </c>
      <c r="B11" s="189"/>
      <c r="C11" s="156"/>
      <c r="D11" s="156"/>
      <c r="E11" s="156"/>
      <c r="F11" s="218"/>
      <c r="G11" s="186"/>
      <c r="H11" s="186">
        <f t="shared" si="0"/>
        <v>0</v>
      </c>
      <c r="I11" s="219"/>
      <c r="J11" s="189"/>
    </row>
    <row r="12" spans="1:10" s="151" customFormat="1">
      <c r="A12" s="189" t="s">
        <v>72</v>
      </c>
      <c r="B12" s="189"/>
      <c r="C12" s="156"/>
      <c r="D12" s="156"/>
      <c r="E12" s="156"/>
      <c r="F12" s="218"/>
      <c r="G12" s="186"/>
      <c r="H12" s="186">
        <f t="shared" si="0"/>
        <v>0</v>
      </c>
      <c r="I12" s="219"/>
      <c r="J12" s="189"/>
    </row>
    <row r="13" spans="1:10" s="151" customFormat="1">
      <c r="A13" s="189" t="s">
        <v>73</v>
      </c>
      <c r="B13" s="189"/>
      <c r="C13" s="156"/>
      <c r="D13" s="156"/>
      <c r="E13" s="156"/>
      <c r="F13" s="218"/>
      <c r="G13" s="186"/>
      <c r="H13" s="186">
        <f t="shared" si="0"/>
        <v>0</v>
      </c>
      <c r="I13" s="219"/>
      <c r="J13" s="189"/>
    </row>
    <row r="14" spans="1:10" s="151" customFormat="1" ht="15.6">
      <c r="A14" s="152" t="s">
        <v>136</v>
      </c>
      <c r="B14" s="154"/>
      <c r="C14" s="203"/>
      <c r="D14" s="203"/>
      <c r="E14" s="203"/>
      <c r="F14" s="204"/>
      <c r="G14" s="205"/>
      <c r="H14" s="205"/>
      <c r="I14" s="205"/>
      <c r="J14" s="154"/>
    </row>
    <row r="16" spans="1:10">
      <c r="G16" s="128"/>
    </row>
    <row r="17" spans="6:9">
      <c r="F17" s="125"/>
      <c r="G17" s="128"/>
      <c r="H17" s="128"/>
      <c r="I17" s="128"/>
    </row>
    <row r="18" spans="6:9">
      <c r="F18" s="125"/>
      <c r="G18" s="128"/>
      <c r="H18" s="128"/>
      <c r="I18" s="128"/>
    </row>
    <row r="19" spans="6:9">
      <c r="F19" s="125"/>
      <c r="G19" s="128"/>
      <c r="H19" s="128"/>
      <c r="I19" s="128"/>
    </row>
    <row r="20" spans="6:9">
      <c r="F20" s="125"/>
      <c r="G20" s="128"/>
      <c r="H20" s="128"/>
      <c r="I20" s="128"/>
    </row>
    <row r="21" spans="6:9">
      <c r="F21" s="125"/>
      <c r="G21" s="128"/>
      <c r="H21" s="128"/>
      <c r="I21" s="128"/>
    </row>
    <row r="22" spans="6:9">
      <c r="F22" s="125"/>
      <c r="G22" s="128"/>
      <c r="H22" s="128"/>
      <c r="I22" s="128"/>
    </row>
  </sheetData>
  <sheetProtection sheet="1" objects="1" scenarios="1" formatCells="0" formatColumns="0" formatRows="0" insertColumns="0" insertRows="0" deleteColumns="0" deleteRows="0" selectLockedCells="1"/>
  <mergeCells count="6">
    <mergeCell ref="E2:E3"/>
    <mergeCell ref="A6:C6"/>
    <mergeCell ref="J2:J3"/>
    <mergeCell ref="C4:C5"/>
    <mergeCell ref="D4:F5"/>
    <mergeCell ref="F6:J6"/>
  </mergeCells>
  <dataValidations count="1">
    <dataValidation type="list" allowBlank="1" showInputMessage="1" showErrorMessage="1" sqref="G8:H13">
      <formula1>"P, PE, F"</formula1>
    </dataValidation>
  </dataValidations>
  <printOptions gridLines="1"/>
  <pageMargins left="0.4" right="0.25" top="0.75" bottom="0.75" header="0.3" footer="0.3"/>
  <pageSetup scale="77" fitToHeight="0" orientation="landscape" r:id="rId1"/>
  <headerFooter>
    <oddHeader>&amp;C&amp;"-,Bold"&amp;12&amp;F
&amp;11&amp;A</oddHeader>
    <oddFooter>&amp;L&amp;8&amp;F
Sheet: &amp;A&amp;C&amp;8Page &amp;P of &amp;N&amp;R&amp;8&amp;D</oddFooter>
  </headerFooter>
  <legacyDrawing r:id="rId2"/>
</worksheet>
</file>

<file path=xl/worksheets/sheet51.xml><?xml version="1.0" encoding="utf-8"?>
<worksheet xmlns="http://schemas.openxmlformats.org/spreadsheetml/2006/main" xmlns:r="http://schemas.openxmlformats.org/officeDocument/2006/relationships">
  <sheetPr>
    <tabColor rgb="FFFF0000"/>
    <pageSetUpPr fitToPage="1"/>
  </sheetPr>
  <dimension ref="A1:J20"/>
  <sheetViews>
    <sheetView zoomScale="80" zoomScaleNormal="80" workbookViewId="0">
      <selection activeCell="D15" sqref="D15"/>
    </sheetView>
  </sheetViews>
  <sheetFormatPr defaultColWidth="9.109375" defaultRowHeight="13.8"/>
  <cols>
    <col min="1" max="1" width="107.33203125" style="10" bestFit="1" customWidth="1"/>
    <col min="2" max="5" width="9.109375" style="10" customWidth="1"/>
    <col min="6" max="6" width="9.109375" style="11" customWidth="1"/>
    <col min="7" max="7" width="7" style="19" customWidth="1"/>
    <col min="8" max="8" width="6" style="19" customWidth="1"/>
    <col min="9" max="9" width="7.44140625" style="19" customWidth="1"/>
    <col min="10" max="15" width="9.109375" style="10" customWidth="1"/>
    <col min="16" max="256" width="22" style="10" customWidth="1"/>
    <col min="257" max="16384" width="9.109375" style="10"/>
  </cols>
  <sheetData>
    <row r="1" spans="1:10" ht="28.8">
      <c r="A1" s="22" t="s">
        <v>33</v>
      </c>
      <c r="B1"/>
      <c r="C1"/>
      <c r="D1"/>
      <c r="E1"/>
      <c r="F1"/>
      <c r="G1"/>
      <c r="H1"/>
      <c r="I1"/>
      <c r="J1"/>
    </row>
    <row r="2" spans="1:10" ht="14.4">
      <c r="A2"/>
      <c r="B2"/>
      <c r="C2"/>
      <c r="D2"/>
      <c r="E2"/>
      <c r="F2"/>
      <c r="G2"/>
      <c r="H2"/>
      <c r="I2"/>
      <c r="J2"/>
    </row>
    <row r="3" spans="1:10" ht="14.4">
      <c r="A3"/>
      <c r="B3"/>
      <c r="C3"/>
      <c r="D3"/>
      <c r="E3"/>
      <c r="F3"/>
      <c r="G3"/>
      <c r="H3"/>
      <c r="I3"/>
      <c r="J3"/>
    </row>
    <row r="4" spans="1:10" ht="14.4">
      <c r="A4"/>
      <c r="B4"/>
      <c r="C4"/>
      <c r="D4"/>
      <c r="E4"/>
      <c r="F4"/>
      <c r="G4"/>
      <c r="H4"/>
      <c r="I4"/>
      <c r="J4"/>
    </row>
    <row r="5" spans="1:10" ht="14.4">
      <c r="A5"/>
      <c r="B5"/>
      <c r="C5"/>
      <c r="D5"/>
      <c r="E5"/>
      <c r="F5"/>
      <c r="G5"/>
      <c r="H5"/>
      <c r="I5"/>
      <c r="J5"/>
    </row>
    <row r="6" spans="1:10" s="12" customFormat="1" ht="14.4">
      <c r="A6"/>
      <c r="B6"/>
      <c r="C6"/>
      <c r="D6"/>
      <c r="E6"/>
      <c r="F6"/>
      <c r="G6"/>
      <c r="H6"/>
      <c r="I6"/>
      <c r="J6"/>
    </row>
    <row r="7" spans="1:10" s="20" customFormat="1" ht="15" customHeight="1">
      <c r="A7"/>
      <c r="B7"/>
      <c r="C7"/>
      <c r="D7"/>
      <c r="E7"/>
      <c r="F7"/>
      <c r="G7"/>
      <c r="H7"/>
      <c r="I7"/>
      <c r="J7"/>
    </row>
    <row r="8" spans="1:10" s="21" customFormat="1" ht="14.4">
      <c r="A8"/>
      <c r="B8"/>
      <c r="C8"/>
      <c r="D8"/>
      <c r="E8"/>
      <c r="F8"/>
      <c r="G8"/>
      <c r="H8"/>
      <c r="I8"/>
      <c r="J8"/>
    </row>
    <row r="9" spans="1:10" s="21" customFormat="1" ht="14.4">
      <c r="A9"/>
      <c r="B9"/>
      <c r="C9"/>
      <c r="D9"/>
      <c r="E9"/>
      <c r="F9"/>
      <c r="G9"/>
      <c r="H9"/>
      <c r="I9"/>
      <c r="J9"/>
    </row>
    <row r="10" spans="1:10" s="21" customFormat="1" ht="14.4">
      <c r="A10"/>
      <c r="B10"/>
      <c r="C10"/>
      <c r="D10"/>
      <c r="E10"/>
      <c r="F10"/>
      <c r="G10"/>
      <c r="H10"/>
      <c r="I10"/>
      <c r="J10"/>
    </row>
    <row r="11" spans="1:10" s="20" customFormat="1" ht="14.4">
      <c r="A11"/>
      <c r="B11"/>
      <c r="C11"/>
      <c r="D11"/>
      <c r="E11"/>
      <c r="F11"/>
      <c r="G11"/>
      <c r="H11"/>
      <c r="I11"/>
      <c r="J11"/>
    </row>
    <row r="12" spans="1:10" s="21" customFormat="1" ht="14.4">
      <c r="A12"/>
      <c r="B12"/>
      <c r="C12"/>
      <c r="D12"/>
      <c r="E12"/>
      <c r="F12"/>
      <c r="G12"/>
      <c r="H12"/>
      <c r="I12"/>
      <c r="J12"/>
    </row>
    <row r="13" spans="1:10" s="21" customFormat="1" ht="14.4">
      <c r="A13"/>
      <c r="B13"/>
      <c r="C13"/>
      <c r="D13"/>
      <c r="E13"/>
      <c r="F13"/>
      <c r="G13"/>
      <c r="H13"/>
      <c r="I13"/>
      <c r="J13"/>
    </row>
    <row r="14" spans="1:10" s="21" customFormat="1" ht="14.4">
      <c r="A14"/>
      <c r="B14"/>
      <c r="C14"/>
      <c r="D14"/>
      <c r="E14"/>
      <c r="F14"/>
      <c r="G14"/>
      <c r="H14"/>
      <c r="I14"/>
      <c r="J14"/>
    </row>
    <row r="15" spans="1:10" s="21" customFormat="1" ht="14.4">
      <c r="A15"/>
      <c r="B15"/>
      <c r="C15"/>
      <c r="D15"/>
      <c r="E15"/>
      <c r="F15"/>
      <c r="G15"/>
      <c r="H15"/>
      <c r="I15"/>
      <c r="J15"/>
    </row>
    <row r="16" spans="1:10" s="21" customFormat="1" ht="14.4">
      <c r="A16"/>
      <c r="B16"/>
      <c r="C16"/>
      <c r="D16"/>
      <c r="E16"/>
      <c r="F16"/>
      <c r="G16"/>
      <c r="H16"/>
      <c r="I16"/>
      <c r="J16"/>
    </row>
    <row r="17" spans="1:10" s="21" customFormat="1" ht="14.4">
      <c r="A17"/>
      <c r="B17"/>
      <c r="C17"/>
      <c r="D17"/>
      <c r="E17"/>
      <c r="F17"/>
      <c r="G17"/>
      <c r="H17"/>
      <c r="I17"/>
      <c r="J17"/>
    </row>
    <row r="18" spans="1:10" s="21" customFormat="1" ht="14.4">
      <c r="A18"/>
      <c r="B18"/>
      <c r="C18"/>
      <c r="D18"/>
      <c r="E18"/>
      <c r="F18"/>
      <c r="G18"/>
      <c r="H18"/>
      <c r="I18"/>
      <c r="J18"/>
    </row>
    <row r="19" spans="1:10" ht="14.4">
      <c r="A19"/>
      <c r="B19"/>
      <c r="C19"/>
      <c r="D19"/>
      <c r="E19"/>
      <c r="F19"/>
      <c r="G19"/>
      <c r="H19"/>
      <c r="I19"/>
      <c r="J19"/>
    </row>
    <row r="20" spans="1:10" ht="14.4">
      <c r="A20"/>
      <c r="B20"/>
      <c r="C20"/>
      <c r="D20"/>
      <c r="E20"/>
      <c r="F20"/>
      <c r="G20"/>
      <c r="H20"/>
      <c r="I20"/>
      <c r="J20"/>
    </row>
  </sheetData>
  <sheetProtection sheet="1" objects="1" scenarios="1" selectLockedCells="1" selectUnlockedCells="1"/>
  <printOptions gridLines="1"/>
  <pageMargins left="0.4" right="0.25" top="0.75" bottom="0.75" header="0.3" footer="0.3"/>
  <pageSetup fitToHeight="0" orientation="landscape" r:id="rId1"/>
  <headerFooter>
    <oddHeader>&amp;C&amp;"-,Bold"&amp;12&amp;F
&amp;11&amp;A</oddHeader>
    <oddFooter>&amp;L&amp;8&amp;F
Sheet: &amp;A&amp;C&amp;8Page &amp;P of &amp;N&amp;R&amp;8&amp;D</oddFooter>
  </headerFooter>
</worksheet>
</file>

<file path=xl/worksheets/sheet52.xml><?xml version="1.0" encoding="utf-8"?>
<worksheet xmlns="http://schemas.openxmlformats.org/spreadsheetml/2006/main" xmlns:r="http://schemas.openxmlformats.org/officeDocument/2006/relationships">
  <sheetPr>
    <tabColor rgb="FF00B0F0"/>
    <pageSetUpPr fitToPage="1"/>
  </sheetPr>
  <dimension ref="A1:J19"/>
  <sheetViews>
    <sheetView zoomScale="80" zoomScaleNormal="80" workbookViewId="0">
      <pane ySplit="7" topLeftCell="A8" activePane="bottomLeft" state="frozen"/>
      <selection activeCell="D15" sqref="D15"/>
      <selection pane="bottomLeft" activeCell="D15" sqref="D15"/>
    </sheetView>
  </sheetViews>
  <sheetFormatPr defaultColWidth="9.109375" defaultRowHeight="13.8"/>
  <cols>
    <col min="1" max="1" width="14" style="60" customWidth="1"/>
    <col min="2" max="2" width="9.44140625" style="60" hidden="1" customWidth="1"/>
    <col min="3" max="4" width="41.6640625" style="71" customWidth="1"/>
    <col min="5" max="5" width="30.6640625" style="71" customWidth="1"/>
    <col min="6" max="6" width="17.88671875" style="72" customWidth="1"/>
    <col min="7" max="7" width="7" style="90" customWidth="1"/>
    <col min="8" max="8" width="6" style="90" customWidth="1"/>
    <col min="9" max="9" width="7.44140625" style="90" customWidth="1"/>
    <col min="10" max="10" width="9.109375" style="60"/>
    <col min="11" max="11" width="9.109375" style="60" customWidth="1"/>
    <col min="12" max="12" width="5.88671875" style="60" bestFit="1" customWidth="1"/>
    <col min="13" max="13" width="14.5546875" style="60" bestFit="1" customWidth="1"/>
    <col min="14" max="256" width="22" style="60" customWidth="1"/>
    <col min="257" max="16384" width="9.109375" style="60"/>
  </cols>
  <sheetData>
    <row r="1" spans="1:10" ht="28.5" customHeight="1">
      <c r="A1" s="118" t="s">
        <v>110</v>
      </c>
      <c r="B1" s="77" t="s">
        <v>21</v>
      </c>
      <c r="C1" s="123">
        <v>654321</v>
      </c>
      <c r="D1" s="341" t="s">
        <v>93</v>
      </c>
      <c r="E1" s="56" t="s">
        <v>26</v>
      </c>
      <c r="F1" s="57"/>
      <c r="G1" s="78" t="s">
        <v>1</v>
      </c>
      <c r="H1" s="78" t="s">
        <v>19</v>
      </c>
      <c r="I1" s="78" t="s">
        <v>20</v>
      </c>
      <c r="J1" s="59"/>
    </row>
    <row r="2" spans="1:10" ht="15" customHeight="1">
      <c r="A2" s="118" t="s">
        <v>111</v>
      </c>
      <c r="B2" s="77" t="s">
        <v>22</v>
      </c>
      <c r="C2" s="123">
        <v>7654321</v>
      </c>
      <c r="D2" s="341"/>
      <c r="E2" s="325">
        <f>COUNTIF(B$8:B1999,"y")</f>
        <v>3</v>
      </c>
      <c r="F2" s="62" t="s">
        <v>17</v>
      </c>
      <c r="G2" s="79">
        <f>COUNTIF(G$8:G1999,"P")+COUNTIF(G$8:G1999,"PE")</f>
        <v>2</v>
      </c>
      <c r="H2" s="79">
        <f>COUNTIF(H$8:H1999,"P")+COUNTIF(H$8:H1999,"PE")</f>
        <v>3</v>
      </c>
      <c r="I2" s="80"/>
      <c r="J2" s="326"/>
    </row>
    <row r="3" spans="1:10" ht="15" customHeight="1">
      <c r="A3" s="54"/>
      <c r="B3" s="77" t="s">
        <v>23</v>
      </c>
      <c r="C3" s="121"/>
      <c r="D3" s="124"/>
      <c r="E3" s="325"/>
      <c r="F3" s="62" t="s">
        <v>18</v>
      </c>
      <c r="G3" s="79">
        <f>COUNTIF(G$8:G1999,"F")</f>
        <v>1</v>
      </c>
      <c r="H3" s="79">
        <f>COUNTIF(H$8:H1999,"F")</f>
        <v>0</v>
      </c>
      <c r="I3" s="79">
        <f>SUM(I$8:I1999)</f>
        <v>2</v>
      </c>
      <c r="J3" s="327"/>
    </row>
    <row r="4" spans="1:10" ht="27.6">
      <c r="A4" s="94" t="s">
        <v>101</v>
      </c>
      <c r="B4" s="81"/>
      <c r="C4" s="331" t="s">
        <v>56</v>
      </c>
      <c r="D4" s="333" t="s">
        <v>97</v>
      </c>
      <c r="E4" s="334"/>
      <c r="F4" s="335"/>
      <c r="G4" s="104"/>
      <c r="H4" s="105"/>
      <c r="I4" s="105"/>
      <c r="J4" s="84"/>
    </row>
    <row r="5" spans="1:10" ht="17.399999999999999">
      <c r="A5" s="106" t="s">
        <v>106</v>
      </c>
      <c r="B5" s="96"/>
      <c r="C5" s="332"/>
      <c r="D5" s="336"/>
      <c r="E5" s="337"/>
      <c r="F5" s="338"/>
      <c r="G5" s="107"/>
      <c r="H5" s="108"/>
      <c r="I5" s="108"/>
      <c r="J5" s="88"/>
    </row>
    <row r="6" spans="1:10">
      <c r="A6" s="328" t="s">
        <v>10</v>
      </c>
      <c r="B6" s="329"/>
      <c r="C6" s="330"/>
      <c r="D6" s="66" t="s">
        <v>96</v>
      </c>
      <c r="E6" s="98" t="s">
        <v>9</v>
      </c>
      <c r="F6" s="339" t="s">
        <v>95</v>
      </c>
      <c r="G6" s="340"/>
      <c r="H6" s="340"/>
      <c r="I6" s="340"/>
      <c r="J6" s="340"/>
    </row>
    <row r="7" spans="1:10" s="69" customFormat="1" ht="27.6">
      <c r="A7" s="67"/>
      <c r="B7" s="67"/>
      <c r="C7" s="67" t="s">
        <v>85</v>
      </c>
      <c r="D7" s="56" t="s">
        <v>3</v>
      </c>
      <c r="E7" s="67" t="s">
        <v>4</v>
      </c>
      <c r="F7" s="68" t="s">
        <v>67</v>
      </c>
      <c r="G7" s="78" t="s">
        <v>1</v>
      </c>
      <c r="H7" s="78" t="s">
        <v>19</v>
      </c>
      <c r="I7" s="78" t="s">
        <v>20</v>
      </c>
      <c r="J7" s="56" t="s">
        <v>84</v>
      </c>
    </row>
    <row r="8" spans="1:10" s="69" customFormat="1" ht="45" customHeight="1">
      <c r="A8" s="82" t="s">
        <v>103</v>
      </c>
      <c r="B8" s="93" t="str">
        <f>IF(C8&gt;" ","y"," ")</f>
        <v>y</v>
      </c>
      <c r="C8" s="322" t="s">
        <v>38</v>
      </c>
      <c r="D8" s="323"/>
      <c r="E8" s="324"/>
      <c r="F8" s="101" t="s">
        <v>49</v>
      </c>
      <c r="G8" s="103" t="s">
        <v>25</v>
      </c>
      <c r="H8" s="103" t="s">
        <v>24</v>
      </c>
      <c r="I8" s="102">
        <v>2</v>
      </c>
      <c r="J8" s="99"/>
    </row>
    <row r="9" spans="1:10" ht="27.6">
      <c r="A9" s="99" t="s">
        <v>45</v>
      </c>
      <c r="B9" s="93"/>
      <c r="C9" s="100" t="s">
        <v>41</v>
      </c>
      <c r="D9" s="100" t="s">
        <v>42</v>
      </c>
      <c r="E9" s="100" t="s">
        <v>89</v>
      </c>
      <c r="F9" s="44"/>
      <c r="G9" s="45"/>
      <c r="H9" s="45"/>
      <c r="I9" s="83"/>
      <c r="J9" s="84"/>
    </row>
    <row r="10" spans="1:10" ht="14.4">
      <c r="A10" s="99" t="s">
        <v>46</v>
      </c>
      <c r="B10" s="93"/>
      <c r="C10" s="100" t="s">
        <v>51</v>
      </c>
      <c r="D10" s="100" t="s">
        <v>50</v>
      </c>
      <c r="E10" s="100" t="s">
        <v>90</v>
      </c>
      <c r="F10" s="46"/>
      <c r="G10" s="47"/>
      <c r="H10" s="47"/>
      <c r="I10" s="85"/>
      <c r="J10" s="86"/>
    </row>
    <row r="11" spans="1:10" ht="27.6">
      <c r="A11" s="99" t="s">
        <v>47</v>
      </c>
      <c r="B11" s="93"/>
      <c r="C11" s="100" t="s">
        <v>43</v>
      </c>
      <c r="D11" s="100" t="s">
        <v>44</v>
      </c>
      <c r="E11" s="100" t="s">
        <v>91</v>
      </c>
      <c r="F11" s="48"/>
      <c r="G11" s="49"/>
      <c r="H11" s="49"/>
      <c r="I11" s="87"/>
      <c r="J11" s="88"/>
    </row>
    <row r="12" spans="1:10" s="69" customFormat="1" ht="39.75" customHeight="1">
      <c r="A12" s="82" t="s">
        <v>107</v>
      </c>
      <c r="B12" s="93" t="str">
        <f>IF(C12&gt;" ","y"," ")</f>
        <v>y</v>
      </c>
      <c r="C12" s="322" t="s">
        <v>39</v>
      </c>
      <c r="D12" s="323"/>
      <c r="E12" s="324"/>
      <c r="F12" s="116">
        <v>40400</v>
      </c>
      <c r="G12" s="103" t="s">
        <v>66</v>
      </c>
      <c r="H12" s="103" t="str">
        <f t="shared" ref="H12" si="0">IF(G12&lt;&gt;"f",G12," ")</f>
        <v>PE</v>
      </c>
      <c r="I12" s="102"/>
      <c r="J12" s="99"/>
    </row>
    <row r="13" spans="1:10" ht="27.6">
      <c r="A13" s="99" t="s">
        <v>45</v>
      </c>
      <c r="B13" s="93"/>
      <c r="C13" s="100" t="s">
        <v>41</v>
      </c>
      <c r="D13" s="100" t="s">
        <v>42</v>
      </c>
      <c r="E13" s="100" t="s">
        <v>91</v>
      </c>
      <c r="F13" s="44"/>
      <c r="G13" s="45"/>
      <c r="H13" s="45"/>
      <c r="I13" s="83"/>
      <c r="J13" s="84"/>
    </row>
    <row r="14" spans="1:10" ht="27.6">
      <c r="A14" s="99" t="s">
        <v>46</v>
      </c>
      <c r="B14" s="93"/>
      <c r="C14" s="100" t="s">
        <v>52</v>
      </c>
      <c r="D14" s="100" t="s">
        <v>53</v>
      </c>
      <c r="E14" s="100" t="s">
        <v>92</v>
      </c>
      <c r="F14" s="46"/>
      <c r="G14" s="47"/>
      <c r="H14" s="47"/>
      <c r="I14" s="85"/>
      <c r="J14" s="86"/>
    </row>
    <row r="15" spans="1:10" s="69" customFormat="1" ht="31.5" customHeight="1">
      <c r="A15" s="82" t="s">
        <v>108</v>
      </c>
      <c r="B15" s="93" t="str">
        <f>IF(C15&gt;" ","y"," ")</f>
        <v>y</v>
      </c>
      <c r="C15" s="322" t="s">
        <v>40</v>
      </c>
      <c r="D15" s="323"/>
      <c r="E15" s="324"/>
      <c r="F15" s="116">
        <v>40400</v>
      </c>
      <c r="G15" s="103" t="s">
        <v>24</v>
      </c>
      <c r="H15" s="103" t="str">
        <f t="shared" ref="H15" si="1">IF(G15&lt;&gt;"f",G15," ")</f>
        <v>P</v>
      </c>
      <c r="I15" s="102"/>
      <c r="J15" s="99"/>
    </row>
    <row r="16" spans="1:10" ht="27.6">
      <c r="A16" s="99" t="s">
        <v>45</v>
      </c>
      <c r="B16" s="93"/>
      <c r="C16" s="100" t="s">
        <v>41</v>
      </c>
      <c r="D16" s="100" t="s">
        <v>42</v>
      </c>
      <c r="E16" s="100" t="s">
        <v>91</v>
      </c>
      <c r="F16" s="44"/>
      <c r="G16" s="45"/>
      <c r="H16" s="45"/>
      <c r="I16" s="83"/>
      <c r="J16" s="84"/>
    </row>
    <row r="17" spans="1:10" ht="27.6">
      <c r="A17" s="99" t="s">
        <v>46</v>
      </c>
      <c r="B17" s="93"/>
      <c r="C17" s="100" t="s">
        <v>54</v>
      </c>
      <c r="D17" s="100" t="s">
        <v>55</v>
      </c>
      <c r="E17" s="100" t="s">
        <v>91</v>
      </c>
      <c r="F17" s="46"/>
      <c r="G17" s="47"/>
      <c r="H17" s="47"/>
      <c r="I17" s="85"/>
      <c r="J17" s="86"/>
    </row>
    <row r="18" spans="1:10" ht="16.2">
      <c r="A18" s="109" t="s">
        <v>102</v>
      </c>
      <c r="B18" s="110"/>
      <c r="C18" s="111"/>
      <c r="D18" s="111"/>
      <c r="E18" s="111"/>
      <c r="F18" s="112"/>
      <c r="G18" s="113"/>
      <c r="H18" s="113"/>
      <c r="I18" s="113"/>
      <c r="J18" s="110"/>
    </row>
    <row r="19" spans="1:10" ht="14.4">
      <c r="G19" s="89"/>
    </row>
  </sheetData>
  <sheetProtection sheet="1" objects="1" scenarios="1" selectLockedCells="1" selectUnlockedCells="1"/>
  <mergeCells count="10">
    <mergeCell ref="C12:E12"/>
    <mergeCell ref="C15:E15"/>
    <mergeCell ref="E2:E3"/>
    <mergeCell ref="J2:J3"/>
    <mergeCell ref="A6:C6"/>
    <mergeCell ref="C8:E8"/>
    <mergeCell ref="C4:C5"/>
    <mergeCell ref="D4:F5"/>
    <mergeCell ref="F6:J6"/>
    <mergeCell ref="D1:D2"/>
  </mergeCells>
  <dataValidations count="1">
    <dataValidation type="list" allowBlank="1" showInputMessage="1" showErrorMessage="1" sqref="G15:H15 G8:H8 G12:H12">
      <formula1>"P, PE, F"</formula1>
    </dataValidation>
  </dataValidations>
  <printOptions gridLines="1"/>
  <pageMargins left="0.4" right="0.25" top="0.75" bottom="0.75" header="0.3" footer="0.3"/>
  <pageSetup scale="75" fitToHeight="0" orientation="landscape" r:id="rId1"/>
  <headerFooter>
    <oddHeader>&amp;C&amp;"-,Bold"&amp;12&amp;F
&amp;11&amp;A</oddHeader>
    <oddFooter>&amp;L&amp;8&amp;F
Sheet: &amp;A&amp;C&amp;8Page &amp;P of &amp;N&amp;R&amp;8&amp;D</oddFooter>
  </headerFooter>
  <legacyDrawing r:id="rId2"/>
</worksheet>
</file>

<file path=xl/worksheets/sheet53.xml><?xml version="1.0" encoding="utf-8"?>
<worksheet xmlns="http://schemas.openxmlformats.org/spreadsheetml/2006/main" xmlns:r="http://schemas.openxmlformats.org/officeDocument/2006/relationships">
  <sheetPr>
    <tabColor rgb="FFFFC000"/>
    <pageSetUpPr fitToPage="1"/>
  </sheetPr>
  <dimension ref="A1:J17"/>
  <sheetViews>
    <sheetView zoomScale="80" zoomScaleNormal="80" workbookViewId="0">
      <pane ySplit="7" topLeftCell="A8" activePane="bottomLeft" state="frozen"/>
      <selection activeCell="D15" sqref="D15"/>
      <selection pane="bottomLeft" activeCell="D15" sqref="D15"/>
    </sheetView>
  </sheetViews>
  <sheetFormatPr defaultColWidth="9.109375" defaultRowHeight="13.8"/>
  <cols>
    <col min="1" max="1" width="9.6640625" style="60" customWidth="1"/>
    <col min="2" max="2" width="12.5546875" style="60" hidden="1" customWidth="1"/>
    <col min="3" max="4" width="41.6640625" style="71" customWidth="1"/>
    <col min="5" max="5" width="30.6640625" style="71" customWidth="1"/>
    <col min="6" max="6" width="17.88671875" style="72" customWidth="1"/>
    <col min="7" max="7" width="7" style="73" customWidth="1"/>
    <col min="8" max="8" width="6" style="73" customWidth="1"/>
    <col min="9" max="9" width="7.44140625" style="73" customWidth="1"/>
    <col min="10" max="10" width="9.109375" style="76"/>
    <col min="11" max="11" width="9.109375" style="60" customWidth="1"/>
    <col min="12" max="12" width="5.88671875" style="60" bestFit="1" customWidth="1"/>
    <col min="13" max="13" width="14.5546875" style="60" bestFit="1" customWidth="1"/>
    <col min="14" max="256" width="22" style="60" customWidth="1"/>
    <col min="257" max="16384" width="9.109375" style="60"/>
  </cols>
  <sheetData>
    <row r="1" spans="1:10" ht="29.25" customHeight="1">
      <c r="A1" s="118" t="s">
        <v>110</v>
      </c>
      <c r="B1" s="55" t="s">
        <v>76</v>
      </c>
      <c r="C1" s="123">
        <v>654321</v>
      </c>
      <c r="D1" s="343" t="s">
        <v>94</v>
      </c>
      <c r="E1" s="56" t="s">
        <v>26</v>
      </c>
      <c r="F1" s="57"/>
      <c r="G1" s="58" t="s">
        <v>1</v>
      </c>
      <c r="H1" s="58" t="s">
        <v>19</v>
      </c>
      <c r="I1" s="58" t="s">
        <v>20</v>
      </c>
      <c r="J1" s="59"/>
    </row>
    <row r="2" spans="1:10" ht="15" customHeight="1">
      <c r="A2" s="118" t="s">
        <v>111</v>
      </c>
      <c r="B2" s="61" t="s">
        <v>77</v>
      </c>
      <c r="C2" s="123">
        <v>7654321</v>
      </c>
      <c r="D2" s="343"/>
      <c r="E2" s="325">
        <f>COUNTIFS(C$8:C1997,"&gt;'                                                      '")</f>
        <v>2</v>
      </c>
      <c r="F2" s="62" t="s">
        <v>17</v>
      </c>
      <c r="G2" s="63">
        <f>COUNTIF(G$8:G1997,"P")+COUNTIF(G$8:G1997,"PE")</f>
        <v>1</v>
      </c>
      <c r="H2" s="63">
        <f>COUNTIF(H$8:H89,"P")+COUNTIF(H$8:H89,"PE")</f>
        <v>2</v>
      </c>
      <c r="I2" s="64"/>
      <c r="J2" s="326"/>
    </row>
    <row r="3" spans="1:10" ht="15" customHeight="1">
      <c r="A3" s="54"/>
      <c r="B3" s="61" t="s">
        <v>23</v>
      </c>
      <c r="C3" s="121"/>
      <c r="D3" s="122"/>
      <c r="E3" s="325"/>
      <c r="F3" s="62" t="s">
        <v>18</v>
      </c>
      <c r="G3" s="63">
        <f>COUNTIF(G$8:G1997,"F")</f>
        <v>1</v>
      </c>
      <c r="H3" s="63">
        <f>COUNTIF(H$8:H1997,"F")</f>
        <v>0</v>
      </c>
      <c r="I3" s="65">
        <f>SUM(I$8:I1997)</f>
        <v>2</v>
      </c>
      <c r="J3" s="327"/>
    </row>
    <row r="4" spans="1:10" ht="27.6">
      <c r="A4" s="94" t="s">
        <v>101</v>
      </c>
      <c r="B4" s="81"/>
      <c r="C4" s="331" t="s">
        <v>56</v>
      </c>
      <c r="D4" s="333" t="s">
        <v>57</v>
      </c>
      <c r="E4" s="334"/>
      <c r="F4" s="335"/>
      <c r="G4" s="104"/>
      <c r="H4" s="105"/>
      <c r="I4" s="105"/>
      <c r="J4" s="84"/>
    </row>
    <row r="5" spans="1:10" ht="17.399999999999999">
      <c r="A5" s="106" t="s">
        <v>106</v>
      </c>
      <c r="B5" s="96"/>
      <c r="C5" s="332"/>
      <c r="D5" s="336"/>
      <c r="E5" s="337"/>
      <c r="F5" s="338"/>
      <c r="G5" s="107"/>
      <c r="H5" s="108"/>
      <c r="I5" s="108"/>
      <c r="J5" s="88"/>
    </row>
    <row r="6" spans="1:10">
      <c r="A6" s="328" t="s">
        <v>10</v>
      </c>
      <c r="B6" s="329"/>
      <c r="C6" s="330"/>
      <c r="D6" s="97" t="s">
        <v>96</v>
      </c>
      <c r="E6" s="98" t="s">
        <v>9</v>
      </c>
      <c r="F6" s="339" t="s">
        <v>95</v>
      </c>
      <c r="G6" s="340"/>
      <c r="H6" s="340"/>
      <c r="I6" s="340"/>
      <c r="J6" s="342"/>
    </row>
    <row r="7" spans="1:10" s="69" customFormat="1" ht="27.6">
      <c r="A7" s="67" t="s">
        <v>0</v>
      </c>
      <c r="B7" s="67"/>
      <c r="C7" s="67" t="s">
        <v>2</v>
      </c>
      <c r="D7" s="56" t="s">
        <v>3</v>
      </c>
      <c r="E7" s="67" t="s">
        <v>4</v>
      </c>
      <c r="F7" s="68" t="s">
        <v>67</v>
      </c>
      <c r="G7" s="58" t="s">
        <v>1</v>
      </c>
      <c r="H7" s="58" t="s">
        <v>19</v>
      </c>
      <c r="I7" s="58" t="s">
        <v>20</v>
      </c>
      <c r="J7" s="56" t="s">
        <v>84</v>
      </c>
    </row>
    <row r="8" spans="1:10" ht="55.2">
      <c r="A8" s="99" t="s">
        <v>68</v>
      </c>
      <c r="B8" s="99"/>
      <c r="C8" s="100" t="s">
        <v>58</v>
      </c>
      <c r="D8" s="100" t="s">
        <v>59</v>
      </c>
      <c r="E8" s="100" t="s">
        <v>62</v>
      </c>
      <c r="F8" s="101" t="s">
        <v>109</v>
      </c>
      <c r="G8" s="103" t="s">
        <v>25</v>
      </c>
      <c r="H8" s="103" t="s">
        <v>24</v>
      </c>
      <c r="I8" s="70">
        <v>2</v>
      </c>
      <c r="J8" s="99"/>
    </row>
    <row r="9" spans="1:10" ht="55.2">
      <c r="A9" s="99" t="s">
        <v>69</v>
      </c>
      <c r="B9" s="99"/>
      <c r="C9" s="100" t="s">
        <v>60</v>
      </c>
      <c r="D9" s="100" t="s">
        <v>61</v>
      </c>
      <c r="E9" s="99"/>
      <c r="F9" s="114">
        <v>40344</v>
      </c>
      <c r="G9" s="103" t="s">
        <v>66</v>
      </c>
      <c r="H9" s="103" t="str">
        <f t="shared" ref="H9" si="0">IF(G9&lt;&gt;"f",G9," ")</f>
        <v>PE</v>
      </c>
      <c r="I9" s="70"/>
      <c r="J9" s="115"/>
    </row>
    <row r="10" spans="1:10" ht="16.2">
      <c r="A10" s="109" t="s">
        <v>102</v>
      </c>
      <c r="B10" s="110"/>
      <c r="C10" s="111"/>
      <c r="D10" s="111"/>
      <c r="E10" s="111"/>
      <c r="F10" s="112"/>
      <c r="G10" s="113"/>
      <c r="H10" s="113"/>
      <c r="I10" s="113"/>
      <c r="J10" s="110"/>
    </row>
    <row r="11" spans="1:10" ht="14.4">
      <c r="G11" s="74"/>
      <c r="J11" s="74"/>
    </row>
    <row r="12" spans="1:10" ht="14.4">
      <c r="F12" s="75"/>
      <c r="G12" s="74"/>
      <c r="H12" s="74"/>
      <c r="I12" s="74"/>
      <c r="J12" s="74"/>
    </row>
    <row r="13" spans="1:10" ht="14.4">
      <c r="F13" s="75"/>
      <c r="G13" s="74"/>
      <c r="H13" s="74"/>
      <c r="I13" s="74"/>
      <c r="J13" s="74"/>
    </row>
    <row r="14" spans="1:10" ht="14.4">
      <c r="F14" s="75"/>
      <c r="G14" s="74"/>
      <c r="H14" s="74"/>
      <c r="I14" s="74"/>
      <c r="J14" s="74"/>
    </row>
    <row r="15" spans="1:10" ht="14.4">
      <c r="F15" s="75"/>
      <c r="G15" s="74"/>
      <c r="H15" s="74"/>
      <c r="I15" s="74"/>
      <c r="J15" s="74"/>
    </row>
    <row r="16" spans="1:10" ht="14.4">
      <c r="F16" s="75"/>
      <c r="G16" s="74"/>
      <c r="H16" s="74"/>
      <c r="I16" s="74"/>
      <c r="J16" s="74"/>
    </row>
    <row r="17" spans="6:9" ht="14.4">
      <c r="F17" s="75"/>
      <c r="G17" s="74"/>
      <c r="H17" s="74"/>
      <c r="I17" s="74"/>
    </row>
  </sheetData>
  <sheetProtection sheet="1" objects="1" scenarios="1" selectLockedCells="1" selectUnlockedCells="1"/>
  <mergeCells count="7">
    <mergeCell ref="E2:E3"/>
    <mergeCell ref="J2:J3"/>
    <mergeCell ref="A6:C6"/>
    <mergeCell ref="C4:C5"/>
    <mergeCell ref="D4:F5"/>
    <mergeCell ref="F6:J6"/>
    <mergeCell ref="D1:D2"/>
  </mergeCells>
  <dataValidations count="1">
    <dataValidation type="list" allowBlank="1" showInputMessage="1" showErrorMessage="1" sqref="G8:H9">
      <formula1>"P, PE, F"</formula1>
    </dataValidation>
  </dataValidations>
  <printOptions gridLines="1"/>
  <pageMargins left="0.4" right="0.25" top="0.75" bottom="0.75" header="0.3" footer="0.3"/>
  <pageSetup scale="76" fitToHeight="0" orientation="landscape" r:id="rId1"/>
  <headerFooter>
    <oddHeader>&amp;C&amp;"-,Bold"&amp;12&amp;F
&amp;11&amp;A</oddHeader>
    <oddFooter>&amp;L&amp;8&amp;F
Sheet: &amp;A&amp;C&amp;8Page &amp;P of &amp;N&amp;R&amp;8&amp;D</oddFooter>
  </headerFooter>
  <legacyDrawing r:id="rId2"/>
</worksheet>
</file>

<file path=xl/worksheets/sheet6.xml><?xml version="1.0" encoding="utf-8"?>
<worksheet xmlns="http://schemas.openxmlformats.org/spreadsheetml/2006/main" xmlns:r="http://schemas.openxmlformats.org/officeDocument/2006/relationships">
  <sheetPr>
    <tabColor theme="7" tint="-0.249977111117893"/>
    <pageSetUpPr fitToPage="1"/>
  </sheetPr>
  <dimension ref="A1:O23"/>
  <sheetViews>
    <sheetView zoomScale="75" zoomScaleNormal="75" workbookViewId="0">
      <pane ySplit="7" topLeftCell="A8" activePane="bottomLeft" state="frozen"/>
      <selection activeCell="E12" sqref="E12"/>
      <selection pane="bottomLeft" activeCell="F20" sqref="F20"/>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604</v>
      </c>
      <c r="D2" s="160"/>
      <c r="E2" s="299">
        <f>COUNTIF(B$8:B1999,"y")</f>
        <v>2</v>
      </c>
      <c r="F2" s="165" t="s">
        <v>17</v>
      </c>
      <c r="G2" s="166">
        <f>COUNTIF(G$8:G1999,"P")+COUNTIF(G$8:G1999,"PE")</f>
        <v>1</v>
      </c>
      <c r="H2" s="166">
        <f>COUNTIF(H$8:H1999,"P")+COUNTIF(H$8:H1999,"PE")</f>
        <v>2</v>
      </c>
      <c r="I2" s="167"/>
      <c r="J2" s="300"/>
    </row>
    <row r="3" spans="1:15" s="151" customFormat="1" ht="15" customHeight="1">
      <c r="A3" s="222" t="s">
        <v>154</v>
      </c>
      <c r="B3" s="158" t="s">
        <v>23</v>
      </c>
      <c r="C3" s="228" t="s">
        <v>327</v>
      </c>
      <c r="D3" s="160"/>
      <c r="E3" s="299"/>
      <c r="F3" s="165" t="s">
        <v>18</v>
      </c>
      <c r="G3" s="166">
        <f>COUNTIF(G$8:G1999,"F")</f>
        <v>1</v>
      </c>
      <c r="H3" s="166">
        <f>COUNTIF(H$8:H1999,"F")</f>
        <v>0</v>
      </c>
      <c r="I3" s="166">
        <v>1</v>
      </c>
      <c r="J3" s="301"/>
    </row>
    <row r="4" spans="1:15" s="151" customFormat="1">
      <c r="A4" s="169" t="s">
        <v>148</v>
      </c>
      <c r="B4" s="170"/>
      <c r="C4" s="302" t="s">
        <v>56</v>
      </c>
      <c r="D4" s="304" t="s">
        <v>172</v>
      </c>
      <c r="E4" s="305"/>
      <c r="F4" s="306"/>
      <c r="G4" s="171"/>
      <c r="H4" s="172"/>
      <c r="I4" s="172"/>
      <c r="J4" s="173"/>
    </row>
    <row r="5" spans="1:15" s="151" customFormat="1" ht="17.399999999999999">
      <c r="A5" s="174">
        <v>3</v>
      </c>
      <c r="B5" s="175"/>
      <c r="C5" s="303"/>
      <c r="D5" s="307"/>
      <c r="E5" s="308"/>
      <c r="F5" s="309"/>
      <c r="G5" s="176"/>
      <c r="H5" s="177"/>
      <c r="I5" s="177"/>
      <c r="J5" s="178"/>
    </row>
    <row r="6" spans="1:15" s="151" customFormat="1" ht="14.4">
      <c r="A6" s="310" t="s">
        <v>10</v>
      </c>
      <c r="B6" s="311"/>
      <c r="C6" s="312"/>
      <c r="D6" s="225" t="s">
        <v>608</v>
      </c>
      <c r="E6" s="180" t="s">
        <v>9</v>
      </c>
      <c r="F6" s="313" t="s">
        <v>230</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173</v>
      </c>
      <c r="D8" s="297"/>
      <c r="E8" s="298"/>
      <c r="F8" s="258">
        <v>40758</v>
      </c>
      <c r="G8" s="186" t="s">
        <v>24</v>
      </c>
      <c r="H8" s="186" t="s">
        <v>66</v>
      </c>
      <c r="I8" s="187"/>
      <c r="J8" s="188"/>
      <c r="M8" s="226"/>
      <c r="N8" s="226"/>
      <c r="O8" s="226"/>
    </row>
    <row r="9" spans="1:15" s="151" customFormat="1" ht="55.2">
      <c r="A9" s="189" t="s">
        <v>45</v>
      </c>
      <c r="B9" s="149"/>
      <c r="C9" s="156" t="s">
        <v>238</v>
      </c>
      <c r="D9" s="259" t="s">
        <v>160</v>
      </c>
      <c r="E9" s="259" t="s">
        <v>605</v>
      </c>
      <c r="F9" s="190"/>
      <c r="G9" s="191"/>
      <c r="H9" s="191"/>
      <c r="I9" s="192"/>
      <c r="J9" s="193"/>
      <c r="M9" s="226"/>
      <c r="N9" s="226"/>
      <c r="O9" s="226"/>
    </row>
    <row r="10" spans="1:15" s="151" customFormat="1" ht="30.75" customHeight="1">
      <c r="A10" s="189" t="s">
        <v>46</v>
      </c>
      <c r="B10" s="149"/>
      <c r="C10" s="156" t="s">
        <v>164</v>
      </c>
      <c r="D10" s="156" t="s">
        <v>161</v>
      </c>
      <c r="E10" s="259" t="s">
        <v>600</v>
      </c>
      <c r="F10" s="194"/>
      <c r="G10" s="195"/>
      <c r="H10" s="195"/>
      <c r="I10" s="196"/>
      <c r="J10" s="197"/>
      <c r="M10" s="226"/>
      <c r="N10" s="226"/>
      <c r="O10" s="226"/>
    </row>
    <row r="11" spans="1:15" s="151" customFormat="1" ht="69">
      <c r="A11" s="189" t="s">
        <v>47</v>
      </c>
      <c r="B11" s="149"/>
      <c r="C11" s="156" t="s">
        <v>165</v>
      </c>
      <c r="D11" s="156" t="s">
        <v>162</v>
      </c>
      <c r="E11" s="259" t="s">
        <v>601</v>
      </c>
      <c r="F11" s="198"/>
      <c r="G11" s="199"/>
      <c r="H11" s="199"/>
      <c r="I11" s="200"/>
      <c r="J11" s="201"/>
      <c r="M11" s="226"/>
      <c r="N11" s="226"/>
      <c r="O11" s="226"/>
    </row>
    <row r="12" spans="1:15" s="151" customFormat="1" ht="82.8">
      <c r="A12" s="189" t="s">
        <v>163</v>
      </c>
      <c r="B12" s="149"/>
      <c r="C12" s="156" t="s">
        <v>197</v>
      </c>
      <c r="D12" s="156" t="s">
        <v>196</v>
      </c>
      <c r="E12" s="259" t="s">
        <v>602</v>
      </c>
      <c r="F12" s="198"/>
      <c r="G12" s="199"/>
      <c r="H12" s="199"/>
      <c r="I12" s="200"/>
      <c r="J12" s="201"/>
      <c r="M12" s="226"/>
      <c r="N12" s="226"/>
      <c r="O12" s="226"/>
    </row>
    <row r="13" spans="1:15" s="183" customFormat="1" ht="45" customHeight="1">
      <c r="A13" s="184" t="s">
        <v>104</v>
      </c>
      <c r="B13" s="149" t="str">
        <f>IF(C13&gt;" ","y"," ")</f>
        <v>y</v>
      </c>
      <c r="C13" s="297" t="s">
        <v>174</v>
      </c>
      <c r="D13" s="297"/>
      <c r="E13" s="298"/>
      <c r="F13" s="261">
        <v>40758</v>
      </c>
      <c r="G13" s="186" t="s">
        <v>25</v>
      </c>
      <c r="H13" s="186" t="s">
        <v>66</v>
      </c>
      <c r="I13" s="187"/>
      <c r="J13" s="188"/>
      <c r="M13" s="226"/>
      <c r="N13" s="226"/>
      <c r="O13" s="226"/>
    </row>
    <row r="14" spans="1:15" s="151" customFormat="1" ht="55.2">
      <c r="A14" s="189" t="s">
        <v>45</v>
      </c>
      <c r="B14" s="149"/>
      <c r="C14" s="156" t="s">
        <v>239</v>
      </c>
      <c r="D14" s="156" t="s">
        <v>160</v>
      </c>
      <c r="E14" s="259" t="s">
        <v>160</v>
      </c>
      <c r="F14" s="190"/>
      <c r="G14" s="191"/>
      <c r="H14" s="191"/>
      <c r="I14" s="192"/>
      <c r="J14" s="193"/>
      <c r="M14" s="226"/>
      <c r="N14" s="226"/>
      <c r="O14" s="226"/>
    </row>
    <row r="15" spans="1:15" s="151" customFormat="1" ht="106.8" customHeight="1">
      <c r="A15" s="189" t="s">
        <v>46</v>
      </c>
      <c r="B15" s="149"/>
      <c r="C15" s="156" t="s">
        <v>171</v>
      </c>
      <c r="D15" s="156" t="s">
        <v>161</v>
      </c>
      <c r="E15" s="262" t="s">
        <v>603</v>
      </c>
      <c r="F15" s="266" t="s">
        <v>615</v>
      </c>
      <c r="G15" s="195"/>
      <c r="H15" s="195"/>
      <c r="I15" s="196"/>
      <c r="J15" s="197"/>
      <c r="M15" s="226"/>
      <c r="N15" s="226"/>
      <c r="O15" s="226"/>
    </row>
    <row r="16" spans="1:15" s="151" customFormat="1" ht="103.8" customHeight="1">
      <c r="A16" s="189" t="s">
        <v>47</v>
      </c>
      <c r="B16" s="149"/>
      <c r="C16" s="156" t="s">
        <v>167</v>
      </c>
      <c r="D16" s="156" t="s">
        <v>162</v>
      </c>
      <c r="E16" s="262" t="s">
        <v>603</v>
      </c>
      <c r="F16" s="266" t="s">
        <v>615</v>
      </c>
      <c r="G16" s="199"/>
      <c r="H16" s="199"/>
      <c r="I16" s="200"/>
      <c r="J16" s="201"/>
      <c r="M16" s="226"/>
      <c r="N16" s="226"/>
      <c r="O16" s="226"/>
    </row>
    <row r="17" spans="1:15" s="151" customFormat="1" ht="105" customHeight="1">
      <c r="A17" s="189" t="s">
        <v>163</v>
      </c>
      <c r="B17" s="149"/>
      <c r="C17" s="156" t="s">
        <v>198</v>
      </c>
      <c r="D17" s="156" t="s">
        <v>196</v>
      </c>
      <c r="E17" s="262" t="s">
        <v>603</v>
      </c>
      <c r="F17" s="266" t="s">
        <v>615</v>
      </c>
      <c r="G17" s="199"/>
      <c r="H17" s="199"/>
      <c r="I17" s="200"/>
      <c r="J17" s="201"/>
      <c r="M17" s="226"/>
      <c r="N17" s="226"/>
      <c r="O17" s="226"/>
    </row>
    <row r="18" spans="1:15" s="151" customFormat="1" ht="15.6">
      <c r="A18" s="152" t="s">
        <v>136</v>
      </c>
      <c r="B18" s="154"/>
      <c r="C18" s="203"/>
      <c r="D18" s="203"/>
      <c r="E18" s="203"/>
      <c r="F18" s="204"/>
      <c r="G18" s="205"/>
      <c r="H18" s="205"/>
      <c r="I18" s="205"/>
      <c r="J18" s="154"/>
      <c r="M18" s="226"/>
      <c r="N18" s="226"/>
      <c r="O18" s="226"/>
    </row>
    <row r="19" spans="1:15" ht="35.25" customHeight="1">
      <c r="G19" s="208"/>
      <c r="M19" s="226"/>
      <c r="N19" s="226"/>
      <c r="O19" s="226"/>
    </row>
    <row r="20" spans="1:15" ht="14.4">
      <c r="C20" s="221" t="s">
        <v>151</v>
      </c>
      <c r="D20" s="221" t="s">
        <v>152</v>
      </c>
      <c r="E20" s="221" t="s">
        <v>153</v>
      </c>
      <c r="M20"/>
      <c r="N20"/>
      <c r="O20"/>
    </row>
    <row r="21" spans="1:15">
      <c r="C21" s="206">
        <v>2001015</v>
      </c>
      <c r="D21" s="206">
        <v>2500</v>
      </c>
      <c r="E21" s="263" t="s">
        <v>438</v>
      </c>
    </row>
    <row r="22" spans="1:15">
      <c r="C22" s="206">
        <v>2001015</v>
      </c>
      <c r="D22" s="206">
        <v>1</v>
      </c>
      <c r="E22" s="263" t="s">
        <v>489</v>
      </c>
    </row>
    <row r="23" spans="1:15">
      <c r="C23" s="206">
        <v>2001015</v>
      </c>
      <c r="D23" s="206">
        <v>15</v>
      </c>
      <c r="E23" s="263" t="s">
        <v>575</v>
      </c>
    </row>
  </sheetData>
  <sheetProtection formatCells="0" formatColumns="0" formatRows="0" insertColumns="0" insertRows="0" deleteColumns="0" deleteRows="0" selectLockedCells="1"/>
  <mergeCells count="8">
    <mergeCell ref="C8:E8"/>
    <mergeCell ref="C13:E13"/>
    <mergeCell ref="E2:E3"/>
    <mergeCell ref="J2:J3"/>
    <mergeCell ref="C4:C5"/>
    <mergeCell ref="D4:F5"/>
    <mergeCell ref="A6:C6"/>
    <mergeCell ref="F6:J6"/>
  </mergeCells>
  <dataValidations count="1">
    <dataValidation type="list" allowBlank="1" showInputMessage="1" showErrorMessage="1" sqref="G8:H8 G13:H13">
      <formula1>"P, PE, F"</formula1>
    </dataValidation>
  </dataValidations>
  <printOptions gridLines="1"/>
  <pageMargins left="0.4" right="0.25" top="0.75" bottom="0.75" header="0.3" footer="0.3"/>
  <pageSetup scale="75" fitToHeight="0" orientation="landscape" r:id="rId1"/>
  <headerFooter>
    <oddHeader>&amp;C&amp;"-,Bold"&amp;12&amp;F
&amp;11&amp;A</oddHeader>
    <oddFooter>&amp;L&amp;8&amp;F
Sheet: &amp;A&amp;C&amp;8Page &amp;P of &amp;N&amp;R&amp;8&amp;D</oddFooter>
  </headerFooter>
  <legacyDrawing r:id="rId2"/>
</worksheet>
</file>

<file path=xl/worksheets/sheet7.xml><?xml version="1.0" encoding="utf-8"?>
<worksheet xmlns="http://schemas.openxmlformats.org/spreadsheetml/2006/main" xmlns:r="http://schemas.openxmlformats.org/officeDocument/2006/relationships">
  <sheetPr>
    <tabColor rgb="FF7030A0"/>
    <pageSetUpPr fitToPage="1"/>
  </sheetPr>
  <dimension ref="A1:O23"/>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COUNTIF(B$8:B2001,"y")</f>
        <v>2</v>
      </c>
      <c r="F2" s="165" t="s">
        <v>17</v>
      </c>
      <c r="G2" s="166">
        <f>COUNTIF(G$8:G2001,"P")+COUNTIF(G$8:G2001,"PE")</f>
        <v>2</v>
      </c>
      <c r="H2" s="166">
        <f>COUNTIF(H$8:H2001,"P")+COUNTIF(H$8:H2001,"PE")</f>
        <v>2</v>
      </c>
      <c r="I2" s="167"/>
      <c r="J2" s="300"/>
    </row>
    <row r="3" spans="1:15" s="151" customFormat="1" ht="15" customHeight="1">
      <c r="A3" s="222" t="s">
        <v>154</v>
      </c>
      <c r="B3" s="158" t="s">
        <v>23</v>
      </c>
      <c r="C3" s="228" t="s">
        <v>327</v>
      </c>
      <c r="D3" s="160"/>
      <c r="E3" s="299"/>
      <c r="F3" s="165" t="s">
        <v>18</v>
      </c>
      <c r="G3" s="166">
        <f>COUNTIF(G$8:G2001,"F")</f>
        <v>0</v>
      </c>
      <c r="H3" s="166">
        <f>COUNTIF(H$8:H2001,"F")</f>
        <v>0</v>
      </c>
      <c r="I3" s="166">
        <f>SUM(I$8:I2001)</f>
        <v>0</v>
      </c>
      <c r="J3" s="301"/>
    </row>
    <row r="4" spans="1:15" s="151" customFormat="1">
      <c r="A4" s="169" t="s">
        <v>148</v>
      </c>
      <c r="B4" s="170"/>
      <c r="C4" s="302" t="s">
        <v>56</v>
      </c>
      <c r="D4" s="304" t="s">
        <v>178</v>
      </c>
      <c r="E4" s="305"/>
      <c r="F4" s="306"/>
      <c r="G4" s="171"/>
      <c r="H4" s="172"/>
      <c r="I4" s="172"/>
      <c r="J4" s="173"/>
    </row>
    <row r="5" spans="1:15" s="151" customFormat="1" ht="17.399999999999999">
      <c r="A5" s="174">
        <v>4</v>
      </c>
      <c r="B5" s="175"/>
      <c r="C5" s="303"/>
      <c r="D5" s="307"/>
      <c r="E5" s="308"/>
      <c r="F5" s="309"/>
      <c r="G5" s="176"/>
      <c r="H5" s="177"/>
      <c r="I5" s="177"/>
      <c r="J5" s="178"/>
    </row>
    <row r="6" spans="1:15" s="151" customFormat="1" ht="15" customHeight="1">
      <c r="A6" s="310" t="s">
        <v>10</v>
      </c>
      <c r="B6" s="311"/>
      <c r="C6" s="312"/>
      <c r="D6" s="225" t="s">
        <v>158</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177</v>
      </c>
      <c r="D8" s="297"/>
      <c r="E8" s="298"/>
      <c r="F8" s="229">
        <v>40735</v>
      </c>
      <c r="G8" s="186" t="s">
        <v>24</v>
      </c>
      <c r="H8" s="186" t="str">
        <f t="shared" ref="H8" si="0">IF(G8&lt;&gt;"f",G8," ")</f>
        <v>P</v>
      </c>
      <c r="I8" s="187">
        <v>0</v>
      </c>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351</v>
      </c>
      <c r="F10" s="194"/>
      <c r="G10" s="195"/>
      <c r="H10" s="195"/>
      <c r="I10" s="196"/>
      <c r="J10" s="197"/>
      <c r="M10" s="226"/>
      <c r="N10" s="226"/>
      <c r="O10" s="226"/>
    </row>
    <row r="11" spans="1:15" s="151" customFormat="1" ht="30.75" customHeight="1">
      <c r="A11" s="189">
        <v>2.2000000000000002</v>
      </c>
      <c r="B11" s="149"/>
      <c r="C11" s="156" t="s">
        <v>179</v>
      </c>
      <c r="D11" s="156" t="s">
        <v>180</v>
      </c>
      <c r="E11" s="156" t="s">
        <v>354</v>
      </c>
      <c r="F11" s="194"/>
      <c r="G11" s="195"/>
      <c r="H11" s="195"/>
      <c r="I11" s="196"/>
      <c r="J11" s="197"/>
      <c r="M11" s="226"/>
      <c r="N11" s="226"/>
      <c r="O11" s="226"/>
    </row>
    <row r="12" spans="1:15" s="151" customFormat="1" ht="69">
      <c r="A12" s="189" t="s">
        <v>47</v>
      </c>
      <c r="B12" s="149"/>
      <c r="C12" s="156" t="s">
        <v>165</v>
      </c>
      <c r="D12" s="156" t="s">
        <v>162</v>
      </c>
      <c r="E12" s="156" t="s">
        <v>352</v>
      </c>
      <c r="F12" s="198"/>
      <c r="G12" s="199"/>
      <c r="H12" s="199"/>
      <c r="I12" s="200"/>
      <c r="J12" s="201"/>
      <c r="M12" s="226"/>
      <c r="N12" s="226"/>
      <c r="O12" s="226"/>
    </row>
    <row r="13" spans="1:15" s="151" customFormat="1" ht="82.8">
      <c r="A13" s="189" t="s">
        <v>163</v>
      </c>
      <c r="B13" s="149"/>
      <c r="C13" s="156" t="s">
        <v>197</v>
      </c>
      <c r="D13" s="156" t="s">
        <v>196</v>
      </c>
      <c r="E13" s="156" t="s">
        <v>353</v>
      </c>
      <c r="F13" s="198"/>
      <c r="G13" s="199"/>
      <c r="H13" s="199"/>
      <c r="I13" s="200"/>
      <c r="J13" s="201"/>
      <c r="M13" s="226"/>
      <c r="N13" s="226"/>
      <c r="O13" s="226"/>
    </row>
    <row r="14" spans="1:15" s="183" customFormat="1" ht="45" customHeight="1">
      <c r="A14" s="184" t="s">
        <v>104</v>
      </c>
      <c r="B14" s="149" t="str">
        <f>IF(C14&gt;" ","y"," ")</f>
        <v>y</v>
      </c>
      <c r="C14" s="297" t="s">
        <v>176</v>
      </c>
      <c r="D14" s="297"/>
      <c r="E14" s="298"/>
      <c r="F14" s="230">
        <v>40735</v>
      </c>
      <c r="G14" s="186" t="s">
        <v>24</v>
      </c>
      <c r="H14" s="186" t="str">
        <f t="shared" ref="H14" si="1">IF(G14&lt;&gt;"f",G14," ")</f>
        <v>P</v>
      </c>
      <c r="I14" s="187">
        <v>0</v>
      </c>
      <c r="J14" s="188"/>
      <c r="M14" s="226"/>
      <c r="N14" s="226"/>
      <c r="O14" s="226"/>
    </row>
    <row r="15" spans="1:15" s="151" customFormat="1" ht="55.2">
      <c r="A15" s="189" t="s">
        <v>45</v>
      </c>
      <c r="B15" s="149"/>
      <c r="C15" s="156" t="s">
        <v>239</v>
      </c>
      <c r="D15" s="156" t="s">
        <v>160</v>
      </c>
      <c r="E15" s="156" t="s">
        <v>160</v>
      </c>
      <c r="F15" s="190"/>
      <c r="G15" s="191"/>
      <c r="H15" s="191"/>
      <c r="I15" s="192"/>
      <c r="J15" s="193"/>
      <c r="M15" s="226"/>
      <c r="N15" s="226"/>
      <c r="O15" s="226"/>
    </row>
    <row r="16" spans="1:15" s="151" customFormat="1" ht="27.6">
      <c r="A16" s="189" t="s">
        <v>46</v>
      </c>
      <c r="B16" s="149"/>
      <c r="C16" s="156" t="s">
        <v>171</v>
      </c>
      <c r="D16" s="156" t="s">
        <v>161</v>
      </c>
      <c r="E16" s="156" t="s">
        <v>351</v>
      </c>
      <c r="F16" s="194"/>
      <c r="G16" s="195"/>
      <c r="H16" s="195"/>
      <c r="I16" s="196"/>
      <c r="J16" s="197"/>
      <c r="M16" s="226"/>
      <c r="N16" s="226"/>
      <c r="O16" s="226"/>
    </row>
    <row r="17" spans="1:15" s="151" customFormat="1" ht="30.75" customHeight="1">
      <c r="A17" s="189">
        <v>2.2000000000000002</v>
      </c>
      <c r="B17" s="149"/>
      <c r="C17" s="156" t="s">
        <v>179</v>
      </c>
      <c r="D17" s="156" t="s">
        <v>180</v>
      </c>
      <c r="E17" s="156" t="s">
        <v>354</v>
      </c>
      <c r="F17" s="194"/>
      <c r="G17" s="195"/>
      <c r="H17" s="195"/>
      <c r="I17" s="196"/>
      <c r="J17" s="197"/>
      <c r="M17" s="226"/>
      <c r="N17" s="226"/>
      <c r="O17" s="226"/>
    </row>
    <row r="18" spans="1:15" s="151" customFormat="1" ht="69">
      <c r="A18" s="189" t="s">
        <v>47</v>
      </c>
      <c r="B18" s="149"/>
      <c r="C18" s="156" t="s">
        <v>167</v>
      </c>
      <c r="D18" s="156" t="s">
        <v>162</v>
      </c>
      <c r="E18" s="156" t="s">
        <v>352</v>
      </c>
      <c r="F18" s="198"/>
      <c r="G18" s="199"/>
      <c r="H18" s="199"/>
      <c r="I18" s="200"/>
      <c r="J18" s="201"/>
      <c r="M18" s="226"/>
      <c r="N18" s="226"/>
      <c r="O18" s="226"/>
    </row>
    <row r="19" spans="1:15" s="151" customFormat="1" ht="69">
      <c r="A19" s="189" t="s">
        <v>163</v>
      </c>
      <c r="B19" s="149"/>
      <c r="C19" s="156" t="s">
        <v>198</v>
      </c>
      <c r="D19" s="156" t="s">
        <v>196</v>
      </c>
      <c r="E19" s="156" t="s">
        <v>353</v>
      </c>
      <c r="F19" s="198"/>
      <c r="G19" s="199"/>
      <c r="H19" s="199"/>
      <c r="I19" s="200"/>
      <c r="J19" s="201"/>
      <c r="M19" s="226"/>
      <c r="N19" s="226"/>
      <c r="O19" s="226"/>
    </row>
    <row r="20" spans="1:15" s="151" customFormat="1" ht="15.6">
      <c r="A20" s="152" t="s">
        <v>136</v>
      </c>
      <c r="B20" s="154"/>
      <c r="C20" s="203"/>
      <c r="D20" s="203"/>
      <c r="E20" s="203"/>
      <c r="F20" s="204"/>
      <c r="G20" s="205"/>
      <c r="H20" s="205"/>
      <c r="I20" s="205"/>
      <c r="J20" s="154"/>
      <c r="M20" s="226"/>
      <c r="N20" s="226"/>
      <c r="O20" s="226"/>
    </row>
    <row r="21" spans="1:15" ht="14.4">
      <c r="G21" s="208"/>
      <c r="M21" s="226"/>
      <c r="N21" s="226"/>
      <c r="O21" s="226"/>
    </row>
    <row r="22" spans="1:15" ht="14.4">
      <c r="C22" s="221" t="s">
        <v>151</v>
      </c>
      <c r="D22" s="221" t="s">
        <v>152</v>
      </c>
      <c r="E22" s="221" t="s">
        <v>153</v>
      </c>
      <c r="M22"/>
      <c r="N22"/>
      <c r="O22"/>
    </row>
    <row r="23" spans="1:15">
      <c r="C23" s="206">
        <v>2001043</v>
      </c>
      <c r="D23" s="206">
        <v>1</v>
      </c>
      <c r="E23" s="206" t="s">
        <v>331</v>
      </c>
    </row>
  </sheetData>
  <sheetProtection formatCells="0" formatColumns="0" formatRows="0" insertColumns="0" insertRows="0" deleteColumns="0" deleteRows="0" selectLockedCells="1"/>
  <mergeCells count="8">
    <mergeCell ref="C8:E8"/>
    <mergeCell ref="C14:E14"/>
    <mergeCell ref="E2:E3"/>
    <mergeCell ref="J2:J3"/>
    <mergeCell ref="C4:C5"/>
    <mergeCell ref="D4:F5"/>
    <mergeCell ref="A6:C6"/>
    <mergeCell ref="F6:J6"/>
  </mergeCells>
  <dataValidations count="1">
    <dataValidation type="list" allowBlank="1" showInputMessage="1" showErrorMessage="1" sqref="G8:H8 G14:H14">
      <formula1>"P, PE, F"</formula1>
    </dataValidation>
  </dataValidations>
  <printOptions gridLines="1"/>
  <pageMargins left="0.4" right="0.25" top="0.75" bottom="0.75" header="0.3" footer="0.3"/>
  <pageSetup scale="75" fitToHeight="0" orientation="landscape" r:id="rId1"/>
  <headerFooter>
    <oddHeader>&amp;C&amp;"-,Bold"&amp;12&amp;F
&amp;11&amp;A</oddHeader>
    <oddFooter>&amp;L&amp;8&amp;F
Sheet: &amp;A&amp;C&amp;8Page &amp;P of &amp;N&amp;R&amp;8&amp;D</oddFooter>
  </headerFooter>
  <legacyDrawing r:id="rId2"/>
</worksheet>
</file>

<file path=xl/worksheets/sheet8.xml><?xml version="1.0" encoding="utf-8"?>
<worksheet xmlns="http://schemas.openxmlformats.org/spreadsheetml/2006/main" xmlns:r="http://schemas.openxmlformats.org/officeDocument/2006/relationships">
  <sheetPr>
    <tabColor rgb="FF7030A0"/>
    <pageSetUpPr fitToPage="1"/>
  </sheetPr>
  <dimension ref="A1:O23"/>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326</v>
      </c>
      <c r="D2" s="160"/>
      <c r="E2" s="299">
        <f>COUNTIF(B$8:B2001,"y")</f>
        <v>2</v>
      </c>
      <c r="F2" s="165" t="s">
        <v>17</v>
      </c>
      <c r="G2" s="166">
        <f>COUNTIF(G$8:G2001,"P")+COUNTIF(G$8:G2001,"PE")</f>
        <v>2</v>
      </c>
      <c r="H2" s="166">
        <f>COUNTIF(H$8:H2001,"P")+COUNTIF(H$8:H2001,"PE")</f>
        <v>2</v>
      </c>
      <c r="I2" s="167"/>
      <c r="J2" s="300"/>
    </row>
    <row r="3" spans="1:15" s="151" customFormat="1" ht="15" customHeight="1">
      <c r="A3" s="222" t="s">
        <v>154</v>
      </c>
      <c r="B3" s="158" t="s">
        <v>23</v>
      </c>
      <c r="C3" s="228" t="s">
        <v>327</v>
      </c>
      <c r="D3" s="160"/>
      <c r="E3" s="299"/>
      <c r="F3" s="165" t="s">
        <v>18</v>
      </c>
      <c r="G3" s="166">
        <f>COUNTIF(G$8:G2001,"F")</f>
        <v>0</v>
      </c>
      <c r="H3" s="166">
        <f>COUNTIF(H$8:H2001,"F")</f>
        <v>0</v>
      </c>
      <c r="I3" s="166">
        <f>SUM(I$8:I2001)</f>
        <v>0</v>
      </c>
      <c r="J3" s="301"/>
    </row>
    <row r="4" spans="1:15" s="151" customFormat="1">
      <c r="A4" s="169" t="s">
        <v>148</v>
      </c>
      <c r="B4" s="170"/>
      <c r="C4" s="302" t="s">
        <v>56</v>
      </c>
      <c r="D4" s="304" t="s">
        <v>181</v>
      </c>
      <c r="E4" s="305"/>
      <c r="F4" s="306"/>
      <c r="G4" s="171"/>
      <c r="H4" s="172"/>
      <c r="I4" s="172"/>
      <c r="J4" s="173"/>
    </row>
    <row r="5" spans="1:15" s="151" customFormat="1" ht="17.399999999999999">
      <c r="A5" s="174">
        <v>5</v>
      </c>
      <c r="B5" s="175"/>
      <c r="C5" s="303"/>
      <c r="D5" s="307"/>
      <c r="E5" s="308"/>
      <c r="F5" s="309"/>
      <c r="G5" s="176"/>
      <c r="H5" s="177"/>
      <c r="I5" s="177"/>
      <c r="J5" s="178"/>
    </row>
    <row r="6" spans="1:15" s="151" customFormat="1" ht="14.4">
      <c r="A6" s="310" t="s">
        <v>10</v>
      </c>
      <c r="B6" s="311"/>
      <c r="C6" s="312"/>
      <c r="D6" s="225" t="s">
        <v>412</v>
      </c>
      <c r="E6" s="180" t="s">
        <v>9</v>
      </c>
      <c r="F6" s="313" t="s">
        <v>434</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183</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30.75" customHeight="1">
      <c r="A11" s="189">
        <v>2.2000000000000002</v>
      </c>
      <c r="B11" s="149"/>
      <c r="C11" s="156" t="s">
        <v>179</v>
      </c>
      <c r="D11" s="156" t="s">
        <v>180</v>
      </c>
      <c r="E11" s="156" t="s">
        <v>422</v>
      </c>
      <c r="F11" s="194"/>
      <c r="G11" s="195"/>
      <c r="H11" s="195"/>
      <c r="I11" s="196"/>
      <c r="J11" s="197"/>
      <c r="M11" s="226"/>
      <c r="N11" s="226"/>
      <c r="O11" s="226"/>
    </row>
    <row r="12" spans="1:15" s="151" customFormat="1" ht="69">
      <c r="A12" s="189" t="s">
        <v>47</v>
      </c>
      <c r="B12" s="149"/>
      <c r="C12" s="156" t="s">
        <v>165</v>
      </c>
      <c r="D12" s="156" t="s">
        <v>162</v>
      </c>
      <c r="E12" s="156" t="s">
        <v>423</v>
      </c>
      <c r="F12" s="198"/>
      <c r="G12" s="199"/>
      <c r="H12" s="199"/>
      <c r="I12" s="200"/>
      <c r="J12" s="201"/>
      <c r="M12" s="226"/>
      <c r="N12" s="226"/>
      <c r="O12" s="226"/>
    </row>
    <row r="13" spans="1:15" s="151" customFormat="1" ht="82.8">
      <c r="A13" s="189" t="s">
        <v>163</v>
      </c>
      <c r="B13" s="149"/>
      <c r="C13" s="156" t="s">
        <v>197</v>
      </c>
      <c r="D13" s="156" t="s">
        <v>196</v>
      </c>
      <c r="E13" s="156" t="s">
        <v>424</v>
      </c>
      <c r="F13" s="198"/>
      <c r="G13" s="199"/>
      <c r="H13" s="199"/>
      <c r="I13" s="200"/>
      <c r="J13" s="201"/>
      <c r="M13" s="226"/>
      <c r="N13" s="226"/>
      <c r="O13" s="226"/>
    </row>
    <row r="14" spans="1:15" s="183" customFormat="1" ht="45" customHeight="1">
      <c r="A14" s="184" t="s">
        <v>104</v>
      </c>
      <c r="B14" s="149" t="str">
        <f>IF(C14&gt;" ","y"," ")</f>
        <v>y</v>
      </c>
      <c r="C14" s="297" t="s">
        <v>182</v>
      </c>
      <c r="D14" s="297"/>
      <c r="E14" s="298"/>
      <c r="F14" s="230">
        <v>40736</v>
      </c>
      <c r="G14" s="186" t="s">
        <v>24</v>
      </c>
      <c r="H14" s="186" t="str">
        <f t="shared" ref="H14" si="1">IF(G14&lt;&gt;"f",G14," ")</f>
        <v>P</v>
      </c>
      <c r="I14" s="187"/>
      <c r="J14" s="188"/>
      <c r="M14" s="226"/>
      <c r="N14" s="226"/>
      <c r="O14" s="226"/>
    </row>
    <row r="15" spans="1:15" s="151" customFormat="1" ht="55.2">
      <c r="A15" s="189" t="s">
        <v>45</v>
      </c>
      <c r="B15" s="149"/>
      <c r="C15" s="156" t="s">
        <v>239</v>
      </c>
      <c r="D15" s="156" t="s">
        <v>160</v>
      </c>
      <c r="E15" s="156" t="s">
        <v>160</v>
      </c>
      <c r="F15" s="190"/>
      <c r="G15" s="191"/>
      <c r="H15" s="191"/>
      <c r="I15" s="192"/>
      <c r="J15" s="193"/>
      <c r="M15" s="226"/>
      <c r="N15" s="226"/>
      <c r="O15" s="226"/>
    </row>
    <row r="16" spans="1:15" s="151" customFormat="1" ht="27.6">
      <c r="A16" s="189" t="s">
        <v>46</v>
      </c>
      <c r="B16" s="149"/>
      <c r="C16" s="156" t="s">
        <v>171</v>
      </c>
      <c r="D16" s="156" t="s">
        <v>161</v>
      </c>
      <c r="E16" s="156" t="s">
        <v>330</v>
      </c>
      <c r="F16" s="194"/>
      <c r="G16" s="195"/>
      <c r="H16" s="195"/>
      <c r="I16" s="196"/>
      <c r="J16" s="197"/>
      <c r="M16" s="226"/>
      <c r="N16" s="226"/>
      <c r="O16" s="226"/>
    </row>
    <row r="17" spans="1:15" s="151" customFormat="1" ht="30.75" customHeight="1">
      <c r="A17" s="189">
        <v>2.2000000000000002</v>
      </c>
      <c r="B17" s="149"/>
      <c r="C17" s="156" t="s">
        <v>179</v>
      </c>
      <c r="D17" s="156" t="s">
        <v>180</v>
      </c>
      <c r="E17" s="156" t="s">
        <v>422</v>
      </c>
      <c r="F17" s="194"/>
      <c r="G17" s="195"/>
      <c r="H17" s="195"/>
      <c r="I17" s="196"/>
      <c r="J17" s="197"/>
      <c r="M17" s="226"/>
      <c r="N17" s="226"/>
      <c r="O17" s="226"/>
    </row>
    <row r="18" spans="1:15" s="151" customFormat="1" ht="69">
      <c r="A18" s="189" t="s">
        <v>47</v>
      </c>
      <c r="B18" s="149"/>
      <c r="C18" s="156" t="s">
        <v>167</v>
      </c>
      <c r="D18" s="156" t="s">
        <v>162</v>
      </c>
      <c r="E18" s="156" t="s">
        <v>423</v>
      </c>
      <c r="F18" s="198"/>
      <c r="G18" s="199"/>
      <c r="H18" s="199"/>
      <c r="I18" s="200"/>
      <c r="J18" s="201"/>
      <c r="M18" s="226"/>
      <c r="N18" s="226"/>
      <c r="O18" s="226"/>
    </row>
    <row r="19" spans="1:15" s="151" customFormat="1" ht="69">
      <c r="A19" s="189" t="s">
        <v>163</v>
      </c>
      <c r="B19" s="149"/>
      <c r="C19" s="156" t="s">
        <v>198</v>
      </c>
      <c r="D19" s="156" t="s">
        <v>196</v>
      </c>
      <c r="E19" s="156" t="s">
        <v>424</v>
      </c>
      <c r="F19" s="198"/>
      <c r="G19" s="199"/>
      <c r="H19" s="199"/>
      <c r="I19" s="200"/>
      <c r="J19" s="201"/>
      <c r="M19" s="226"/>
      <c r="N19" s="226"/>
      <c r="O19" s="226"/>
    </row>
    <row r="20" spans="1:15" s="151" customFormat="1" ht="15.6">
      <c r="A20" s="152" t="s">
        <v>136</v>
      </c>
      <c r="B20" s="154"/>
      <c r="C20" s="203"/>
      <c r="D20" s="203"/>
      <c r="E20" s="203"/>
      <c r="F20" s="204"/>
      <c r="G20" s="205"/>
      <c r="H20" s="205"/>
      <c r="I20" s="205"/>
      <c r="J20" s="154"/>
      <c r="M20" s="226"/>
      <c r="N20" s="226"/>
      <c r="O20" s="226"/>
    </row>
    <row r="21" spans="1:15" ht="14.4">
      <c r="G21" s="208"/>
      <c r="M21" s="226"/>
      <c r="N21" s="226"/>
      <c r="O21" s="226"/>
    </row>
    <row r="22" spans="1:15" ht="14.4">
      <c r="C22" s="221" t="s">
        <v>151</v>
      </c>
      <c r="D22" s="221" t="s">
        <v>152</v>
      </c>
      <c r="E22" s="221" t="s">
        <v>153</v>
      </c>
      <c r="M22"/>
      <c r="N22"/>
      <c r="O22"/>
    </row>
    <row r="23" spans="1:15">
      <c r="C23" s="206">
        <v>2042463</v>
      </c>
      <c r="D23" s="206">
        <v>1</v>
      </c>
      <c r="E23" s="206" t="s">
        <v>415</v>
      </c>
    </row>
  </sheetData>
  <sheetProtection formatCells="0" formatColumns="0" formatRows="0" insertColumns="0" insertRows="0" deleteColumns="0" deleteRows="0" selectLockedCells="1"/>
  <mergeCells count="8">
    <mergeCell ref="C8:E8"/>
    <mergeCell ref="C14:E14"/>
    <mergeCell ref="E2:E3"/>
    <mergeCell ref="J2:J3"/>
    <mergeCell ref="C4:C5"/>
    <mergeCell ref="D4:F5"/>
    <mergeCell ref="A6:C6"/>
    <mergeCell ref="F6:J6"/>
  </mergeCells>
  <dataValidations count="1">
    <dataValidation type="list" allowBlank="1" showInputMessage="1" showErrorMessage="1" sqref="G8:H8 G14:H14">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xl/worksheets/sheet9.xml><?xml version="1.0" encoding="utf-8"?>
<worksheet xmlns="http://schemas.openxmlformats.org/spreadsheetml/2006/main" xmlns:r="http://schemas.openxmlformats.org/officeDocument/2006/relationships">
  <sheetPr>
    <tabColor rgb="FF7030A0"/>
    <pageSetUpPr fitToPage="1"/>
  </sheetPr>
  <dimension ref="A1:O23"/>
  <sheetViews>
    <sheetView zoomScale="75" zoomScaleNormal="75" workbookViewId="0">
      <pane ySplit="7" topLeftCell="A8" activePane="bottomLeft" state="frozen"/>
      <selection activeCell="E12" sqref="E12"/>
      <selection pane="bottomLeft" activeCell="E12" sqref="E12"/>
    </sheetView>
  </sheetViews>
  <sheetFormatPr defaultColWidth="9.109375" defaultRowHeight="13.8"/>
  <cols>
    <col min="1" max="1" width="17.88671875" style="125" customWidth="1"/>
    <col min="2" max="2" width="5.33203125" style="125" hidden="1" customWidth="1"/>
    <col min="3" max="4" width="41.6640625" style="206" customWidth="1"/>
    <col min="5" max="5" width="30.6640625" style="206" customWidth="1"/>
    <col min="6" max="6" width="17.88671875" style="207" customWidth="1"/>
    <col min="7" max="7" width="7" style="209" customWidth="1"/>
    <col min="8" max="8" width="6" style="209" customWidth="1"/>
    <col min="9" max="9" width="7.44140625" style="209" customWidth="1"/>
    <col min="10" max="10" width="9.109375" style="125"/>
    <col min="11" max="11" width="9.109375" style="125" customWidth="1"/>
    <col min="12" max="12" width="5.88671875" style="125" bestFit="1" customWidth="1"/>
    <col min="13" max="13" width="14.5546875" style="125" bestFit="1" customWidth="1"/>
    <col min="14" max="256" width="22" style="125" customWidth="1"/>
    <col min="257" max="16384" width="9.109375" style="125"/>
  </cols>
  <sheetData>
    <row r="1" spans="1:15" s="151" customFormat="1" ht="27.6">
      <c r="A1" s="157" t="s">
        <v>155</v>
      </c>
      <c r="B1" s="158" t="s">
        <v>21</v>
      </c>
      <c r="C1" s="159" t="s">
        <v>156</v>
      </c>
      <c r="D1" s="160"/>
      <c r="E1" s="161" t="s">
        <v>26</v>
      </c>
      <c r="F1" s="162"/>
      <c r="G1" s="163" t="s">
        <v>1</v>
      </c>
      <c r="H1" s="163" t="s">
        <v>19</v>
      </c>
      <c r="I1" s="163" t="s">
        <v>20</v>
      </c>
      <c r="J1" s="164"/>
    </row>
    <row r="2" spans="1:15" s="151" customFormat="1" ht="15" customHeight="1">
      <c r="A2" s="157" t="s">
        <v>147</v>
      </c>
      <c r="B2" s="158" t="s">
        <v>22</v>
      </c>
      <c r="C2" s="223" t="s">
        <v>346</v>
      </c>
      <c r="D2" s="160"/>
      <c r="E2" s="299">
        <f>COUNTIF(B$8:B2001,"y")</f>
        <v>2</v>
      </c>
      <c r="F2" s="165" t="s">
        <v>17</v>
      </c>
      <c r="G2" s="166">
        <f>COUNTIF(G$8:G2001,"P")+COUNTIF(G$8:G2001,"PE")</f>
        <v>2</v>
      </c>
      <c r="H2" s="166">
        <f>COUNTIF(H$8:H2001,"P")+COUNTIF(H$8:H2001,"PE")</f>
        <v>2</v>
      </c>
      <c r="I2" s="167"/>
      <c r="J2" s="300"/>
    </row>
    <row r="3" spans="1:15" s="151" customFormat="1" ht="15" customHeight="1">
      <c r="A3" s="222" t="s">
        <v>154</v>
      </c>
      <c r="B3" s="158" t="s">
        <v>23</v>
      </c>
      <c r="C3" s="228" t="s">
        <v>430</v>
      </c>
      <c r="D3" s="160"/>
      <c r="E3" s="299"/>
      <c r="F3" s="165" t="s">
        <v>18</v>
      </c>
      <c r="G3" s="166">
        <f>COUNTIF(G$8:G2001,"F")</f>
        <v>0</v>
      </c>
      <c r="H3" s="166">
        <f>COUNTIF(H$8:H2001,"F")</f>
        <v>0</v>
      </c>
      <c r="I3" s="166">
        <f>SUM(I$8:I2001)</f>
        <v>0</v>
      </c>
      <c r="J3" s="301"/>
    </row>
    <row r="4" spans="1:15" s="151" customFormat="1">
      <c r="A4" s="169" t="s">
        <v>148</v>
      </c>
      <c r="B4" s="170"/>
      <c r="C4" s="302" t="s">
        <v>56</v>
      </c>
      <c r="D4" s="304" t="s">
        <v>185</v>
      </c>
      <c r="E4" s="305"/>
      <c r="F4" s="306"/>
      <c r="G4" s="171"/>
      <c r="H4" s="172"/>
      <c r="I4" s="172"/>
      <c r="J4" s="173"/>
    </row>
    <row r="5" spans="1:15" s="151" customFormat="1" ht="31.5" customHeight="1">
      <c r="A5" s="174">
        <v>6</v>
      </c>
      <c r="B5" s="175"/>
      <c r="C5" s="303"/>
      <c r="D5" s="307"/>
      <c r="E5" s="308"/>
      <c r="F5" s="309"/>
      <c r="G5" s="176"/>
      <c r="H5" s="177"/>
      <c r="I5" s="177"/>
      <c r="J5" s="178"/>
    </row>
    <row r="6" spans="1:15" s="151" customFormat="1" ht="14.4">
      <c r="A6" s="310" t="s">
        <v>10</v>
      </c>
      <c r="B6" s="311"/>
      <c r="C6" s="312"/>
      <c r="D6" s="225" t="s">
        <v>429</v>
      </c>
      <c r="E6" s="180" t="s">
        <v>9</v>
      </c>
      <c r="F6" s="313" t="s">
        <v>325</v>
      </c>
      <c r="G6" s="314"/>
      <c r="H6" s="314"/>
      <c r="I6" s="314"/>
      <c r="J6" s="315"/>
    </row>
    <row r="7" spans="1:15" s="183" customFormat="1" ht="27.6">
      <c r="A7" s="181"/>
      <c r="B7" s="181"/>
      <c r="C7" s="181" t="s">
        <v>85</v>
      </c>
      <c r="D7" s="161" t="s">
        <v>3</v>
      </c>
      <c r="E7" s="181" t="s">
        <v>4</v>
      </c>
      <c r="F7" s="182" t="s">
        <v>67</v>
      </c>
      <c r="G7" s="163" t="s">
        <v>1</v>
      </c>
      <c r="H7" s="163" t="s">
        <v>19</v>
      </c>
      <c r="I7" s="163" t="s">
        <v>20</v>
      </c>
      <c r="J7" s="161" t="s">
        <v>84</v>
      </c>
      <c r="M7" s="226"/>
      <c r="N7" s="226"/>
      <c r="O7" s="226"/>
    </row>
    <row r="8" spans="1:15" s="183" customFormat="1" ht="27.6">
      <c r="A8" s="184" t="s">
        <v>103</v>
      </c>
      <c r="B8" s="149" t="str">
        <f>IF(C8&gt;" ","y"," ")</f>
        <v>y</v>
      </c>
      <c r="C8" s="297" t="s">
        <v>186</v>
      </c>
      <c r="D8" s="297"/>
      <c r="E8" s="298"/>
      <c r="F8" s="229">
        <v>40736</v>
      </c>
      <c r="G8" s="186" t="s">
        <v>24</v>
      </c>
      <c r="H8" s="186" t="str">
        <f t="shared" ref="H8" si="0">IF(G8&lt;&gt;"f",G8," ")</f>
        <v>P</v>
      </c>
      <c r="I8" s="187"/>
      <c r="J8" s="188"/>
      <c r="M8" s="226"/>
      <c r="N8" s="226"/>
      <c r="O8" s="226"/>
    </row>
    <row r="9" spans="1:15" s="151" customFormat="1" ht="55.2">
      <c r="A9" s="189" t="s">
        <v>45</v>
      </c>
      <c r="B9" s="149"/>
      <c r="C9" s="156" t="s">
        <v>238</v>
      </c>
      <c r="D9" s="156" t="s">
        <v>160</v>
      </c>
      <c r="E9" s="156" t="s">
        <v>160</v>
      </c>
      <c r="F9" s="190"/>
      <c r="G9" s="191"/>
      <c r="H9" s="191"/>
      <c r="I9" s="192"/>
      <c r="J9" s="193"/>
      <c r="M9" s="226"/>
      <c r="N9" s="226"/>
      <c r="O9" s="226"/>
    </row>
    <row r="10" spans="1:15" s="151" customFormat="1" ht="30.75" customHeight="1">
      <c r="A10" s="189" t="s">
        <v>46</v>
      </c>
      <c r="B10" s="149"/>
      <c r="C10" s="156" t="s">
        <v>164</v>
      </c>
      <c r="D10" s="156" t="s">
        <v>161</v>
      </c>
      <c r="E10" s="156" t="s">
        <v>419</v>
      </c>
      <c r="F10" s="194"/>
      <c r="G10" s="195"/>
      <c r="H10" s="195"/>
      <c r="I10" s="196"/>
      <c r="J10" s="197"/>
      <c r="M10" s="226"/>
      <c r="N10" s="226"/>
      <c r="O10" s="226"/>
    </row>
    <row r="11" spans="1:15" s="151" customFormat="1" ht="30.75" customHeight="1">
      <c r="A11" s="189">
        <v>2.2000000000000002</v>
      </c>
      <c r="B11" s="149"/>
      <c r="C11" s="156" t="s">
        <v>179</v>
      </c>
      <c r="D11" s="156" t="s">
        <v>180</v>
      </c>
      <c r="E11" s="156" t="s">
        <v>431</v>
      </c>
      <c r="F11" s="194"/>
      <c r="G11" s="195"/>
      <c r="H11" s="195"/>
      <c r="I11" s="196"/>
      <c r="J11" s="197"/>
      <c r="M11" s="226"/>
      <c r="N11" s="226"/>
      <c r="O11" s="226"/>
    </row>
    <row r="12" spans="1:15" s="151" customFormat="1" ht="69">
      <c r="A12" s="189" t="s">
        <v>47</v>
      </c>
      <c r="B12" s="149"/>
      <c r="C12" s="156" t="s">
        <v>165</v>
      </c>
      <c r="D12" s="156" t="s">
        <v>162</v>
      </c>
      <c r="E12" s="156" t="s">
        <v>433</v>
      </c>
      <c r="F12" s="198"/>
      <c r="G12" s="199"/>
      <c r="H12" s="199"/>
      <c r="I12" s="200"/>
      <c r="J12" s="201"/>
      <c r="M12" s="226"/>
      <c r="N12" s="226"/>
      <c r="O12" s="226"/>
    </row>
    <row r="13" spans="1:15" s="151" customFormat="1" ht="82.8">
      <c r="A13" s="189" t="s">
        <v>163</v>
      </c>
      <c r="B13" s="149"/>
      <c r="C13" s="156" t="s">
        <v>197</v>
      </c>
      <c r="D13" s="156" t="s">
        <v>196</v>
      </c>
      <c r="E13" s="156" t="s">
        <v>432</v>
      </c>
      <c r="F13" s="198"/>
      <c r="G13" s="199"/>
      <c r="H13" s="199"/>
      <c r="I13" s="200"/>
      <c r="J13" s="201"/>
      <c r="M13" s="226"/>
      <c r="N13" s="226"/>
      <c r="O13" s="226"/>
    </row>
    <row r="14" spans="1:15" s="183" customFormat="1" ht="45" customHeight="1">
      <c r="A14" s="184" t="s">
        <v>104</v>
      </c>
      <c r="B14" s="149" t="str">
        <f>IF(C14&gt;" ","y"," ")</f>
        <v>y</v>
      </c>
      <c r="C14" s="297" t="s">
        <v>187</v>
      </c>
      <c r="D14" s="297"/>
      <c r="E14" s="298"/>
      <c r="F14" s="230">
        <v>40736</v>
      </c>
      <c r="G14" s="186" t="s">
        <v>24</v>
      </c>
      <c r="H14" s="186" t="str">
        <f t="shared" ref="H14" si="1">IF(G14&lt;&gt;"f",G14," ")</f>
        <v>P</v>
      </c>
      <c r="I14" s="187"/>
      <c r="J14" s="188"/>
      <c r="M14" s="226"/>
      <c r="N14" s="226"/>
      <c r="O14" s="226"/>
    </row>
    <row r="15" spans="1:15" s="151" customFormat="1" ht="55.2">
      <c r="A15" s="189" t="s">
        <v>45</v>
      </c>
      <c r="B15" s="149"/>
      <c r="C15" s="156" t="s">
        <v>239</v>
      </c>
      <c r="D15" s="156" t="s">
        <v>160</v>
      </c>
      <c r="E15" s="156" t="s">
        <v>160</v>
      </c>
      <c r="F15" s="190"/>
      <c r="G15" s="191"/>
      <c r="H15" s="191"/>
      <c r="I15" s="192"/>
      <c r="J15" s="193"/>
      <c r="M15" s="226"/>
      <c r="N15" s="226"/>
      <c r="O15" s="226"/>
    </row>
    <row r="16" spans="1:15" s="151" customFormat="1" ht="27.6">
      <c r="A16" s="189" t="s">
        <v>46</v>
      </c>
      <c r="B16" s="149"/>
      <c r="C16" s="156" t="s">
        <v>171</v>
      </c>
      <c r="D16" s="156" t="s">
        <v>161</v>
      </c>
      <c r="E16" s="156" t="s">
        <v>330</v>
      </c>
      <c r="F16" s="194"/>
      <c r="G16" s="195"/>
      <c r="H16" s="195"/>
      <c r="I16" s="196"/>
      <c r="J16" s="197"/>
      <c r="M16" s="226"/>
      <c r="N16" s="226"/>
      <c r="O16" s="226"/>
    </row>
    <row r="17" spans="1:15" s="151" customFormat="1" ht="30.75" customHeight="1">
      <c r="A17" s="189">
        <v>2.2000000000000002</v>
      </c>
      <c r="B17" s="149"/>
      <c r="C17" s="156" t="s">
        <v>179</v>
      </c>
      <c r="D17" s="156" t="s">
        <v>180</v>
      </c>
      <c r="E17" s="156" t="s">
        <v>431</v>
      </c>
      <c r="F17" s="194"/>
      <c r="G17" s="195"/>
      <c r="H17" s="195"/>
      <c r="I17" s="196"/>
      <c r="J17" s="197"/>
      <c r="M17" s="226"/>
      <c r="N17" s="226"/>
      <c r="O17" s="226"/>
    </row>
    <row r="18" spans="1:15" s="151" customFormat="1" ht="69">
      <c r="A18" s="189" t="s">
        <v>47</v>
      </c>
      <c r="B18" s="149"/>
      <c r="C18" s="156" t="s">
        <v>167</v>
      </c>
      <c r="D18" s="156" t="s">
        <v>199</v>
      </c>
      <c r="E18" s="156" t="s">
        <v>433</v>
      </c>
      <c r="F18" s="198"/>
      <c r="G18" s="199"/>
      <c r="H18" s="199"/>
      <c r="I18" s="200"/>
      <c r="J18" s="201"/>
      <c r="M18" s="226"/>
      <c r="N18" s="226"/>
      <c r="O18" s="226"/>
    </row>
    <row r="19" spans="1:15" s="151" customFormat="1" ht="69">
      <c r="A19" s="189" t="s">
        <v>163</v>
      </c>
      <c r="B19" s="149"/>
      <c r="C19" s="156" t="s">
        <v>198</v>
      </c>
      <c r="D19" s="156" t="s">
        <v>200</v>
      </c>
      <c r="E19" s="156" t="s">
        <v>432</v>
      </c>
      <c r="F19" s="198"/>
      <c r="G19" s="199"/>
      <c r="H19" s="199"/>
      <c r="I19" s="200"/>
      <c r="J19" s="201"/>
      <c r="M19" s="226"/>
      <c r="N19" s="226"/>
      <c r="O19" s="226"/>
    </row>
    <row r="20" spans="1:15" s="151" customFormat="1" ht="15.6">
      <c r="A20" s="152" t="s">
        <v>136</v>
      </c>
      <c r="B20" s="154"/>
      <c r="C20" s="203"/>
      <c r="D20" s="203"/>
      <c r="E20" s="203"/>
      <c r="F20" s="204"/>
      <c r="G20" s="205"/>
      <c r="H20" s="205"/>
      <c r="I20" s="205"/>
      <c r="J20" s="154"/>
      <c r="M20" s="226"/>
      <c r="N20" s="226"/>
      <c r="O20" s="226"/>
    </row>
    <row r="21" spans="1:15" ht="14.4">
      <c r="G21" s="208"/>
      <c r="M21" s="226"/>
      <c r="N21" s="226"/>
      <c r="O21" s="226"/>
    </row>
    <row r="22" spans="1:15" ht="14.4">
      <c r="C22" s="221" t="s">
        <v>151</v>
      </c>
      <c r="D22" s="221" t="s">
        <v>152</v>
      </c>
      <c r="E22" s="221" t="s">
        <v>153</v>
      </c>
      <c r="M22"/>
      <c r="N22"/>
      <c r="O22"/>
    </row>
    <row r="23" spans="1:15">
      <c r="C23" s="206">
        <v>4441110</v>
      </c>
      <c r="D23" s="206">
        <v>1</v>
      </c>
      <c r="E23" s="206" t="s">
        <v>415</v>
      </c>
    </row>
  </sheetData>
  <sheetProtection formatCells="0" formatColumns="0" formatRows="0" insertColumns="0" insertRows="0" deleteColumns="0" deleteRows="0" selectLockedCells="1"/>
  <mergeCells count="8">
    <mergeCell ref="C8:E8"/>
    <mergeCell ref="C14:E14"/>
    <mergeCell ref="E2:E3"/>
    <mergeCell ref="J2:J3"/>
    <mergeCell ref="C4:C5"/>
    <mergeCell ref="D4:F5"/>
    <mergeCell ref="A6:C6"/>
    <mergeCell ref="F6:J6"/>
  </mergeCells>
  <dataValidations count="1">
    <dataValidation type="list" allowBlank="1" showInputMessage="1" showErrorMessage="1" sqref="G8:H8 G14:H14">
      <formula1>"P, PE, F"</formula1>
    </dataValidation>
  </dataValidations>
  <printOptions gridLines="1"/>
  <pageMargins left="0.4" right="0.25" top="0.75" bottom="0.75" header="0.3" footer="0.3"/>
  <pageSetup scale="73" fitToHeight="0" orientation="landscape" r:id="rId1"/>
  <headerFooter>
    <oddHeader>&amp;C&amp;"-,Bold"&amp;12&amp;F
&amp;11&amp;A</oddHeader>
    <oddFooter>&amp;L&amp;8&amp;F
Sheet: &amp;A&amp;C&amp;8Page &amp;P of &amp;N&amp;R&amp;8&amp;D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53</vt:i4>
      </vt:variant>
      <vt:variant>
        <vt:lpstr>Named Ranges</vt:lpstr>
      </vt:variant>
      <vt:variant>
        <vt:i4>106</vt:i4>
      </vt:variant>
    </vt:vector>
  </HeadingPairs>
  <TitlesOfParts>
    <vt:vector size="159" baseType="lpstr">
      <vt:lpstr>Instructions</vt:lpstr>
      <vt:lpstr>SignOff</vt:lpstr>
      <vt:lpstr>Summary</vt:lpstr>
      <vt:lpstr>DataMap1</vt:lpstr>
      <vt:lpstr>DataMap2</vt:lpstr>
      <vt:lpstr>DataMap3</vt:lpstr>
      <vt:lpstr>DataMap4</vt:lpstr>
      <vt:lpstr>DataMap5</vt:lpstr>
      <vt:lpstr>DataMap6</vt:lpstr>
      <vt:lpstr>DataMap7</vt:lpstr>
      <vt:lpstr>DataMap8</vt:lpstr>
      <vt:lpstr>DataMap9</vt:lpstr>
      <vt:lpstr>DataMap10</vt:lpstr>
      <vt:lpstr>DataMap11</vt:lpstr>
      <vt:lpstr>DataMap12</vt:lpstr>
      <vt:lpstr>DataMap13</vt:lpstr>
      <vt:lpstr>DataMap14</vt:lpstr>
      <vt:lpstr>DataMap15</vt:lpstr>
      <vt:lpstr>DataMap16</vt:lpstr>
      <vt:lpstr>DataMap17</vt:lpstr>
      <vt:lpstr>DataMap18</vt:lpstr>
      <vt:lpstr>DataMap19</vt:lpstr>
      <vt:lpstr>DataMap20</vt:lpstr>
      <vt:lpstr>DataMap22</vt:lpstr>
      <vt:lpstr>DataMap23</vt:lpstr>
      <vt:lpstr>DataMap24</vt:lpstr>
      <vt:lpstr>DataMap25</vt:lpstr>
      <vt:lpstr>DataMap26</vt:lpstr>
      <vt:lpstr>DataMap27</vt:lpstr>
      <vt:lpstr>DataMap28</vt:lpstr>
      <vt:lpstr>DataMap29</vt:lpstr>
      <vt:lpstr>DataMap30</vt:lpstr>
      <vt:lpstr>DataMap31</vt:lpstr>
      <vt:lpstr>DataMap32</vt:lpstr>
      <vt:lpstr>DataMap33</vt:lpstr>
      <vt:lpstr>DataMap34</vt:lpstr>
      <vt:lpstr>DataMap35</vt:lpstr>
      <vt:lpstr>DataMap36</vt:lpstr>
      <vt:lpstr>DataMap38</vt:lpstr>
      <vt:lpstr>DataMap39</vt:lpstr>
      <vt:lpstr>DataMap40</vt:lpstr>
      <vt:lpstr>DataMap41</vt:lpstr>
      <vt:lpstr>DataMap42</vt:lpstr>
      <vt:lpstr>DataMap43</vt:lpstr>
      <vt:lpstr>DataMap44</vt:lpstr>
      <vt:lpstr>DataMap45</vt:lpstr>
      <vt:lpstr>DataMap46</vt:lpstr>
      <vt:lpstr>DataMap47</vt:lpstr>
      <vt:lpstr>Step UC #.#</vt:lpstr>
      <vt:lpstr>UC #.#</vt:lpstr>
      <vt:lpstr>Blank-DO NOT DELETE OR MOVE</vt:lpstr>
      <vt:lpstr>Step UC Example</vt:lpstr>
      <vt:lpstr>UC Example</vt:lpstr>
      <vt:lpstr>'Blank-DO NOT DELETE OR MOVE'!Pass_Count</vt:lpstr>
      <vt:lpstr>DataMap1!Pass_Count</vt:lpstr>
      <vt:lpstr>DataMap10!Pass_Count</vt:lpstr>
      <vt:lpstr>DataMap11!Pass_Count</vt:lpstr>
      <vt:lpstr>DataMap12!Pass_Count</vt:lpstr>
      <vt:lpstr>DataMap13!Pass_Count</vt:lpstr>
      <vt:lpstr>DataMap14!Pass_Count</vt:lpstr>
      <vt:lpstr>DataMap15!Pass_Count</vt:lpstr>
      <vt:lpstr>DataMap16!Pass_Count</vt:lpstr>
      <vt:lpstr>DataMap17!Pass_Count</vt:lpstr>
      <vt:lpstr>DataMap18!Pass_Count</vt:lpstr>
      <vt:lpstr>DataMap19!Pass_Count</vt:lpstr>
      <vt:lpstr>DataMap2!Pass_Count</vt:lpstr>
      <vt:lpstr>DataMap20!Pass_Count</vt:lpstr>
      <vt:lpstr>DataMap22!Pass_Count</vt:lpstr>
      <vt:lpstr>DataMap23!Pass_Count</vt:lpstr>
      <vt:lpstr>DataMap24!Pass_Count</vt:lpstr>
      <vt:lpstr>DataMap25!Pass_Count</vt:lpstr>
      <vt:lpstr>DataMap26!Pass_Count</vt:lpstr>
      <vt:lpstr>DataMap27!Pass_Count</vt:lpstr>
      <vt:lpstr>DataMap28!Pass_Count</vt:lpstr>
      <vt:lpstr>DataMap29!Pass_Count</vt:lpstr>
      <vt:lpstr>DataMap3!Pass_Count</vt:lpstr>
      <vt:lpstr>DataMap30!Pass_Count</vt:lpstr>
      <vt:lpstr>DataMap31!Pass_Count</vt:lpstr>
      <vt:lpstr>DataMap32!Pass_Count</vt:lpstr>
      <vt:lpstr>DataMap33!Pass_Count</vt:lpstr>
      <vt:lpstr>DataMap34!Pass_Count</vt:lpstr>
      <vt:lpstr>DataMap35!Pass_Count</vt:lpstr>
      <vt:lpstr>DataMap36!Pass_Count</vt:lpstr>
      <vt:lpstr>DataMap38!Pass_Count</vt:lpstr>
      <vt:lpstr>DataMap39!Pass_Count</vt:lpstr>
      <vt:lpstr>DataMap4!Pass_Count</vt:lpstr>
      <vt:lpstr>DataMap40!Pass_Count</vt:lpstr>
      <vt:lpstr>DataMap41!Pass_Count</vt:lpstr>
      <vt:lpstr>DataMap42!Pass_Count</vt:lpstr>
      <vt:lpstr>DataMap43!Pass_Count</vt:lpstr>
      <vt:lpstr>DataMap44!Pass_Count</vt:lpstr>
      <vt:lpstr>DataMap45!Pass_Count</vt:lpstr>
      <vt:lpstr>DataMap46!Pass_Count</vt:lpstr>
      <vt:lpstr>DataMap47!Pass_Count</vt:lpstr>
      <vt:lpstr>DataMap5!Pass_Count</vt:lpstr>
      <vt:lpstr>DataMap6!Pass_Count</vt:lpstr>
      <vt:lpstr>DataMap7!Pass_Count</vt:lpstr>
      <vt:lpstr>DataMap8!Pass_Count</vt:lpstr>
      <vt:lpstr>DataMap9!Pass_Count</vt:lpstr>
      <vt:lpstr>'Step UC #.#'!Pass_Count</vt:lpstr>
      <vt:lpstr>'Step UC Example'!Pass_Count</vt:lpstr>
      <vt:lpstr>'Blank-DO NOT DELETE OR MOVE'!Print_Titles</vt:lpstr>
      <vt:lpstr>DataMap1!Print_Titles</vt:lpstr>
      <vt:lpstr>DataMap10!Print_Titles</vt:lpstr>
      <vt:lpstr>DataMap11!Print_Titles</vt:lpstr>
      <vt:lpstr>DataMap12!Print_Titles</vt:lpstr>
      <vt:lpstr>DataMap13!Print_Titles</vt:lpstr>
      <vt:lpstr>DataMap14!Print_Titles</vt:lpstr>
      <vt:lpstr>DataMap15!Print_Titles</vt:lpstr>
      <vt:lpstr>DataMap16!Print_Titles</vt:lpstr>
      <vt:lpstr>DataMap17!Print_Titles</vt:lpstr>
      <vt:lpstr>DataMap18!Print_Titles</vt:lpstr>
      <vt:lpstr>DataMap19!Print_Titles</vt:lpstr>
      <vt:lpstr>DataMap2!Print_Titles</vt:lpstr>
      <vt:lpstr>DataMap20!Print_Titles</vt:lpstr>
      <vt:lpstr>DataMap22!Print_Titles</vt:lpstr>
      <vt:lpstr>DataMap23!Print_Titles</vt:lpstr>
      <vt:lpstr>DataMap24!Print_Titles</vt:lpstr>
      <vt:lpstr>DataMap25!Print_Titles</vt:lpstr>
      <vt:lpstr>DataMap26!Print_Titles</vt:lpstr>
      <vt:lpstr>DataMap27!Print_Titles</vt:lpstr>
      <vt:lpstr>DataMap28!Print_Titles</vt:lpstr>
      <vt:lpstr>DataMap29!Print_Titles</vt:lpstr>
      <vt:lpstr>DataMap3!Print_Titles</vt:lpstr>
      <vt:lpstr>DataMap30!Print_Titles</vt:lpstr>
      <vt:lpstr>DataMap31!Print_Titles</vt:lpstr>
      <vt:lpstr>DataMap32!Print_Titles</vt:lpstr>
      <vt:lpstr>DataMap33!Print_Titles</vt:lpstr>
      <vt:lpstr>DataMap34!Print_Titles</vt:lpstr>
      <vt:lpstr>DataMap35!Print_Titles</vt:lpstr>
      <vt:lpstr>DataMap36!Print_Titles</vt:lpstr>
      <vt:lpstr>DataMap38!Print_Titles</vt:lpstr>
      <vt:lpstr>DataMap39!Print_Titles</vt:lpstr>
      <vt:lpstr>DataMap4!Print_Titles</vt:lpstr>
      <vt:lpstr>DataMap40!Print_Titles</vt:lpstr>
      <vt:lpstr>DataMap41!Print_Titles</vt:lpstr>
      <vt:lpstr>DataMap42!Print_Titles</vt:lpstr>
      <vt:lpstr>DataMap43!Print_Titles</vt:lpstr>
      <vt:lpstr>DataMap44!Print_Titles</vt:lpstr>
      <vt:lpstr>DataMap45!Print_Titles</vt:lpstr>
      <vt:lpstr>DataMap46!Print_Titles</vt:lpstr>
      <vt:lpstr>DataMap47!Print_Titles</vt:lpstr>
      <vt:lpstr>DataMap5!Print_Titles</vt:lpstr>
      <vt:lpstr>DataMap6!Print_Titles</vt:lpstr>
      <vt:lpstr>DataMap7!Print_Titles</vt:lpstr>
      <vt:lpstr>DataMap8!Print_Titles</vt:lpstr>
      <vt:lpstr>DataMap9!Print_Titles</vt:lpstr>
      <vt:lpstr>Instructions!Print_Titles</vt:lpstr>
      <vt:lpstr>SignOff!Print_Titles</vt:lpstr>
      <vt:lpstr>'Step UC #.#'!Print_Titles</vt:lpstr>
      <vt:lpstr>'Step UC Example'!Print_Titles</vt:lpstr>
      <vt:lpstr>Summary!Print_Titles</vt:lpstr>
      <vt:lpstr>'UC #.#'!Print_Titles</vt:lpstr>
      <vt:lpstr>'UC Example'!Print_Titles</vt:lpstr>
      <vt:lpstr>SignOff!Text2</vt:lpstr>
      <vt:lpstr>SignOff!Text3</vt:lpstr>
      <vt:lpstr>SignOff!Text4</vt:lpstr>
      <vt:lpstr>SignOff!Text5</vt:lpstr>
      <vt:lpstr>SignOff!Text6</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Penelope Vandt</dc:creator>
  <cp:lastModifiedBy>Donnette Hawley</cp:lastModifiedBy>
  <cp:lastPrinted>2011-07-09T20:54:24Z</cp:lastPrinted>
  <dcterms:created xsi:type="dcterms:W3CDTF">2010-04-21T15:15:14Z</dcterms:created>
  <dcterms:modified xsi:type="dcterms:W3CDTF">2011-08-04T16:20:02Z</dcterms:modified>
</cp:coreProperties>
</file>