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comments34.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20" yWindow="72" windowWidth="15180" windowHeight="8076" tabRatio="876" activeTab="2"/>
  </bookViews>
  <sheets>
    <sheet name="Instructions" sheetId="4" r:id="rId1"/>
    <sheet name="SignOff" sheetId="2" r:id="rId2"/>
    <sheet name="Summary" sheetId="3" r:id="rId3"/>
    <sheet name="DataMap1" sheetId="23" r:id="rId4"/>
    <sheet name="DataMap4" sheetId="27" r:id="rId5"/>
    <sheet name="DataMap5" sheetId="28" r:id="rId6"/>
    <sheet name="DataMap6" sheetId="29" r:id="rId7"/>
    <sheet name="DataMap7" sheetId="30" r:id="rId8"/>
    <sheet name="DataMap12" sheetId="35" r:id="rId9"/>
    <sheet name="DataMap12 (2)" sheetId="72" r:id="rId10"/>
    <sheet name="DataMap12 (3)" sheetId="73" r:id="rId11"/>
    <sheet name="DataMap13" sheetId="36" r:id="rId12"/>
    <sheet name="DataMap14" sheetId="37" r:id="rId13"/>
    <sheet name="DataMap15" sheetId="38" r:id="rId14"/>
    <sheet name="DataMap16" sheetId="39" r:id="rId15"/>
    <sheet name="DataMap17" sheetId="40" r:id="rId16"/>
    <sheet name="DataMap19" sheetId="42" r:id="rId17"/>
    <sheet name="DataMap21" sheetId="76" r:id="rId18"/>
    <sheet name="DataMap31" sheetId="54" r:id="rId19"/>
    <sheet name="DataMap32" sheetId="55" r:id="rId20"/>
    <sheet name="DataMap35" sheetId="58" r:id="rId21"/>
    <sheet name="DataMap36" sheetId="59" r:id="rId22"/>
    <sheet name="DataMap37" sheetId="74" r:id="rId23"/>
    <sheet name="DataMap38" sheetId="75" r:id="rId24"/>
    <sheet name="DataMap39" sheetId="62" r:id="rId25"/>
    <sheet name="DataMap40" sheetId="63" r:id="rId26"/>
    <sheet name="DataMap41" sheetId="64" r:id="rId27"/>
    <sheet name="DataMap42" sheetId="65" r:id="rId28"/>
    <sheet name="DataMap43" sheetId="66" r:id="rId29"/>
    <sheet name="DataMap44" sheetId="67" r:id="rId30"/>
    <sheet name="DataMap45" sheetId="68" r:id="rId31"/>
    <sheet name="DataMap46" sheetId="69" r:id="rId32"/>
    <sheet name="DataMap47" sheetId="70" r:id="rId33"/>
    <sheet name="Step UC #.#" sheetId="15" r:id="rId34"/>
    <sheet name="UC #.#" sheetId="12" r:id="rId35"/>
    <sheet name="Blank-DO NOT DELETE OR MOVE" sheetId="7" r:id="rId36"/>
    <sheet name="Step UC Example" sheetId="20" r:id="rId37"/>
    <sheet name="UC Example" sheetId="21" r:id="rId38"/>
  </sheets>
  <definedNames>
    <definedName name="Pass_Count" localSheetId="35">'Blank-DO NOT DELETE OR MOVE'!$G:$G</definedName>
    <definedName name="Pass_Count" localSheetId="3">DataMap1!$G:$G</definedName>
    <definedName name="Pass_Count" localSheetId="8">DataMap12!$G:$G</definedName>
    <definedName name="Pass_Count" localSheetId="9">'DataMap12 (2)'!$G:$G</definedName>
    <definedName name="Pass_Count" localSheetId="10">'DataMap12 (3)'!$G:$G</definedName>
    <definedName name="Pass_Count" localSheetId="11">DataMap13!$G:$G</definedName>
    <definedName name="Pass_Count" localSheetId="12">DataMap14!$G:$G</definedName>
    <definedName name="Pass_Count" localSheetId="13">DataMap15!$G:$G</definedName>
    <definedName name="Pass_Count" localSheetId="14">DataMap16!$G:$G</definedName>
    <definedName name="Pass_Count" localSheetId="15">DataMap17!$G:$G</definedName>
    <definedName name="Pass_Count" localSheetId="16">DataMap19!$G:$G</definedName>
    <definedName name="Pass_Count" localSheetId="17">DataMap21!$G:$G</definedName>
    <definedName name="Pass_Count" localSheetId="18">DataMap31!$G:$G</definedName>
    <definedName name="Pass_Count" localSheetId="19">DataMap32!$G:$G</definedName>
    <definedName name="Pass_Count" localSheetId="20">DataMap35!$G:$G</definedName>
    <definedName name="Pass_Count" localSheetId="21">DataMap36!$G:$G</definedName>
    <definedName name="Pass_Count" localSheetId="22">DataMap37!$G:$G</definedName>
    <definedName name="Pass_Count" localSheetId="23">DataMap38!$G:$G</definedName>
    <definedName name="Pass_Count" localSheetId="24">DataMap39!$G:$G</definedName>
    <definedName name="Pass_Count" localSheetId="4">DataMap4!$G:$G</definedName>
    <definedName name="Pass_Count" localSheetId="25">DataMap40!$G:$G</definedName>
    <definedName name="Pass_Count" localSheetId="26">DataMap41!$G:$G</definedName>
    <definedName name="Pass_Count" localSheetId="27">DataMap42!$G:$G</definedName>
    <definedName name="Pass_Count" localSheetId="28">DataMap43!$G:$G</definedName>
    <definedName name="Pass_Count" localSheetId="29">DataMap44!$G:$G</definedName>
    <definedName name="Pass_Count" localSheetId="30">DataMap45!$G:$G</definedName>
    <definedName name="Pass_Count" localSheetId="31">DataMap46!$G:$G</definedName>
    <definedName name="Pass_Count" localSheetId="32">DataMap47!$G:$G</definedName>
    <definedName name="Pass_Count" localSheetId="5">DataMap5!$G:$G</definedName>
    <definedName name="Pass_Count" localSheetId="6">DataMap6!$G:$G</definedName>
    <definedName name="Pass_Count" localSheetId="7">DataMap7!$G:$G</definedName>
    <definedName name="Pass_Count" localSheetId="33">'Step UC #.#'!$G:$G</definedName>
    <definedName name="Pass_Count" localSheetId="36">'Step UC Example'!$G:$G</definedName>
    <definedName name="_xlnm.Print_Titles" localSheetId="35">'Blank-DO NOT DELETE OR MOVE'!$4:$6</definedName>
    <definedName name="_xlnm.Print_Titles" localSheetId="3">DataMap1!$7:$7</definedName>
    <definedName name="_xlnm.Print_Titles" localSheetId="8">DataMap12!$7:$7</definedName>
    <definedName name="_xlnm.Print_Titles" localSheetId="9">'DataMap12 (2)'!$7:$7</definedName>
    <definedName name="_xlnm.Print_Titles" localSheetId="10">'DataMap12 (3)'!$7:$7</definedName>
    <definedName name="_xlnm.Print_Titles" localSheetId="11">DataMap13!$7:$7</definedName>
    <definedName name="_xlnm.Print_Titles" localSheetId="12">DataMap14!$7:$7</definedName>
    <definedName name="_xlnm.Print_Titles" localSheetId="13">DataMap15!$7:$7</definedName>
    <definedName name="_xlnm.Print_Titles" localSheetId="14">DataMap16!$7:$7</definedName>
    <definedName name="_xlnm.Print_Titles" localSheetId="15">DataMap17!$7:$7</definedName>
    <definedName name="_xlnm.Print_Titles" localSheetId="16">DataMap19!$7:$7</definedName>
    <definedName name="_xlnm.Print_Titles" localSheetId="17">DataMap21!$7:$7</definedName>
    <definedName name="_xlnm.Print_Titles" localSheetId="18">DataMap31!$7:$7</definedName>
    <definedName name="_xlnm.Print_Titles" localSheetId="19">DataMap32!$7:$7</definedName>
    <definedName name="_xlnm.Print_Titles" localSheetId="20">DataMap35!$7:$7</definedName>
    <definedName name="_xlnm.Print_Titles" localSheetId="21">DataMap36!$7:$7</definedName>
    <definedName name="_xlnm.Print_Titles" localSheetId="22">DataMap37!$7:$7</definedName>
    <definedName name="_xlnm.Print_Titles" localSheetId="23">DataMap38!$7:$7</definedName>
    <definedName name="_xlnm.Print_Titles" localSheetId="24">DataMap39!$7:$7</definedName>
    <definedName name="_xlnm.Print_Titles" localSheetId="4">DataMap4!$7:$7</definedName>
    <definedName name="_xlnm.Print_Titles" localSheetId="25">DataMap40!$7:$7</definedName>
    <definedName name="_xlnm.Print_Titles" localSheetId="26">DataMap41!$7:$7</definedName>
    <definedName name="_xlnm.Print_Titles" localSheetId="27">DataMap42!$7:$7</definedName>
    <definedName name="_xlnm.Print_Titles" localSheetId="28">DataMap43!$7:$7</definedName>
    <definedName name="_xlnm.Print_Titles" localSheetId="29">DataMap44!$7:$7</definedName>
    <definedName name="_xlnm.Print_Titles" localSheetId="30">DataMap45!$7:$7</definedName>
    <definedName name="_xlnm.Print_Titles" localSheetId="31">DataMap46!$7:$7</definedName>
    <definedName name="_xlnm.Print_Titles" localSheetId="32">DataMap47!$7:$7</definedName>
    <definedName name="_xlnm.Print_Titles" localSheetId="5">DataMap5!$7:$7</definedName>
    <definedName name="_xlnm.Print_Titles" localSheetId="6">DataMap6!$7:$7</definedName>
    <definedName name="_xlnm.Print_Titles" localSheetId="7">DataMap7!$7:$7</definedName>
    <definedName name="_xlnm.Print_Titles" localSheetId="0">Instructions!$1:$1</definedName>
    <definedName name="_xlnm.Print_Titles" localSheetId="1">SignOff!$5:$5</definedName>
    <definedName name="_xlnm.Print_Titles" localSheetId="33">'Step UC #.#'!$7:$7</definedName>
    <definedName name="_xlnm.Print_Titles" localSheetId="36">'Step UC Example'!$4:$7</definedName>
    <definedName name="_xlnm.Print_Titles" localSheetId="2">Summary!$9:$9</definedName>
    <definedName name="_xlnm.Print_Titles" localSheetId="34">'UC #.#'!$7:$7</definedName>
    <definedName name="_xlnm.Print_Titles" localSheetId="37">'UC Example'!$4:$7</definedName>
    <definedName name="Text2" localSheetId="1">SignOff!$A$27</definedName>
    <definedName name="Text3" localSheetId="1">SignOff!$A$29</definedName>
    <definedName name="Text4" localSheetId="1">SignOff!$C$27</definedName>
    <definedName name="Text5" localSheetId="1">SignOff!$C$29</definedName>
    <definedName name="Text6" localSheetId="1">SignOff!$A$31</definedName>
  </definedNames>
  <calcPr calcId="125725"/>
</workbook>
</file>

<file path=xl/calcChain.xml><?xml version="1.0" encoding="utf-8"?>
<calcChain xmlns="http://schemas.openxmlformats.org/spreadsheetml/2006/main">
  <c r="H13" i="76"/>
  <c r="G2"/>
  <c r="G3"/>
  <c r="I3"/>
  <c r="B8"/>
  <c r="E2" s="1"/>
  <c r="H8"/>
  <c r="H2" s="1"/>
  <c r="B13"/>
  <c r="H3" l="1"/>
  <c r="H13" i="75" l="1"/>
  <c r="B13"/>
  <c r="H8"/>
  <c r="B8"/>
  <c r="I3"/>
  <c r="H3"/>
  <c r="G3"/>
  <c r="H2"/>
  <c r="G2"/>
  <c r="E2"/>
  <c r="H13" i="74"/>
  <c r="B13"/>
  <c r="H8"/>
  <c r="B8"/>
  <c r="I3"/>
  <c r="H3"/>
  <c r="G3"/>
  <c r="H2"/>
  <c r="G2"/>
  <c r="E2"/>
  <c r="H13" i="73" l="1"/>
  <c r="B13"/>
  <c r="H8"/>
  <c r="B8"/>
  <c r="I3"/>
  <c r="H3"/>
  <c r="G3"/>
  <c r="H2"/>
  <c r="G2"/>
  <c r="E2"/>
  <c r="B13" i="72"/>
  <c r="H8"/>
  <c r="B8"/>
  <c r="I3"/>
  <c r="H3"/>
  <c r="G3"/>
  <c r="H2"/>
  <c r="G2"/>
  <c r="E2"/>
  <c r="H13" i="70" l="1"/>
  <c r="B13"/>
  <c r="H8"/>
  <c r="B8"/>
  <c r="I3"/>
  <c r="H3"/>
  <c r="G3"/>
  <c r="H2"/>
  <c r="G2"/>
  <c r="E2"/>
  <c r="H13" i="69"/>
  <c r="B13"/>
  <c r="H8"/>
  <c r="B8"/>
  <c r="I3"/>
  <c r="H3"/>
  <c r="G3"/>
  <c r="H2"/>
  <c r="G2"/>
  <c r="E2"/>
  <c r="B13" i="68"/>
  <c r="B8"/>
  <c r="I3"/>
  <c r="H3"/>
  <c r="G3"/>
  <c r="G2"/>
  <c r="E2"/>
  <c r="H13" i="67"/>
  <c r="B13"/>
  <c r="H8"/>
  <c r="B8"/>
  <c r="I3"/>
  <c r="H3"/>
  <c r="G3"/>
  <c r="H2"/>
  <c r="G2"/>
  <c r="E2"/>
  <c r="H13" i="66"/>
  <c r="B13"/>
  <c r="H8"/>
  <c r="B8"/>
  <c r="I3"/>
  <c r="H3"/>
  <c r="G3"/>
  <c r="H2"/>
  <c r="G2"/>
  <c r="E2"/>
  <c r="H13" i="65"/>
  <c r="B13"/>
  <c r="H8"/>
  <c r="B8"/>
  <c r="I3"/>
  <c r="H3"/>
  <c r="G3"/>
  <c r="H2"/>
  <c r="G2"/>
  <c r="E2"/>
  <c r="H13" i="64"/>
  <c r="B13"/>
  <c r="H8"/>
  <c r="B8"/>
  <c r="I3"/>
  <c r="H3"/>
  <c r="G3"/>
  <c r="H2"/>
  <c r="G2"/>
  <c r="E2"/>
  <c r="H13" i="63"/>
  <c r="B13"/>
  <c r="H8"/>
  <c r="B8"/>
  <c r="I3"/>
  <c r="H3"/>
  <c r="G3"/>
  <c r="H2"/>
  <c r="G2"/>
  <c r="E2"/>
  <c r="H13" i="62"/>
  <c r="B13"/>
  <c r="H8"/>
  <c r="B8"/>
  <c r="I3"/>
  <c r="H3"/>
  <c r="G3"/>
  <c r="H2"/>
  <c r="G2"/>
  <c r="E2"/>
  <c r="H13" i="59"/>
  <c r="B13"/>
  <c r="H8"/>
  <c r="B8"/>
  <c r="I3"/>
  <c r="H3"/>
  <c r="G3"/>
  <c r="H2"/>
  <c r="G2"/>
  <c r="E2"/>
  <c r="H13" i="58"/>
  <c r="B13"/>
  <c r="H8"/>
  <c r="B8"/>
  <c r="I3"/>
  <c r="H3"/>
  <c r="G3"/>
  <c r="H2"/>
  <c r="G2"/>
  <c r="E2"/>
  <c r="H13" i="55"/>
  <c r="B13"/>
  <c r="H8"/>
  <c r="B8"/>
  <c r="I3"/>
  <c r="H3"/>
  <c r="G3"/>
  <c r="H2"/>
  <c r="G2"/>
  <c r="E2"/>
  <c r="H13" i="54"/>
  <c r="B13"/>
  <c r="H8"/>
  <c r="B8"/>
  <c r="I3"/>
  <c r="H3"/>
  <c r="G3"/>
  <c r="H2"/>
  <c r="G2"/>
  <c r="E2"/>
  <c r="H13" i="42"/>
  <c r="B13"/>
  <c r="H8"/>
  <c r="B8"/>
  <c r="I3"/>
  <c r="H3"/>
  <c r="G3"/>
  <c r="H2"/>
  <c r="G2"/>
  <c r="E2"/>
  <c r="H13" i="40"/>
  <c r="B13"/>
  <c r="H8"/>
  <c r="B8"/>
  <c r="I3"/>
  <c r="H3"/>
  <c r="G3"/>
  <c r="H2"/>
  <c r="G2"/>
  <c r="E2"/>
  <c r="R1" i="3"/>
  <c r="B13" i="39"/>
  <c r="H8"/>
  <c r="B8"/>
  <c r="I3"/>
  <c r="H3"/>
  <c r="G3"/>
  <c r="H2"/>
  <c r="G2"/>
  <c r="E2"/>
  <c r="H8" i="38"/>
  <c r="B8"/>
  <c r="I3"/>
  <c r="H3"/>
  <c r="G3"/>
  <c r="H2"/>
  <c r="G2"/>
  <c r="E2"/>
  <c r="H13" i="37"/>
  <c r="B13"/>
  <c r="H8"/>
  <c r="B8"/>
  <c r="I3"/>
  <c r="H3"/>
  <c r="G3"/>
  <c r="H2"/>
  <c r="G2"/>
  <c r="E2"/>
  <c r="B13" i="36"/>
  <c r="H8"/>
  <c r="B8"/>
  <c r="I3"/>
  <c r="H3"/>
  <c r="G3"/>
  <c r="H2"/>
  <c r="G2"/>
  <c r="E2"/>
  <c r="H13" i="35"/>
  <c r="B13"/>
  <c r="H8"/>
  <c r="B8"/>
  <c r="I3"/>
  <c r="H3"/>
  <c r="G3"/>
  <c r="H2"/>
  <c r="G2"/>
  <c r="E2"/>
  <c r="H14" i="30"/>
  <c r="B14"/>
  <c r="H8"/>
  <c r="B8"/>
  <c r="I3"/>
  <c r="H3"/>
  <c r="G3"/>
  <c r="H2"/>
  <c r="G2"/>
  <c r="E2"/>
  <c r="H14" i="29"/>
  <c r="B14"/>
  <c r="H8"/>
  <c r="B8"/>
  <c r="I3"/>
  <c r="H3"/>
  <c r="G3"/>
  <c r="H2"/>
  <c r="G2"/>
  <c r="E2"/>
  <c r="H14" i="28"/>
  <c r="B14"/>
  <c r="H8"/>
  <c r="B8"/>
  <c r="I3"/>
  <c r="H3"/>
  <c r="G3"/>
  <c r="H2"/>
  <c r="G2"/>
  <c r="E2"/>
  <c r="H20" i="27"/>
  <c r="B20"/>
  <c r="H14"/>
  <c r="B14"/>
  <c r="H8"/>
  <c r="B8"/>
  <c r="I3"/>
  <c r="H3"/>
  <c r="G3"/>
  <c r="H2"/>
  <c r="G2"/>
  <c r="E2"/>
  <c r="H13" i="23"/>
  <c r="B13"/>
  <c r="H8"/>
  <c r="B8"/>
  <c r="I3"/>
  <c r="H3"/>
  <c r="G3"/>
  <c r="H2"/>
  <c r="G2"/>
  <c r="E2"/>
  <c r="A1" i="3" l="1"/>
  <c r="C2" i="12"/>
  <c r="C1"/>
  <c r="C2" i="15"/>
  <c r="C1"/>
  <c r="R2" i="3"/>
  <c r="H8" i="12"/>
  <c r="H9"/>
  <c r="H10"/>
  <c r="H11"/>
  <c r="H12"/>
  <c r="H13"/>
  <c r="H12" i="20"/>
  <c r="H9" i="21"/>
  <c r="I3"/>
  <c r="H3"/>
  <c r="G3"/>
  <c r="H2"/>
  <c r="G2"/>
  <c r="E2"/>
  <c r="H15" i="20"/>
  <c r="B15"/>
  <c r="B12"/>
  <c r="B8"/>
  <c r="I3"/>
  <c r="H3"/>
  <c r="G3"/>
  <c r="H2"/>
  <c r="G2"/>
  <c r="E2"/>
  <c r="E2" i="12" l="1"/>
  <c r="H16" i="15"/>
  <c r="B16"/>
  <c r="H12"/>
  <c r="B12"/>
  <c r="H8"/>
  <c r="B8"/>
  <c r="I3"/>
  <c r="H3"/>
  <c r="G3"/>
  <c r="H2"/>
  <c r="G2"/>
  <c r="E2"/>
  <c r="I3" i="12"/>
  <c r="G3"/>
  <c r="G2"/>
  <c r="L6" i="3" l="1"/>
  <c r="N6"/>
  <c r="K7"/>
  <c r="K6"/>
  <c r="H3" i="12"/>
  <c r="H2"/>
  <c r="L7" i="3" l="1"/>
  <c r="N7"/>
  <c r="Q6"/>
  <c r="R7" s="1"/>
  <c r="M6"/>
  <c r="P6"/>
  <c r="O7" s="1"/>
  <c r="Q7" l="1"/>
  <c r="M7"/>
  <c r="P7"/>
  <c r="O6"/>
</calcChain>
</file>

<file path=xl/comments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0.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7.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9.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0.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7.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9.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0.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2.xml><?xml version="1.0" encoding="utf-8"?>
<comments xmlns="http://schemas.openxmlformats.org/spreadsheetml/2006/main">
  <authors>
    <author>William Smeltz</author>
  </authors>
  <commentList>
    <comment ref="B1" authorId="0">
      <text>
        <r>
          <rPr>
            <b/>
            <sz val="8"/>
            <color indexed="81"/>
            <rFont val="Tahoma"/>
            <family val="2"/>
          </rPr>
          <t>William Smeltz:</t>
        </r>
        <r>
          <rPr>
            <sz val="8"/>
            <color indexed="81"/>
            <rFont val="Tahoma"/>
            <family val="2"/>
          </rPr>
          <t xml:space="preserve">
Keeps cell numbers in formulas consistent between Step UC and UC worksheets</t>
        </r>
      </text>
    </commen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4.xml><?xml version="1.0" encoding="utf-8"?>
<comments xmlns="http://schemas.openxmlformats.org/spreadsheetml/2006/main">
  <authors>
    <author>William Smeltz</author>
  </authors>
  <commentList>
    <comment ref="B1" authorId="0">
      <text>
        <r>
          <rPr>
            <b/>
            <sz val="8"/>
            <color indexed="81"/>
            <rFont val="Tahoma"/>
            <family val="2"/>
          </rPr>
          <t>William Smeltz:</t>
        </r>
        <r>
          <rPr>
            <sz val="8"/>
            <color indexed="81"/>
            <rFont val="Tahoma"/>
            <family val="2"/>
          </rPr>
          <t xml:space="preserve">
Keeps cell numbers in formulas consistent between Step UC and UC worksheets</t>
        </r>
      </text>
    </commen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7.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9.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sharedStrings.xml><?xml version="1.0" encoding="utf-8"?>
<sst xmlns="http://schemas.openxmlformats.org/spreadsheetml/2006/main" count="2578" uniqueCount="369">
  <si>
    <t>Test Case #</t>
  </si>
  <si>
    <t>First Pass</t>
  </si>
  <si>
    <t>Test Case Description
Test Input</t>
  </si>
  <si>
    <t>Acceptance Criteria
Test Output</t>
  </si>
  <si>
    <t>Actual Results
Comments</t>
  </si>
  <si>
    <t>Accepted with no changes.  All test cases performed as expected.  Proceed with production migration.</t>
  </si>
  <si>
    <t>Date</t>
  </si>
  <si>
    <t>Sign Off</t>
  </si>
  <si>
    <t>Test Case Summary</t>
  </si>
  <si>
    <t>Region Environment:</t>
  </si>
  <si>
    <t>Role / Model / User Type / Security:</t>
  </si>
  <si>
    <t>Business Analyst</t>
  </si>
  <si>
    <t>Project Team Lead/Manager</t>
  </si>
  <si>
    <r>
      <t xml:space="preserve">Accepted with </t>
    </r>
    <r>
      <rPr>
        <i/>
        <u/>
        <sz val="11"/>
        <color theme="1"/>
        <rFont val="Calibri"/>
        <family val="2"/>
        <scheme val="minor"/>
      </rPr>
      <t>pre-existing exceptions</t>
    </r>
    <r>
      <rPr>
        <sz val="11"/>
        <color theme="1"/>
        <rFont val="Calibri"/>
        <family val="2"/>
        <scheme val="minor"/>
      </rPr>
      <t>.  Pre-existing functionality occurred during testing.</t>
    </r>
  </si>
  <si>
    <t>Comments:</t>
  </si>
  <si>
    <r>
      <t xml:space="preserve">Accepted with exceptions.  Identified </t>
    </r>
    <r>
      <rPr>
        <b/>
        <sz val="11"/>
        <color theme="1"/>
        <rFont val="Times New Roman"/>
        <family val="1"/>
      </rPr>
      <t>FAILED</t>
    </r>
    <r>
      <rPr>
        <sz val="11"/>
        <color theme="1"/>
        <rFont val="Times New Roman"/>
        <family val="1"/>
      </rPr>
      <t xml:space="preserve"> test cases on this results sheet </t>
    </r>
    <r>
      <rPr>
        <u/>
        <sz val="11"/>
        <color theme="1"/>
        <rFont val="Times New Roman"/>
        <family val="1"/>
      </rPr>
      <t>must</t>
    </r>
    <r>
      <rPr>
        <sz val="11"/>
        <color theme="1"/>
        <rFont val="Times New Roman"/>
        <family val="1"/>
      </rPr>
      <t xml:space="preserve"> be corrected before project is considered closed, but can occur after initial code is moved.  Otherwise, requested corrections for result sheet </t>
    </r>
    <r>
      <rPr>
        <b/>
        <sz val="11"/>
        <color theme="1"/>
        <rFont val="Times New Roman"/>
        <family val="1"/>
      </rPr>
      <t>FAILED</t>
    </r>
    <r>
      <rPr>
        <sz val="11"/>
        <color theme="1"/>
        <rFont val="Times New Roman"/>
        <family val="1"/>
      </rPr>
      <t xml:space="preserve"> test cases are to be implemented in subsequent phase/release.</t>
    </r>
  </si>
  <si>
    <r>
      <t>NOT ACCEPTABLE</t>
    </r>
    <r>
      <rPr>
        <sz val="11"/>
        <color theme="1"/>
        <rFont val="Times New Roman"/>
        <family val="1"/>
      </rPr>
      <t xml:space="preserve">.  </t>
    </r>
    <r>
      <rPr>
        <b/>
        <sz val="11"/>
        <color theme="1"/>
        <rFont val="Times New Roman"/>
        <family val="1"/>
      </rPr>
      <t>FAILED</t>
    </r>
    <r>
      <rPr>
        <sz val="11"/>
        <color theme="1"/>
        <rFont val="Times New Roman"/>
        <family val="1"/>
      </rPr>
      <t xml:space="preserve"> test cases on this results sheet </t>
    </r>
    <r>
      <rPr>
        <i/>
        <sz val="11"/>
        <color theme="1"/>
        <rFont val="Times New Roman"/>
        <family val="1"/>
      </rPr>
      <t>must</t>
    </r>
    <r>
      <rPr>
        <sz val="11"/>
        <color theme="1"/>
        <rFont val="Times New Roman"/>
        <family val="1"/>
      </rPr>
      <t xml:space="preserve"> be corrected before QA acceptance and production migration.</t>
    </r>
  </si>
  <si>
    <t>Total Pass:</t>
  </si>
  <si>
    <t>Total Fail:</t>
  </si>
  <si>
    <t>Final Pass</t>
  </si>
  <si>
    <t># of Fails</t>
  </si>
  <si>
    <t>Hide</t>
  </si>
  <si>
    <t>This</t>
  </si>
  <si>
    <t>Column</t>
  </si>
  <si>
    <t>P</t>
  </si>
  <si>
    <t>F</t>
  </si>
  <si>
    <t>TOTAL UC TEST CASES</t>
  </si>
  <si>
    <t>Test Scripts</t>
  </si>
  <si>
    <t>Tested</t>
  </si>
  <si>
    <t>Untested</t>
  </si>
  <si>
    <t>Passed</t>
  </si>
  <si>
    <t>Failed</t>
  </si>
  <si>
    <t>% Passed</t>
  </si>
  <si>
    <t>DO NOT DELETE OR MOVE THIS WORKSHEET.  THANK YOU.</t>
  </si>
  <si>
    <t>SignOff:</t>
  </si>
  <si>
    <t>Summary:</t>
  </si>
  <si>
    <t>Information for the PDP_Test_Scripts</t>
  </si>
  <si>
    <r>
      <t xml:space="preserve">The </t>
    </r>
    <r>
      <rPr>
        <b/>
        <sz val="11"/>
        <color theme="1"/>
        <rFont val="Times New Roman"/>
        <family val="1"/>
      </rPr>
      <t>Requirements Matrix</t>
    </r>
    <r>
      <rPr>
        <sz val="11"/>
        <color theme="1"/>
        <rFont val="Times New Roman"/>
        <family val="1"/>
      </rPr>
      <t xml:space="preserve"> can be copied into the test scripts from the xpedx PDP document, if necessary.  </t>
    </r>
  </si>
  <si>
    <t>Enter accurate user id and inaccurate password</t>
  </si>
  <si>
    <t>Enter inaccurate user id and accurate password</t>
  </si>
  <si>
    <t>Enter accurate user id and expired password</t>
  </si>
  <si>
    <t>Access the landing page via URL xxx</t>
  </si>
  <si>
    <t>Landing page displays with fields for user id and password</t>
  </si>
  <si>
    <t>User enters inaccurate password</t>
  </si>
  <si>
    <t>Landing page redisplays with error message XXX and cursor placed in password field</t>
  </si>
  <si>
    <t>Step 1</t>
  </si>
  <si>
    <t>Step 2</t>
  </si>
  <si>
    <t>Step 3</t>
  </si>
  <si>
    <t>% Passed
of # Tested</t>
  </si>
  <si>
    <t>08/10/10 - F
08/11/10 - F
08/12/10 - P</t>
  </si>
  <si>
    <t>Cursor moves and displays in password field</t>
  </si>
  <si>
    <t>User enters accurate userid and press Tab key</t>
  </si>
  <si>
    <t>User enter inaccurate user id and press &lt;Enter&gt;</t>
  </si>
  <si>
    <t>Landing page redisplays with error message XXX and cursor placed in user id field</t>
  </si>
  <si>
    <t>User enters accurate userid and expired password</t>
  </si>
  <si>
    <t>Landing page redisplayes with error message XXX and cursor placed in password field</t>
  </si>
  <si>
    <t xml:space="preserve"> Use Case Process Description:</t>
  </si>
  <si>
    <t>This test will verify that fields 3, 3a and 4 from the data map are populated correctly.  These fields are consistent for every transaction in the P&amp;A string.  The fields are Environment ID, Customer Environment ID, and Company.</t>
  </si>
  <si>
    <t xml:space="preserve">Perform stock check in migration for an interactive (web) customer. Review the data string or whatever wM has that we can look at </t>
  </si>
  <si>
    <t>Data in field 3,3a and 4 should be: the letter A followed by a space followed by AM then XX.  This should be consistent for every P&amp;A transaction</t>
  </si>
  <si>
    <t xml:space="preserve">Perform stock check in migration for a batch (B2B) customer. Review the data string or whatever wM has that we can look at </t>
  </si>
  <si>
    <t>Data in field 3,3a and 4 should be: the letter A followed by a space followed by AM then XX.  This should be consistent for every P&amp; A transaction.</t>
  </si>
  <si>
    <t>1. Field 3a had letter X
2. Field 3 had letter Z
3. As expected</t>
  </si>
  <si>
    <t>Common To Both Use Case Worksheet Formats:</t>
  </si>
  <si>
    <t>Step UC Example:</t>
  </si>
  <si>
    <t>UC Example:</t>
  </si>
  <si>
    <t>PE</t>
  </si>
  <si>
    <t>Date Executed</t>
  </si>
  <si>
    <t>T1.1</t>
  </si>
  <si>
    <t>T1.2</t>
  </si>
  <si>
    <t>T1.4</t>
  </si>
  <si>
    <t>T1.3</t>
  </si>
  <si>
    <t>T1.5</t>
  </si>
  <si>
    <t>T1.6</t>
  </si>
  <si>
    <t>First Pass Totals:</t>
  </si>
  <si>
    <t>UC #.#</t>
  </si>
  <si>
    <t>DUMMY COLUMN</t>
  </si>
  <si>
    <t>Hide This</t>
  </si>
  <si>
    <r>
      <t xml:space="preserve">Displays a completed test script, </t>
    </r>
    <r>
      <rPr>
        <b/>
        <sz val="11"/>
        <color theme="1"/>
        <rFont val="Times New Roman"/>
        <family val="1"/>
      </rPr>
      <t>Step UC #.#,</t>
    </r>
    <r>
      <rPr>
        <sz val="11"/>
        <color theme="1"/>
        <rFont val="Times New Roman"/>
        <family val="1"/>
      </rPr>
      <t xml:space="preserve"> that includes totals. </t>
    </r>
    <r>
      <rPr>
        <i/>
        <sz val="11"/>
        <color theme="1"/>
        <rFont val="Times New Roman"/>
        <family val="1"/>
      </rPr>
      <t>(These totals not included in Summary worksheet).</t>
    </r>
  </si>
  <si>
    <r>
      <t xml:space="preserve">Displays a completed test script, </t>
    </r>
    <r>
      <rPr>
        <b/>
        <sz val="11"/>
        <color theme="1"/>
        <rFont val="Times New Roman"/>
        <family val="1"/>
      </rPr>
      <t>UC #.#</t>
    </r>
    <r>
      <rPr>
        <sz val="11"/>
        <color theme="1"/>
        <rFont val="Times New Roman"/>
        <family val="1"/>
      </rPr>
      <t xml:space="preserve">, that includes totals.   </t>
    </r>
    <r>
      <rPr>
        <i/>
        <sz val="11"/>
        <color theme="1"/>
        <rFont val="Times New Roman"/>
        <family val="1"/>
      </rPr>
      <t>(These totals not included in Summary worksheet).</t>
    </r>
  </si>
  <si>
    <r>
      <t xml:space="preserve">If you select a value in the </t>
    </r>
    <r>
      <rPr>
        <b/>
        <sz val="11"/>
        <color theme="1"/>
        <rFont val="Times New Roman"/>
        <family val="1"/>
      </rPr>
      <t>Final Pass</t>
    </r>
    <r>
      <rPr>
        <sz val="11"/>
        <color theme="1"/>
        <rFont val="Times New Roman"/>
        <family val="1"/>
      </rPr>
      <t xml:space="preserve"> cell drop down list or clear out the cell, you will OVERLAY the formula that populates this cell with a </t>
    </r>
    <r>
      <rPr>
        <b/>
        <sz val="11"/>
        <color theme="1"/>
        <rFont val="Times New Roman"/>
        <family val="1"/>
      </rPr>
      <t>P</t>
    </r>
    <r>
      <rPr>
        <sz val="11"/>
        <color theme="1"/>
        <rFont val="Times New Roman"/>
        <family val="1"/>
      </rPr>
      <t xml:space="preserve"> or </t>
    </r>
    <r>
      <rPr>
        <b/>
        <sz val="11"/>
        <color theme="1"/>
        <rFont val="Times New Roman"/>
        <family val="1"/>
      </rPr>
      <t>PE</t>
    </r>
    <r>
      <rPr>
        <sz val="11"/>
        <color theme="1"/>
        <rFont val="Times New Roman"/>
        <family val="1"/>
      </rPr>
      <t xml:space="preserve"> value when the </t>
    </r>
    <r>
      <rPr>
        <b/>
        <sz val="11"/>
        <color theme="1"/>
        <rFont val="Times New Roman"/>
        <family val="1"/>
      </rPr>
      <t>First Pass</t>
    </r>
    <r>
      <rPr>
        <sz val="11"/>
        <color theme="1"/>
        <rFont val="Times New Roman"/>
        <family val="1"/>
      </rPr>
      <t xml:space="preserve"> cell value is selected from it's drop down list.  
Formula example is: =IF(G11&lt;&gt;"F",G11," ")</t>
    </r>
  </si>
  <si>
    <t>Unprotected Cell Caution:
Final Pass Cell</t>
  </si>
  <si>
    <r>
      <t xml:space="preserve">The </t>
    </r>
    <r>
      <rPr>
        <b/>
        <sz val="11"/>
        <color theme="1"/>
        <rFont val="Times New Roman"/>
        <family val="1"/>
      </rPr>
      <t>Summary</t>
    </r>
    <r>
      <rPr>
        <sz val="11"/>
        <color theme="1"/>
        <rFont val="Times New Roman"/>
        <family val="1"/>
      </rPr>
      <t xml:space="preserve"> list is for you to enter Use Case and Test Case numbers and Test Case summary notes.
Includes a table that automatically updates the totals for the number of your test scripts and pass/fail results based on your entries.  Totals will be automatically captured and summed in the protected yellow cells.</t>
    </r>
  </si>
  <si>
    <t>Current Totals:</t>
  </si>
  <si>
    <t>JIRA #</t>
  </si>
  <si>
    <t>Step Description
Test Input</t>
  </si>
  <si>
    <r>
      <t xml:space="preserve">This workbook includes worksheets for </t>
    </r>
    <r>
      <rPr>
        <b/>
        <sz val="11"/>
        <color theme="1"/>
        <rFont val="Times New Roman"/>
        <family val="1"/>
      </rPr>
      <t xml:space="preserve">two test script formats </t>
    </r>
    <r>
      <rPr>
        <sz val="11"/>
        <color theme="1"/>
        <rFont val="Times New Roman"/>
        <family val="1"/>
      </rPr>
      <t xml:space="preserve">- execution by steps within a test script and/or execution by individual test scripts.  You can use either format or both within the same workbook.  Totals will be automatically updated as expected.
Formulas are built in the system as long as you copy the appropriate template #.# worksheet.  Formulas will be refreshed on worksheet adds and deletes.
You </t>
    </r>
    <r>
      <rPr>
        <u/>
        <sz val="11"/>
        <color theme="1"/>
        <rFont val="Times New Roman"/>
        <family val="1"/>
      </rPr>
      <t>cannot</t>
    </r>
    <r>
      <rPr>
        <sz val="11"/>
        <color theme="1"/>
        <rFont val="Times New Roman"/>
        <family val="1"/>
      </rPr>
      <t xml:space="preserve"> click inside protected cells.  This is to assist you in entering your information into worksheets.</t>
    </r>
  </si>
  <si>
    <r>
      <t xml:space="preserve">-This is an individual test script worksheet to be used for each identified Use Case.  
-Copy the </t>
    </r>
    <r>
      <rPr>
        <b/>
        <sz val="11"/>
        <color theme="1"/>
        <rFont val="Times New Roman"/>
        <family val="1"/>
      </rPr>
      <t>Step UC #.#</t>
    </r>
    <r>
      <rPr>
        <sz val="11"/>
        <color theme="1"/>
        <rFont val="Times New Roman"/>
        <family val="1"/>
      </rPr>
      <t xml:space="preserve"> worksheet template and paste accordingly within the worksheet tabs.
-Execute each Test Case by steps within that Test Case.  
-Select </t>
    </r>
    <r>
      <rPr>
        <b/>
        <sz val="11"/>
        <color theme="1"/>
        <rFont val="Times New Roman"/>
        <family val="1"/>
      </rPr>
      <t>P</t>
    </r>
    <r>
      <rPr>
        <sz val="11"/>
        <color theme="1"/>
        <rFont val="Times New Roman"/>
        <family val="1"/>
      </rPr>
      <t xml:space="preserve">, </t>
    </r>
    <r>
      <rPr>
        <b/>
        <sz val="11"/>
        <color theme="1"/>
        <rFont val="Times New Roman"/>
        <family val="1"/>
      </rPr>
      <t>PE</t>
    </r>
    <r>
      <rPr>
        <sz val="11"/>
        <color theme="1"/>
        <rFont val="Times New Roman"/>
        <family val="1"/>
      </rPr>
      <t xml:space="preserve">, or </t>
    </r>
    <r>
      <rPr>
        <b/>
        <sz val="11"/>
        <color theme="1"/>
        <rFont val="Times New Roman"/>
        <family val="1"/>
      </rPr>
      <t>F</t>
    </r>
    <r>
      <rPr>
        <sz val="11"/>
        <color theme="1"/>
        <rFont val="Times New Roman"/>
        <family val="1"/>
      </rPr>
      <t xml:space="preserve"> for each test script execution and the totals will be tallied in the protected yellow cells.  </t>
    </r>
  </si>
  <si>
    <r>
      <t xml:space="preserve">-This is an individual test script worksheet to be used for each identified Use Case.  
-Copy the </t>
    </r>
    <r>
      <rPr>
        <b/>
        <sz val="11"/>
        <color theme="1"/>
        <rFont val="Times New Roman"/>
        <family val="1"/>
      </rPr>
      <t>UC #.#</t>
    </r>
    <r>
      <rPr>
        <sz val="11"/>
        <color theme="1"/>
        <rFont val="Times New Roman"/>
        <family val="1"/>
      </rPr>
      <t xml:space="preserve"> worksheet template and paste accordingly within the worksheet tabs.
-Execute each Test Case as appropriate.
-Select </t>
    </r>
    <r>
      <rPr>
        <b/>
        <sz val="11"/>
        <color theme="1"/>
        <rFont val="Times New Roman"/>
        <family val="1"/>
      </rPr>
      <t>P</t>
    </r>
    <r>
      <rPr>
        <sz val="11"/>
        <color theme="1"/>
        <rFont val="Times New Roman"/>
        <family val="1"/>
      </rPr>
      <t xml:space="preserve">, </t>
    </r>
    <r>
      <rPr>
        <b/>
        <sz val="11"/>
        <color theme="1"/>
        <rFont val="Times New Roman"/>
        <family val="1"/>
      </rPr>
      <t>PE</t>
    </r>
    <r>
      <rPr>
        <sz val="11"/>
        <color theme="1"/>
        <rFont val="Times New Roman"/>
        <family val="1"/>
      </rPr>
      <t xml:space="preserve">, or </t>
    </r>
    <r>
      <rPr>
        <b/>
        <sz val="11"/>
        <color theme="1"/>
        <rFont val="Times New Roman"/>
        <family val="1"/>
      </rPr>
      <t>F</t>
    </r>
    <r>
      <rPr>
        <sz val="11"/>
        <color theme="1"/>
        <rFont val="Times New Roman"/>
        <family val="1"/>
      </rPr>
      <t xml:space="preserve"> for each test script execution and the totals will be tallied in the protected yellow cells.  </t>
    </r>
  </si>
  <si>
    <t>F - Received page not found error.</t>
  </si>
  <si>
    <t>F - Cursor stayed in user id field.</t>
  </si>
  <si>
    <t>As expected</t>
  </si>
  <si>
    <t>As expected - but different error message</t>
  </si>
  <si>
    <t>Step UC Example</t>
  </si>
  <si>
    <t>UC Example</t>
  </si>
  <si>
    <t>Staging</t>
  </si>
  <si>
    <t>Customer</t>
  </si>
  <si>
    <t>Verify the user id and their password.</t>
  </si>
  <si>
    <r>
      <t xml:space="preserve">-Copy worksheets as necessary </t>
    </r>
    <r>
      <rPr>
        <u/>
        <sz val="11"/>
        <color theme="1"/>
        <rFont val="Times New Roman"/>
        <family val="1"/>
      </rPr>
      <t>after</t>
    </r>
    <r>
      <rPr>
        <sz val="11"/>
        <color theme="1"/>
        <rFont val="Times New Roman"/>
        <family val="1"/>
      </rPr>
      <t xml:space="preserve"> the </t>
    </r>
    <r>
      <rPr>
        <b/>
        <sz val="11"/>
        <color theme="1"/>
        <rFont val="Times New Roman"/>
        <family val="1"/>
      </rPr>
      <t>Summary</t>
    </r>
    <r>
      <rPr>
        <sz val="11"/>
        <color theme="1"/>
        <rFont val="Times New Roman"/>
        <family val="1"/>
      </rPr>
      <t xml:space="preserve"> tab and </t>
    </r>
    <r>
      <rPr>
        <u/>
        <sz val="11"/>
        <color theme="1"/>
        <rFont val="Times New Roman"/>
        <family val="1"/>
      </rPr>
      <t>before</t>
    </r>
    <r>
      <rPr>
        <sz val="11"/>
        <color theme="1"/>
        <rFont val="Times New Roman"/>
        <family val="1"/>
      </rPr>
      <t xml:space="preserve"> the </t>
    </r>
    <r>
      <rPr>
        <b/>
        <sz val="11"/>
        <color theme="1"/>
        <rFont val="Times New Roman"/>
        <family val="1"/>
      </rPr>
      <t>Blank-DO NOT DELETE OR MOVE</t>
    </r>
    <r>
      <rPr>
        <sz val="11"/>
        <color theme="1"/>
        <rFont val="Times New Roman"/>
        <family val="1"/>
      </rPr>
      <t xml:space="preserve"> tab and re-number the worksheet tab as appropriate.  
-Update the cell </t>
    </r>
    <r>
      <rPr>
        <b/>
        <sz val="11"/>
        <color theme="1"/>
        <rFont val="Times New Roman"/>
        <family val="1"/>
      </rPr>
      <t>Req / Use Case #: UC #.#</t>
    </r>
    <r>
      <rPr>
        <sz val="11"/>
        <color theme="1"/>
        <rFont val="Times New Roman"/>
        <family val="1"/>
      </rPr>
      <t xml:space="preserve"> for each worksheet.
-Add additional test case rows as required for all Use Cases for each requirement.
-To add rows use </t>
    </r>
    <r>
      <rPr>
        <b/>
        <sz val="11"/>
        <color theme="1"/>
        <rFont val="Times New Roman"/>
        <family val="1"/>
      </rPr>
      <t>Copy &amp; Insert Copied Cells</t>
    </r>
    <r>
      <rPr>
        <sz val="11"/>
        <color theme="1"/>
        <rFont val="Times New Roman"/>
        <family val="1"/>
      </rPr>
      <t xml:space="preserve"> where appropriate.  (Formulas will be automatically updated).
-If there is more than one test execution for a test case, record the number of times for the </t>
    </r>
    <r>
      <rPr>
        <b/>
        <sz val="11"/>
        <color theme="1"/>
        <rFont val="Times New Roman"/>
        <family val="1"/>
      </rPr>
      <t># of Fails</t>
    </r>
    <r>
      <rPr>
        <sz val="11"/>
        <color theme="1"/>
        <rFont val="Times New Roman"/>
        <family val="1"/>
      </rPr>
      <t xml:space="preserve"> of that test case
</t>
    </r>
    <r>
      <rPr>
        <b/>
        <sz val="12"/>
        <color theme="1"/>
        <rFont val="Times New Roman"/>
        <family val="1"/>
      </rPr>
      <t>-You can delete unnecessary worksheets (Step UC or UC tabs) and the total formulas will automatically update accordingly.</t>
    </r>
  </si>
  <si>
    <t>Step UC #.#:</t>
  </si>
  <si>
    <t>UC #.#:</t>
  </si>
  <si>
    <t xml:space="preserve">Req / Use Case #: </t>
  </si>
  <si>
    <r>
      <rPr>
        <b/>
        <i/>
        <sz val="12"/>
        <color theme="1"/>
        <rFont val="Times New Roman"/>
        <family val="1"/>
      </rPr>
      <t>Paste</t>
    </r>
    <r>
      <rPr>
        <i/>
        <sz val="12"/>
        <color theme="1"/>
        <rFont val="Times New Roman"/>
        <family val="1"/>
      </rPr>
      <t xml:space="preserve"> above this row your </t>
    </r>
    <r>
      <rPr>
        <b/>
        <i/>
        <sz val="12"/>
        <color theme="1"/>
        <rFont val="Times New Roman"/>
        <family val="1"/>
      </rPr>
      <t>Insert Copied Cells</t>
    </r>
    <r>
      <rPr>
        <i/>
        <sz val="12"/>
        <color theme="1"/>
        <rFont val="Times New Roman"/>
        <family val="1"/>
      </rPr>
      <t xml:space="preserve"> row(s)</t>
    </r>
  </si>
  <si>
    <t>Test Case 1.0
Description:</t>
  </si>
  <si>
    <t>Test Case 2.0
Description:</t>
  </si>
  <si>
    <t>Test Case 3.0 Description:</t>
  </si>
  <si>
    <t>UC 1.0</t>
  </si>
  <si>
    <t>Test Case 1.1 
Description:</t>
  </si>
  <si>
    <t>Test Case 2.0 Description:</t>
  </si>
  <si>
    <t>1. 06/15/2010
2. 06/16/2010
3. 06/17/2010</t>
  </si>
  <si>
    <t>RPM #:</t>
  </si>
  <si>
    <t>USD #:</t>
  </si>
  <si>
    <r>
      <t xml:space="preserve">-Enter the </t>
    </r>
    <r>
      <rPr>
        <i/>
        <sz val="11"/>
        <color theme="1"/>
        <rFont val="Times New Roman"/>
        <family val="1"/>
      </rPr>
      <t>project description,</t>
    </r>
    <r>
      <rPr>
        <sz val="11"/>
        <color theme="1"/>
        <rFont val="Times New Roman"/>
        <family val="1"/>
      </rPr>
      <t xml:space="preserve"> which will be automatically populated on the Summary worksheet.
-Enter the </t>
    </r>
    <r>
      <rPr>
        <b/>
        <sz val="11"/>
        <color theme="1"/>
        <rFont val="Times New Roman"/>
        <family val="1"/>
      </rPr>
      <t>RPM #</t>
    </r>
    <r>
      <rPr>
        <sz val="11"/>
        <color theme="1"/>
        <rFont val="Times New Roman"/>
        <family val="1"/>
      </rPr>
      <t xml:space="preserve"> and </t>
    </r>
    <r>
      <rPr>
        <b/>
        <sz val="11"/>
        <color theme="1"/>
        <rFont val="Times New Roman"/>
        <family val="1"/>
      </rPr>
      <t>USD #,</t>
    </r>
    <r>
      <rPr>
        <sz val="11"/>
        <color theme="1"/>
        <rFont val="Times New Roman"/>
        <family val="1"/>
      </rPr>
      <t xml:space="preserve"> which will be automatically populated in the Summary and Use Case worksheets.
-Check the applicable box after your review, add your signature and date.</t>
    </r>
  </si>
  <si>
    <t xml:space="preserve">Vanilla test  - Stock check one item and there are no failures. </t>
  </si>
  <si>
    <t xml:space="preserve">B2B Stock Check - Can be done via Call Center only.  </t>
  </si>
  <si>
    <t>Perform a Stock Check on a T4 Customer</t>
  </si>
  <si>
    <t>Test using the customer's 1st Ship-To</t>
  </si>
  <si>
    <t>Test using the customer's 2nd Ship-To</t>
  </si>
  <si>
    <t>Test a 2 line P&amp;A</t>
  </si>
  <si>
    <t>Test a 10 line P&amp;A</t>
  </si>
  <si>
    <t>Test a 55 line P&amp;A</t>
  </si>
  <si>
    <t>Test a 200 line P&amp;A</t>
  </si>
  <si>
    <t>Perform a P&amp;A for an item that has a corresponding customer cross reference and the Customer UOM has a conversion factor other than 1.</t>
  </si>
  <si>
    <t>Perform a P&amp;A where the requested quantity is in decimals.  (Call Center Only)</t>
  </si>
  <si>
    <t>Perform a P&amp;A for an item that has the pricing UOM of "M".</t>
  </si>
  <si>
    <t>Perform a P&amp;A for an item that has the pricing UOM of "CWT".</t>
  </si>
  <si>
    <t>Perform a P&amp;A for an item that has the pricing UOM of "MST".</t>
  </si>
  <si>
    <t>Perform a P&amp;A for an item that does not have contract pricing - bracket pricing will show.  Should be an item w/ 3 brackets</t>
  </si>
  <si>
    <t xml:space="preserve">Perform a test with an invalid item number  - This should be stopped in the Web Channel and Call Center.  Line Status Code of 01 would be sent from MAX if an invalid item made it through.  </t>
  </si>
  <si>
    <t xml:space="preserve">Test Header Status Code 03 -Perform a test with an invalid Ship To - This should be stopped in the Web Channel and Call Center.  Line Status Code of 03 would be sent from MAX if an P&amp;A made it through.  </t>
  </si>
  <si>
    <t>Perform a test to get Line Status Code of 06 - Item is suspended (Item Master)</t>
  </si>
  <si>
    <t xml:space="preserve">Perform a test to get Line Status Code of 08 Item Balance record missing  </t>
  </si>
  <si>
    <t xml:space="preserve">Perform a test to get Line Status Code of 07-Item is non-standard.    In ITMSTX the IMSTDI is "N" </t>
  </si>
  <si>
    <t>Perform a test to get Lines Status Code of 09 - Suspended Item Balance</t>
  </si>
  <si>
    <t xml:space="preserve">Perform a test with non-numeric requested quantity - This should be stopped in the Web Channel and Call Center.  Line Status Code of 10 would be sent from MAX if an invalid requested qty made it through.  </t>
  </si>
  <si>
    <t>General Tests:</t>
  </si>
  <si>
    <r>
      <rPr>
        <b/>
        <i/>
        <sz val="12"/>
        <color theme="1"/>
        <rFont val="Arial"/>
        <family val="2"/>
      </rPr>
      <t>Paste</t>
    </r>
    <r>
      <rPr>
        <i/>
        <sz val="12"/>
        <color theme="1"/>
        <rFont val="Arial"/>
        <family val="2"/>
      </rPr>
      <t xml:space="preserve"> above this row your </t>
    </r>
    <r>
      <rPr>
        <b/>
        <i/>
        <sz val="12"/>
        <color theme="1"/>
        <rFont val="Arial"/>
        <family val="2"/>
      </rPr>
      <t>Insert Copied Cells</t>
    </r>
    <r>
      <rPr>
        <i/>
        <sz val="12"/>
        <color theme="1"/>
        <rFont val="Arial"/>
        <family val="2"/>
      </rPr>
      <t xml:space="preserve"> row(s)</t>
    </r>
  </si>
  <si>
    <t>Data Map Tests:</t>
  </si>
  <si>
    <t xml:space="preserve">Perform a stock check for a  customer who has a transfer circle warehouse w/ 2 Day Service (3 is listed as the number of days in the Web Alternate Transfer Circle.)  Verify that the quantity available displays correctly. </t>
  </si>
  <si>
    <t>Perform a stock check for a close out item.  The stock check will be return pricing and availability information the same as a non-close out item.   (CL 1.0 - JIRA 400)</t>
  </si>
  <si>
    <t xml:space="preserve">In this test there will not be any transfer warehouses in the transfer circle for the ordering (primary) warehouse.  Verify the quantity available displays correctly.
Precondition:  The ordering warehouse will be set up to not have any transfer circle warehouses only quantities available in the primary warehouse. </t>
  </si>
  <si>
    <t xml:space="preserve">In this test there will  be 3 transfer warehouses in the transfer circle for the ordering (primary) warehouse.  Verify the quantity available displays correctly.
</t>
  </si>
  <si>
    <t xml:space="preserve">In this test there will  be 16 transfer warehouses in the transfer circle for the ordering (primary) warehouse.  Verify the quantity available displays correctly.
</t>
  </si>
  <si>
    <t>Perform a P&amp;A with no contract and no bracket pricing - List price should display for the item</t>
  </si>
  <si>
    <t>Perform P&amp;A for item with rebate to make sure the rebated cost shows</t>
  </si>
  <si>
    <t xml:space="preserve">Perform a P&amp;A for a Ship To that has a different primary warehouse than the Bill To.   P&amp;A results should return based on the Ship To transfer circle.  </t>
  </si>
  <si>
    <t xml:space="preserve">Perform a P&amp;A after the cut off times for the primary and transfer warehouses.  Verify the quantities available display in the correct categories.  </t>
  </si>
  <si>
    <t>Co#/Customer #:</t>
  </si>
  <si>
    <t xml:space="preserve">Test Case #: </t>
  </si>
  <si>
    <t>Firefox &amp; IE 8 - to T3 in MAX</t>
  </si>
  <si>
    <t>input company/customer here</t>
  </si>
  <si>
    <t xml:space="preserve">Item Number(s) used: </t>
  </si>
  <si>
    <t>Requested Quantity:</t>
  </si>
  <si>
    <t>Requested UOM:</t>
  </si>
  <si>
    <t>Ship To:</t>
  </si>
  <si>
    <t>Test:</t>
  </si>
  <si>
    <t>5156778 - MAX-NG P&amp;A QA test scripts</t>
  </si>
  <si>
    <t>input ship to here</t>
  </si>
  <si>
    <t>Enter UserId/Password used</t>
  </si>
  <si>
    <t>Vanilla test  - Stock check one item and there are no failures.  - Web Channel (WC)</t>
  </si>
  <si>
    <t>N/A</t>
  </si>
  <si>
    <t xml:space="preserve">Next Gen Performs the Stock Check and Returns results.  </t>
  </si>
  <si>
    <t xml:space="preserve">Pricing information displaying on Next Gen reflects MAX pricing information.  </t>
  </si>
  <si>
    <t>Step 4</t>
  </si>
  <si>
    <r>
      <t xml:space="preserve">In Next Gen - WC </t>
    </r>
    <r>
      <rPr>
        <b/>
        <u/>
        <sz val="11"/>
        <color theme="1"/>
        <rFont val="Arial"/>
        <family val="2"/>
      </rPr>
      <t xml:space="preserve">perform the stock check </t>
    </r>
    <r>
      <rPr>
        <sz val="11"/>
        <color theme="1"/>
        <rFont val="Arial"/>
        <family val="2"/>
      </rPr>
      <t>on Product Detail Page &amp;  MIL</t>
    </r>
  </si>
  <si>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Web Channel on Prod Detail &amp; MIL</t>
    </r>
  </si>
  <si>
    <t>Vanilla test  - Stock check one item and there are no failures.  - Call Center (CC)</t>
  </si>
  <si>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CC </t>
    </r>
  </si>
  <si>
    <t xml:space="preserve">Vanilla test  - Stock check one item and there are no failures expected. </t>
  </si>
  <si>
    <r>
      <t xml:space="preserve">In Next Gen - </t>
    </r>
    <r>
      <rPr>
        <b/>
        <u/>
        <sz val="11"/>
        <color theme="1"/>
        <rFont val="Arial"/>
        <family val="2"/>
      </rPr>
      <t xml:space="preserve">perform the stock check </t>
    </r>
    <r>
      <rPr>
        <sz val="11"/>
        <color theme="1"/>
        <rFont val="Arial"/>
        <family val="2"/>
      </rPr>
      <t xml:space="preserve"> in Call Center (Basic P&amp;A Call)</t>
    </r>
  </si>
  <si>
    <r>
      <t xml:space="preserve">In Next Gen -  </t>
    </r>
    <r>
      <rPr>
        <b/>
        <u/>
        <sz val="11"/>
        <color theme="1"/>
        <rFont val="Arial"/>
        <family val="2"/>
      </rPr>
      <t xml:space="preserve">perform the stock check </t>
    </r>
    <r>
      <rPr>
        <sz val="11"/>
        <color theme="1"/>
        <rFont val="Arial"/>
        <family val="2"/>
      </rPr>
      <t xml:space="preserve"> in Call Center (Basic P&amp;A Call)</t>
    </r>
  </si>
  <si>
    <t>Test using the customer's 1st Ship-To.  Data displays in Next Gen as in MAX for the Ship To and there are no failures expected.  - Call Center (CC)</t>
  </si>
  <si>
    <t>Test using the customer's 1st Ship-To.  Data displays in Next Gen as in MAX for the Ship To and there are no failures expected.   - Web Channel (WC)</t>
  </si>
  <si>
    <t>Test using the customer's 1st Ship-To.  Data displays in Next Gen as in MAX and there are no failures expected.   (Bill - Verify the incoming string has the correct Ship To.)</t>
  </si>
  <si>
    <t>(Bill - Verify the incoming string has the correct Ship To.)</t>
  </si>
  <si>
    <t>The incoming string has the correct Ship To.</t>
  </si>
  <si>
    <t>Test using the customer's 2nd Ship-To.  Data displays in Next Gen as in MAX and there are no failures expected.   (Bill - Verify the incoming string has the correct Ship To.)</t>
  </si>
  <si>
    <t>Test using the customer's 2nd Ship-To.  Data displays in Next Gen as in MAX for the Ship To and there are no failures expected.  - Call Center (CC)</t>
  </si>
  <si>
    <t>Test using the customer's 2nd Ship-To.  Data displays in Next Gen as in MAX for the Ship To and there are no failures expected.   - Web Channel (WC)</t>
  </si>
  <si>
    <t>Test using a customer with more than 3 Ship To's and use the last Ship To</t>
  </si>
  <si>
    <t>Test using a customer with more than 3 Ship To's and use the last Ship To Data displays in Next Gen as in MAX and there are no failures expected.   (Bill - Verify the incoming string has the correct Ship To.)</t>
  </si>
  <si>
    <t>Test using a customer with more than 3 Ship To's and use the last Ship To.  Data displays in Next Gen as in MAX for the Ship To and there are no failures expected.   - Web Channel (WC)</t>
  </si>
  <si>
    <t>Test using a customer with more than 3 Ship To's and use the last Ship To.  Data displays in Next Gen as in MAX for the Ship To and there are no failures expected.  - Call Center (CC)</t>
  </si>
  <si>
    <t>Test Header Status Code 03 -Perform a test with an invalid Ship To - This should be stopped in the Web Channel and Call Center.  Line Status Code of 03 would be sent from MAX if an P&amp;A made it through.    - Web Channel (WC)</t>
  </si>
  <si>
    <t>1b</t>
  </si>
  <si>
    <t>Delete the Ship To in MAX.</t>
  </si>
  <si>
    <r>
      <t xml:space="preserve">Pricing information Is </t>
    </r>
    <r>
      <rPr>
        <b/>
        <sz val="11"/>
        <color theme="1"/>
        <rFont val="Arial"/>
        <family val="2"/>
      </rPr>
      <t xml:space="preserve">Not </t>
    </r>
    <r>
      <rPr>
        <sz val="11"/>
        <color theme="1"/>
        <rFont val="Arial"/>
        <family val="2"/>
      </rPr>
      <t xml:space="preserve">displaying on Next Gen.  Message is displayed to customer to call customer service. </t>
    </r>
  </si>
  <si>
    <r>
      <t xml:space="preserve">Availability  information is </t>
    </r>
    <r>
      <rPr>
        <b/>
        <sz val="11"/>
        <color theme="1"/>
        <rFont val="Arial"/>
        <family val="2"/>
      </rPr>
      <t xml:space="preserve">Not </t>
    </r>
    <r>
      <rPr>
        <sz val="11"/>
        <color theme="1"/>
        <rFont val="Arial"/>
        <family val="2"/>
      </rPr>
      <t>displaying on Next Gen.</t>
    </r>
  </si>
  <si>
    <r>
      <rPr>
        <b/>
        <u/>
        <sz val="11"/>
        <color theme="1"/>
        <rFont val="Arial"/>
        <family val="2"/>
      </rPr>
      <t>Validate Pricing Information:</t>
    </r>
    <r>
      <rPr>
        <sz val="11"/>
        <color theme="1"/>
        <rFont val="Arial"/>
        <family val="2"/>
      </rPr>
      <t xml:space="preserve">
- Validate pricing information is </t>
    </r>
    <r>
      <rPr>
        <b/>
        <sz val="11"/>
        <color theme="1"/>
        <rFont val="Arial"/>
        <family val="2"/>
      </rPr>
      <t xml:space="preserve">NOT </t>
    </r>
    <r>
      <rPr>
        <sz val="11"/>
        <color theme="1"/>
        <rFont val="Arial"/>
        <family val="2"/>
      </rPr>
      <t>displayed in Call Center</t>
    </r>
  </si>
  <si>
    <r>
      <t xml:space="preserve">Pricing information Is </t>
    </r>
    <r>
      <rPr>
        <b/>
        <sz val="11"/>
        <color theme="1"/>
        <rFont val="Arial"/>
        <family val="2"/>
      </rPr>
      <t xml:space="preserve">Not </t>
    </r>
    <r>
      <rPr>
        <sz val="11"/>
        <color theme="1"/>
        <rFont val="Arial"/>
        <family val="2"/>
      </rPr>
      <t xml:space="preserve">displaying on Next Gen.  Message is displayed. </t>
    </r>
  </si>
  <si>
    <t xml:space="preserve">Availability  information displaying on Next Gen reflects MAX availability information.  </t>
  </si>
  <si>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Web Channel on Prod Detail &amp; MIL</t>
    </r>
  </si>
  <si>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CC</t>
    </r>
  </si>
  <si>
    <t xml:space="preserve">Pricing information displaying on Next Gen reflects MAX availability information.  </t>
  </si>
  <si>
    <t xml:space="preserve">Availability information displaying on Next Gen reflects MAX pricing information.  </t>
  </si>
  <si>
    <r>
      <rPr>
        <b/>
        <u/>
        <sz val="11"/>
        <color theme="1"/>
        <rFont val="Arial"/>
        <family val="2"/>
      </rPr>
      <t>Validate Availability Information:</t>
    </r>
    <r>
      <rPr>
        <sz val="11"/>
        <color theme="1"/>
        <rFont val="Arial"/>
        <family val="2"/>
      </rPr>
      <t xml:space="preserve">
- Availability  information is </t>
    </r>
    <r>
      <rPr>
        <b/>
        <sz val="11"/>
        <color theme="1"/>
        <rFont val="Arial"/>
        <family val="2"/>
      </rPr>
      <t xml:space="preserve">Not </t>
    </r>
    <r>
      <rPr>
        <sz val="11"/>
        <color theme="1"/>
        <rFont val="Arial"/>
        <family val="2"/>
      </rPr>
      <t>displayed in Web Channel on Prod Detail &amp; MIL</t>
    </r>
  </si>
  <si>
    <r>
      <rPr>
        <b/>
        <u/>
        <sz val="11"/>
        <color theme="1"/>
        <rFont val="Arial"/>
        <family val="2"/>
      </rPr>
      <t>Validate Availability Information:</t>
    </r>
    <r>
      <rPr>
        <sz val="11"/>
        <color theme="1"/>
        <rFont val="Arial"/>
        <family val="2"/>
      </rPr>
      <t xml:space="preserve">
- Availability  information is </t>
    </r>
    <r>
      <rPr>
        <b/>
        <sz val="11"/>
        <color theme="1"/>
        <rFont val="Arial"/>
        <family val="2"/>
      </rPr>
      <t xml:space="preserve">Not </t>
    </r>
    <r>
      <rPr>
        <sz val="11"/>
        <color theme="1"/>
        <rFont val="Arial"/>
        <family val="2"/>
      </rPr>
      <t>displayed in Call Center</t>
    </r>
  </si>
  <si>
    <t>USD 5156778- MAX - Next Gen P&amp;A Interface Tests- QA - July 2011</t>
  </si>
  <si>
    <t xml:space="preserve">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
  </si>
  <si>
    <t xml:space="preserve">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There are no failures expected. </t>
  </si>
  <si>
    <t>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There are no failures expected.  - Web Channel (WC)</t>
  </si>
  <si>
    <t>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There are no failures expected.   - Call Center (CC)</t>
  </si>
  <si>
    <t xml:space="preserve">Perform a P&amp;A for an item that has a corresponding customer cross reference and the Customer UOM is not a valid MAX UOM. </t>
  </si>
  <si>
    <t xml:space="preserve">Perform a P&amp;A for an item that has a corresponding customer cross reference and the Customer UOM is not a valid MAX UOM.    There are no failures expected. </t>
  </si>
  <si>
    <t>Perform a P&amp;A for an item that has a corresponding customer cross reference and the Customer UOM is not a valid MAX UOM.    There are no failures expected. Web Channel (WC)</t>
  </si>
  <si>
    <t>Perform a P&amp;A for an item that has a corresponding customer cross reference and the Customer UOM is not a valid MAX UOM.    There are no failures expected.    - Call Center (CC)</t>
  </si>
  <si>
    <t xml:space="preserve">Perform a P&amp;A for an item that has a corresponding customer cross reference and the Customer UOM has a conversion factor other than 1. There are no failures expected. </t>
  </si>
  <si>
    <t>Perform a P&amp;A for an item that has a corresponding customer cross reference and the Customer UOM has a conversion factor other than 1. There are no failures expected.  - Web Channel (WC)</t>
  </si>
  <si>
    <t>Perform a P&amp;A for an item that has a corresponding customer cross reference and the Customer UOM has a conversion factor other than 1. There are no failures expected.  - Call Center (CC)</t>
  </si>
  <si>
    <t xml:space="preserve">Perform a P&amp;A where the requested quantity is in decimals.  (Call Center Only)  No errors are expected.  </t>
  </si>
  <si>
    <t xml:space="preserve">Perform a P&amp;A for an item that has the pricing UOM of "M".  There are no failures expected. </t>
  </si>
  <si>
    <t>Perform a P&amp;A for an item that has the pricing UOM of "M".  There are no failures expected.   - Web Channel (WC)</t>
  </si>
  <si>
    <t>Perform a P&amp;A for an item that has the pricing UOM of "M".  There are no failures expected.  - Call Center (CC)</t>
  </si>
  <si>
    <r>
      <rPr>
        <b/>
        <u/>
        <sz val="11"/>
        <color theme="1"/>
        <rFont val="Arial"/>
        <family val="2"/>
      </rPr>
      <t>Record Data:</t>
    </r>
    <r>
      <rPr>
        <sz val="11"/>
        <color theme="1"/>
        <rFont val="Arial"/>
        <family val="2"/>
      </rPr>
      <t xml:space="preserve"> 
Enter the Company/Customer in row 1
Enter UserId/Password used in row 6
List Item#(s), Qty,  UOM below</t>
    </r>
  </si>
  <si>
    <r>
      <rPr>
        <b/>
        <u/>
        <sz val="11"/>
        <color theme="1"/>
        <rFont val="Arial"/>
        <family val="2"/>
      </rPr>
      <t>Record Data:</t>
    </r>
    <r>
      <rPr>
        <sz val="11"/>
        <color theme="1"/>
        <rFont val="Arial"/>
        <family val="2"/>
      </rPr>
      <t xml:space="preserve"> 
Enter the Company/Customer in row 1
Enter UserId/Password used in row 6
List Item#(s), Qty,  UOM below .</t>
    </r>
  </si>
  <si>
    <t xml:space="preserve">Perform a P&amp;A for each UOM for an item with 4 or more UOMs.  - Facility Supplies - for a customer whose Pricing Warehouse is different than its Primary Warehouse.  </t>
  </si>
  <si>
    <t xml:space="preserve">Perform a P&amp;A for each UOM for an item with 4 or more UOMs.  - Packaging - for a customer whose Pricing Warehouse is different than its Primary Warehouse.  </t>
  </si>
  <si>
    <t xml:space="preserve">Perform a P&amp;A for each UOM for an item with 4 or more UOMs.  - Paper - for a customer whose Pricing Warehouse is different than its Primary Warehouse.  </t>
  </si>
  <si>
    <t xml:space="preserve">Perform a P&amp;A for each UOM for an item with 4 or more UOMs.  - Graphics - for a customer whose Pricing Warehouse is different than its Primary Warehouse.  </t>
  </si>
  <si>
    <t xml:space="preserve">Perform a P&amp;A for an item that has the pricing UOM of "CWT".  There are no failures expected. </t>
  </si>
  <si>
    <t>Perform a P&amp;A for an item that has the pricing UOM of  "CWT".  There are no failures expected.  - Call Center (CC)</t>
  </si>
  <si>
    <t>Perform a P&amp;A for an item that has the pricing UOM of  "CWT".  There are no failures expected.   - Web Channel (WC)</t>
  </si>
  <si>
    <t>Perform a P&amp;A for an item that does not have contract pricing - bracket pricing will show.  Should be an item w/ 1 bracket.</t>
  </si>
  <si>
    <t xml:space="preserve">Perform a P&amp;A for an item that does not have contract pricing - bracket pricing will show.  Should be an item w/ 1 bracket.  There are no failures expected. </t>
  </si>
  <si>
    <t>Perform a P&amp;A for an item that does not have contract pricing - bracket pricing will show.  Should be an item w/ 1 bracket.  There are no failures expected.   - Web Channel (WC)</t>
  </si>
  <si>
    <t>Perform a P&amp;A for an item that does not have contract pricing - bracket pricing will show.  Should be an item w/ 1 bracket.  There are no failures expected.  - Call Center (CC)</t>
  </si>
  <si>
    <t xml:space="preserve">Perform a P&amp;A for an item that does not have contract pricing - bracket pricing will show.  Should be an item w/ 6 brackets.  There are no failures expected. </t>
  </si>
  <si>
    <t>Perform a P&amp;A for an item that does not have contract pricing - bracket pricing will show.  Should be an item w/ 6 brackets.  There are no failures expected.   - Web Channel (WC)</t>
  </si>
  <si>
    <t>Perform a P&amp;A for an item that does not have contract pricing - bracket pricing will show.  Should be an item w/ 6 brackets.  There are no failures expected.  - Call Center (CC)</t>
  </si>
  <si>
    <t>Perform a test to get Line Status Code of 04-Overflow error (UOM/Price Conversion)   Any Quantity or price calculation that's unsuccessful)  (use item 2001015 and order 10,000 cartons for example)</t>
  </si>
  <si>
    <t>Verify that entry can not be made for larger than the MAX Interface size for the following fields:
Requested Quantity (10,3 = 7 whole and 3 decimals)
Requested Quantity UOM (3)
Item number (15)</t>
  </si>
  <si>
    <t>Perform a P&amp;A for Direct, Indirect, Warehouse performed together</t>
  </si>
  <si>
    <t xml:space="preserve">Perform a stock check for a  customer who has a transfer circle warehouse w/ 1Day Service (2 is listed as the number of days in the Web Alternate Transfer Circle.)  Verify that the quantity available displays correctly. </t>
  </si>
  <si>
    <t xml:space="preserve">Perform a stock check for a  customer who has a transfer circle warehouse w/ 1 Day Service (2 is listed as the number of days in the Web Alternate Transfer Circle.)  Verify that the quantity available displays correctly.  There are no failures expected. </t>
  </si>
  <si>
    <t>Perform a stock check for a  customer who has a transfer circle warehouse w/ 1 Day Service (2 is listed as the number of days in the Web Alternate Transfer Circle.)  Verify that the quantity available displays correctly.  There are no failures expected. - Web Channel (WC)</t>
  </si>
  <si>
    <t>Perform a stock check for a  customer who has a transfer circle warehouse w/ 1 Day Service (2 is listed as the number of days in the Web Alternate Transfer Circle.)  Verify that the quantity available displays correctly.  There are no failures expected.</t>
  </si>
  <si>
    <t>Perform a stock check for a  customer who has a transfer circle warehouse w/ 2 Day Service (3 is listed as the number of days in the Web Alternate Transfer Circle.)  Verify that the quantity available displays correctly. There are no failures expected. - Web Channel (WC)</t>
  </si>
  <si>
    <t>Perform a stock check for a  customer who has a transfer circle warehouse w/ 2 Day Service (3 is listed as the number of days in the Web Alternate Transfer Circle.)  Verify that the quantity available displays correctly.  There are no failures expected. - Call Center</t>
  </si>
  <si>
    <t>In this test there will  be 3 transfer warehouses in the transfer circle for the ordering (primary) warehouse.  Verify the quantity available displays correctly.</t>
  </si>
  <si>
    <t xml:space="preserve">In this test there will  be 3 transfer warehouses in the transfer circle for the ordering (primary) warehouse.  Verify the quantity available displays correctly. - Web Channel (WC)
</t>
  </si>
  <si>
    <t xml:space="preserve">In this test there will  be 3 transfer warehouses in the transfer circle for the ordering (primary) warehouse.  Verify the quantity available displays correctly. - Call Center
</t>
  </si>
  <si>
    <t xml:space="preserve">In this test there will  be 16 transfer warehouses in the transfer circle for the ordering (primary) warehouse.  Verify the quantity available displays correctly.
 - Web Channel (WC)
</t>
  </si>
  <si>
    <t xml:space="preserve">In this test there will  be 16 transfer warehouses in the transfer circle for the ordering (primary) warehouse.  Verify the quantity available displays correctly.  - Call Center
</t>
  </si>
  <si>
    <t xml:space="preserve">Perform a P&amp;A when the order multiple is incorrect.  MAX sends the correct quantities available. </t>
  </si>
  <si>
    <t xml:space="preserve">Perform a P&amp;A when the order multiple is incorrect.  MAX sends the correct quantities available. 
</t>
  </si>
  <si>
    <t xml:space="preserve">Perform a P&amp;A when the order multiple is incorrect.  MAX sends the correct quantities available. 
 - Web Channel (WC)
</t>
  </si>
  <si>
    <t xml:space="preserve">Perform a P&amp;A when the order multiple is incorrect.  MAX sends the correct quantities available.   - Call Center
</t>
  </si>
  <si>
    <t xml:space="preserve">Perform P&amp;A for item with rebate to make sure the rebated cost shows
</t>
  </si>
  <si>
    <t xml:space="preserve">Perform P&amp;A for item with rebate to make sure the rebated cost shows
 - Web Channel (WC)
</t>
  </si>
  <si>
    <t xml:space="preserve">Perform P&amp;A for item with rebate to make sure the rebated cost shows  - Call Center
</t>
  </si>
  <si>
    <t xml:space="preserve">Perform P&amp;A for customer who has Quantity break pricing set up in MAX but order something other than the bracket starting amount.   
for example:  customer #60/6800068 Raff -- item #2036204 - order 2 ctn
pricing is set up -- less or equal to 1 ctn = 3 ctn bracket (57.84) AND Greater than 1 ctn = 5 ctn bracket (56.19)
</t>
  </si>
  <si>
    <t xml:space="preserve">Perform P&amp;A for customer who has Quantity break pricing set up in MAX but order something other than the bracket starting amount.   
for example:  customer #60/6800068 Raff -- item #2036204 - order 2 ctn
pricing is set up -- less or equal to 1 ctn = 3 ctn bracket (57.84) AND Greater than 1 ctn = 5 ctn bracket (56.19)
 - Web Channel (WC)
</t>
  </si>
  <si>
    <t xml:space="preserve">Perform P&amp;A for customer who has Quantity break pricing set up in MAX but order something other than the bracket starting amount.   
for example:  customer #60/6800068 Raff -- item #2036204 - order 2 ctn
pricing is set up -- less or equal to 1 ctn = 3 ctn bracket (57.84) AND Greater than 1 ctn = 5 ctn bracket (56.19)  - Call Center
</t>
  </si>
  <si>
    <t>Perform P&amp;A for customer who has Quantity break pricing set up in MAX but order something other than the bracket starting amount.   
for example:  customer #60/6800068 Raff -- item #2036204 - order 2 ctn
pricing is set up -- less or equal to 1 ctn = 3 ctn bracket (57.84) AND Greater than 1 ctn = 5 ctn bracket (56.19)</t>
  </si>
  <si>
    <t xml:space="preserve">Verify a Suspended Ship To  will return P&amp;A </t>
  </si>
  <si>
    <t xml:space="preserve">Verify a Suspended Ship To  will return P&amp;A 
</t>
  </si>
  <si>
    <t xml:space="preserve">Verify a Suspended Ship To  will return P&amp;A 
 - Web Channel (WC)
</t>
  </si>
  <si>
    <t xml:space="preserve">Verify a Suspended Ship To  will return P&amp;A   - Call Center
</t>
  </si>
  <si>
    <t xml:space="preserve">Perform a P&amp;A for a Ship To that has a different primary warehouse than the Bill To.   P&amp;A results should return based on the Ship To transfer circle.
</t>
  </si>
  <si>
    <t xml:space="preserve">Perform a P&amp;A for a Ship To that has a different primary warehouse than the Bill To.   P&amp;A results should return based on the Ship To transfer circle. - Web Channel (WC)
</t>
  </si>
  <si>
    <t xml:space="preserve">Perform a P&amp;A for a Ship To that has a different primary warehouse than the Bill To.   P&amp;A results should return based on the Ship To transfer circle.  - Call Center
</t>
  </si>
  <si>
    <t xml:space="preserve">Perform a P&amp;A after the cut off times for the primary and transfer warehouses.  Verify the quantities available display in the correct categories.  
</t>
  </si>
  <si>
    <t xml:space="preserve">Perform a P&amp;A after the cut off times for the primary and transfer warehouses.  Verify the quantities available display in the correct categories.  - Web Channel (WC)
</t>
  </si>
  <si>
    <t xml:space="preserve">Perform a P&amp;A after the cut off times for the primary and transfer warehouses.  Verify the quantities available display in the correct categories.    - Call Center
</t>
  </si>
  <si>
    <t xml:space="preserve">Perform a P&amp;A for each UOM for an item with 4 or more UOMs.  - Facility Supplies - for a customer whose Pricing Warehouse is different than its Primary Warehouse.   - Call Center
</t>
  </si>
  <si>
    <t xml:space="preserve">Perform a P&amp;A for each UOM for an item with 4 or more UOMs.  - Facility Supplies - for a customer whose Pricing Warehouse is different than its Primary Warehouse.   - Web Channel (WC)
</t>
  </si>
  <si>
    <t xml:space="preserve">Perform a P&amp;A for each UOM for an item with 4 or more UOMs.  - Packaging - for a customer whose Pricing Warehouse is different than its Primary Warehouse.     - Web Channel (WC)
</t>
  </si>
  <si>
    <t xml:space="preserve">Perform a P&amp;A for each UOM for an item with 4 or more UOMs.  - Packaging - for a customer whose Pricing Warehouse is different than its Primary Warehouse.    - Call Center
</t>
  </si>
  <si>
    <t xml:space="preserve">Perform a P&amp;A for each UOM for an item with 4 or more UOMs.  - Graphics - for a customer whose Pricing Warehouse is different than its Primary Warehouse.     - Web Channel (WC)
</t>
  </si>
  <si>
    <t xml:space="preserve">Perform a P&amp;A for each UOM for an item with 4 or more UOMs.  - Graphics - for a customer whose Pricing Warehouse is different than its Primary Warehouse.     - Call Center
</t>
  </si>
  <si>
    <t xml:space="preserve">Perform a P&amp;A for each UOM for an item with 4 or more UOMs.  - Paper - for a customer whose Pricing Warehouse is different than its Primary Warehouse.   </t>
  </si>
  <si>
    <t xml:space="preserve">Perform a P&amp;A for each UOM for an item with 4 or more UOMs.  - Paper - for a customer whose Pricing Warehouse is different than its Primary Warehouse.  - Call Center
</t>
  </si>
  <si>
    <t xml:space="preserve">Perform a P&amp;A for each UOM for an item with 4 or more UOMs.  - Paper - for a customer whose Pricing Warehouse is different than its Primary Warehouse.   - Web Channel (WC)
</t>
  </si>
  <si>
    <t>IE 8 - to T3 in MAX</t>
  </si>
  <si>
    <t>bbp001 / ship to 000001 / Password1</t>
  </si>
  <si>
    <t>sheet</t>
  </si>
  <si>
    <r>
      <t xml:space="preserve">In Next Gen - WC </t>
    </r>
    <r>
      <rPr>
        <b/>
        <u/>
        <sz val="11"/>
        <color theme="1"/>
        <rFont val="Arial"/>
        <family val="2"/>
      </rPr>
      <t xml:space="preserve">perform the stock check </t>
    </r>
    <r>
      <rPr>
        <sz val="11"/>
        <color theme="1"/>
        <rFont val="Arial"/>
        <family val="2"/>
      </rPr>
      <t>on Product Detail Page</t>
    </r>
  </si>
  <si>
    <t>90_M-0004010326-000</t>
  </si>
  <si>
    <t>90_M-0004010326-000001</t>
  </si>
  <si>
    <t>sheets</t>
  </si>
  <si>
    <t>skid</t>
  </si>
  <si>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Web Channel on Prod Detail</t>
    </r>
  </si>
  <si>
    <t xml:space="preserve">Pricing in MAX and WC are not displaying the same.  WC is not rounding to the 5 decimal, and MAX is.  Price in WC = 273.17240 per thousand and the price in MAX is 273.17241 per thousand. </t>
  </si>
  <si>
    <t>Pricing in MAX and CC are not displaying the same. Item cost in CC is 89.69999 and the cost in MAX is /CWT, and MAX is.89.70000/CWT</t>
  </si>
  <si>
    <t>12_M-0000303739-000</t>
  </si>
  <si>
    <t>12_M-0000303739-000001</t>
  </si>
  <si>
    <r>
      <t xml:space="preserve">In Next Gen - WC </t>
    </r>
    <r>
      <rPr>
        <b/>
        <u/>
        <sz val="11"/>
        <color theme="1"/>
        <rFont val="Arial"/>
        <family val="2"/>
      </rPr>
      <t xml:space="preserve">perform the stock check </t>
    </r>
    <r>
      <rPr>
        <sz val="11"/>
        <color theme="1"/>
        <rFont val="Arial"/>
        <family val="2"/>
      </rPr>
      <t xml:space="preserve">on Product Detail Page </t>
    </r>
  </si>
  <si>
    <t>carton</t>
  </si>
  <si>
    <t>As Expected</t>
  </si>
  <si>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Web Channel on Prod Detail </t>
    </r>
  </si>
  <si>
    <t>as Expected</t>
  </si>
  <si>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Web Channel on Prod Detail </t>
    </r>
  </si>
  <si>
    <t>package</t>
  </si>
  <si>
    <t>90_M-0001190060-000</t>
  </si>
  <si>
    <t>90_M-0001190060-000001</t>
  </si>
  <si>
    <t>bps001 Password1 / Ship To 000001</t>
  </si>
  <si>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Web Channel on Prod Detail</t>
    </r>
  </si>
  <si>
    <t>2028062 / 2028062 - MAX and Customer Part number are the same</t>
  </si>
  <si>
    <t>1787722 / 527046 - MAX and Customer Part number are different</t>
  </si>
  <si>
    <t>2255602 MAX # / 5281576 Customer #</t>
  </si>
  <si>
    <t>When entering a customer part number in Call Center it is not recognizing the item #</t>
  </si>
  <si>
    <t>12 (3)</t>
  </si>
  <si>
    <t>12 (2)</t>
  </si>
  <si>
    <t xml:space="preserve">Perform a P&amp;A for an item that was searched by customer part number (a valid customer part number exists in MAX). This customer part number and MAX item are different, and the customer item # is NOT a valid MAX item #  Confirm the P&amp;A is sent based on the valid legacy number for the customer part number.  </t>
  </si>
  <si>
    <t xml:space="preserve">Perform a P&amp;A for an item that was searched by customer part number (a valid customer part number exists in MAX). This customer part number is a MAX item # but not the same item as the MAX item # being tested. Confirm the P&amp;A is sent based on the valid legacy number for the customer part number.  </t>
  </si>
  <si>
    <t>Perform a P&amp;A for an item that was searched by customer part number (a valid customer part number exists in MAX). This customer part number and MAX item are different, and the customer item # is NOT a valid MAX item #  Confirm the P&amp;A is sent based on the valid legacy number for the customer part number.   - Web Channel (WC)</t>
  </si>
  <si>
    <t>Perform a P&amp;A for an item that was searched by customer part number (a valid customer part number exists in MAX). This customer part number and MAX item are different, and the customer item # is NOT a valid MAX item #  Confirm the P&amp;A is sent based on the valid legacy number for the customer part number.     - Call Center (CC)</t>
  </si>
  <si>
    <t>Perform a P&amp;A for an item that was searched by customer part number (a valid customer part number exists in MAX). This customer part number is a MAX item # but not the same item as the MAX item # being tested. Confirm the P&amp;A is sent based on the valid legacy number for the customer part number.    - Web Channel (WC)</t>
  </si>
  <si>
    <t>Perform a P&amp;A for an item that was searched by customer part number (a valid customer part number exists in MAX). This customer part number is a MAX item # but not the same item as the MAX item # being tested. Confirm the P&amp;A is sent based on the valid legacy number for the customer part number.     - Call Center (CC)</t>
  </si>
  <si>
    <t xml:space="preserve">Perform a P&amp;A for an item that was searched by customer part number (a valid customer part number exists in MAX). This customer part number is a MAX item # but not the same item as the MAX item # being tested. Confirm the P&amp;A is sent based on the valid legacy number for the customer part number.     There are no failures expected. </t>
  </si>
  <si>
    <t>each</t>
  </si>
  <si>
    <t>Bottles</t>
  </si>
  <si>
    <t>Customer #527046 / MAX #1787722</t>
  </si>
  <si>
    <t xml:space="preserve"> IE 8 - to T3 in MAX</t>
  </si>
  <si>
    <t>Cartons</t>
  </si>
  <si>
    <t>ecm001 / Password1 / ship to 000001</t>
  </si>
  <si>
    <t>the QOH field in Call Center is not wide enough to display the entire QOH.  Should be 202500 sheets and we are seeing 20250 sheets in Call Center</t>
  </si>
  <si>
    <t>90_M-0004010326-000002</t>
  </si>
  <si>
    <t>bbp001 / Password1 / ship to #2</t>
  </si>
  <si>
    <t>Roll</t>
  </si>
  <si>
    <t>Rolls</t>
  </si>
  <si>
    <t>90_M-0004010326-000008</t>
  </si>
  <si>
    <t>Sleeves</t>
  </si>
  <si>
    <t>90_M-0001018921-000</t>
  </si>
  <si>
    <r>
      <rPr>
        <b/>
        <u/>
        <sz val="11"/>
        <color theme="1"/>
        <rFont val="Arial"/>
        <family val="2"/>
      </rPr>
      <t>Validate Pricing Information:</t>
    </r>
    <r>
      <rPr>
        <sz val="11"/>
        <color theme="1"/>
        <rFont val="Arial"/>
        <family val="2"/>
      </rPr>
      <t xml:space="preserve">
- Validate pricing information is </t>
    </r>
    <r>
      <rPr>
        <b/>
        <sz val="11"/>
        <color theme="1"/>
        <rFont val="Arial"/>
        <family val="2"/>
      </rPr>
      <t xml:space="preserve">NOT </t>
    </r>
    <r>
      <rPr>
        <sz val="11"/>
        <color theme="1"/>
        <rFont val="Arial"/>
        <family val="2"/>
      </rPr>
      <t>displayed in Web Channel on Prod Detail</t>
    </r>
  </si>
  <si>
    <t>lpi008 / Password1 / Ship to #222</t>
  </si>
  <si>
    <t>90_M-0001018921-000222</t>
  </si>
  <si>
    <t>As Expected…  The Call Center error message was not clear on what the exception is, would like to see more details in the description such as - Unknown Line Error - Ship to not valid</t>
  </si>
  <si>
    <t xml:space="preserve">When entering a "customer part" number in Call Center it is not recognizing the item #, you must enter the xpedx part number and the customer part # in order to get data.  </t>
  </si>
  <si>
    <t>bbp001 / Password1 / ship to #1</t>
  </si>
  <si>
    <t>cartons</t>
  </si>
  <si>
    <t>sets</t>
  </si>
  <si>
    <t>M sets</t>
  </si>
  <si>
    <t xml:space="preserve"> </t>
  </si>
  <si>
    <t>labels</t>
  </si>
  <si>
    <t xml:space="preserve">Perform a P&amp;A for each UOM for an item with 3or more UOMs.  - Facility Supplies - for a customer whose Pricing Warehouse is different than its Primary Warehouse.  </t>
  </si>
  <si>
    <t>Pair</t>
  </si>
  <si>
    <t>Dozen</t>
  </si>
  <si>
    <t>Gallons</t>
  </si>
  <si>
    <t>Each</t>
  </si>
  <si>
    <t>bbp001 / Password1 / ship to address #1</t>
  </si>
  <si>
    <t>90_M-0001190061-000</t>
  </si>
  <si>
    <t>90_M-0001190061-000011</t>
  </si>
  <si>
    <t>bps001 / Password1 / shipt to #11</t>
  </si>
  <si>
    <t>90_M-0001018921-000001</t>
  </si>
  <si>
    <t>lpi001 / Password1 / ship to #1</t>
  </si>
  <si>
    <t>lpi001 / Password1</t>
  </si>
  <si>
    <t>Carton</t>
  </si>
  <si>
    <t xml:space="preserve">Perform a P&amp;A with no contract and no bracket pricing -  List price should display.
</t>
  </si>
  <si>
    <t xml:space="preserve">Perform a P&amp;A with no contract and no bracket pricing -  List price should display.  Verify the quantity available displays correctly.
 - Web Channel (WC)
</t>
  </si>
  <si>
    <t>IE8 - to T3 in MAX</t>
  </si>
  <si>
    <t>bps001/Password1</t>
  </si>
  <si>
    <t xml:space="preserve">In this test there will  be 13 transfer warehouses in the transfer circle for the ordering (primary) warehouse.  Verify the quantity available displays correctly.
</t>
  </si>
  <si>
    <t>roll</t>
  </si>
  <si>
    <t>bbp001 / Password1</t>
  </si>
  <si>
    <t>Not Started</t>
  </si>
  <si>
    <t>`</t>
  </si>
  <si>
    <t>As Expected - Note: Cost in Call center is $28.16419  and MAX Cost is 28.16420</t>
  </si>
  <si>
    <t>Perform a P&amp;A for an item that does not have contract pricing - bracket pricing will show.  Should be an item w/ 6 brackets (used 5 bracket - no 6 bracket available)</t>
  </si>
  <si>
    <t>Team 1 Not testing</t>
  </si>
  <si>
    <r>
      <t xml:space="preserve">The price on the CC is showing $0.11 per thousand for quantities below 5 cartons and $2.39 for quantities 5 cartons and above.  The price in MAX is $2.39 for all quantities. 
</t>
    </r>
    <r>
      <rPr>
        <sz val="11"/>
        <color rgb="FFFF0000"/>
        <rFont val="Arial"/>
        <family val="2"/>
      </rPr>
      <t xml:space="preserve">This issue also exists in current xpedx.com.  </t>
    </r>
    <r>
      <rPr>
        <sz val="11"/>
        <color rgb="FF0070C0"/>
        <rFont val="Arial"/>
        <family val="2"/>
      </rPr>
      <t>JIRA 2408 corrected the issue identified here - Test passes - dh 8/3/11.</t>
    </r>
  </si>
  <si>
    <r>
      <t xml:space="preserve">The price on the WC is showing $0.11 per thousand for quantities below 5 cartons and $2.39 for quantities 5 cartons and above.  The price in MAX is $2.39 for all quantities. 
</t>
    </r>
    <r>
      <rPr>
        <sz val="11"/>
        <color rgb="FFFF0000"/>
        <rFont val="Arial"/>
        <family val="2"/>
      </rPr>
      <t>This issue also exists in current xpedx.com. JIRA 2408 corrected the issue identified here - Test passes - dh 8/3/11.</t>
    </r>
  </si>
  <si>
    <t>updated 8/3/11 - dh</t>
  </si>
  <si>
    <t>Tested by Team 2</t>
  </si>
  <si>
    <t>CC not rep-populating the UOM after update, but x-ref is correct.</t>
  </si>
  <si>
    <r>
      <t>When entering a customer part number in Call Center it is not recognizing the item #</t>
    </r>
    <r>
      <rPr>
        <sz val="11"/>
        <color rgb="FFFF0000"/>
        <rFont val="Arial"/>
        <family val="2"/>
      </rPr>
      <t xml:space="preserve"> (Retested on 8/3/11 - CC not consistent with UOM.)</t>
    </r>
  </si>
  <si>
    <t>Passed with exception</t>
  </si>
  <si>
    <t>JIRA opened for this issue.</t>
  </si>
  <si>
    <t>updated 08/03/11 - dh (cannot enter an order for T4 customers in CC at this time.</t>
  </si>
</sst>
</file>

<file path=xl/styles.xml><?xml version="1.0" encoding="utf-8"?>
<styleSheet xmlns="http://schemas.openxmlformats.org/spreadsheetml/2006/main">
  <fonts count="40">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b/>
      <sz val="9"/>
      <color theme="1"/>
      <name val="Times New Roman"/>
      <family val="1"/>
    </font>
    <font>
      <b/>
      <sz val="12"/>
      <color theme="1"/>
      <name val="Times New Roman"/>
      <family val="1"/>
    </font>
    <font>
      <b/>
      <sz val="11"/>
      <color theme="1"/>
      <name val="Times New Roman"/>
      <family val="1"/>
    </font>
    <font>
      <sz val="11"/>
      <color theme="1"/>
      <name val="Times New Roman"/>
      <family val="1"/>
    </font>
    <font>
      <i/>
      <u/>
      <sz val="11"/>
      <color theme="1"/>
      <name val="Calibri"/>
      <family val="2"/>
      <scheme val="minor"/>
    </font>
    <font>
      <vertAlign val="superscript"/>
      <sz val="11"/>
      <color theme="1"/>
      <name val="Times New Roman"/>
      <family val="1"/>
    </font>
    <font>
      <u/>
      <sz val="11"/>
      <color theme="1"/>
      <name val="Times New Roman"/>
      <family val="1"/>
    </font>
    <font>
      <b/>
      <sz val="16"/>
      <color theme="1"/>
      <name val="Wingdings"/>
      <charset val="2"/>
    </font>
    <font>
      <i/>
      <sz val="11"/>
      <color theme="1"/>
      <name val="Times New Roman"/>
      <family val="1"/>
    </font>
    <font>
      <sz val="11"/>
      <color theme="1"/>
      <name val="Calibri"/>
      <family val="2"/>
      <scheme val="minor"/>
    </font>
    <font>
      <sz val="18"/>
      <color theme="1"/>
      <name val="Times New Roman"/>
      <family val="1"/>
    </font>
    <font>
      <b/>
      <sz val="14"/>
      <color theme="1"/>
      <name val="Times New Roman"/>
      <family val="1"/>
    </font>
    <font>
      <b/>
      <sz val="22"/>
      <color rgb="FFFF0000"/>
      <name val="Calibri"/>
      <family val="2"/>
      <scheme val="minor"/>
    </font>
    <font>
      <b/>
      <sz val="16"/>
      <color theme="1"/>
      <name val="Times New Roman"/>
      <family val="1"/>
    </font>
    <font>
      <sz val="8"/>
      <color indexed="81"/>
      <name val="Tahoma"/>
      <family val="2"/>
    </font>
    <font>
      <b/>
      <sz val="8"/>
      <color indexed="81"/>
      <name val="Tahoma"/>
      <family val="2"/>
    </font>
    <font>
      <b/>
      <sz val="8"/>
      <color indexed="10"/>
      <name val="Tahoma"/>
      <family val="2"/>
    </font>
    <font>
      <b/>
      <u/>
      <sz val="8"/>
      <color indexed="81"/>
      <name val="Tahoma"/>
      <family val="2"/>
    </font>
    <font>
      <b/>
      <sz val="36"/>
      <color theme="1"/>
      <name val="Times New Roman"/>
      <family val="1"/>
    </font>
    <font>
      <i/>
      <sz val="12"/>
      <color theme="1"/>
      <name val="Times New Roman"/>
      <family val="1"/>
    </font>
    <font>
      <b/>
      <i/>
      <sz val="12"/>
      <color theme="1"/>
      <name val="Times New Roman"/>
      <family val="1"/>
    </font>
    <font>
      <b/>
      <sz val="26"/>
      <color theme="1"/>
      <name val="Times New Roman"/>
      <family val="1"/>
    </font>
    <font>
      <b/>
      <sz val="28"/>
      <color theme="1"/>
      <name val="Times New Roman"/>
      <family val="1"/>
    </font>
    <font>
      <i/>
      <sz val="11"/>
      <color theme="1"/>
      <name val="Arial"/>
      <family val="2"/>
    </font>
    <font>
      <sz val="11"/>
      <color theme="1"/>
      <name val="Arial"/>
      <family val="2"/>
    </font>
    <font>
      <b/>
      <sz val="11"/>
      <color theme="1"/>
      <name val="Arial"/>
      <family val="2"/>
    </font>
    <font>
      <b/>
      <sz val="11"/>
      <color rgb="FF000000"/>
      <name val="Arial"/>
      <family val="2"/>
    </font>
    <font>
      <b/>
      <sz val="14"/>
      <color theme="1"/>
      <name val="Arial"/>
      <family val="2"/>
    </font>
    <font>
      <i/>
      <sz val="12"/>
      <color theme="1"/>
      <name val="Arial"/>
      <family val="2"/>
    </font>
    <font>
      <b/>
      <i/>
      <sz val="12"/>
      <color theme="1"/>
      <name val="Arial"/>
      <family val="2"/>
    </font>
    <font>
      <sz val="18"/>
      <color theme="1"/>
      <name val="Arial"/>
      <family val="2"/>
    </font>
    <font>
      <b/>
      <u/>
      <sz val="11"/>
      <color theme="1"/>
      <name val="Arial"/>
      <family val="2"/>
    </font>
    <font>
      <sz val="11"/>
      <color rgb="FFFF0000"/>
      <name val="Arial"/>
      <family val="2"/>
    </font>
    <font>
      <sz val="11"/>
      <name val="Arial"/>
      <family val="2"/>
    </font>
    <font>
      <sz val="11"/>
      <color rgb="FF0070C0"/>
      <name val="Arial"/>
      <family val="2"/>
    </font>
  </fonts>
  <fills count="13">
    <fill>
      <patternFill patternType="none"/>
    </fill>
    <fill>
      <patternFill patternType="gray125"/>
    </fill>
    <fill>
      <patternFill patternType="solid">
        <fgColor theme="0" tint="-0.249977111117893"/>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rgb="FFD9D9D9"/>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top/>
      <bottom style="medium">
        <color indexed="64"/>
      </bottom>
      <diagonal/>
    </border>
  </borders>
  <cellStyleXfs count="3">
    <xf numFmtId="0" fontId="0" fillId="0" borderId="0"/>
    <xf numFmtId="9" fontId="14" fillId="0" borderId="0" applyFont="0" applyFill="0" applyBorder="0" applyAlignment="0" applyProtection="0"/>
    <xf numFmtId="0" fontId="14" fillId="0" borderId="0"/>
  </cellStyleXfs>
  <cellXfs count="391">
    <xf numFmtId="0" fontId="0" fillId="0" borderId="0" xfId="0"/>
    <xf numFmtId="0" fontId="5" fillId="0" borderId="0" xfId="0" applyFont="1" applyAlignment="1">
      <alignment horizontal="left"/>
    </xf>
    <xf numFmtId="0" fontId="8" fillId="0" borderId="0" xfId="0" applyFont="1" applyAlignment="1">
      <alignment horizontal="center"/>
    </xf>
    <xf numFmtId="0" fontId="8" fillId="0" borderId="0" xfId="0" applyFont="1" applyAlignment="1">
      <alignment horizontal="left"/>
    </xf>
    <xf numFmtId="0" fontId="7" fillId="0" borderId="0" xfId="0" applyFont="1" applyAlignment="1">
      <alignment horizontal="left"/>
    </xf>
    <xf numFmtId="0" fontId="0" fillId="0" borderId="0" xfId="0" applyFont="1" applyAlignment="1">
      <alignment horizontal="center"/>
    </xf>
    <xf numFmtId="0" fontId="0" fillId="0" borderId="0" xfId="0" applyFont="1" applyAlignment="1">
      <alignment horizontal="left" vertical="top" wrapText="1"/>
    </xf>
    <xf numFmtId="0" fontId="0" fillId="0" borderId="0" xfId="0" applyFont="1" applyAlignment="1">
      <alignment horizontal="left"/>
    </xf>
    <xf numFmtId="0" fontId="7" fillId="0" borderId="0" xfId="0" applyFont="1" applyAlignment="1"/>
    <xf numFmtId="0" fontId="10" fillId="0" borderId="0" xfId="0" applyFont="1" applyAlignment="1">
      <alignment horizontal="left"/>
    </xf>
    <xf numFmtId="0" fontId="8" fillId="0" borderId="0" xfId="0" applyFont="1"/>
    <xf numFmtId="14" fontId="8" fillId="0" borderId="0" xfId="0" applyNumberFormat="1" applyFont="1"/>
    <xf numFmtId="0" fontId="8" fillId="0" borderId="0" xfId="0" applyFont="1" applyAlignment="1">
      <alignment horizontal="center" vertical="top" wrapText="1"/>
    </xf>
    <xf numFmtId="0" fontId="8" fillId="0" borderId="0" xfId="0" applyFont="1" applyBorder="1"/>
    <xf numFmtId="0" fontId="5" fillId="0" borderId="0" xfId="0" applyFont="1" applyAlignment="1"/>
    <xf numFmtId="0" fontId="8" fillId="0" borderId="0" xfId="0" applyFont="1" applyBorder="1" applyAlignment="1">
      <alignment wrapText="1"/>
    </xf>
    <xf numFmtId="0" fontId="8" fillId="0" borderId="0" xfId="0" applyFont="1" applyAlignment="1">
      <alignment wrapText="1"/>
    </xf>
    <xf numFmtId="0" fontId="8" fillId="0" borderId="0" xfId="0" applyFont="1" applyAlignment="1">
      <alignment horizontal="center" wrapText="1"/>
    </xf>
    <xf numFmtId="0" fontId="5" fillId="0" borderId="8" xfId="0" applyFont="1" applyBorder="1" applyAlignment="1">
      <alignment horizontal="left"/>
    </xf>
    <xf numFmtId="0" fontId="8" fillId="0" borderId="0" xfId="0" applyFont="1" applyAlignment="1">
      <alignment horizontal="center" vertical="center"/>
    </xf>
    <xf numFmtId="0" fontId="8" fillId="0" borderId="0" xfId="0" applyFont="1" applyAlignment="1" applyProtection="1">
      <alignment horizontal="center" vertical="top" wrapText="1"/>
      <protection locked="0"/>
    </xf>
    <xf numFmtId="0" fontId="8" fillId="0" borderId="0" xfId="0" applyFont="1" applyProtection="1">
      <protection locked="0"/>
    </xf>
    <xf numFmtId="0" fontId="17" fillId="4" borderId="0" xfId="0" applyFont="1" applyFill="1"/>
    <xf numFmtId="0" fontId="8" fillId="0" borderId="0" xfId="0" applyFont="1" applyAlignment="1">
      <alignment horizontal="left" indent="1"/>
    </xf>
    <xf numFmtId="0" fontId="18" fillId="4" borderId="0" xfId="0" applyFont="1" applyFill="1" applyBorder="1" applyAlignment="1">
      <alignment horizontal="left"/>
    </xf>
    <xf numFmtId="0" fontId="8" fillId="0" borderId="0" xfId="0" applyFont="1" applyBorder="1" applyAlignment="1" applyProtection="1">
      <alignment horizontal="left"/>
      <protection locked="0"/>
    </xf>
    <xf numFmtId="0" fontId="8" fillId="0" borderId="7" xfId="0" applyFont="1" applyBorder="1" applyAlignment="1" applyProtection="1">
      <alignment horizontal="left"/>
      <protection locked="0"/>
    </xf>
    <xf numFmtId="0" fontId="8" fillId="0" borderId="0" xfId="0" applyFont="1" applyAlignment="1" applyProtection="1">
      <alignment horizontal="right"/>
      <protection locked="0"/>
    </xf>
    <xf numFmtId="0" fontId="0" fillId="0" borderId="0" xfId="0" applyProtection="1">
      <protection locked="0"/>
    </xf>
    <xf numFmtId="0" fontId="0" fillId="0" borderId="0" xfId="0" applyFont="1" applyAlignment="1" applyProtection="1">
      <alignment horizontal="left"/>
      <protection locked="0"/>
    </xf>
    <xf numFmtId="0" fontId="7" fillId="0" borderId="0" xfId="0" applyFont="1" applyAlignment="1" applyProtection="1">
      <alignment horizontal="left"/>
      <protection locked="0"/>
    </xf>
    <xf numFmtId="0" fontId="8" fillId="0" borderId="0" xfId="0" applyFont="1" applyAlignment="1" applyProtection="1">
      <alignment horizontal="left" wrapText="1"/>
      <protection locked="0"/>
    </xf>
    <xf numFmtId="0" fontId="8" fillId="0" borderId="0" xfId="0" applyFont="1" applyAlignment="1" applyProtection="1">
      <alignment horizontal="left"/>
      <protection locked="0"/>
    </xf>
    <xf numFmtId="0" fontId="8" fillId="0" borderId="0" xfId="0" applyFont="1" applyBorder="1" applyAlignment="1">
      <alignment vertical="top" wrapText="1"/>
    </xf>
    <xf numFmtId="0" fontId="8" fillId="4" borderId="0" xfId="0" applyFont="1" applyFill="1" applyAlignment="1">
      <alignment horizontal="center" vertical="top"/>
    </xf>
    <xf numFmtId="0" fontId="8" fillId="0" borderId="0" xfId="0" applyFont="1" applyBorder="1" applyAlignment="1">
      <alignment vertical="top"/>
    </xf>
    <xf numFmtId="0" fontId="8" fillId="0" borderId="0" xfId="0" applyFont="1" applyAlignment="1">
      <alignment vertical="top" wrapText="1"/>
    </xf>
    <xf numFmtId="0" fontId="7" fillId="4" borderId="1" xfId="0" applyFont="1" applyFill="1" applyBorder="1" applyAlignment="1">
      <alignment horizontal="right" vertical="top" wrapText="1"/>
    </xf>
    <xf numFmtId="0" fontId="8" fillId="0" borderId="1" xfId="0" applyFont="1" applyBorder="1" applyAlignment="1">
      <alignment vertical="top" wrapText="1"/>
    </xf>
    <xf numFmtId="0" fontId="8" fillId="0" borderId="1" xfId="0" quotePrefix="1" applyFont="1" applyBorder="1" applyAlignment="1">
      <alignment vertical="top" wrapText="1"/>
    </xf>
    <xf numFmtId="0" fontId="8" fillId="0" borderId="1" xfId="0" quotePrefix="1" applyNumberFormat="1" applyFont="1" applyBorder="1" applyAlignment="1">
      <alignment vertical="top" wrapText="1"/>
    </xf>
    <xf numFmtId="0" fontId="7" fillId="7" borderId="1" xfId="0" applyFont="1" applyFill="1" applyBorder="1" applyAlignment="1">
      <alignment horizontal="right" vertical="top" wrapText="1"/>
    </xf>
    <xf numFmtId="0" fontId="7" fillId="9" borderId="1" xfId="0" applyFont="1" applyFill="1" applyBorder="1" applyAlignment="1">
      <alignment horizontal="right" vertical="top" wrapText="1"/>
    </xf>
    <xf numFmtId="0" fontId="8" fillId="0" borderId="0" xfId="0" applyFont="1" applyAlignment="1">
      <alignment horizontal="left" wrapText="1" indent="1"/>
    </xf>
    <xf numFmtId="14" fontId="8" fillId="4" borderId="14" xfId="0" applyNumberFormat="1" applyFont="1" applyFill="1" applyBorder="1" applyAlignment="1" applyProtection="1">
      <alignment wrapText="1"/>
    </xf>
    <xf numFmtId="0" fontId="0" fillId="4" borderId="8" xfId="0" applyFill="1" applyBorder="1" applyProtection="1"/>
    <xf numFmtId="14" fontId="8" fillId="4" borderId="15" xfId="0" applyNumberFormat="1" applyFont="1" applyFill="1" applyBorder="1" applyProtection="1"/>
    <xf numFmtId="0" fontId="0" fillId="4" borderId="0" xfId="0" applyFill="1" applyBorder="1" applyProtection="1"/>
    <xf numFmtId="14" fontId="8" fillId="4" borderId="17" xfId="0" applyNumberFormat="1" applyFont="1" applyFill="1" applyBorder="1" applyProtection="1"/>
    <xf numFmtId="0" fontId="0" fillId="4" borderId="7" xfId="0" applyFill="1" applyBorder="1" applyProtection="1"/>
    <xf numFmtId="0" fontId="6" fillId="10" borderId="1" xfId="0" applyFont="1" applyFill="1" applyBorder="1" applyAlignment="1">
      <alignment horizontal="left" wrapText="1" indent="1"/>
    </xf>
    <xf numFmtId="0" fontId="8" fillId="0" borderId="1" xfId="0" applyFont="1" applyBorder="1" applyAlignment="1">
      <alignment horizontal="left" wrapText="1" indent="1"/>
    </xf>
    <xf numFmtId="0" fontId="7" fillId="8" borderId="1" xfId="0" applyFont="1" applyFill="1" applyBorder="1" applyAlignment="1">
      <alignment horizontal="left" vertical="top" wrapText="1" indent="1"/>
    </xf>
    <xf numFmtId="0" fontId="7" fillId="4" borderId="1" xfId="0" applyFont="1" applyFill="1" applyBorder="1" applyAlignment="1">
      <alignment horizontal="left" vertical="top" wrapText="1" indent="1"/>
    </xf>
    <xf numFmtId="0" fontId="8" fillId="4" borderId="0" xfId="0" applyFont="1" applyFill="1" applyProtection="1"/>
    <xf numFmtId="0" fontId="7" fillId="4" borderId="0" xfId="0" applyFont="1" applyFill="1" applyAlignment="1" applyProtection="1">
      <alignment wrapText="1"/>
    </xf>
    <xf numFmtId="0" fontId="7" fillId="4" borderId="1" xfId="0" applyFont="1" applyFill="1" applyBorder="1" applyAlignment="1" applyProtection="1">
      <alignment horizontal="center" wrapText="1"/>
    </xf>
    <xf numFmtId="14" fontId="8" fillId="4" borderId="1" xfId="0" applyNumberFormat="1" applyFont="1" applyFill="1" applyBorder="1" applyProtection="1"/>
    <xf numFmtId="0" fontId="7" fillId="4" borderId="1" xfId="0" applyFont="1" applyFill="1" applyBorder="1" applyAlignment="1" applyProtection="1">
      <alignment horizontal="center" vertical="top" wrapText="1"/>
    </xf>
    <xf numFmtId="0" fontId="7" fillId="4" borderId="26" xfId="0" applyFont="1" applyFill="1" applyBorder="1" applyAlignment="1" applyProtection="1">
      <alignment horizontal="center" vertical="top" wrapText="1"/>
    </xf>
    <xf numFmtId="0" fontId="8" fillId="0" borderId="0" xfId="0" applyFont="1" applyProtection="1"/>
    <xf numFmtId="0" fontId="7" fillId="4" borderId="0" xfId="0" applyFont="1" applyFill="1" applyProtection="1"/>
    <xf numFmtId="14" fontId="7" fillId="4" borderId="1" xfId="0" applyNumberFormat="1" applyFont="1" applyFill="1" applyBorder="1" applyAlignment="1" applyProtection="1">
      <alignment horizontal="right"/>
    </xf>
    <xf numFmtId="0" fontId="8" fillId="5" borderId="1" xfId="0" applyFont="1" applyFill="1" applyBorder="1" applyAlignment="1" applyProtection="1">
      <alignment horizontal="center" vertical="top"/>
    </xf>
    <xf numFmtId="0" fontId="8" fillId="4" borderId="1" xfId="0" applyFont="1" applyFill="1" applyBorder="1" applyAlignment="1" applyProtection="1">
      <alignment horizontal="center" vertical="top"/>
    </xf>
    <xf numFmtId="1" fontId="8" fillId="5" borderId="1" xfId="0" applyNumberFormat="1" applyFont="1" applyFill="1" applyBorder="1" applyAlignment="1" applyProtection="1">
      <alignment horizontal="center" vertical="top"/>
    </xf>
    <xf numFmtId="0" fontId="8" fillId="0" borderId="2" xfId="0" applyFont="1" applyBorder="1" applyAlignment="1" applyProtection="1">
      <alignment horizontal="left" wrapText="1"/>
    </xf>
    <xf numFmtId="0" fontId="7" fillId="4" borderId="4" xfId="0" applyFont="1" applyFill="1" applyBorder="1" applyAlignment="1" applyProtection="1">
      <alignment horizontal="center" wrapText="1"/>
    </xf>
    <xf numFmtId="14" fontId="7" fillId="4" borderId="1" xfId="0" applyNumberFormat="1" applyFont="1" applyFill="1" applyBorder="1" applyAlignment="1" applyProtection="1">
      <alignment horizontal="center" wrapText="1"/>
    </xf>
    <xf numFmtId="0" fontId="8" fillId="0" borderId="0" xfId="0" applyFont="1" applyAlignment="1" applyProtection="1">
      <alignment horizontal="center" vertical="top" wrapText="1"/>
    </xf>
    <xf numFmtId="1" fontId="8" fillId="0" borderId="6" xfId="0" applyNumberFormat="1" applyFont="1" applyBorder="1" applyAlignment="1" applyProtection="1">
      <alignment horizontal="center" vertical="top" wrapText="1"/>
    </xf>
    <xf numFmtId="0" fontId="8" fillId="0" borderId="0" xfId="0" applyFont="1" applyAlignment="1" applyProtection="1">
      <alignment wrapText="1"/>
    </xf>
    <xf numFmtId="14" fontId="8" fillId="0" borderId="0" xfId="0" applyNumberFormat="1" applyFont="1" applyProtection="1"/>
    <xf numFmtId="0" fontId="8" fillId="0" borderId="0" xfId="0" applyFont="1" applyAlignment="1" applyProtection="1">
      <alignment horizontal="center" vertical="top"/>
    </xf>
    <xf numFmtId="0" fontId="0" fillId="0" borderId="0" xfId="0" applyAlignment="1" applyProtection="1">
      <alignment vertical="top"/>
    </xf>
    <xf numFmtId="0" fontId="0" fillId="0" borderId="0" xfId="0" applyProtection="1"/>
    <xf numFmtId="0" fontId="8" fillId="0" borderId="0" xfId="0" applyFont="1" applyAlignment="1" applyProtection="1">
      <alignment vertical="top"/>
    </xf>
    <xf numFmtId="0" fontId="7" fillId="4" borderId="0" xfId="0" applyFont="1" applyFill="1" applyAlignment="1" applyProtection="1">
      <alignment horizontal="center"/>
    </xf>
    <xf numFmtId="0" fontId="7" fillId="4" borderId="1" xfId="0" applyFont="1" applyFill="1" applyBorder="1" applyAlignment="1" applyProtection="1">
      <alignment horizontal="center" vertical="center" wrapText="1"/>
    </xf>
    <xf numFmtId="0" fontId="8" fillId="5" borderId="1" xfId="0" applyFont="1" applyFill="1" applyBorder="1" applyAlignment="1" applyProtection="1">
      <alignment horizontal="center" vertical="center"/>
    </xf>
    <xf numFmtId="0" fontId="8" fillId="4" borderId="1" xfId="0" applyFont="1" applyFill="1" applyBorder="1" applyAlignment="1" applyProtection="1">
      <alignment horizontal="center" vertical="center"/>
    </xf>
    <xf numFmtId="0" fontId="7" fillId="0" borderId="3" xfId="0" applyFont="1" applyBorder="1" applyAlignment="1" applyProtection="1">
      <alignment wrapText="1"/>
    </xf>
    <xf numFmtId="0" fontId="7" fillId="4" borderId="3" xfId="0" applyFont="1" applyFill="1" applyBorder="1" applyAlignment="1" applyProtection="1">
      <alignment horizontal="right" vertical="top" wrapText="1"/>
    </xf>
    <xf numFmtId="1" fontId="8" fillId="4" borderId="8" xfId="0" applyNumberFormat="1" applyFont="1" applyFill="1" applyBorder="1" applyAlignment="1" applyProtection="1">
      <alignment horizontal="center" vertical="center" wrapText="1"/>
    </xf>
    <xf numFmtId="0" fontId="8" fillId="4" borderId="9" xfId="0" applyFont="1" applyFill="1" applyBorder="1" applyProtection="1"/>
    <xf numFmtId="1" fontId="8" fillId="4" borderId="0" xfId="0" applyNumberFormat="1" applyFont="1" applyFill="1" applyBorder="1" applyAlignment="1" applyProtection="1">
      <alignment horizontal="center" vertical="center" wrapText="1"/>
    </xf>
    <xf numFmtId="0" fontId="8" fillId="4" borderId="16" xfId="0" applyFont="1" applyFill="1" applyBorder="1" applyProtection="1"/>
    <xf numFmtId="1" fontId="8" fillId="4" borderId="7" xfId="0" applyNumberFormat="1" applyFont="1" applyFill="1" applyBorder="1" applyAlignment="1" applyProtection="1">
      <alignment horizontal="center" vertical="center" wrapText="1"/>
    </xf>
    <xf numFmtId="0" fontId="8" fillId="4" borderId="10" xfId="0" applyFont="1" applyFill="1" applyBorder="1" applyProtection="1"/>
    <xf numFmtId="0" fontId="0" fillId="0" borderId="0" xfId="0" applyAlignment="1" applyProtection="1">
      <alignment vertical="center"/>
    </xf>
    <xf numFmtId="0" fontId="8" fillId="0" borderId="0" xfId="0" applyFont="1" applyAlignment="1" applyProtection="1">
      <alignment horizontal="center" vertical="center"/>
    </xf>
    <xf numFmtId="0" fontId="8" fillId="0" borderId="0" xfId="0" applyFont="1" applyFill="1" applyBorder="1" applyAlignment="1" applyProtection="1">
      <alignment horizontal="left"/>
      <protection locked="0"/>
    </xf>
    <xf numFmtId="0" fontId="0" fillId="0" borderId="0" xfId="0" applyFont="1" applyProtection="1">
      <protection locked="0"/>
    </xf>
    <xf numFmtId="0" fontId="8" fillId="0" borderId="1" xfId="0" applyFont="1" applyBorder="1" applyProtection="1"/>
    <xf numFmtId="0" fontId="7" fillId="4" borderId="3" xfId="0" applyFont="1" applyFill="1" applyBorder="1" applyAlignment="1" applyProtection="1">
      <alignment wrapText="1"/>
    </xf>
    <xf numFmtId="0" fontId="8" fillId="0" borderId="1" xfId="0" applyFont="1" applyBorder="1" applyAlignment="1" applyProtection="1">
      <alignment horizontal="left" vertical="top"/>
      <protection locked="0"/>
    </xf>
    <xf numFmtId="0" fontId="7" fillId="0" borderId="8" xfId="0" applyFont="1" applyBorder="1" applyAlignment="1" applyProtection="1">
      <alignment wrapText="1"/>
    </xf>
    <xf numFmtId="0" fontId="8" fillId="0" borderId="2" xfId="0" applyFont="1" applyBorder="1" applyAlignment="1" applyProtection="1">
      <alignment horizontal="left" vertical="top" wrapText="1"/>
    </xf>
    <xf numFmtId="0" fontId="7" fillId="3" borderId="1" xfId="0" applyFont="1" applyFill="1" applyBorder="1" applyAlignment="1" applyProtection="1">
      <alignment horizontal="right" vertical="top" wrapText="1"/>
    </xf>
    <xf numFmtId="0" fontId="8" fillId="0" borderId="1" xfId="0" applyFont="1" applyBorder="1" applyAlignment="1" applyProtection="1">
      <alignment horizontal="left" vertical="top"/>
    </xf>
    <xf numFmtId="0" fontId="8" fillId="0" borderId="1" xfId="0" applyFont="1" applyBorder="1" applyAlignment="1" applyProtection="1">
      <alignment horizontal="left" vertical="top" wrapText="1"/>
    </xf>
    <xf numFmtId="14" fontId="8" fillId="0" borderId="5" xfId="0" applyNumberFormat="1" applyFont="1" applyBorder="1" applyAlignment="1" applyProtection="1">
      <alignment horizontal="left" vertical="top" wrapText="1"/>
    </xf>
    <xf numFmtId="0" fontId="8" fillId="0" borderId="1" xfId="0" applyFont="1" applyFill="1" applyBorder="1" applyAlignment="1" applyProtection="1">
      <alignment horizontal="center" vertical="top"/>
    </xf>
    <xf numFmtId="0" fontId="0" fillId="0" borderId="1" xfId="0" applyBorder="1" applyAlignment="1" applyProtection="1">
      <alignment horizontal="center" vertical="top"/>
    </xf>
    <xf numFmtId="0" fontId="8" fillId="4" borderId="14" xfId="0" applyFont="1" applyFill="1" applyBorder="1" applyAlignment="1" applyProtection="1">
      <alignment vertical="center"/>
    </xf>
    <xf numFmtId="0" fontId="8" fillId="4" borderId="8" xfId="0" applyFont="1" applyFill="1" applyBorder="1" applyAlignment="1" applyProtection="1">
      <alignment vertical="center"/>
    </xf>
    <xf numFmtId="0" fontId="16" fillId="0" borderId="1" xfId="0" applyFont="1" applyFill="1" applyBorder="1" applyAlignment="1" applyProtection="1">
      <alignment horizontal="left" vertical="top" wrapText="1"/>
    </xf>
    <xf numFmtId="0" fontId="8" fillId="4" borderId="17" xfId="0" applyFont="1" applyFill="1" applyBorder="1" applyAlignment="1" applyProtection="1">
      <alignment vertical="center"/>
    </xf>
    <xf numFmtId="0" fontId="8" fillId="4" borderId="7" xfId="0" applyFont="1" applyFill="1" applyBorder="1" applyAlignment="1" applyProtection="1">
      <alignment vertical="center"/>
    </xf>
    <xf numFmtId="0" fontId="24" fillId="10" borderId="0" xfId="0" applyFont="1" applyFill="1" applyProtection="1"/>
    <xf numFmtId="0" fontId="8" fillId="10" borderId="0" xfId="0" applyFont="1" applyFill="1" applyProtection="1"/>
    <xf numFmtId="0" fontId="8" fillId="10" borderId="0" xfId="0" applyFont="1" applyFill="1" applyAlignment="1" applyProtection="1">
      <alignment wrapText="1"/>
    </xf>
    <xf numFmtId="14" fontId="8" fillId="10" borderId="0" xfId="0" applyNumberFormat="1" applyFont="1" applyFill="1" applyProtection="1"/>
    <xf numFmtId="0" fontId="8" fillId="10" borderId="0" xfId="0" applyFont="1" applyFill="1" applyAlignment="1" applyProtection="1">
      <alignment horizontal="center" vertical="center"/>
    </xf>
    <xf numFmtId="14" fontId="8" fillId="0" borderId="5" xfId="0" applyNumberFormat="1" applyFont="1" applyBorder="1" applyAlignment="1" applyProtection="1">
      <alignment horizontal="left" vertical="top"/>
    </xf>
    <xf numFmtId="0" fontId="0" fillId="0" borderId="1" xfId="0" applyBorder="1" applyAlignment="1" applyProtection="1">
      <alignment horizontal="left" vertical="top"/>
    </xf>
    <xf numFmtId="14" fontId="8" fillId="0" borderId="1" xfId="0" applyNumberFormat="1" applyFont="1" applyFill="1" applyBorder="1" applyAlignment="1" applyProtection="1">
      <alignment horizontal="left" vertical="top" wrapText="1"/>
    </xf>
    <xf numFmtId="0" fontId="8" fillId="0" borderId="0" xfId="0" applyFont="1" applyAlignment="1" applyProtection="1">
      <alignment horizontal="left"/>
    </xf>
    <xf numFmtId="0" fontId="7" fillId="4" borderId="0" xfId="0" applyFont="1" applyFill="1" applyAlignment="1" applyProtection="1">
      <alignment horizontal="right" vertical="top"/>
    </xf>
    <xf numFmtId="0" fontId="7" fillId="0" borderId="1" xfId="0" applyFont="1" applyBorder="1" applyAlignment="1" applyProtection="1">
      <alignment horizontal="right" vertical="top"/>
    </xf>
    <xf numFmtId="0" fontId="12" fillId="0" borderId="1" xfId="0" applyFont="1" applyBorder="1" applyAlignment="1" applyProtection="1">
      <alignment horizontal="left" vertical="top" wrapText="1"/>
      <protection locked="0"/>
    </xf>
    <xf numFmtId="0" fontId="23" fillId="4" borderId="7" xfId="0" applyFont="1" applyFill="1" applyBorder="1" applyAlignment="1" applyProtection="1">
      <alignment vertical="center" wrapText="1"/>
    </xf>
    <xf numFmtId="0" fontId="23" fillId="4" borderId="10" xfId="0" applyFont="1" applyFill="1" applyBorder="1" applyAlignment="1" applyProtection="1">
      <alignment vertical="center" wrapText="1"/>
    </xf>
    <xf numFmtId="0" fontId="8" fillId="4" borderId="0" xfId="0" applyFont="1" applyFill="1" applyAlignment="1" applyProtection="1">
      <alignment horizontal="left" vertical="top" wrapText="1"/>
    </xf>
    <xf numFmtId="0" fontId="26" fillId="4" borderId="10" xfId="0" applyFont="1" applyFill="1" applyBorder="1" applyAlignment="1" applyProtection="1">
      <alignment vertical="center" wrapText="1"/>
    </xf>
    <xf numFmtId="0" fontId="29" fillId="0" borderId="0" xfId="0" applyFont="1"/>
    <xf numFmtId="0" fontId="30" fillId="4" borderId="1" xfId="0" applyFont="1" applyFill="1" applyBorder="1" applyAlignment="1" applyProtection="1">
      <alignment horizontal="right" vertical="top"/>
    </xf>
    <xf numFmtId="0" fontId="29" fillId="5" borderId="1" xfId="0" applyFont="1" applyFill="1" applyBorder="1" applyAlignment="1" applyProtection="1">
      <alignment horizontal="left" vertical="top"/>
    </xf>
    <xf numFmtId="0" fontId="29" fillId="0" borderId="0" xfId="0" applyFont="1" applyAlignment="1">
      <alignment vertical="top"/>
    </xf>
    <xf numFmtId="0" fontId="29" fillId="4" borderId="24" xfId="0" applyFont="1" applyFill="1" applyBorder="1"/>
    <xf numFmtId="0" fontId="29" fillId="4" borderId="25" xfId="0" applyFont="1" applyFill="1" applyBorder="1" applyAlignment="1">
      <alignment vertical="top"/>
    </xf>
    <xf numFmtId="0" fontId="29" fillId="4" borderId="27" xfId="0" applyFont="1" applyFill="1" applyBorder="1"/>
    <xf numFmtId="0" fontId="31" fillId="6" borderId="18" xfId="0" applyFont="1" applyFill="1" applyBorder="1" applyAlignment="1">
      <alignment horizontal="center" vertical="center" wrapText="1"/>
    </xf>
    <xf numFmtId="0" fontId="31" fillId="6" borderId="11" xfId="0" applyFont="1" applyFill="1" applyBorder="1" applyAlignment="1">
      <alignment horizontal="center" vertical="center" wrapText="1"/>
    </xf>
    <xf numFmtId="0" fontId="29" fillId="4" borderId="20" xfId="0" applyFont="1" applyFill="1" applyBorder="1"/>
    <xf numFmtId="0" fontId="32" fillId="4" borderId="21" xfId="0" applyFont="1" applyFill="1" applyBorder="1" applyAlignment="1">
      <alignment horizontal="right" vertical="top"/>
    </xf>
    <xf numFmtId="0" fontId="32" fillId="4" borderId="0" xfId="0" applyFont="1" applyFill="1" applyBorder="1" applyAlignment="1">
      <alignment horizontal="right"/>
    </xf>
    <xf numFmtId="0" fontId="32" fillId="5" borderId="19" xfId="0" applyFont="1" applyFill="1" applyBorder="1" applyAlignment="1">
      <alignment horizontal="right"/>
    </xf>
    <xf numFmtId="0" fontId="32" fillId="5" borderId="12" xfId="0" applyFont="1" applyFill="1" applyBorder="1"/>
    <xf numFmtId="9" fontId="32" fillId="5" borderId="11" xfId="1" applyNumberFormat="1" applyFont="1" applyFill="1" applyBorder="1"/>
    <xf numFmtId="0" fontId="32" fillId="4" borderId="13" xfId="0" applyFont="1" applyFill="1" applyBorder="1"/>
    <xf numFmtId="0" fontId="29" fillId="4" borderId="22" xfId="0" applyFont="1" applyFill="1" applyBorder="1"/>
    <xf numFmtId="0" fontId="32" fillId="4" borderId="23" xfId="0" applyFont="1" applyFill="1" applyBorder="1" applyAlignment="1">
      <alignment horizontal="right" vertical="top"/>
    </xf>
    <xf numFmtId="0" fontId="32" fillId="4" borderId="28" xfId="0" applyFont="1" applyFill="1" applyBorder="1" applyAlignment="1">
      <alignment horizontal="right"/>
    </xf>
    <xf numFmtId="0" fontId="32" fillId="5" borderId="19" xfId="0" applyFont="1" applyFill="1" applyBorder="1"/>
    <xf numFmtId="0" fontId="32" fillId="5" borderId="13" xfId="0" applyFont="1" applyFill="1" applyBorder="1"/>
    <xf numFmtId="0" fontId="30" fillId="2" borderId="1" xfId="0" applyFont="1" applyFill="1" applyBorder="1" applyAlignment="1">
      <alignment horizontal="center"/>
    </xf>
    <xf numFmtId="0" fontId="30" fillId="2" borderId="1" xfId="0" applyFont="1" applyFill="1" applyBorder="1" applyAlignment="1">
      <alignment horizontal="center" vertical="top"/>
    </xf>
    <xf numFmtId="0" fontId="29" fillId="0" borderId="0" xfId="0" applyFont="1" applyAlignment="1">
      <alignment horizontal="center"/>
    </xf>
    <xf numFmtId="0" fontId="29" fillId="0" borderId="1" xfId="0" applyFont="1" applyBorder="1" applyProtection="1">
      <protection locked="0"/>
    </xf>
    <xf numFmtId="0" fontId="29" fillId="0" borderId="1" xfId="0" applyFont="1" applyBorder="1" applyAlignment="1" applyProtection="1">
      <alignment vertical="top"/>
      <protection locked="0"/>
    </xf>
    <xf numFmtId="0" fontId="29" fillId="0" borderId="0" xfId="0" applyFont="1" applyProtection="1">
      <protection locked="0"/>
    </xf>
    <xf numFmtId="0" fontId="33" fillId="10" borderId="0" xfId="0" applyFont="1" applyFill="1" applyProtection="1">
      <protection locked="0"/>
    </xf>
    <xf numFmtId="0" fontId="29" fillId="10" borderId="0" xfId="0" applyFont="1" applyFill="1" applyAlignment="1" applyProtection="1">
      <alignment vertical="top"/>
      <protection locked="0"/>
    </xf>
    <xf numFmtId="0" fontId="29" fillId="10" borderId="0" xfId="0" applyFont="1" applyFill="1" applyProtection="1">
      <protection locked="0"/>
    </xf>
    <xf numFmtId="0" fontId="29" fillId="0" borderId="1" xfId="0" applyFont="1" applyBorder="1" applyAlignment="1" applyProtection="1">
      <protection locked="0"/>
    </xf>
    <xf numFmtId="0" fontId="29" fillId="0" borderId="1" xfId="0" applyFont="1" applyBorder="1" applyAlignment="1" applyProtection="1">
      <alignment horizontal="left" vertical="top" wrapText="1"/>
      <protection locked="0"/>
    </xf>
    <xf numFmtId="0" fontId="30" fillId="4" borderId="0" xfId="0" applyFont="1" applyFill="1" applyAlignment="1" applyProtection="1">
      <alignment horizontal="right" vertical="top"/>
    </xf>
    <xf numFmtId="0" fontId="30" fillId="4" borderId="0" xfId="0" applyFont="1" applyFill="1" applyAlignment="1">
      <alignment horizontal="center"/>
    </xf>
    <xf numFmtId="0" fontId="29" fillId="4" borderId="0" xfId="0" applyFont="1" applyFill="1" applyAlignment="1">
      <alignment horizontal="left" vertical="top" wrapText="1"/>
    </xf>
    <xf numFmtId="0" fontId="29" fillId="4" borderId="0" xfId="0" applyFont="1" applyFill="1" applyAlignment="1">
      <alignment wrapText="1"/>
    </xf>
    <xf numFmtId="0" fontId="30" fillId="4" borderId="1" xfId="0" applyFont="1" applyFill="1" applyBorder="1" applyAlignment="1">
      <alignment horizontal="center" wrapText="1"/>
    </xf>
    <xf numFmtId="14" fontId="29" fillId="4" borderId="1" xfId="0" applyNumberFormat="1" applyFont="1" applyFill="1" applyBorder="1"/>
    <xf numFmtId="0" fontId="30" fillId="4" borderId="1" xfId="0" applyFont="1" applyFill="1" applyBorder="1" applyAlignment="1">
      <alignment horizontal="center" vertical="center" wrapText="1"/>
    </xf>
    <xf numFmtId="0" fontId="30" fillId="4" borderId="26" xfId="0" applyFont="1" applyFill="1" applyBorder="1" applyAlignment="1">
      <alignment horizontal="center" vertical="top" wrapText="1"/>
    </xf>
    <xf numFmtId="14" fontId="30" fillId="4" borderId="1" xfId="0" applyNumberFormat="1" applyFont="1" applyFill="1" applyBorder="1" applyAlignment="1">
      <alignment horizontal="right"/>
    </xf>
    <xf numFmtId="0" fontId="29" fillId="5" borderId="1" xfId="0" applyFont="1" applyFill="1" applyBorder="1" applyAlignment="1">
      <alignment horizontal="center" vertical="center"/>
    </xf>
    <xf numFmtId="0" fontId="29" fillId="4" borderId="1" xfId="0" applyFont="1" applyFill="1" applyBorder="1" applyAlignment="1">
      <alignment horizontal="center" vertical="center"/>
    </xf>
    <xf numFmtId="0" fontId="29" fillId="4" borderId="0" xfId="0" applyFont="1" applyFill="1"/>
    <xf numFmtId="0" fontId="30" fillId="4" borderId="3" xfId="0" applyFont="1" applyFill="1" applyBorder="1" applyAlignment="1" applyProtection="1">
      <alignment wrapText="1"/>
    </xf>
    <xf numFmtId="0" fontId="30" fillId="0" borderId="3" xfId="0" applyFont="1" applyBorder="1" applyAlignment="1">
      <alignment wrapText="1"/>
    </xf>
    <xf numFmtId="0" fontId="29" fillId="4" borderId="14" xfId="0" applyFont="1" applyFill="1" applyBorder="1" applyAlignment="1">
      <alignment vertical="center"/>
    </xf>
    <xf numFmtId="0" fontId="29" fillId="4" borderId="8" xfId="0" applyFont="1" applyFill="1" applyBorder="1" applyAlignment="1">
      <alignment vertical="center"/>
    </xf>
    <xf numFmtId="0" fontId="29" fillId="4" borderId="9" xfId="0" applyFont="1" applyFill="1" applyBorder="1"/>
    <xf numFmtId="0" fontId="32" fillId="0" borderId="1" xfId="0" applyFont="1" applyFill="1" applyBorder="1" applyAlignment="1" applyProtection="1">
      <alignment horizontal="left" vertical="top" wrapText="1"/>
      <protection locked="0"/>
    </xf>
    <xf numFmtId="0" fontId="30" fillId="0" borderId="8" xfId="0" applyFont="1" applyBorder="1" applyAlignment="1">
      <alignment wrapText="1"/>
    </xf>
    <xf numFmtId="0" fontId="29" fillId="4" borderId="17" xfId="0" applyFont="1" applyFill="1" applyBorder="1" applyAlignment="1">
      <alignment vertical="center"/>
    </xf>
    <xf numFmtId="0" fontId="29" fillId="4" borderId="7" xfId="0" applyFont="1" applyFill="1" applyBorder="1" applyAlignment="1">
      <alignment vertical="center"/>
    </xf>
    <xf numFmtId="0" fontId="29" fillId="4" borderId="10" xfId="0" applyFont="1" applyFill="1" applyBorder="1"/>
    <xf numFmtId="0" fontId="29" fillId="0" borderId="2" xfId="0" applyFont="1" applyBorder="1" applyAlignment="1" applyProtection="1">
      <alignment horizontal="left" vertical="top" wrapText="1"/>
      <protection locked="0"/>
    </xf>
    <xf numFmtId="0" fontId="30" fillId="3" borderId="1" xfId="0" applyFont="1" applyFill="1" applyBorder="1" applyAlignment="1">
      <alignment horizontal="right" vertical="top" wrapText="1"/>
    </xf>
    <xf numFmtId="0" fontId="30" fillId="4" borderId="4" xfId="0" applyFont="1" applyFill="1" applyBorder="1" applyAlignment="1">
      <alignment horizontal="center" wrapText="1"/>
    </xf>
    <xf numFmtId="14" fontId="30" fillId="4" borderId="1" xfId="0" applyNumberFormat="1" applyFont="1" applyFill="1" applyBorder="1" applyAlignment="1">
      <alignment horizontal="center" wrapText="1"/>
    </xf>
    <xf numFmtId="0" fontId="29" fillId="0" borderId="0" xfId="0" applyFont="1" applyAlignment="1" applyProtection="1">
      <alignment horizontal="center" vertical="top" wrapText="1"/>
      <protection locked="0"/>
    </xf>
    <xf numFmtId="0" fontId="30" fillId="4" borderId="3" xfId="0" applyFont="1" applyFill="1" applyBorder="1" applyAlignment="1" applyProtection="1">
      <alignment horizontal="right" vertical="top" wrapText="1"/>
      <protection locked="0"/>
    </xf>
    <xf numFmtId="0" fontId="30" fillId="0" borderId="1" xfId="0" applyFont="1" applyFill="1" applyBorder="1" applyAlignment="1" applyProtection="1">
      <alignment horizontal="left" vertical="top" wrapText="1"/>
      <protection locked="0"/>
    </xf>
    <xf numFmtId="0" fontId="29" fillId="0" borderId="1" xfId="0" applyFont="1" applyBorder="1" applyAlignment="1" applyProtection="1">
      <alignment horizontal="center" vertical="top"/>
      <protection locked="0"/>
    </xf>
    <xf numFmtId="0" fontId="29" fillId="0" borderId="1" xfId="0" applyFont="1" applyFill="1" applyBorder="1" applyAlignment="1" applyProtection="1">
      <alignment horizontal="center" vertical="top"/>
      <protection locked="0"/>
    </xf>
    <xf numFmtId="0" fontId="29" fillId="0" borderId="1" xfId="0" applyFont="1" applyBorder="1" applyAlignment="1" applyProtection="1">
      <alignment horizontal="center"/>
      <protection locked="0"/>
    </xf>
    <xf numFmtId="0" fontId="29" fillId="0" borderId="1" xfId="0" applyFont="1" applyBorder="1" applyAlignment="1" applyProtection="1">
      <alignment horizontal="left" vertical="top"/>
      <protection locked="0"/>
    </xf>
    <xf numFmtId="14" fontId="29" fillId="4" borderId="14" xfId="0" applyNumberFormat="1" applyFont="1" applyFill="1" applyBorder="1" applyAlignment="1" applyProtection="1">
      <alignment wrapText="1"/>
      <protection locked="0"/>
    </xf>
    <xf numFmtId="0" fontId="29" fillId="4" borderId="8" xfId="0" applyFont="1" applyFill="1" applyBorder="1" applyProtection="1">
      <protection locked="0"/>
    </xf>
    <xf numFmtId="1" fontId="29" fillId="4" borderId="8" xfId="0" applyNumberFormat="1" applyFont="1" applyFill="1" applyBorder="1" applyAlignment="1" applyProtection="1">
      <alignment horizontal="center" vertical="center" wrapText="1"/>
      <protection locked="0"/>
    </xf>
    <xf numFmtId="0" fontId="29" fillId="4" borderId="9" xfId="0" applyFont="1" applyFill="1" applyBorder="1" applyProtection="1">
      <protection locked="0"/>
    </xf>
    <xf numFmtId="14" fontId="29" fillId="4" borderId="15" xfId="0" applyNumberFormat="1" applyFont="1" applyFill="1" applyBorder="1" applyProtection="1">
      <protection locked="0"/>
    </xf>
    <xf numFmtId="0" fontId="29" fillId="4" borderId="0" xfId="0" applyFont="1" applyFill="1" applyBorder="1" applyProtection="1">
      <protection locked="0"/>
    </xf>
    <xf numFmtId="1" fontId="29" fillId="4" borderId="0" xfId="0" applyNumberFormat="1" applyFont="1" applyFill="1" applyBorder="1" applyAlignment="1" applyProtection="1">
      <alignment horizontal="center" vertical="center" wrapText="1"/>
      <protection locked="0"/>
    </xf>
    <xf numFmtId="0" fontId="29" fillId="4" borderId="16" xfId="0" applyFont="1" applyFill="1" applyBorder="1" applyProtection="1">
      <protection locked="0"/>
    </xf>
    <xf numFmtId="14" fontId="29" fillId="4" borderId="17" xfId="0" applyNumberFormat="1" applyFont="1" applyFill="1" applyBorder="1" applyProtection="1">
      <protection locked="0"/>
    </xf>
    <xf numFmtId="0" fontId="29" fillId="4" borderId="7" xfId="0" applyFont="1" applyFill="1" applyBorder="1" applyProtection="1">
      <protection locked="0"/>
    </xf>
    <xf numFmtId="1" fontId="29" fillId="4" borderId="7" xfId="0" applyNumberFormat="1" applyFont="1" applyFill="1" applyBorder="1" applyAlignment="1" applyProtection="1">
      <alignment horizontal="center" vertical="center" wrapText="1"/>
      <protection locked="0"/>
    </xf>
    <xf numFmtId="0" fontId="29" fillId="4" borderId="10" xfId="0" applyFont="1" applyFill="1" applyBorder="1" applyProtection="1">
      <protection locked="0"/>
    </xf>
    <xf numFmtId="0" fontId="29" fillId="0" borderId="1" xfId="0" applyFont="1" applyFill="1" applyBorder="1" applyAlignment="1" applyProtection="1">
      <alignment horizontal="left" vertical="top" wrapText="1"/>
      <protection locked="0"/>
    </xf>
    <xf numFmtId="0" fontId="29" fillId="10" borderId="0" xfId="0" applyFont="1" applyFill="1" applyAlignment="1" applyProtection="1">
      <alignment wrapText="1"/>
      <protection locked="0"/>
    </xf>
    <xf numFmtId="14" fontId="29" fillId="10" borderId="0" xfId="0" applyNumberFormat="1" applyFont="1" applyFill="1" applyProtection="1">
      <protection locked="0"/>
    </xf>
    <xf numFmtId="0" fontId="29" fillId="10" borderId="0" xfId="0" applyFont="1" applyFill="1" applyAlignment="1" applyProtection="1">
      <alignment horizontal="center" vertical="center"/>
      <protection locked="0"/>
    </xf>
    <xf numFmtId="0" fontId="29" fillId="0" borderId="0" xfId="0" applyFont="1" applyAlignment="1">
      <alignment wrapText="1"/>
    </xf>
    <xf numFmtId="14" fontId="29" fillId="0" borderId="0" xfId="0" applyNumberFormat="1" applyFont="1"/>
    <xf numFmtId="0" fontId="29" fillId="0" borderId="0" xfId="0" applyFont="1" applyAlignment="1">
      <alignment vertical="center"/>
    </xf>
    <xf numFmtId="0" fontId="29" fillId="0" borderId="0" xfId="0" applyFont="1" applyAlignment="1">
      <alignment horizontal="center" vertical="center"/>
    </xf>
    <xf numFmtId="0" fontId="30" fillId="4" borderId="0" xfId="0" applyFont="1" applyFill="1" applyAlignment="1">
      <alignment wrapText="1"/>
    </xf>
    <xf numFmtId="0" fontId="30" fillId="4" borderId="1" xfId="0" applyFont="1" applyFill="1" applyBorder="1" applyAlignment="1">
      <alignment horizontal="center" vertical="top" wrapText="1"/>
    </xf>
    <xf numFmtId="0" fontId="30" fillId="4" borderId="0" xfId="0" applyFont="1" applyFill="1"/>
    <xf numFmtId="0" fontId="29" fillId="5" borderId="1" xfId="0" applyFont="1" applyFill="1" applyBorder="1" applyAlignment="1">
      <alignment horizontal="center" vertical="top"/>
    </xf>
    <xf numFmtId="0" fontId="29" fillId="4" borderId="1" xfId="0" applyFont="1" applyFill="1" applyBorder="1" applyAlignment="1">
      <alignment horizontal="center" vertical="top"/>
    </xf>
    <xf numFmtId="1" fontId="29" fillId="5" borderId="1" xfId="0" applyNumberFormat="1" applyFont="1" applyFill="1" applyBorder="1" applyAlignment="1">
      <alignment horizontal="center" vertical="top"/>
    </xf>
    <xf numFmtId="0" fontId="30" fillId="3" borderId="1" xfId="0" applyFont="1" applyFill="1" applyBorder="1" applyAlignment="1">
      <alignment horizontal="right" wrapText="1"/>
    </xf>
    <xf numFmtId="0" fontId="29" fillId="0" borderId="0" xfId="0" applyFont="1" applyAlignment="1">
      <alignment horizontal="center" vertical="top" wrapText="1"/>
    </xf>
    <xf numFmtId="14" fontId="29" fillId="0" borderId="5" xfId="0" applyNumberFormat="1" applyFont="1" applyBorder="1" applyAlignment="1" applyProtection="1">
      <alignment horizontal="left" vertical="top"/>
      <protection locked="0"/>
    </xf>
    <xf numFmtId="1" fontId="29" fillId="0" borderId="6" xfId="0" applyNumberFormat="1" applyFont="1" applyBorder="1" applyAlignment="1" applyProtection="1">
      <alignment horizontal="center" vertical="top" wrapText="1"/>
      <protection locked="0"/>
    </xf>
    <xf numFmtId="0" fontId="29" fillId="0" borderId="0" xfId="0" applyFont="1" applyAlignment="1">
      <alignment horizontal="center" vertical="top"/>
    </xf>
    <xf numFmtId="0" fontId="30" fillId="0" borderId="0" xfId="0" applyFont="1" applyAlignment="1">
      <alignment wrapText="1"/>
    </xf>
    <xf numFmtId="0" fontId="30" fillId="4" borderId="0" xfId="0" applyFont="1" applyFill="1" applyAlignment="1">
      <alignment horizontal="right"/>
    </xf>
    <xf numFmtId="0" fontId="28" fillId="4" borderId="0" xfId="0" applyFont="1" applyFill="1" applyAlignment="1">
      <alignment horizontal="left" vertical="top" wrapText="1"/>
    </xf>
    <xf numFmtId="0" fontId="28" fillId="4" borderId="0" xfId="0" applyFont="1" applyFill="1" applyAlignment="1">
      <alignment wrapText="1"/>
    </xf>
    <xf numFmtId="0" fontId="28" fillId="0" borderId="2" xfId="0" applyFont="1" applyBorder="1" applyAlignment="1" applyProtection="1">
      <alignment horizontal="left" vertical="top" wrapText="1"/>
      <protection locked="0"/>
    </xf>
    <xf numFmtId="0" fontId="0" fillId="0" borderId="0" xfId="0" applyBorder="1" applyAlignment="1">
      <alignment vertical="top" wrapText="1"/>
    </xf>
    <xf numFmtId="14" fontId="29" fillId="4" borderId="15" xfId="0" applyNumberFormat="1" applyFont="1" applyFill="1" applyBorder="1" applyAlignment="1" applyProtection="1">
      <alignment wrapText="1"/>
      <protection locked="0"/>
    </xf>
    <xf numFmtId="16" fontId="30" fillId="0" borderId="1" xfId="0" applyNumberFormat="1" applyFont="1" applyFill="1" applyBorder="1" applyAlignment="1" applyProtection="1">
      <alignment horizontal="left" vertical="top" wrapText="1"/>
      <protection locked="0"/>
    </xf>
    <xf numFmtId="16" fontId="29" fillId="0" borderId="1" xfId="0" applyNumberFormat="1" applyFont="1" applyFill="1" applyBorder="1" applyAlignment="1" applyProtection="1">
      <alignment horizontal="left" vertical="top" wrapText="1"/>
      <protection locked="0"/>
    </xf>
    <xf numFmtId="0" fontId="29" fillId="0" borderId="0" xfId="0" applyFont="1" applyAlignment="1">
      <alignment horizontal="left" wrapText="1"/>
    </xf>
    <xf numFmtId="0" fontId="29" fillId="0" borderId="1" xfId="0" applyFont="1" applyBorder="1" applyAlignment="1" applyProtection="1">
      <alignment horizontal="right" vertical="top"/>
      <protection locked="0"/>
    </xf>
    <xf numFmtId="0" fontId="28" fillId="10" borderId="2" xfId="0" applyFont="1" applyFill="1" applyBorder="1" applyAlignment="1" applyProtection="1">
      <alignment horizontal="left" vertical="top" wrapText="1"/>
      <protection locked="0"/>
    </xf>
    <xf numFmtId="0" fontId="28" fillId="10" borderId="0" xfId="0" applyFont="1" applyFill="1" applyAlignment="1">
      <alignment horizontal="left" vertical="top" wrapText="1"/>
    </xf>
    <xf numFmtId="0" fontId="28" fillId="10" borderId="0" xfId="0" applyFont="1" applyFill="1" applyAlignment="1">
      <alignment wrapText="1"/>
    </xf>
    <xf numFmtId="0" fontId="29" fillId="11" borderId="1" xfId="0" applyFont="1" applyFill="1" applyBorder="1" applyAlignment="1" applyProtection="1">
      <alignment horizontal="center"/>
      <protection locked="0"/>
    </xf>
    <xf numFmtId="0" fontId="37" fillId="0" borderId="1" xfId="0" applyFont="1" applyBorder="1" applyAlignment="1" applyProtection="1">
      <alignment horizontal="left" vertical="top" wrapText="1"/>
      <protection locked="0"/>
    </xf>
    <xf numFmtId="49" fontId="28" fillId="10" borderId="0" xfId="0" applyNumberFormat="1" applyFont="1" applyFill="1" applyAlignment="1">
      <alignment wrapText="1"/>
    </xf>
    <xf numFmtId="0" fontId="4" fillId="0" borderId="1" xfId="0" applyFont="1" applyBorder="1" applyProtection="1">
      <protection locked="0"/>
    </xf>
    <xf numFmtId="0" fontId="38" fillId="11" borderId="1" xfId="0" applyFont="1" applyFill="1" applyBorder="1" applyProtection="1">
      <protection locked="0"/>
    </xf>
    <xf numFmtId="0" fontId="4" fillId="12" borderId="1" xfId="0" applyFont="1" applyFill="1" applyBorder="1" applyProtection="1">
      <protection locked="0"/>
    </xf>
    <xf numFmtId="0" fontId="4" fillId="11" borderId="1" xfId="0" applyFont="1" applyFill="1" applyBorder="1" applyProtection="1">
      <protection locked="0"/>
    </xf>
    <xf numFmtId="0" fontId="4" fillId="0" borderId="0" xfId="0" applyFont="1" applyProtection="1">
      <protection locked="0"/>
    </xf>
    <xf numFmtId="0" fontId="4" fillId="0" borderId="1" xfId="0" applyFont="1" applyBorder="1" applyAlignment="1" applyProtection="1">
      <alignment horizontal="left" vertical="top" wrapText="1"/>
      <protection locked="0"/>
    </xf>
    <xf numFmtId="0" fontId="3" fillId="10" borderId="1" xfId="0" applyFont="1" applyFill="1" applyBorder="1" applyAlignment="1" applyProtection="1">
      <alignment wrapText="1"/>
      <protection locked="0"/>
    </xf>
    <xf numFmtId="0" fontId="3" fillId="0" borderId="1" xfId="0" applyFont="1" applyBorder="1" applyProtection="1">
      <protection locked="0"/>
    </xf>
    <xf numFmtId="0" fontId="3" fillId="12" borderId="1" xfId="0" applyFont="1" applyFill="1" applyBorder="1" applyProtection="1">
      <protection locked="0"/>
    </xf>
    <xf numFmtId="0" fontId="3" fillId="0" borderId="0" xfId="0" applyFont="1"/>
    <xf numFmtId="0" fontId="3" fillId="0" borderId="0" xfId="0" applyFont="1" applyAlignment="1">
      <alignment horizontal="center" vertical="center"/>
    </xf>
    <xf numFmtId="14" fontId="3" fillId="0" borderId="0" xfId="0" applyNumberFormat="1" applyFont="1"/>
    <xf numFmtId="0" fontId="3" fillId="0" borderId="0" xfId="0" applyFont="1" applyAlignment="1">
      <alignment wrapText="1"/>
    </xf>
    <xf numFmtId="0" fontId="3" fillId="0" borderId="0" xfId="0" applyFont="1" applyAlignment="1">
      <alignment vertical="center"/>
    </xf>
    <xf numFmtId="0" fontId="3" fillId="0" borderId="0" xfId="0" applyFont="1" applyProtection="1">
      <protection locked="0"/>
    </xf>
    <xf numFmtId="0" fontId="3" fillId="10" borderId="0" xfId="0" applyFont="1" applyFill="1" applyProtection="1">
      <protection locked="0"/>
    </xf>
    <xf numFmtId="0" fontId="3" fillId="10" borderId="0" xfId="0" applyFont="1" applyFill="1" applyAlignment="1" applyProtection="1">
      <alignment horizontal="center" vertical="center"/>
      <protection locked="0"/>
    </xf>
    <xf numFmtId="14" fontId="3" fillId="10" borderId="0" xfId="0" applyNumberFormat="1" applyFont="1" applyFill="1" applyProtection="1">
      <protection locked="0"/>
    </xf>
    <xf numFmtId="0" fontId="3" fillId="10" borderId="0" xfId="0" applyFont="1" applyFill="1" applyAlignment="1" applyProtection="1">
      <alignment wrapText="1"/>
      <protection locked="0"/>
    </xf>
    <xf numFmtId="0" fontId="3" fillId="4" borderId="10" xfId="0" applyFont="1" applyFill="1" applyBorder="1" applyProtection="1">
      <protection locked="0"/>
    </xf>
    <xf numFmtId="1" fontId="3" fillId="4" borderId="7" xfId="0" applyNumberFormat="1" applyFont="1" applyFill="1" applyBorder="1" applyAlignment="1" applyProtection="1">
      <alignment horizontal="center" vertical="center" wrapText="1"/>
      <protection locked="0"/>
    </xf>
    <xf numFmtId="0" fontId="3" fillId="4" borderId="7" xfId="0" applyFont="1" applyFill="1" applyBorder="1" applyProtection="1">
      <protection locked="0"/>
    </xf>
    <xf numFmtId="14" fontId="3" fillId="4" borderId="17" xfId="0" applyNumberFormat="1" applyFont="1" applyFill="1" applyBorder="1" applyProtection="1">
      <protection locked="0"/>
    </xf>
    <xf numFmtId="0" fontId="3" fillId="0" borderId="1" xfId="0" applyFont="1" applyBorder="1" applyAlignment="1" applyProtection="1">
      <alignment horizontal="left" vertical="top" wrapText="1"/>
      <protection locked="0"/>
    </xf>
    <xf numFmtId="0" fontId="3" fillId="0" borderId="1" xfId="0" applyFont="1" applyBorder="1" applyAlignment="1" applyProtection="1">
      <alignment horizontal="left" vertical="top"/>
      <protection locked="0"/>
    </xf>
    <xf numFmtId="0" fontId="3" fillId="4" borderId="16" xfId="0" applyFont="1" applyFill="1" applyBorder="1" applyProtection="1">
      <protection locked="0"/>
    </xf>
    <xf numFmtId="1" fontId="3" fillId="4" borderId="0" xfId="0" applyNumberFormat="1" applyFont="1" applyFill="1" applyBorder="1" applyAlignment="1" applyProtection="1">
      <alignment horizontal="center" vertical="center" wrapText="1"/>
      <protection locked="0"/>
    </xf>
    <xf numFmtId="0" fontId="3" fillId="4" borderId="0" xfId="0" applyFont="1" applyFill="1" applyBorder="1" applyProtection="1">
      <protection locked="0"/>
    </xf>
    <xf numFmtId="14" fontId="3" fillId="4" borderId="15" xfId="0" applyNumberFormat="1" applyFont="1" applyFill="1" applyBorder="1" applyProtection="1">
      <protection locked="0"/>
    </xf>
    <xf numFmtId="0" fontId="3" fillId="4" borderId="9" xfId="0" applyFont="1" applyFill="1" applyBorder="1" applyProtection="1">
      <protection locked="0"/>
    </xf>
    <xf numFmtId="1" fontId="3" fillId="4" borderId="8" xfId="0" applyNumberFormat="1" applyFont="1" applyFill="1" applyBorder="1" applyAlignment="1" applyProtection="1">
      <alignment horizontal="center" vertical="center" wrapText="1"/>
      <protection locked="0"/>
    </xf>
    <xf numFmtId="0" fontId="3" fillId="4" borderId="8" xfId="0" applyFont="1" applyFill="1" applyBorder="1" applyProtection="1">
      <protection locked="0"/>
    </xf>
    <xf numFmtId="14" fontId="3" fillId="4" borderId="14" xfId="0" applyNumberFormat="1" applyFont="1" applyFill="1" applyBorder="1" applyAlignment="1" applyProtection="1">
      <alignment wrapText="1"/>
      <protection locked="0"/>
    </xf>
    <xf numFmtId="0" fontId="3" fillId="0" borderId="0" xfId="0" applyFont="1" applyAlignment="1" applyProtection="1">
      <alignment horizontal="center" vertical="top" wrapText="1"/>
      <protection locked="0"/>
    </xf>
    <xf numFmtId="0" fontId="3" fillId="0" borderId="1" xfId="0" applyFont="1" applyBorder="1" applyAlignment="1" applyProtection="1">
      <alignment horizontal="center"/>
      <protection locked="0"/>
    </xf>
    <xf numFmtId="0" fontId="3" fillId="0" borderId="1" xfId="0" applyFont="1" applyFill="1" applyBorder="1" applyAlignment="1" applyProtection="1">
      <alignment horizontal="center" vertical="top"/>
      <protection locked="0"/>
    </xf>
    <xf numFmtId="0" fontId="3" fillId="0" borderId="1" xfId="0" applyFont="1" applyBorder="1" applyAlignment="1" applyProtection="1">
      <alignment horizontal="center" vertical="top"/>
      <protection locked="0"/>
    </xf>
    <xf numFmtId="0" fontId="3" fillId="4" borderId="10" xfId="0" applyFont="1" applyFill="1" applyBorder="1"/>
    <xf numFmtId="0" fontId="3" fillId="4" borderId="7" xfId="0" applyFont="1" applyFill="1" applyBorder="1" applyAlignment="1">
      <alignment vertical="center"/>
    </xf>
    <xf numFmtId="0" fontId="3" fillId="4" borderId="17" xfId="0" applyFont="1" applyFill="1" applyBorder="1" applyAlignment="1">
      <alignment vertical="center"/>
    </xf>
    <xf numFmtId="0" fontId="3" fillId="4" borderId="9" xfId="0" applyFont="1" applyFill="1" applyBorder="1"/>
    <xf numFmtId="0" fontId="3" fillId="4" borderId="8" xfId="0" applyFont="1" applyFill="1" applyBorder="1" applyAlignment="1">
      <alignment vertical="center"/>
    </xf>
    <xf numFmtId="0" fontId="3" fillId="4" borderId="14" xfId="0" applyFont="1" applyFill="1" applyBorder="1" applyAlignment="1">
      <alignment vertical="center"/>
    </xf>
    <xf numFmtId="0" fontId="3" fillId="5" borderId="1" xfId="0" applyFont="1" applyFill="1" applyBorder="1" applyAlignment="1">
      <alignment horizontal="center" vertical="center"/>
    </xf>
    <xf numFmtId="0" fontId="3" fillId="4" borderId="0" xfId="0" applyFont="1" applyFill="1" applyAlignment="1">
      <alignment wrapText="1"/>
    </xf>
    <xf numFmtId="0" fontId="3" fillId="4" borderId="1" xfId="0" applyFont="1" applyFill="1" applyBorder="1" applyAlignment="1">
      <alignment horizontal="center" vertical="center"/>
    </xf>
    <xf numFmtId="14" fontId="3" fillId="4" borderId="1" xfId="0" applyNumberFormat="1" applyFont="1" applyFill="1" applyBorder="1"/>
    <xf numFmtId="0" fontId="3" fillId="4" borderId="0" xfId="0" applyFont="1" applyFill="1" applyAlignment="1">
      <alignment horizontal="left" vertical="top" wrapText="1"/>
    </xf>
    <xf numFmtId="14" fontId="30" fillId="0" borderId="1" xfId="0" applyNumberFormat="1" applyFont="1" applyFill="1" applyBorder="1" applyAlignment="1" applyProtection="1">
      <alignment horizontal="left" vertical="top" wrapText="1"/>
      <protection locked="0"/>
    </xf>
    <xf numFmtId="0" fontId="2" fillId="0" borderId="1" xfId="0" applyFont="1" applyBorder="1" applyAlignment="1" applyProtection="1">
      <alignment horizontal="left" vertical="top" wrapText="1"/>
      <protection locked="0"/>
    </xf>
    <xf numFmtId="0" fontId="2" fillId="4" borderId="10" xfId="0" applyFont="1" applyFill="1" applyBorder="1" applyProtection="1">
      <protection locked="0"/>
    </xf>
    <xf numFmtId="0" fontId="2" fillId="4" borderId="9" xfId="0" applyFont="1" applyFill="1" applyBorder="1" applyProtection="1">
      <protection locked="0"/>
    </xf>
    <xf numFmtId="0" fontId="2" fillId="0" borderId="0" xfId="0" applyFont="1" applyProtection="1">
      <protection locked="0"/>
    </xf>
    <xf numFmtId="0" fontId="8" fillId="0" borderId="5" xfId="0" applyFont="1" applyBorder="1" applyAlignment="1">
      <alignment horizontal="left" wrapText="1" indent="1"/>
    </xf>
    <xf numFmtId="0" fontId="8" fillId="0" borderId="6" xfId="0" applyFont="1" applyBorder="1" applyAlignment="1">
      <alignment horizontal="left" wrapText="1" indent="1"/>
    </xf>
    <xf numFmtId="0" fontId="13" fillId="0" borderId="14" xfId="0" applyFont="1" applyBorder="1" applyAlignment="1" applyProtection="1">
      <alignment horizontal="left" vertical="top" wrapText="1"/>
      <protection locked="0"/>
    </xf>
    <xf numFmtId="0" fontId="13" fillId="0" borderId="9" xfId="0" applyFont="1" applyBorder="1" applyAlignment="1" applyProtection="1">
      <alignment horizontal="left" vertical="top" wrapText="1"/>
      <protection locked="0"/>
    </xf>
    <xf numFmtId="0" fontId="13" fillId="0" borderId="17" xfId="0" applyFont="1" applyBorder="1" applyAlignment="1" applyProtection="1">
      <alignment horizontal="left" vertical="top" wrapText="1"/>
      <protection locked="0"/>
    </xf>
    <xf numFmtId="0" fontId="13" fillId="0" borderId="10" xfId="0" applyFont="1" applyBorder="1" applyAlignment="1" applyProtection="1">
      <alignment horizontal="left" vertical="top" wrapText="1"/>
      <protection locked="0"/>
    </xf>
    <xf numFmtId="0" fontId="8" fillId="0" borderId="5" xfId="0" applyFont="1" applyBorder="1" applyAlignment="1">
      <alignment horizontal="left" vertical="top"/>
    </xf>
    <xf numFmtId="0" fontId="8" fillId="0" borderId="2" xfId="0" applyFont="1" applyBorder="1" applyAlignment="1">
      <alignment horizontal="left" vertical="top"/>
    </xf>
    <xf numFmtId="0" fontId="8" fillId="0" borderId="6" xfId="0" applyFont="1" applyBorder="1" applyAlignment="1">
      <alignment horizontal="left" vertical="top"/>
    </xf>
    <xf numFmtId="0" fontId="8" fillId="0" borderId="5" xfId="0" applyFont="1" applyBorder="1" applyAlignment="1">
      <alignment horizontal="center" vertical="top"/>
    </xf>
    <xf numFmtId="0" fontId="0" fillId="0" borderId="2" xfId="0" applyBorder="1"/>
    <xf numFmtId="0" fontId="0" fillId="0" borderId="6" xfId="0" applyBorder="1"/>
    <xf numFmtId="0" fontId="8" fillId="0" borderId="1" xfId="0" applyFont="1" applyBorder="1" applyAlignment="1">
      <alignment horizontal="left" vertical="top" wrapText="1"/>
    </xf>
    <xf numFmtId="0" fontId="7" fillId="0" borderId="1" xfId="0" applyFont="1" applyBorder="1" applyAlignment="1">
      <alignment horizontal="left" vertical="top" wrapText="1"/>
    </xf>
    <xf numFmtId="0" fontId="6" fillId="4" borderId="0" xfId="0" applyFont="1" applyFill="1" applyAlignment="1">
      <alignment horizontal="center"/>
    </xf>
    <xf numFmtId="0" fontId="29" fillId="0" borderId="1" xfId="0" applyFont="1" applyBorder="1" applyAlignment="1" applyProtection="1">
      <alignment wrapText="1"/>
      <protection locked="0"/>
    </xf>
    <xf numFmtId="0" fontId="29" fillId="0" borderId="5" xfId="0" applyFont="1" applyBorder="1" applyAlignment="1" applyProtection="1">
      <alignment vertical="top" wrapText="1"/>
      <protection locked="0"/>
    </xf>
    <xf numFmtId="0" fontId="29" fillId="0" borderId="2" xfId="0" applyFont="1" applyBorder="1" applyAlignment="1" applyProtection="1">
      <alignment vertical="top" wrapText="1"/>
      <protection locked="0"/>
    </xf>
    <xf numFmtId="0" fontId="29" fillId="0" borderId="6" xfId="0" applyFont="1" applyBorder="1" applyAlignment="1" applyProtection="1">
      <alignment vertical="top" wrapText="1"/>
      <protection locked="0"/>
    </xf>
    <xf numFmtId="0" fontId="28" fillId="5" borderId="14" xfId="0" applyFont="1" applyFill="1" applyBorder="1" applyAlignment="1" applyProtection="1">
      <alignment horizontal="left" vertical="top" wrapText="1"/>
    </xf>
    <xf numFmtId="0" fontId="28" fillId="5" borderId="8" xfId="0" applyFont="1" applyFill="1" applyBorder="1" applyAlignment="1" applyProtection="1">
      <alignment horizontal="left" vertical="top" wrapText="1"/>
    </xf>
    <xf numFmtId="0" fontId="28" fillId="5" borderId="9" xfId="0" applyFont="1" applyFill="1" applyBorder="1" applyAlignment="1" applyProtection="1">
      <alignment horizontal="left" vertical="top" wrapText="1"/>
    </xf>
    <xf numFmtId="0" fontId="28" fillId="5" borderId="17" xfId="0" applyFont="1" applyFill="1" applyBorder="1" applyAlignment="1" applyProtection="1">
      <alignment horizontal="left" vertical="top" wrapText="1"/>
    </xf>
    <xf numFmtId="0" fontId="28" fillId="5" borderId="7" xfId="0" applyFont="1" applyFill="1" applyBorder="1" applyAlignment="1" applyProtection="1">
      <alignment horizontal="left" vertical="top" wrapText="1"/>
    </xf>
    <xf numFmtId="0" fontId="28" fillId="5" borderId="10" xfId="0" applyFont="1" applyFill="1" applyBorder="1" applyAlignment="1" applyProtection="1">
      <alignment horizontal="left" vertical="top" wrapText="1"/>
    </xf>
    <xf numFmtId="0" fontId="30" fillId="4" borderId="1" xfId="0" applyFont="1" applyFill="1" applyBorder="1" applyAlignment="1">
      <alignment horizontal="center"/>
    </xf>
    <xf numFmtId="0" fontId="30" fillId="10" borderId="1" xfId="0" applyFont="1" applyFill="1" applyBorder="1" applyAlignment="1" applyProtection="1">
      <alignment wrapText="1"/>
      <protection locked="0"/>
    </xf>
    <xf numFmtId="0" fontId="3" fillId="0" borderId="1" xfId="0" applyFont="1" applyBorder="1" applyAlignment="1" applyProtection="1">
      <alignment wrapText="1"/>
      <protection locked="0"/>
    </xf>
    <xf numFmtId="0" fontId="29" fillId="0" borderId="5" xfId="0" applyFont="1" applyBorder="1" applyAlignment="1" applyProtection="1">
      <alignment wrapText="1"/>
      <protection locked="0"/>
    </xf>
    <xf numFmtId="0" fontId="29" fillId="0" borderId="2" xfId="0" applyFont="1" applyBorder="1" applyAlignment="1" applyProtection="1">
      <alignment wrapText="1"/>
      <protection locked="0"/>
    </xf>
    <xf numFmtId="0" fontId="29" fillId="0" borderId="6" xfId="0" applyFont="1" applyBorder="1" applyAlignment="1" applyProtection="1">
      <alignment wrapText="1"/>
      <protection locked="0"/>
    </xf>
    <xf numFmtId="0" fontId="29" fillId="4" borderId="8" xfId="0" applyFont="1" applyFill="1" applyBorder="1" applyAlignment="1" applyProtection="1">
      <alignment horizontal="left" vertical="top" wrapText="1"/>
      <protection locked="0"/>
    </xf>
    <xf numFmtId="0" fontId="29" fillId="4" borderId="9" xfId="0" applyFont="1" applyFill="1" applyBorder="1" applyAlignment="1" applyProtection="1">
      <alignment horizontal="left" vertical="top" wrapText="1"/>
      <protection locked="0"/>
    </xf>
    <xf numFmtId="0" fontId="35" fillId="5" borderId="1" xfId="0" applyFont="1" applyFill="1" applyBorder="1" applyAlignment="1">
      <alignment horizontal="center" vertical="center" wrapText="1"/>
    </xf>
    <xf numFmtId="0" fontId="29" fillId="4" borderId="26" xfId="0" applyFont="1" applyFill="1" applyBorder="1" applyAlignment="1">
      <alignment horizontal="center" vertical="center" wrapText="1"/>
    </xf>
    <xf numFmtId="0" fontId="29" fillId="4" borderId="4" xfId="0" applyFont="1" applyFill="1" applyBorder="1" applyAlignment="1">
      <alignment horizontal="center" vertical="center" wrapText="1"/>
    </xf>
    <xf numFmtId="0" fontId="30" fillId="4" borderId="9" xfId="0" applyFont="1" applyFill="1" applyBorder="1" applyAlignment="1">
      <alignment horizontal="right" vertical="top" wrapText="1"/>
    </xf>
    <xf numFmtId="0" fontId="30" fillId="4" borderId="10" xfId="0" applyFont="1" applyFill="1" applyBorder="1" applyAlignment="1">
      <alignment horizontal="right" vertical="top" wrapText="1"/>
    </xf>
    <xf numFmtId="0" fontId="29" fillId="0" borderId="14" xfId="0" applyFont="1" applyBorder="1" applyAlignment="1" applyProtection="1">
      <alignment horizontal="left" vertical="top" wrapText="1"/>
      <protection locked="0"/>
    </xf>
    <xf numFmtId="0" fontId="29" fillId="0" borderId="8" xfId="0" applyFont="1" applyBorder="1" applyAlignment="1" applyProtection="1">
      <alignment horizontal="left" vertical="top" wrapText="1"/>
      <protection locked="0"/>
    </xf>
    <xf numFmtId="0" fontId="29" fillId="0" borderId="9" xfId="0" applyFont="1" applyBorder="1" applyAlignment="1" applyProtection="1">
      <alignment horizontal="left" vertical="top" wrapText="1"/>
      <protection locked="0"/>
    </xf>
    <xf numFmtId="0" fontId="29" fillId="0" borderId="17" xfId="0" applyFont="1" applyBorder="1" applyAlignment="1" applyProtection="1">
      <alignment horizontal="left" vertical="top" wrapText="1"/>
      <protection locked="0"/>
    </xf>
    <xf numFmtId="0" fontId="29" fillId="0" borderId="7" xfId="0" applyFont="1" applyBorder="1" applyAlignment="1" applyProtection="1">
      <alignment horizontal="left" vertical="top" wrapText="1"/>
      <protection locked="0"/>
    </xf>
    <xf numFmtId="0" fontId="29" fillId="0" borderId="10" xfId="0" applyFont="1" applyBorder="1" applyAlignment="1" applyProtection="1">
      <alignment horizontal="left" vertical="top" wrapText="1"/>
      <protection locked="0"/>
    </xf>
    <xf numFmtId="0" fontId="30" fillId="3" borderId="5" xfId="0" applyFont="1" applyFill="1" applyBorder="1" applyAlignment="1">
      <alignment horizontal="right" vertical="top"/>
    </xf>
    <xf numFmtId="0" fontId="30" fillId="3" borderId="2" xfId="0" applyFont="1" applyFill="1" applyBorder="1" applyAlignment="1">
      <alignment horizontal="right" vertical="top"/>
    </xf>
    <xf numFmtId="0" fontId="30" fillId="3" borderId="6" xfId="0" applyFont="1" applyFill="1" applyBorder="1" applyAlignment="1">
      <alignment horizontal="right" vertical="top"/>
    </xf>
    <xf numFmtId="0" fontId="30" fillId="10" borderId="5" xfId="0" applyFont="1" applyFill="1" applyBorder="1" applyAlignment="1" applyProtection="1">
      <alignment horizontal="left" vertical="top" wrapText="1"/>
      <protection locked="0"/>
    </xf>
    <xf numFmtId="0" fontId="30" fillId="10" borderId="2" xfId="0" applyFont="1" applyFill="1" applyBorder="1" applyAlignment="1" applyProtection="1">
      <alignment horizontal="left" vertical="top" wrapText="1"/>
      <protection locked="0"/>
    </xf>
    <xf numFmtId="0" fontId="30" fillId="10" borderId="6" xfId="0" applyFont="1" applyFill="1" applyBorder="1" applyAlignment="1" applyProtection="1">
      <alignment horizontal="left" vertical="top" wrapText="1"/>
      <protection locked="0"/>
    </xf>
    <xf numFmtId="0" fontId="29" fillId="0" borderId="8" xfId="0" applyFont="1" applyFill="1" applyBorder="1" applyAlignment="1" applyProtection="1">
      <alignment horizontal="left" vertical="top" wrapText="1"/>
      <protection locked="0"/>
    </xf>
    <xf numFmtId="0" fontId="29" fillId="0" borderId="9" xfId="0" applyFont="1" applyFill="1" applyBorder="1" applyAlignment="1" applyProtection="1">
      <alignment horizontal="left" vertical="top" wrapText="1"/>
      <protection locked="0"/>
    </xf>
    <xf numFmtId="0" fontId="3" fillId="0" borderId="8" xfId="0" applyFont="1" applyFill="1" applyBorder="1" applyAlignment="1" applyProtection="1">
      <alignment horizontal="left" vertical="top" wrapText="1"/>
      <protection locked="0"/>
    </xf>
    <xf numFmtId="0" fontId="3" fillId="0" borderId="9" xfId="0" applyFont="1" applyFill="1" applyBorder="1" applyAlignment="1" applyProtection="1">
      <alignment horizontal="left" vertical="top" wrapText="1"/>
      <protection locked="0"/>
    </xf>
    <xf numFmtId="0" fontId="3" fillId="4" borderId="2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4"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17"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0" fillId="0" borderId="5" xfId="0" applyFont="1" applyBorder="1" applyAlignment="1" applyProtection="1">
      <alignment horizontal="left" vertical="top" wrapText="1"/>
      <protection locked="0"/>
    </xf>
    <xf numFmtId="0" fontId="30" fillId="0" borderId="2" xfId="0" applyFont="1" applyBorder="1" applyAlignment="1" applyProtection="1">
      <alignment horizontal="left" vertical="top" wrapText="1"/>
      <protection locked="0"/>
    </xf>
    <xf numFmtId="0" fontId="30" fillId="0" borderId="6" xfId="0" applyFont="1" applyBorder="1" applyAlignment="1" applyProtection="1">
      <alignment horizontal="left" vertical="top" wrapText="1"/>
      <protection locked="0"/>
    </xf>
    <xf numFmtId="0" fontId="29" fillId="10" borderId="8" xfId="0" applyFont="1" applyFill="1" applyBorder="1" applyAlignment="1" applyProtection="1">
      <alignment horizontal="left" vertical="top" wrapText="1"/>
      <protection locked="0"/>
    </xf>
    <xf numFmtId="0" fontId="29" fillId="10" borderId="9" xfId="0" applyFont="1" applyFill="1" applyBorder="1" applyAlignment="1" applyProtection="1">
      <alignment horizontal="left" vertical="top" wrapText="1"/>
      <protection locked="0"/>
    </xf>
    <xf numFmtId="0" fontId="29" fillId="0" borderId="5" xfId="0" applyFont="1" applyBorder="1" applyAlignment="1" applyProtection="1">
      <alignment horizontal="left" vertical="top" wrapText="1"/>
      <protection locked="0"/>
    </xf>
    <xf numFmtId="0" fontId="29" fillId="0" borderId="2" xfId="0" applyFont="1" applyBorder="1" applyAlignment="1" applyProtection="1">
      <alignment horizontal="left" vertical="top" wrapText="1"/>
      <protection locked="0"/>
    </xf>
    <xf numFmtId="0" fontId="29" fillId="0" borderId="6" xfId="0" applyFont="1" applyBorder="1" applyAlignment="1" applyProtection="1">
      <alignment horizontal="left" vertical="top" wrapText="1"/>
      <protection locked="0"/>
    </xf>
    <xf numFmtId="0" fontId="30" fillId="3" borderId="5" xfId="0" applyFont="1" applyFill="1" applyBorder="1" applyAlignment="1">
      <alignment horizontal="right"/>
    </xf>
    <xf numFmtId="0" fontId="30" fillId="3" borderId="2" xfId="0" applyFont="1" applyFill="1" applyBorder="1" applyAlignment="1">
      <alignment horizontal="right"/>
    </xf>
    <xf numFmtId="0" fontId="30" fillId="3" borderId="6" xfId="0" applyFont="1" applyFill="1" applyBorder="1" applyAlignment="1">
      <alignment horizontal="right"/>
    </xf>
    <xf numFmtId="0" fontId="8" fillId="0" borderId="5" xfId="0" applyFont="1" applyFill="1" applyBorder="1" applyAlignment="1" applyProtection="1">
      <alignment horizontal="left" vertical="top" wrapText="1"/>
    </xf>
    <xf numFmtId="0" fontId="8" fillId="0" borderId="2" xfId="0" applyFont="1" applyFill="1" applyBorder="1" applyAlignment="1" applyProtection="1">
      <alignment horizontal="left" vertical="top" wrapText="1"/>
    </xf>
    <xf numFmtId="0" fontId="8" fillId="0" borderId="6" xfId="0" applyFont="1" applyFill="1" applyBorder="1" applyAlignment="1" applyProtection="1">
      <alignment horizontal="left" vertical="top" wrapText="1"/>
    </xf>
    <xf numFmtId="0" fontId="15" fillId="5" borderId="1" xfId="0" applyFont="1" applyFill="1" applyBorder="1" applyAlignment="1" applyProtection="1">
      <alignment horizontal="center" vertical="center" wrapText="1"/>
    </xf>
    <xf numFmtId="0" fontId="8" fillId="4" borderId="26" xfId="0" applyFont="1" applyFill="1" applyBorder="1" applyAlignment="1" applyProtection="1">
      <alignment horizontal="center" vertical="center" wrapText="1"/>
    </xf>
    <xf numFmtId="0" fontId="8" fillId="4" borderId="4" xfId="0" applyFont="1" applyFill="1" applyBorder="1" applyAlignment="1" applyProtection="1">
      <alignment horizontal="center" vertical="center" wrapText="1"/>
    </xf>
    <xf numFmtId="0" fontId="7" fillId="3" borderId="5" xfId="0" applyFont="1" applyFill="1" applyBorder="1" applyAlignment="1" applyProtection="1">
      <alignment horizontal="right" vertical="top"/>
    </xf>
    <xf numFmtId="0" fontId="7" fillId="3" borderId="2" xfId="0" applyFont="1" applyFill="1" applyBorder="1" applyAlignment="1" applyProtection="1">
      <alignment horizontal="right" vertical="top"/>
    </xf>
    <xf numFmtId="0" fontId="7" fillId="3" borderId="6" xfId="0" applyFont="1" applyFill="1" applyBorder="1" applyAlignment="1" applyProtection="1">
      <alignment horizontal="right" vertical="top"/>
    </xf>
    <xf numFmtId="0" fontId="7" fillId="4" borderId="9" xfId="0" applyFont="1" applyFill="1" applyBorder="1" applyAlignment="1" applyProtection="1">
      <alignment horizontal="right" vertical="top" wrapText="1"/>
    </xf>
    <xf numFmtId="0" fontId="7" fillId="4" borderId="10" xfId="0" applyFont="1" applyFill="1" applyBorder="1" applyAlignment="1" applyProtection="1">
      <alignment horizontal="right" vertical="top" wrapText="1"/>
    </xf>
    <xf numFmtId="0" fontId="8" fillId="0" borderId="14" xfId="0" applyFont="1" applyBorder="1" applyAlignment="1" applyProtection="1">
      <alignment horizontal="left" vertical="top" wrapText="1"/>
    </xf>
    <xf numFmtId="0" fontId="8" fillId="0" borderId="8"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8" fillId="0" borderId="17" xfId="0" applyFont="1" applyBorder="1" applyAlignment="1" applyProtection="1">
      <alignment horizontal="left" vertical="top" wrapText="1"/>
    </xf>
    <xf numFmtId="0" fontId="8" fillId="0" borderId="7" xfId="0" applyFont="1" applyBorder="1" applyAlignment="1" applyProtection="1">
      <alignment horizontal="left" vertical="top" wrapText="1"/>
    </xf>
    <xf numFmtId="0" fontId="8" fillId="0" borderId="10" xfId="0" applyFont="1" applyBorder="1" applyAlignment="1" applyProtection="1">
      <alignment horizontal="left" vertical="top" wrapText="1"/>
    </xf>
    <xf numFmtId="0" fontId="8" fillId="0" borderId="5" xfId="0" applyFont="1" applyBorder="1" applyAlignment="1" applyProtection="1">
      <alignment horizontal="left" vertical="top" wrapText="1"/>
    </xf>
    <xf numFmtId="0" fontId="8" fillId="0" borderId="2" xfId="0" applyFont="1" applyBorder="1" applyAlignment="1" applyProtection="1">
      <alignment horizontal="left" vertical="top" wrapText="1"/>
    </xf>
    <xf numFmtId="0" fontId="26" fillId="4" borderId="16" xfId="0" applyFont="1" applyFill="1" applyBorder="1" applyAlignment="1" applyProtection="1">
      <alignment horizontal="center" vertical="center" wrapText="1"/>
    </xf>
    <xf numFmtId="0" fontId="8" fillId="0" borderId="6" xfId="0" applyFont="1" applyBorder="1" applyAlignment="1" applyProtection="1">
      <alignment horizontal="left" vertical="top" wrapText="1"/>
    </xf>
    <xf numFmtId="0" fontId="27" fillId="4" borderId="16" xfId="0" applyFont="1" applyFill="1" applyBorder="1" applyAlignment="1" applyProtection="1">
      <alignment horizontal="center" vertical="center" wrapText="1"/>
    </xf>
    <xf numFmtId="0" fontId="1" fillId="0" borderId="0" xfId="0" applyFont="1" applyProtection="1">
      <protection locked="0"/>
    </xf>
    <xf numFmtId="14" fontId="1" fillId="4" borderId="15" xfId="0" applyNumberFormat="1" applyFont="1" applyFill="1" applyBorder="1" applyAlignment="1" applyProtection="1">
      <alignment wrapText="1"/>
      <protection locked="0"/>
    </xf>
    <xf numFmtId="0" fontId="1" fillId="0" borderId="1" xfId="0" applyFont="1" applyBorder="1" applyAlignment="1" applyProtection="1">
      <alignment horizontal="left" vertical="top" wrapText="1"/>
      <protection locked="0"/>
    </xf>
    <xf numFmtId="14" fontId="1" fillId="4" borderId="17" xfId="0" applyNumberFormat="1" applyFont="1" applyFill="1" applyBorder="1" applyAlignment="1" applyProtection="1">
      <alignment wrapText="1"/>
      <protection locked="0"/>
    </xf>
    <xf numFmtId="0" fontId="1" fillId="10" borderId="1" xfId="0" applyFont="1" applyFill="1" applyBorder="1" applyAlignment="1" applyProtection="1">
      <alignment wrapText="1"/>
      <protection locked="0"/>
    </xf>
  </cellXfs>
  <cellStyles count="3">
    <cellStyle name="Normal" xfId="0" builtinId="0"/>
    <cellStyle name="Normal 4" xfId="2"/>
    <cellStyle name="Percent" xfId="1" builtinId="5"/>
  </cellStyles>
  <dxfs count="1">
    <dxf>
      <font>
        <b/>
        <i val="0"/>
        <color theme="0"/>
      </font>
      <fill>
        <patternFill>
          <bgColor rgb="FFFF0000"/>
        </patternFill>
      </fill>
    </dxf>
  </dxfs>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6.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7.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8.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9.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30.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4.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5.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4">
    <pageSetUpPr fitToPage="1"/>
  </sheetPr>
  <dimension ref="A1:C22"/>
  <sheetViews>
    <sheetView zoomScaleNormal="100" workbookViewId="0">
      <pane ySplit="1" topLeftCell="A2" activePane="bottomLeft" state="frozen"/>
      <selection activeCell="D15" sqref="D15"/>
      <selection pane="bottomLeft" activeCell="D15" sqref="D15"/>
    </sheetView>
  </sheetViews>
  <sheetFormatPr defaultColWidth="9.109375" defaultRowHeight="13.8"/>
  <cols>
    <col min="1" max="1" width="21.109375" style="16" customWidth="1"/>
    <col min="2" max="2" width="113.5546875" style="36" customWidth="1"/>
    <col min="3" max="16384" width="9.109375" style="10"/>
  </cols>
  <sheetData>
    <row r="1" spans="1:3" s="2" customFormat="1" ht="20.399999999999999">
      <c r="A1" s="24" t="s">
        <v>36</v>
      </c>
      <c r="B1" s="34"/>
      <c r="C1" s="17"/>
    </row>
    <row r="2" spans="1:3" s="13" customFormat="1">
      <c r="A2" s="23" t="s">
        <v>37</v>
      </c>
      <c r="B2" s="35"/>
    </row>
    <row r="3" spans="1:3" s="13" customFormat="1" ht="12" customHeight="1">
      <c r="A3" s="23"/>
      <c r="B3" s="35"/>
    </row>
    <row r="4" spans="1:3" s="13" customFormat="1" ht="28.5" customHeight="1">
      <c r="A4" s="291" t="s">
        <v>86</v>
      </c>
      <c r="B4" s="292"/>
    </row>
    <row r="5" spans="1:3" s="13" customFormat="1" ht="12" customHeight="1">
      <c r="A5" s="43"/>
      <c r="B5" s="43"/>
    </row>
    <row r="6" spans="1:3" s="13" customFormat="1" ht="12" customHeight="1">
      <c r="A6" s="43"/>
      <c r="B6" s="43"/>
    </row>
    <row r="7" spans="1:3" s="13" customFormat="1" ht="46.8">
      <c r="A7" s="50" t="s">
        <v>81</v>
      </c>
      <c r="B7" s="51" t="s">
        <v>80</v>
      </c>
    </row>
    <row r="8" spans="1:3" s="13" customFormat="1" ht="12" customHeight="1">
      <c r="A8" s="15"/>
      <c r="B8" s="33"/>
    </row>
    <row r="9" spans="1:3" s="13" customFormat="1" ht="41.4">
      <c r="A9" s="37" t="s">
        <v>34</v>
      </c>
      <c r="B9" s="39" t="s">
        <v>112</v>
      </c>
    </row>
    <row r="10" spans="1:3" s="13" customFormat="1" ht="41.4">
      <c r="A10" s="37" t="s">
        <v>35</v>
      </c>
      <c r="B10" s="38" t="s">
        <v>82</v>
      </c>
    </row>
    <row r="11" spans="1:3" s="13" customFormat="1" ht="55.2">
      <c r="A11" s="41" t="s">
        <v>99</v>
      </c>
      <c r="B11" s="39" t="s">
        <v>87</v>
      </c>
    </row>
    <row r="12" spans="1:3" s="13" customFormat="1" ht="55.2">
      <c r="A12" s="42" t="s">
        <v>100</v>
      </c>
      <c r="B12" s="39" t="s">
        <v>88</v>
      </c>
    </row>
    <row r="13" spans="1:3" s="13" customFormat="1" ht="114">
      <c r="A13" s="53" t="s">
        <v>63</v>
      </c>
      <c r="B13" s="40" t="s">
        <v>98</v>
      </c>
    </row>
    <row r="14" spans="1:3" s="13" customFormat="1">
      <c r="A14" s="52" t="s">
        <v>64</v>
      </c>
      <c r="B14" s="38" t="s">
        <v>78</v>
      </c>
    </row>
    <row r="15" spans="1:3" s="13" customFormat="1">
      <c r="A15" s="52" t="s">
        <v>65</v>
      </c>
      <c r="B15" s="38" t="s">
        <v>79</v>
      </c>
    </row>
    <row r="16" spans="1:3" s="13" customFormat="1">
      <c r="A16" s="33"/>
      <c r="B16" s="33"/>
    </row>
    <row r="17" spans="1:2" s="13" customFormat="1">
      <c r="A17" s="33"/>
      <c r="B17" s="33"/>
    </row>
    <row r="18" spans="1:2" s="13" customFormat="1">
      <c r="A18" s="33"/>
      <c r="B18" s="33"/>
    </row>
    <row r="19" spans="1:2" s="13" customFormat="1">
      <c r="A19" s="33"/>
      <c r="B19" s="33"/>
    </row>
    <row r="20" spans="1:2" s="13" customFormat="1">
      <c r="A20" s="33"/>
      <c r="B20" s="33"/>
    </row>
    <row r="21" spans="1:2" s="13" customFormat="1">
      <c r="A21" s="33"/>
      <c r="B21" s="33"/>
    </row>
    <row r="22" spans="1:2" s="13" customFormat="1">
      <c r="A22" s="15"/>
      <c r="B22" s="33"/>
    </row>
  </sheetData>
  <sheetProtection sheet="1" objects="1" scenarios="1" selectLockedCells="1" selectUnlockedCells="1"/>
  <mergeCells count="1">
    <mergeCell ref="A4:B4"/>
  </mergeCells>
  <printOptions gridLines="1"/>
  <pageMargins left="0.38" right="0.21" top="0.64" bottom="0.53" header="0.18" footer="0.21"/>
  <pageSetup scale="99" fitToHeight="0" orientation="landscape" r:id="rId1"/>
  <headerFooter>
    <oddHeader>&amp;C&amp;"-,Bold"&amp;12&amp;F
Sheet: &amp;A</oddHeader>
    <oddFooter>&amp;L&amp;8&amp;F
Sheet: &amp;A&amp;C&amp;8Page &amp;P of &amp;N&amp;R&amp;8&amp;D</oddFooter>
  </headerFooter>
</worksheet>
</file>

<file path=xl/worksheets/sheet10.xml><?xml version="1.0" encoding="utf-8"?>
<worksheet xmlns="http://schemas.openxmlformats.org/spreadsheetml/2006/main" xmlns:r="http://schemas.openxmlformats.org/officeDocument/2006/relationships">
  <sheetPr>
    <tabColor theme="7" tint="-0.249977111117893"/>
    <pageSetUpPr fitToPage="1"/>
  </sheetPr>
  <dimension ref="A1:O21"/>
  <sheetViews>
    <sheetView zoomScale="75" zoomScaleNormal="75" workbookViewId="0">
      <pane ySplit="7" topLeftCell="A8" activePane="bottomLeft" state="frozen"/>
      <selection activeCell="D15" sqref="D15"/>
      <selection pane="bottomLeft" activeCell="E17" sqref="E17"/>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COUNTIF(B$8:B1999,"y")</f>
        <v>2</v>
      </c>
      <c r="F2" s="165" t="s">
        <v>17</v>
      </c>
      <c r="G2" s="166">
        <f>COUNTIF(G$8:G1999,"P")+COUNTIF(G$8:G1999,"PE")</f>
        <v>1</v>
      </c>
      <c r="H2" s="166">
        <f>COUNTIF(H$8:H1999,"P")+COUNTIF(H$8:H1999,"PE")</f>
        <v>2</v>
      </c>
      <c r="I2" s="167"/>
      <c r="J2" s="325"/>
    </row>
    <row r="3" spans="1:15" s="151" customFormat="1" ht="15" customHeight="1">
      <c r="A3" s="222" t="s">
        <v>154</v>
      </c>
      <c r="B3" s="158" t="s">
        <v>23</v>
      </c>
      <c r="C3" s="234" t="s">
        <v>294</v>
      </c>
      <c r="D3" s="160"/>
      <c r="E3" s="324"/>
      <c r="F3" s="165" t="s">
        <v>18</v>
      </c>
      <c r="G3" s="166">
        <f>COUNTIF(G$8:G1999,"F")</f>
        <v>1</v>
      </c>
      <c r="H3" s="166">
        <f>COUNTIF(H$8:H1999,"F")</f>
        <v>0</v>
      </c>
      <c r="I3" s="166">
        <f>SUM(I$8:I1999)</f>
        <v>0</v>
      </c>
      <c r="J3" s="326"/>
    </row>
    <row r="4" spans="1:15" s="151" customFormat="1">
      <c r="A4" s="169" t="s">
        <v>148</v>
      </c>
      <c r="B4" s="170"/>
      <c r="C4" s="327" t="s">
        <v>56</v>
      </c>
      <c r="D4" s="329" t="s">
        <v>303</v>
      </c>
      <c r="E4" s="330"/>
      <c r="F4" s="331"/>
      <c r="G4" s="171"/>
      <c r="H4" s="172"/>
      <c r="I4" s="172"/>
      <c r="J4" s="173"/>
    </row>
    <row r="5" spans="1:15" s="151" customFormat="1" ht="45" customHeight="1">
      <c r="A5" s="174">
        <v>12</v>
      </c>
      <c r="B5" s="175"/>
      <c r="C5" s="328"/>
      <c r="D5" s="332"/>
      <c r="E5" s="333"/>
      <c r="F5" s="334"/>
      <c r="G5" s="176"/>
      <c r="H5" s="177"/>
      <c r="I5" s="177"/>
      <c r="J5" s="178"/>
    </row>
    <row r="6" spans="1:15" s="151" customFormat="1" ht="14.4">
      <c r="A6" s="335" t="s">
        <v>10</v>
      </c>
      <c r="B6" s="336"/>
      <c r="C6" s="337"/>
      <c r="D6" s="232" t="s">
        <v>295</v>
      </c>
      <c r="E6" s="180" t="s">
        <v>9</v>
      </c>
      <c r="F6" s="338" t="s">
        <v>313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2.5" customHeight="1">
      <c r="A8" s="184" t="s">
        <v>103</v>
      </c>
      <c r="B8" s="149" t="str">
        <f>IF(C8&gt;" ","y"," ")</f>
        <v>y</v>
      </c>
      <c r="C8" s="322" t="s">
        <v>305</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t="s">
        <v>288</v>
      </c>
      <c r="F10" s="194"/>
      <c r="G10" s="195"/>
      <c r="H10" s="195"/>
      <c r="I10" s="196"/>
      <c r="J10" s="197"/>
      <c r="M10" s="226"/>
      <c r="N10" s="226"/>
      <c r="O10" s="226"/>
    </row>
    <row r="11" spans="1:15" s="151" customFormat="1" ht="69">
      <c r="A11" s="189" t="s">
        <v>47</v>
      </c>
      <c r="B11" s="149"/>
      <c r="C11" s="156" t="s">
        <v>281</v>
      </c>
      <c r="D11" s="156" t="s">
        <v>162</v>
      </c>
      <c r="E11" s="156" t="s">
        <v>288</v>
      </c>
      <c r="F11" s="198"/>
      <c r="G11" s="199"/>
      <c r="H11" s="199"/>
      <c r="I11" s="200"/>
      <c r="J11" s="201"/>
      <c r="M11" s="226"/>
      <c r="N11" s="226"/>
      <c r="O11" s="226"/>
    </row>
    <row r="12" spans="1:15" s="151" customFormat="1" ht="69">
      <c r="A12" s="189" t="s">
        <v>163</v>
      </c>
      <c r="B12" s="149"/>
      <c r="C12" s="156" t="s">
        <v>296</v>
      </c>
      <c r="D12" s="156" t="s">
        <v>190</v>
      </c>
      <c r="E12" s="156" t="s">
        <v>288</v>
      </c>
      <c r="F12" s="198"/>
      <c r="G12" s="199"/>
      <c r="H12" s="199"/>
      <c r="I12" s="200"/>
      <c r="J12" s="201"/>
      <c r="M12" s="226"/>
      <c r="N12" s="226"/>
      <c r="O12" s="226"/>
    </row>
    <row r="13" spans="1:15" s="183" customFormat="1" ht="45" customHeight="1">
      <c r="A13" s="184" t="s">
        <v>104</v>
      </c>
      <c r="B13" s="149" t="str">
        <f>IF(C13&gt;" ","y"," ")</f>
        <v>y</v>
      </c>
      <c r="C13" s="322" t="s">
        <v>306</v>
      </c>
      <c r="D13" s="322"/>
      <c r="E13" s="323"/>
      <c r="F13" s="229">
        <v>40758</v>
      </c>
      <c r="G13" s="186" t="s">
        <v>25</v>
      </c>
      <c r="H13" s="186" t="s">
        <v>66</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69">
      <c r="A15" s="189" t="s">
        <v>46</v>
      </c>
      <c r="B15" s="149"/>
      <c r="C15" s="156" t="s">
        <v>170</v>
      </c>
      <c r="D15" s="156" t="s">
        <v>161</v>
      </c>
      <c r="E15" s="388" t="s">
        <v>365</v>
      </c>
      <c r="F15" s="387" t="s">
        <v>364</v>
      </c>
      <c r="G15" s="195"/>
      <c r="H15" s="195"/>
      <c r="I15" s="196"/>
      <c r="J15" s="197"/>
      <c r="M15" s="226"/>
      <c r="N15" s="226"/>
      <c r="O15" s="226"/>
    </row>
    <row r="16" spans="1:15" s="151" customFormat="1" ht="69">
      <c r="A16" s="189" t="s">
        <v>47</v>
      </c>
      <c r="B16" s="149"/>
      <c r="C16" s="156" t="s">
        <v>167</v>
      </c>
      <c r="D16" s="156" t="s">
        <v>162</v>
      </c>
      <c r="E16" s="388" t="s">
        <v>365</v>
      </c>
      <c r="F16" s="387" t="s">
        <v>364</v>
      </c>
      <c r="G16" s="199"/>
      <c r="H16" s="199"/>
      <c r="I16" s="200"/>
      <c r="J16" s="201"/>
      <c r="M16" s="226"/>
      <c r="N16" s="226"/>
      <c r="O16" s="226"/>
    </row>
    <row r="17" spans="1:15" s="151" customFormat="1" ht="69">
      <c r="A17" s="189" t="s">
        <v>163</v>
      </c>
      <c r="B17" s="149"/>
      <c r="C17" s="156" t="s">
        <v>192</v>
      </c>
      <c r="D17" s="156" t="s">
        <v>190</v>
      </c>
      <c r="E17" s="388" t="s">
        <v>365</v>
      </c>
      <c r="F17" s="387" t="s">
        <v>364</v>
      </c>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ht="27.6">
      <c r="C21" s="206" t="s">
        <v>298</v>
      </c>
      <c r="D21" s="206">
        <v>12</v>
      </c>
      <c r="E21" s="206" t="s">
        <v>311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1.xml><?xml version="1.0" encoding="utf-8"?>
<worksheet xmlns="http://schemas.openxmlformats.org/spreadsheetml/2006/main" xmlns:r="http://schemas.openxmlformats.org/officeDocument/2006/relationships">
  <sheetPr>
    <tabColor theme="7" tint="-0.249977111117893"/>
    <pageSetUpPr fitToPage="1"/>
  </sheetPr>
  <dimension ref="A1:O21"/>
  <sheetViews>
    <sheetView zoomScale="75" zoomScaleNormal="75" workbookViewId="0">
      <pane ySplit="7" topLeftCell="A8" activePane="bottomLeft" state="frozen"/>
      <selection activeCell="D15" sqref="D15"/>
      <selection pane="bottomLeft" activeCell="G16" sqref="G1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COUNTIF(B$8:B1999,"y")</f>
        <v>2</v>
      </c>
      <c r="F2" s="165" t="s">
        <v>17</v>
      </c>
      <c r="G2" s="166">
        <f>COUNTIF(G$8:G1999,"P")+COUNTIF(G$8:G1999,"PE")</f>
        <v>1</v>
      </c>
      <c r="H2" s="166">
        <f>COUNTIF(H$8:H1999,"P")+COUNTIF(H$8:H1999,"PE")</f>
        <v>1</v>
      </c>
      <c r="I2" s="167"/>
      <c r="J2" s="325"/>
    </row>
    <row r="3" spans="1:15" s="151" customFormat="1" ht="15" customHeight="1">
      <c r="A3" s="222" t="s">
        <v>154</v>
      </c>
      <c r="B3" s="158" t="s">
        <v>23</v>
      </c>
      <c r="C3" s="234" t="s">
        <v>294</v>
      </c>
      <c r="D3" s="160"/>
      <c r="E3" s="324"/>
      <c r="F3" s="165" t="s">
        <v>18</v>
      </c>
      <c r="G3" s="166">
        <f>COUNTIF(G$8:G1999,"F")</f>
        <v>1</v>
      </c>
      <c r="H3" s="166">
        <f>COUNTIF(H$8:H1999,"F")</f>
        <v>0</v>
      </c>
      <c r="I3" s="166">
        <f>SUM(I$8:I1999)</f>
        <v>0</v>
      </c>
      <c r="J3" s="326"/>
    </row>
    <row r="4" spans="1:15" s="151" customFormat="1">
      <c r="A4" s="169" t="s">
        <v>148</v>
      </c>
      <c r="B4" s="170"/>
      <c r="C4" s="327" t="s">
        <v>56</v>
      </c>
      <c r="D4" s="329" t="s">
        <v>309</v>
      </c>
      <c r="E4" s="330"/>
      <c r="F4" s="331"/>
      <c r="G4" s="171"/>
      <c r="H4" s="172"/>
      <c r="I4" s="172"/>
      <c r="J4" s="173"/>
    </row>
    <row r="5" spans="1:15" s="151" customFormat="1" ht="45" customHeight="1">
      <c r="A5" s="174">
        <v>12</v>
      </c>
      <c r="B5" s="175"/>
      <c r="C5" s="328"/>
      <c r="D5" s="332"/>
      <c r="E5" s="333"/>
      <c r="F5" s="334"/>
      <c r="G5" s="176"/>
      <c r="H5" s="177"/>
      <c r="I5" s="177"/>
      <c r="J5" s="178"/>
    </row>
    <row r="6" spans="1:15" s="151" customFormat="1" ht="14.4">
      <c r="A6" s="335" t="s">
        <v>10</v>
      </c>
      <c r="B6" s="336"/>
      <c r="C6" s="337"/>
      <c r="D6" s="232" t="s">
        <v>295</v>
      </c>
      <c r="E6" s="180" t="s">
        <v>9</v>
      </c>
      <c r="F6" s="338" t="s">
        <v>313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2.5" customHeight="1">
      <c r="A8" s="184" t="s">
        <v>103</v>
      </c>
      <c r="B8" s="149" t="str">
        <f>IF(C8&gt;" ","y"," ")</f>
        <v>y</v>
      </c>
      <c r="C8" s="322" t="s">
        <v>307</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t="s">
        <v>288</v>
      </c>
      <c r="F10" s="194"/>
      <c r="G10" s="195"/>
      <c r="H10" s="195"/>
      <c r="I10" s="196"/>
      <c r="J10" s="197"/>
      <c r="M10" s="226"/>
      <c r="N10" s="226"/>
      <c r="O10" s="226"/>
    </row>
    <row r="11" spans="1:15" s="151" customFormat="1" ht="69">
      <c r="A11" s="189" t="s">
        <v>47</v>
      </c>
      <c r="B11" s="149"/>
      <c r="C11" s="156" t="s">
        <v>281</v>
      </c>
      <c r="D11" s="156" t="s">
        <v>162</v>
      </c>
      <c r="E11" s="156" t="s">
        <v>288</v>
      </c>
      <c r="F11" s="198"/>
      <c r="G11" s="199"/>
      <c r="H11" s="199"/>
      <c r="I11" s="200"/>
      <c r="J11" s="201"/>
      <c r="M11" s="226"/>
      <c r="N11" s="226"/>
      <c r="O11" s="226"/>
    </row>
    <row r="12" spans="1:15" s="151" customFormat="1" ht="69">
      <c r="A12" s="189" t="s">
        <v>163</v>
      </c>
      <c r="B12" s="149"/>
      <c r="C12" s="156" t="s">
        <v>296</v>
      </c>
      <c r="D12" s="156" t="s">
        <v>190</v>
      </c>
      <c r="E12" s="156" t="s">
        <v>288</v>
      </c>
      <c r="F12" s="198"/>
      <c r="G12" s="199"/>
      <c r="H12" s="199"/>
      <c r="I12" s="200"/>
      <c r="J12" s="201"/>
      <c r="M12" s="226"/>
      <c r="N12" s="226"/>
      <c r="O12" s="226"/>
    </row>
    <row r="13" spans="1:15" s="183" customFormat="1" ht="45" customHeight="1">
      <c r="A13" s="184" t="s">
        <v>104</v>
      </c>
      <c r="B13" s="149" t="str">
        <f>IF(C13&gt;" ","y"," ")</f>
        <v>y</v>
      </c>
      <c r="C13" s="322" t="s">
        <v>308</v>
      </c>
      <c r="D13" s="322"/>
      <c r="E13" s="323"/>
      <c r="F13" s="229">
        <v>40735</v>
      </c>
      <c r="G13" s="186" t="s">
        <v>25</v>
      </c>
      <c r="H13" s="186" t="str">
        <f t="shared" ref="H13" si="1">IF(G13&lt;&gt;"f",G13," ")</f>
        <v xml:space="preserve"> </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41.4">
      <c r="A15" s="189" t="s">
        <v>46</v>
      </c>
      <c r="B15" s="149"/>
      <c r="C15" s="156" t="s">
        <v>170</v>
      </c>
      <c r="D15" s="156" t="s">
        <v>161</v>
      </c>
      <c r="E15" s="156" t="s">
        <v>300</v>
      </c>
      <c r="F15" s="194"/>
      <c r="G15" s="195"/>
      <c r="H15" s="195"/>
      <c r="I15" s="196"/>
      <c r="J15" s="197"/>
      <c r="M15" s="226"/>
      <c r="N15" s="226"/>
      <c r="O15" s="226"/>
    </row>
    <row r="16" spans="1:15" s="151" customFormat="1" ht="69">
      <c r="A16" s="189" t="s">
        <v>47</v>
      </c>
      <c r="B16" s="149"/>
      <c r="C16" s="156" t="s">
        <v>167</v>
      </c>
      <c r="D16" s="156" t="s">
        <v>162</v>
      </c>
      <c r="E16" s="156"/>
      <c r="F16" s="198"/>
      <c r="G16" s="199"/>
      <c r="H16" s="199"/>
      <c r="I16" s="200"/>
      <c r="J16" s="201"/>
      <c r="M16" s="226"/>
      <c r="N16" s="226"/>
      <c r="O16" s="226"/>
    </row>
    <row r="17" spans="1:15" s="151" customFormat="1" ht="69">
      <c r="A17" s="189" t="s">
        <v>163</v>
      </c>
      <c r="B17" s="149"/>
      <c r="C17" s="156" t="s">
        <v>192</v>
      </c>
      <c r="D17" s="156" t="s">
        <v>190</v>
      </c>
      <c r="E17" s="156"/>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t="s">
        <v>299</v>
      </c>
      <c r="D21" s="206">
        <v>5000</v>
      </c>
      <c r="E21" s="206" t="s">
        <v>279</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2.xml><?xml version="1.0" encoding="utf-8"?>
<worksheet xmlns="http://schemas.openxmlformats.org/spreadsheetml/2006/main" xmlns:r="http://schemas.openxmlformats.org/officeDocument/2006/relationships">
  <sheetPr>
    <tabColor theme="7" tint="-0.249977111117893"/>
    <pageSetUpPr fitToPage="1"/>
  </sheetPr>
  <dimension ref="A1:O21"/>
  <sheetViews>
    <sheetView zoomScale="75" zoomScaleNormal="75" workbookViewId="0">
      <pane ySplit="7" topLeftCell="A11" activePane="bottomLeft" state="frozen"/>
      <selection activeCell="C13" sqref="C13:E13"/>
      <selection pane="bottomLeft" activeCell="D20" sqref="D20"/>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COUNTIF(B$8:B1999,"y")</f>
        <v>2</v>
      </c>
      <c r="F2" s="165" t="s">
        <v>17</v>
      </c>
      <c r="G2" s="166">
        <f>COUNTIF(G$8:G1999,"P")+COUNTIF(G$8:G1999,"PE")</f>
        <v>1</v>
      </c>
      <c r="H2" s="166">
        <f>COUNTIF(H$8:H1999,"P")+COUNTIF(H$8:H1999,"PE")</f>
        <v>2</v>
      </c>
      <c r="I2" s="167"/>
      <c r="J2" s="325"/>
    </row>
    <row r="3" spans="1:15" s="151" customFormat="1" ht="15" customHeight="1">
      <c r="A3" s="222" t="s">
        <v>154</v>
      </c>
      <c r="B3" s="158" t="s">
        <v>23</v>
      </c>
      <c r="C3" s="234" t="s">
        <v>294</v>
      </c>
      <c r="D3" s="160"/>
      <c r="E3" s="324"/>
      <c r="F3" s="165" t="s">
        <v>18</v>
      </c>
      <c r="G3" s="166">
        <f>COUNTIF(G$8:G1999,"F")</f>
        <v>1</v>
      </c>
      <c r="H3" s="166">
        <f>COUNTIF(H$8:H1999,"F")</f>
        <v>0</v>
      </c>
      <c r="I3" s="166">
        <f>SUM(I$8:I1999)</f>
        <v>0</v>
      </c>
      <c r="J3" s="326"/>
    </row>
    <row r="4" spans="1:15" s="151" customFormat="1">
      <c r="A4" s="169" t="s">
        <v>148</v>
      </c>
      <c r="B4" s="170"/>
      <c r="C4" s="327" t="s">
        <v>56</v>
      </c>
      <c r="D4" s="329" t="s">
        <v>203</v>
      </c>
      <c r="E4" s="330"/>
      <c r="F4" s="331"/>
      <c r="G4" s="171"/>
      <c r="H4" s="172"/>
      <c r="I4" s="172"/>
      <c r="J4" s="173"/>
    </row>
    <row r="5" spans="1:15" s="151" customFormat="1" ht="17.399999999999999">
      <c r="A5" s="174">
        <v>13</v>
      </c>
      <c r="B5" s="175"/>
      <c r="C5" s="328"/>
      <c r="D5" s="332"/>
      <c r="E5" s="333"/>
      <c r="F5" s="334"/>
      <c r="G5" s="176"/>
      <c r="H5" s="177"/>
      <c r="I5" s="177"/>
      <c r="J5" s="178"/>
    </row>
    <row r="6" spans="1:15" s="151" customFormat="1" ht="14.4">
      <c r="A6" s="335" t="s">
        <v>10</v>
      </c>
      <c r="B6" s="336"/>
      <c r="C6" s="337"/>
      <c r="D6" s="232" t="s">
        <v>295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2.5" customHeight="1">
      <c r="A8" s="184" t="s">
        <v>103</v>
      </c>
      <c r="B8" s="149" t="str">
        <f>IF(C8&gt;" ","y"," ")</f>
        <v>y</v>
      </c>
      <c r="C8" s="322" t="s">
        <v>204</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27.6">
      <c r="A13" s="184" t="s">
        <v>104</v>
      </c>
      <c r="B13" s="149" t="str">
        <f>IF(C13&gt;" ","y"," ")</f>
        <v>y</v>
      </c>
      <c r="C13" s="322" t="s">
        <v>205</v>
      </c>
      <c r="D13" s="322"/>
      <c r="E13" s="323"/>
      <c r="F13" s="229">
        <v>40735</v>
      </c>
      <c r="G13" s="186" t="s">
        <v>25</v>
      </c>
      <c r="H13" s="186" t="s">
        <v>24</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243" t="s">
        <v>357</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t="s">
        <v>312</v>
      </c>
      <c r="D21" s="206">
        <v>24</v>
      </c>
      <c r="E21" s="206" t="s">
        <v>311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3.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C13" activeCellId="1" sqref="C8:E8 C13:E13"/>
      <selection pane="bottomLeft" activeCell="D6" sqref="D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294</v>
      </c>
      <c r="D3" s="160"/>
      <c r="E3" s="324"/>
      <c r="F3" s="165" t="s">
        <v>18</v>
      </c>
      <c r="G3" s="166">
        <f>COUNTIF(G$8:G1999,"F")</f>
        <v>0</v>
      </c>
      <c r="H3" s="166">
        <f>COUNTIF(H$8:H1999,"F")</f>
        <v>0</v>
      </c>
      <c r="I3" s="166">
        <f>SUM(I$8:I1999)</f>
        <v>0</v>
      </c>
      <c r="J3" s="326"/>
    </row>
    <row r="4" spans="1:15" s="151" customFormat="1">
      <c r="A4" s="169" t="s">
        <v>148</v>
      </c>
      <c r="B4" s="170"/>
      <c r="C4" s="327" t="s">
        <v>56</v>
      </c>
      <c r="D4" s="329" t="s">
        <v>206</v>
      </c>
      <c r="E4" s="330"/>
      <c r="F4" s="331"/>
      <c r="G4" s="171"/>
      <c r="H4" s="172"/>
      <c r="I4" s="172"/>
      <c r="J4" s="173"/>
    </row>
    <row r="5" spans="1:15" s="151" customFormat="1" ht="17.399999999999999">
      <c r="A5" s="174">
        <v>14</v>
      </c>
      <c r="B5" s="175"/>
      <c r="C5" s="328"/>
      <c r="D5" s="332"/>
      <c r="E5" s="333"/>
      <c r="F5" s="334"/>
      <c r="G5" s="176"/>
      <c r="H5" s="177"/>
      <c r="I5" s="177"/>
      <c r="J5" s="178"/>
    </row>
    <row r="6" spans="1:15" s="151" customFormat="1" ht="14.4">
      <c r="A6" s="335" t="s">
        <v>10</v>
      </c>
      <c r="B6" s="336"/>
      <c r="C6" s="337"/>
      <c r="D6" s="232" t="s">
        <v>295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207</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45" customHeight="1">
      <c r="A13" s="184" t="s">
        <v>104</v>
      </c>
      <c r="B13" s="149" t="str">
        <f>IF(C13&gt;" ","y"," ")</f>
        <v>y</v>
      </c>
      <c r="C13" s="322" t="s">
        <v>208</v>
      </c>
      <c r="D13" s="322"/>
      <c r="E13" s="323"/>
      <c r="F13" s="229">
        <v>40735</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2028062</v>
      </c>
      <c r="D21" s="206">
        <v>5</v>
      </c>
      <c r="E21" s="206" t="s">
        <v>310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4.xml><?xml version="1.0" encoding="utf-8"?>
<worksheet xmlns="http://schemas.openxmlformats.org/spreadsheetml/2006/main" xmlns:r="http://schemas.openxmlformats.org/officeDocument/2006/relationships">
  <sheetPr>
    <tabColor rgb="FF7030A0"/>
    <pageSetUpPr fitToPage="1"/>
  </sheetPr>
  <dimension ref="A1:O16"/>
  <sheetViews>
    <sheetView zoomScale="75" zoomScaleNormal="75" workbookViewId="0">
      <pane ySplit="7" topLeftCell="A11" activePane="bottomLeft" state="frozen"/>
      <selection activeCell="D15" sqref="D15"/>
      <selection pane="bottomLeft" activeCell="C2" sqref="C2:C3"/>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COUNTIF(B$8:B1994,"y")</f>
        <v>1</v>
      </c>
      <c r="F2" s="165" t="s">
        <v>17</v>
      </c>
      <c r="G2" s="166">
        <f>COUNTIF(G$8:G1994,"P")+COUNTIF(G$8:G1994,"PE")</f>
        <v>1</v>
      </c>
      <c r="H2" s="166">
        <f>COUNTIF(H$8:H1994,"P")+COUNTIF(H$8:H1994,"PE")</f>
        <v>1</v>
      </c>
      <c r="I2" s="167"/>
      <c r="J2" s="325"/>
    </row>
    <row r="3" spans="1:15" s="151" customFormat="1" ht="15" customHeight="1">
      <c r="A3" s="222" t="s">
        <v>154</v>
      </c>
      <c r="B3" s="158" t="s">
        <v>23</v>
      </c>
      <c r="C3" s="234" t="s">
        <v>294</v>
      </c>
      <c r="D3" s="160"/>
      <c r="E3" s="324"/>
      <c r="F3" s="165" t="s">
        <v>18</v>
      </c>
      <c r="G3" s="166">
        <f>COUNTIF(G$8:G1994,"F")</f>
        <v>0</v>
      </c>
      <c r="H3" s="166">
        <f>COUNTIF(H$8:H1994,"F")</f>
        <v>0</v>
      </c>
      <c r="I3" s="166">
        <f>SUM(I$8:I1994)</f>
        <v>0</v>
      </c>
      <c r="J3" s="326"/>
    </row>
    <row r="4" spans="1:15" s="151" customFormat="1">
      <c r="A4" s="169" t="s">
        <v>148</v>
      </c>
      <c r="B4" s="170"/>
      <c r="C4" s="327" t="s">
        <v>56</v>
      </c>
      <c r="D4" s="329" t="s">
        <v>123</v>
      </c>
      <c r="E4" s="330"/>
      <c r="F4" s="331"/>
      <c r="G4" s="171"/>
      <c r="H4" s="172"/>
      <c r="I4" s="172"/>
      <c r="J4" s="173"/>
    </row>
    <row r="5" spans="1:15" s="151" customFormat="1" ht="33" customHeight="1">
      <c r="A5" s="174">
        <v>15</v>
      </c>
      <c r="B5" s="175"/>
      <c r="C5" s="328"/>
      <c r="D5" s="332"/>
      <c r="E5" s="333"/>
      <c r="F5" s="334"/>
      <c r="G5" s="176"/>
      <c r="H5" s="177"/>
      <c r="I5" s="177"/>
      <c r="J5" s="178"/>
    </row>
    <row r="6" spans="1:15" s="151" customFormat="1" ht="14.4">
      <c r="A6" s="335" t="s">
        <v>10</v>
      </c>
      <c r="B6" s="336"/>
      <c r="C6" s="337"/>
      <c r="D6" s="232" t="s">
        <v>295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7.25" customHeight="1">
      <c r="A8" s="184" t="s">
        <v>103</v>
      </c>
      <c r="B8" s="149" t="str">
        <f>IF(C8&gt;" ","y"," ")</f>
        <v>y</v>
      </c>
      <c r="C8" s="322" t="s">
        <v>209</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169</v>
      </c>
      <c r="D10" s="156" t="s">
        <v>161</v>
      </c>
      <c r="E10" s="156" t="s">
        <v>288</v>
      </c>
      <c r="F10" s="194"/>
      <c r="G10" s="195"/>
      <c r="H10" s="195"/>
      <c r="I10" s="196"/>
      <c r="J10" s="197"/>
      <c r="M10" s="226"/>
      <c r="N10" s="226"/>
      <c r="O10" s="226"/>
    </row>
    <row r="11" spans="1:15" s="151" customFormat="1" ht="69">
      <c r="A11" s="189" t="s">
        <v>47</v>
      </c>
      <c r="B11" s="149"/>
      <c r="C11" s="156" t="s">
        <v>167</v>
      </c>
      <c r="D11" s="156" t="s">
        <v>162</v>
      </c>
      <c r="E11" s="156" t="s">
        <v>288</v>
      </c>
      <c r="F11" s="198"/>
      <c r="G11" s="199"/>
      <c r="H11" s="199"/>
      <c r="I11" s="200"/>
      <c r="J11" s="201"/>
      <c r="M11" s="226"/>
      <c r="N11" s="226"/>
      <c r="O11" s="226"/>
    </row>
    <row r="12" spans="1:15" s="151" customFormat="1" ht="69">
      <c r="A12" s="189" t="s">
        <v>163</v>
      </c>
      <c r="B12" s="149"/>
      <c r="C12" s="156" t="s">
        <v>192</v>
      </c>
      <c r="D12" s="156" t="s">
        <v>190</v>
      </c>
      <c r="E12" s="156" t="s">
        <v>288</v>
      </c>
      <c r="F12" s="198"/>
      <c r="G12" s="199"/>
      <c r="H12" s="199"/>
      <c r="I12" s="200"/>
      <c r="J12" s="201"/>
      <c r="M12" s="226"/>
      <c r="N12" s="226"/>
      <c r="O12" s="226"/>
    </row>
    <row r="13" spans="1:15" s="151" customFormat="1" ht="15.6">
      <c r="A13" s="152" t="s">
        <v>136</v>
      </c>
      <c r="B13" s="154"/>
      <c r="C13" s="203"/>
      <c r="D13" s="203"/>
      <c r="E13" s="203"/>
      <c r="F13" s="204"/>
      <c r="G13" s="205"/>
      <c r="H13" s="205"/>
      <c r="I13" s="205"/>
      <c r="J13" s="154"/>
      <c r="M13" s="226"/>
      <c r="N13" s="226"/>
      <c r="O13" s="226"/>
    </row>
    <row r="14" spans="1:15" ht="14.4">
      <c r="G14" s="208"/>
      <c r="M14" s="226"/>
      <c r="N14" s="226"/>
      <c r="O14" s="226"/>
    </row>
    <row r="15" spans="1:15" ht="14.4">
      <c r="C15" s="221" t="s">
        <v>151</v>
      </c>
      <c r="D15" s="221" t="s">
        <v>152</v>
      </c>
      <c r="E15" s="221" t="s">
        <v>153</v>
      </c>
      <c r="M15"/>
      <c r="N15"/>
      <c r="O15"/>
    </row>
    <row r="16" spans="1:15">
      <c r="C16" s="206">
        <v>2002562</v>
      </c>
      <c r="D16" s="206">
        <v>1.5</v>
      </c>
      <c r="E16" s="206" t="s">
        <v>314</v>
      </c>
    </row>
  </sheetData>
  <sheetProtection formatCells="0" formatColumns="0" formatRows="0" insertColumns="0" insertRows="0" deleteColumns="0" deleteRows="0" selectLockedCells="1"/>
  <mergeCells count="7">
    <mergeCell ref="C8:E8"/>
    <mergeCell ref="E2:E3"/>
    <mergeCell ref="J2:J3"/>
    <mergeCell ref="C4:C5"/>
    <mergeCell ref="D4:F5"/>
    <mergeCell ref="A6:C6"/>
    <mergeCell ref="F6:J6"/>
  </mergeCells>
  <dataValidations count="1">
    <dataValidation type="list" allowBlank="1" showInputMessage="1" showErrorMessage="1" sqref="G8:H8">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15.xml><?xml version="1.0" encoding="utf-8"?>
<worksheet xmlns="http://schemas.openxmlformats.org/spreadsheetml/2006/main" xmlns:r="http://schemas.openxmlformats.org/officeDocument/2006/relationships">
  <sheetPr>
    <tabColor theme="7" tint="-0.249977111117893"/>
    <pageSetUpPr fitToPage="1"/>
  </sheetPr>
  <dimension ref="A1:O23"/>
  <sheetViews>
    <sheetView zoomScale="75" zoomScaleNormal="75" workbookViewId="0">
      <pane ySplit="7" topLeftCell="A8" activePane="bottomLeft" state="frozen"/>
      <selection activeCell="D15" sqref="D15"/>
      <selection pane="bottomLeft" activeCell="F21" sqref="F21"/>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284</v>
      </c>
      <c r="D2" s="160"/>
      <c r="E2" s="324">
        <f>COUNTIF(B$8:B1999,"y")</f>
        <v>2</v>
      </c>
      <c r="F2" s="165" t="s">
        <v>17</v>
      </c>
      <c r="G2" s="166">
        <f>COUNTIF(G$8:G1999,"P")+COUNTIF(G$8:G1999,"PE")</f>
        <v>1</v>
      </c>
      <c r="H2" s="166">
        <f>COUNTIF(H$8:H1999,"P")+COUNTIF(H$8:H1999,"PE")</f>
        <v>2</v>
      </c>
      <c r="I2" s="167"/>
      <c r="J2" s="325"/>
    </row>
    <row r="3" spans="1:15" s="151" customFormat="1" ht="15" customHeight="1">
      <c r="A3" s="222" t="s">
        <v>154</v>
      </c>
      <c r="B3" s="158" t="s">
        <v>23</v>
      </c>
      <c r="C3" s="234" t="s">
        <v>285</v>
      </c>
      <c r="D3" s="160"/>
      <c r="E3" s="324"/>
      <c r="F3" s="165" t="s">
        <v>18</v>
      </c>
      <c r="G3" s="166">
        <f>COUNTIF(G$8:G1999,"F")</f>
        <v>1</v>
      </c>
      <c r="H3" s="166">
        <f>COUNTIF(H$8:H1999,"F")</f>
        <v>0</v>
      </c>
      <c r="I3" s="166">
        <f>SUM(I$8:I1999)</f>
        <v>0</v>
      </c>
      <c r="J3" s="326"/>
    </row>
    <row r="4" spans="1:15" s="151" customFormat="1">
      <c r="A4" s="169" t="s">
        <v>148</v>
      </c>
      <c r="B4" s="170"/>
      <c r="C4" s="327" t="s">
        <v>56</v>
      </c>
      <c r="D4" s="329" t="s">
        <v>210</v>
      </c>
      <c r="E4" s="330"/>
      <c r="F4" s="331"/>
      <c r="G4" s="171"/>
      <c r="H4" s="172"/>
      <c r="I4" s="172"/>
      <c r="J4" s="173"/>
    </row>
    <row r="5" spans="1:15" s="151" customFormat="1" ht="17.399999999999999">
      <c r="A5" s="174">
        <v>16</v>
      </c>
      <c r="B5" s="175"/>
      <c r="C5" s="328"/>
      <c r="D5" s="332"/>
      <c r="E5" s="333"/>
      <c r="F5" s="334"/>
      <c r="G5" s="176"/>
      <c r="H5" s="177"/>
      <c r="I5" s="177"/>
      <c r="J5" s="178"/>
    </row>
    <row r="6" spans="1:15" s="151" customFormat="1" ht="14.4">
      <c r="A6" s="335" t="s">
        <v>10</v>
      </c>
      <c r="B6" s="336"/>
      <c r="C6" s="337"/>
      <c r="D6" s="232" t="s">
        <v>315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211</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45" customHeight="1">
      <c r="A13" s="184" t="s">
        <v>104</v>
      </c>
      <c r="B13" s="149" t="str">
        <f>IF(C13&gt;" ","y"," ")</f>
        <v>y</v>
      </c>
      <c r="C13" s="322" t="s">
        <v>212</v>
      </c>
      <c r="D13" s="322"/>
      <c r="E13" s="323"/>
      <c r="F13" s="229">
        <v>40735</v>
      </c>
      <c r="G13" s="186" t="s">
        <v>25</v>
      </c>
      <c r="H13" s="186" t="s">
        <v>66</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316</v>
      </c>
      <c r="F17" s="389" t="s">
        <v>367</v>
      </c>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2251797</v>
      </c>
      <c r="D21" s="206">
        <v>5000</v>
      </c>
      <c r="E21" s="206" t="s">
        <v>279</v>
      </c>
    </row>
    <row r="22" spans="1:15">
      <c r="C22" s="206">
        <v>2251797</v>
      </c>
      <c r="D22" s="206">
        <v>2500</v>
      </c>
      <c r="E22" s="206" t="s">
        <v>279</v>
      </c>
    </row>
    <row r="23" spans="1:15">
      <c r="C23" s="206">
        <v>2251797</v>
      </c>
      <c r="D23" s="206">
        <v>25000</v>
      </c>
      <c r="E23" s="206" t="s">
        <v>279</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6.xml><?xml version="1.0" encoding="utf-8"?>
<worksheet xmlns="http://schemas.openxmlformats.org/spreadsheetml/2006/main" xmlns:r="http://schemas.openxmlformats.org/officeDocument/2006/relationships">
  <sheetPr>
    <tabColor rgb="FF7030A0"/>
    <pageSetUpPr fitToPage="1"/>
  </sheetPr>
  <dimension ref="A1:O24"/>
  <sheetViews>
    <sheetView zoomScale="75" zoomScaleNormal="75" workbookViewId="0">
      <pane ySplit="7" topLeftCell="A15" activePane="bottomLeft" state="frozen"/>
      <selection activeCell="D15" sqref="D15"/>
      <selection pane="bottomLeft" activeCell="D6" sqref="D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278</v>
      </c>
      <c r="D3" s="160"/>
      <c r="E3" s="324"/>
      <c r="F3" s="165" t="s">
        <v>18</v>
      </c>
      <c r="G3" s="166">
        <f>COUNTIF(G$8:G1999,"F")</f>
        <v>0</v>
      </c>
      <c r="H3" s="166">
        <f>COUNTIF(H$8:H1999,"F")</f>
        <v>0</v>
      </c>
      <c r="I3" s="166">
        <f>SUM(I$8:I1999)</f>
        <v>0</v>
      </c>
      <c r="J3" s="326"/>
    </row>
    <row r="4" spans="1:15" s="151" customFormat="1">
      <c r="A4" s="169" t="s">
        <v>148</v>
      </c>
      <c r="B4" s="170"/>
      <c r="C4" s="327" t="s">
        <v>56</v>
      </c>
      <c r="D4" s="329" t="s">
        <v>219</v>
      </c>
      <c r="E4" s="330"/>
      <c r="F4" s="331"/>
      <c r="G4" s="171"/>
      <c r="H4" s="172"/>
      <c r="I4" s="172"/>
      <c r="J4" s="173"/>
    </row>
    <row r="5" spans="1:15" s="151" customFormat="1" ht="17.399999999999999">
      <c r="A5" s="174">
        <v>17</v>
      </c>
      <c r="B5" s="175"/>
      <c r="C5" s="328"/>
      <c r="D5" s="332"/>
      <c r="E5" s="333"/>
      <c r="F5" s="334"/>
      <c r="G5" s="176"/>
      <c r="H5" s="177"/>
      <c r="I5" s="177"/>
      <c r="J5" s="178"/>
    </row>
    <row r="6" spans="1:15" s="151" customFormat="1" ht="14.4">
      <c r="A6" s="335" t="s">
        <v>10</v>
      </c>
      <c r="B6" s="336"/>
      <c r="C6" s="337"/>
      <c r="D6" s="232" t="s">
        <v>329</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221</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45" customHeight="1">
      <c r="A13" s="184" t="s">
        <v>104</v>
      </c>
      <c r="B13" s="149" t="str">
        <f>IF(C13&gt;" ","y"," ")</f>
        <v>y</v>
      </c>
      <c r="C13" s="322" t="s">
        <v>220</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2329383</v>
      </c>
      <c r="D21" s="206">
        <v>1000</v>
      </c>
      <c r="E21" s="206" t="s">
        <v>279</v>
      </c>
    </row>
    <row r="22" spans="1:15">
      <c r="C22" s="206">
        <v>2329383</v>
      </c>
      <c r="D22" s="206">
        <v>10</v>
      </c>
      <c r="E22" s="206" t="s">
        <v>330</v>
      </c>
    </row>
    <row r="23" spans="1:15">
      <c r="C23" s="206">
        <v>2329383</v>
      </c>
      <c r="D23" s="206">
        <v>10000</v>
      </c>
      <c r="E23" s="206" t="s">
        <v>331</v>
      </c>
    </row>
    <row r="24" spans="1:15">
      <c r="C24" s="206">
        <v>2329383</v>
      </c>
      <c r="D24" s="206">
        <v>2</v>
      </c>
      <c r="E24" s="206" t="s">
        <v>332</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7.xml><?xml version="1.0" encoding="utf-8"?>
<worksheet xmlns="http://schemas.openxmlformats.org/spreadsheetml/2006/main" xmlns:r="http://schemas.openxmlformats.org/officeDocument/2006/relationships">
  <sheetPr>
    <tabColor rgb="FF7030A0"/>
    <pageSetUpPr fitToPage="1"/>
  </sheetPr>
  <dimension ref="A1:O20"/>
  <sheetViews>
    <sheetView zoomScale="75" zoomScaleNormal="75" workbookViewId="0">
      <pane ySplit="7" topLeftCell="A17" activePane="bottomLeft" state="frozen"/>
      <selection activeCell="D15" sqref="D15"/>
      <selection pane="bottomLeft" activeCell="E30" sqref="E30"/>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278</v>
      </c>
      <c r="D3" s="160"/>
      <c r="E3" s="324"/>
      <c r="F3" s="165" t="s">
        <v>18</v>
      </c>
      <c r="G3" s="166">
        <f>COUNTIF(G$8:G1999,"F")</f>
        <v>0</v>
      </c>
      <c r="H3" s="166">
        <f>COUNTIF(H$8:H1999,"F")</f>
        <v>0</v>
      </c>
      <c r="I3" s="166">
        <f>SUM(I$8:I1999)</f>
        <v>0</v>
      </c>
      <c r="J3" s="326"/>
    </row>
    <row r="4" spans="1:15" s="151" customFormat="1">
      <c r="A4" s="169" t="s">
        <v>148</v>
      </c>
      <c r="B4" s="170"/>
      <c r="C4" s="327" t="s">
        <v>56</v>
      </c>
      <c r="D4" s="329" t="s">
        <v>223</v>
      </c>
      <c r="E4" s="330"/>
      <c r="F4" s="331"/>
      <c r="G4" s="171"/>
      <c r="H4" s="172"/>
      <c r="I4" s="172"/>
      <c r="J4" s="173"/>
    </row>
    <row r="5" spans="1:15" s="151" customFormat="1" ht="17.399999999999999">
      <c r="A5" s="174">
        <v>19</v>
      </c>
      <c r="B5" s="175"/>
      <c r="C5" s="328"/>
      <c r="D5" s="332"/>
      <c r="E5" s="333"/>
      <c r="F5" s="334"/>
      <c r="G5" s="176"/>
      <c r="H5" s="177"/>
      <c r="I5" s="177"/>
      <c r="J5" s="178"/>
    </row>
    <row r="6" spans="1:15" s="151" customFormat="1" ht="15" customHeight="1">
      <c r="A6" s="335" t="s">
        <v>10</v>
      </c>
      <c r="B6" s="336"/>
      <c r="C6" s="337"/>
      <c r="D6" s="232" t="s">
        <v>329</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41" t="s">
        <v>224</v>
      </c>
      <c r="D8" s="341"/>
      <c r="E8" s="342"/>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45" customHeight="1">
      <c r="A13" s="184" t="s">
        <v>104</v>
      </c>
      <c r="B13" s="149" t="str">
        <f>IF(C13&gt;" ","y"," ")</f>
        <v>y</v>
      </c>
      <c r="C13" s="341" t="s">
        <v>225</v>
      </c>
      <c r="D13" s="341"/>
      <c r="E13" s="342"/>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8.xml><?xml version="1.0" encoding="utf-8"?>
<worksheet xmlns="http://schemas.openxmlformats.org/spreadsheetml/2006/main" xmlns:r="http://schemas.openxmlformats.org/officeDocument/2006/relationships">
  <sheetPr>
    <tabColor rgb="FF7030A0"/>
    <pageSetUpPr fitToPage="1"/>
  </sheetPr>
  <dimension ref="A1:O20"/>
  <sheetViews>
    <sheetView zoomScale="80" zoomScaleNormal="80" workbookViewId="0">
      <pane ySplit="7" topLeftCell="A8" activePane="bottomLeft" state="frozen"/>
      <selection activeCell="D15" sqref="D15"/>
      <selection pane="bottomLeft" activeCell="E12" sqref="E12"/>
    </sheetView>
  </sheetViews>
  <sheetFormatPr defaultColWidth="9.109375" defaultRowHeight="13.8"/>
  <cols>
    <col min="1" max="1" width="17.88671875" style="247" customWidth="1"/>
    <col min="2" max="2" width="5.33203125" style="247" hidden="1" customWidth="1"/>
    <col min="3" max="4" width="41.6640625" style="250" customWidth="1"/>
    <col min="5" max="5" width="30.6640625" style="250" customWidth="1"/>
    <col min="6" max="6" width="17.88671875" style="249" customWidth="1"/>
    <col min="7" max="7" width="7" style="248" customWidth="1"/>
    <col min="8" max="8" width="6" style="248" customWidth="1"/>
    <col min="9" max="9" width="7.44140625" style="248" customWidth="1"/>
    <col min="10" max="10" width="9.109375" style="247"/>
    <col min="11" max="11" width="9.109375" style="247" customWidth="1"/>
    <col min="12" max="12" width="5.88671875" style="247" bestFit="1" customWidth="1"/>
    <col min="13" max="13" width="14.5546875" style="247" bestFit="1" customWidth="1"/>
    <col min="14" max="256" width="22" style="247" customWidth="1"/>
    <col min="257" max="16384" width="9.109375" style="247"/>
  </cols>
  <sheetData>
    <row r="1" spans="1:15" s="252" customFormat="1" ht="27.6">
      <c r="A1" s="157" t="s">
        <v>155</v>
      </c>
      <c r="B1" s="158" t="s">
        <v>21</v>
      </c>
      <c r="C1" s="285" t="s">
        <v>156</v>
      </c>
      <c r="D1" s="282"/>
      <c r="E1" s="161" t="s">
        <v>26</v>
      </c>
      <c r="F1" s="284"/>
      <c r="G1" s="163" t="s">
        <v>1</v>
      </c>
      <c r="H1" s="163" t="s">
        <v>19</v>
      </c>
      <c r="I1" s="163" t="s">
        <v>20</v>
      </c>
      <c r="J1" s="164"/>
    </row>
    <row r="2" spans="1:15" s="252" customFormat="1" ht="15" customHeight="1">
      <c r="A2" s="157" t="s">
        <v>147</v>
      </c>
      <c r="B2" s="158" t="s">
        <v>22</v>
      </c>
      <c r="C2" s="223" t="s">
        <v>150</v>
      </c>
      <c r="D2" s="282"/>
      <c r="E2" s="324">
        <f>COUNTIF(B$8:B1999,"y")</f>
        <v>2</v>
      </c>
      <c r="F2" s="165" t="s">
        <v>17</v>
      </c>
      <c r="G2" s="281">
        <f>COUNTIF(G$8:G1999,"P")+COUNTIF(G$8:G1999,"PE")</f>
        <v>2</v>
      </c>
      <c r="H2" s="281">
        <f>COUNTIF(H$8:H1999,"P")+COUNTIF(H$8:H1999,"PE")</f>
        <v>2</v>
      </c>
      <c r="I2" s="283"/>
      <c r="J2" s="345"/>
    </row>
    <row r="3" spans="1:15" s="252" customFormat="1" ht="15" customHeight="1">
      <c r="A3" s="222" t="s">
        <v>154</v>
      </c>
      <c r="B3" s="158" t="s">
        <v>23</v>
      </c>
      <c r="C3" s="224" t="s">
        <v>157</v>
      </c>
      <c r="D3" s="282"/>
      <c r="E3" s="324"/>
      <c r="F3" s="165" t="s">
        <v>18</v>
      </c>
      <c r="G3" s="281">
        <f>COUNTIF(G$8:G1999,"F")</f>
        <v>0</v>
      </c>
      <c r="H3" s="281">
        <f>COUNTIF(H$8:H1999,"F")</f>
        <v>0</v>
      </c>
      <c r="I3" s="281">
        <f>SUM(I$8:I1999)</f>
        <v>0</v>
      </c>
      <c r="J3" s="346"/>
    </row>
    <row r="4" spans="1:15" s="252" customFormat="1">
      <c r="A4" s="169" t="s">
        <v>148</v>
      </c>
      <c r="B4" s="170"/>
      <c r="C4" s="327" t="s">
        <v>56</v>
      </c>
      <c r="D4" s="347" t="s">
        <v>226</v>
      </c>
      <c r="E4" s="348"/>
      <c r="F4" s="349"/>
      <c r="G4" s="280"/>
      <c r="H4" s="279"/>
      <c r="I4" s="279"/>
      <c r="J4" s="278"/>
    </row>
    <row r="5" spans="1:15" s="252" customFormat="1" ht="17.399999999999999">
      <c r="A5" s="174">
        <v>21</v>
      </c>
      <c r="B5" s="175"/>
      <c r="C5" s="328"/>
      <c r="D5" s="350"/>
      <c r="E5" s="351"/>
      <c r="F5" s="352"/>
      <c r="G5" s="277"/>
      <c r="H5" s="276"/>
      <c r="I5" s="276"/>
      <c r="J5" s="275"/>
    </row>
    <row r="6" spans="1:15" s="252" customFormat="1" ht="14.4">
      <c r="A6" s="335" t="s">
        <v>10</v>
      </c>
      <c r="B6" s="336"/>
      <c r="C6" s="337"/>
      <c r="D6" s="225" t="s">
        <v>158</v>
      </c>
      <c r="E6" s="180" t="s">
        <v>9</v>
      </c>
      <c r="F6" s="353" t="s">
        <v>149</v>
      </c>
      <c r="G6" s="354"/>
      <c r="H6" s="354"/>
      <c r="I6" s="354"/>
      <c r="J6" s="355"/>
    </row>
    <row r="7" spans="1:15" s="271" customFormat="1" ht="27.6">
      <c r="A7" s="181"/>
      <c r="B7" s="181"/>
      <c r="C7" s="181" t="s">
        <v>85</v>
      </c>
      <c r="D7" s="161" t="s">
        <v>3</v>
      </c>
      <c r="E7" s="181" t="s">
        <v>4</v>
      </c>
      <c r="F7" s="182" t="s">
        <v>67</v>
      </c>
      <c r="G7" s="163" t="s">
        <v>1</v>
      </c>
      <c r="H7" s="163" t="s">
        <v>19</v>
      </c>
      <c r="I7" s="163" t="s">
        <v>20</v>
      </c>
      <c r="J7" s="161" t="s">
        <v>84</v>
      </c>
      <c r="M7" s="226"/>
      <c r="N7" s="226"/>
      <c r="O7" s="226"/>
    </row>
    <row r="8" spans="1:15" s="271" customFormat="1" ht="27.6">
      <c r="A8" s="184" t="s">
        <v>103</v>
      </c>
      <c r="B8" s="245" t="str">
        <f>IF(C8&gt;" ","y"," ")</f>
        <v>y</v>
      </c>
      <c r="C8" s="343" t="s">
        <v>227</v>
      </c>
      <c r="D8" s="343"/>
      <c r="E8" s="344"/>
      <c r="F8" s="286">
        <v>40736</v>
      </c>
      <c r="G8" s="274" t="s">
        <v>24</v>
      </c>
      <c r="H8" s="274" t="str">
        <f>IF(G8&lt;&gt;"f",G8," ")</f>
        <v>P</v>
      </c>
      <c r="I8" s="273">
        <v>0</v>
      </c>
      <c r="J8" s="272"/>
      <c r="M8" s="226"/>
      <c r="N8" s="226"/>
      <c r="O8" s="226"/>
    </row>
    <row r="9" spans="1:15" s="252" customFormat="1" ht="55.2">
      <c r="A9" s="262" t="s">
        <v>45</v>
      </c>
      <c r="B9" s="245"/>
      <c r="C9" s="261" t="s">
        <v>213</v>
      </c>
      <c r="D9" s="261" t="s">
        <v>160</v>
      </c>
      <c r="E9" s="261" t="s">
        <v>160</v>
      </c>
      <c r="F9" s="270"/>
      <c r="G9" s="269"/>
      <c r="H9" s="269"/>
      <c r="I9" s="268"/>
      <c r="J9" s="267"/>
      <c r="M9" s="226"/>
      <c r="N9" s="226"/>
      <c r="O9" s="226"/>
    </row>
    <row r="10" spans="1:15" s="252" customFormat="1" ht="30.75" customHeight="1">
      <c r="A10" s="262" t="s">
        <v>46</v>
      </c>
      <c r="B10" s="245"/>
      <c r="C10" s="261" t="s">
        <v>164</v>
      </c>
      <c r="D10" s="261" t="s">
        <v>161</v>
      </c>
      <c r="E10" s="261"/>
      <c r="F10" s="266"/>
      <c r="G10" s="265"/>
      <c r="H10" s="265"/>
      <c r="I10" s="264"/>
      <c r="J10" s="263"/>
      <c r="M10" s="226"/>
      <c r="N10" s="226"/>
      <c r="O10" s="226"/>
    </row>
    <row r="11" spans="1:15" s="252" customFormat="1" ht="69">
      <c r="A11" s="262" t="s">
        <v>47</v>
      </c>
      <c r="B11" s="245"/>
      <c r="C11" s="261" t="s">
        <v>165</v>
      </c>
      <c r="D11" s="261" t="s">
        <v>162</v>
      </c>
      <c r="E11" s="261"/>
      <c r="F11" s="260"/>
      <c r="G11" s="259"/>
      <c r="H11" s="259"/>
      <c r="I11" s="258"/>
      <c r="J11" s="257"/>
      <c r="M11" s="226"/>
      <c r="N11" s="226"/>
      <c r="O11" s="226"/>
    </row>
    <row r="12" spans="1:15" s="252" customFormat="1" ht="82.8">
      <c r="A12" s="262" t="s">
        <v>163</v>
      </c>
      <c r="B12" s="245"/>
      <c r="C12" s="261" t="s">
        <v>191</v>
      </c>
      <c r="D12" s="261" t="s">
        <v>190</v>
      </c>
      <c r="E12" s="261"/>
      <c r="F12" s="260"/>
      <c r="G12" s="259"/>
      <c r="H12" s="259"/>
      <c r="I12" s="258"/>
      <c r="J12" s="257"/>
      <c r="M12" s="226"/>
      <c r="N12" s="226"/>
      <c r="O12" s="226"/>
    </row>
    <row r="13" spans="1:15" s="271" customFormat="1" ht="45" customHeight="1">
      <c r="A13" s="184" t="s">
        <v>104</v>
      </c>
      <c r="B13" s="245" t="str">
        <f>IF(C13&gt;" ","y"," ")</f>
        <v>y</v>
      </c>
      <c r="C13" s="343" t="s">
        <v>228</v>
      </c>
      <c r="D13" s="343"/>
      <c r="E13" s="344"/>
      <c r="F13" s="286">
        <v>40736</v>
      </c>
      <c r="G13" s="274" t="s">
        <v>24</v>
      </c>
      <c r="H13" s="274" t="str">
        <f>IF(G13&lt;&gt;"f",G13," ")</f>
        <v>P</v>
      </c>
      <c r="I13" s="273">
        <v>0</v>
      </c>
      <c r="J13" s="272"/>
      <c r="M13" s="226"/>
      <c r="N13" s="226"/>
      <c r="O13" s="226"/>
    </row>
    <row r="14" spans="1:15" s="252" customFormat="1" ht="55.2">
      <c r="A14" s="262" t="s">
        <v>45</v>
      </c>
      <c r="B14" s="245"/>
      <c r="C14" s="261" t="s">
        <v>214</v>
      </c>
      <c r="D14" s="261" t="s">
        <v>160</v>
      </c>
      <c r="E14" s="261" t="s">
        <v>160</v>
      </c>
      <c r="F14" s="270"/>
      <c r="G14" s="269"/>
      <c r="H14" s="269"/>
      <c r="I14" s="268"/>
      <c r="J14" s="267"/>
      <c r="M14" s="226"/>
      <c r="N14" s="226"/>
      <c r="O14" s="226"/>
    </row>
    <row r="15" spans="1:15" s="252" customFormat="1" ht="27.6">
      <c r="A15" s="262" t="s">
        <v>46</v>
      </c>
      <c r="B15" s="245"/>
      <c r="C15" s="261" t="s">
        <v>170</v>
      </c>
      <c r="D15" s="261" t="s">
        <v>161</v>
      </c>
      <c r="E15" s="261"/>
      <c r="F15" s="266"/>
      <c r="G15" s="265"/>
      <c r="H15" s="265"/>
      <c r="I15" s="264"/>
      <c r="J15" s="263"/>
      <c r="M15" s="226"/>
      <c r="N15" s="226"/>
      <c r="O15" s="226"/>
    </row>
    <row r="16" spans="1:15" s="252" customFormat="1" ht="69">
      <c r="A16" s="262" t="s">
        <v>47</v>
      </c>
      <c r="B16" s="245"/>
      <c r="C16" s="261" t="s">
        <v>167</v>
      </c>
      <c r="D16" s="261" t="s">
        <v>162</v>
      </c>
      <c r="E16" s="261"/>
      <c r="F16" s="260"/>
      <c r="G16" s="259"/>
      <c r="H16" s="259"/>
      <c r="I16" s="258"/>
      <c r="J16" s="257"/>
      <c r="M16" s="226"/>
      <c r="N16" s="226"/>
      <c r="O16" s="226"/>
    </row>
    <row r="17" spans="1:15" s="252" customFormat="1" ht="69">
      <c r="A17" s="262" t="s">
        <v>163</v>
      </c>
      <c r="B17" s="245"/>
      <c r="C17" s="261" t="s">
        <v>192</v>
      </c>
      <c r="D17" s="261" t="s">
        <v>190</v>
      </c>
      <c r="E17" s="261"/>
      <c r="F17" s="260"/>
      <c r="G17" s="259"/>
      <c r="H17" s="259"/>
      <c r="I17" s="258"/>
      <c r="J17" s="257"/>
      <c r="M17" s="226"/>
      <c r="N17" s="226"/>
      <c r="O17" s="226"/>
    </row>
    <row r="18" spans="1:15" s="252" customFormat="1" ht="15.6">
      <c r="A18" s="152" t="s">
        <v>136</v>
      </c>
      <c r="B18" s="253"/>
      <c r="C18" s="256"/>
      <c r="D18" s="256"/>
      <c r="E18" s="256"/>
      <c r="F18" s="255"/>
      <c r="G18" s="254"/>
      <c r="H18" s="254"/>
      <c r="I18" s="254"/>
      <c r="J18" s="253"/>
      <c r="M18" s="226"/>
      <c r="N18" s="226"/>
      <c r="O18" s="226"/>
    </row>
    <row r="19" spans="1:15" ht="14.4">
      <c r="G19" s="251"/>
      <c r="M19" s="226"/>
      <c r="N19" s="226"/>
      <c r="O19" s="226"/>
    </row>
    <row r="20" spans="1:15" ht="14.4">
      <c r="C20" s="221" t="s">
        <v>151</v>
      </c>
      <c r="D20" s="221" t="s">
        <v>152</v>
      </c>
      <c r="E20" s="221" t="s">
        <v>153</v>
      </c>
      <c r="M20"/>
      <c r="N20"/>
      <c r="O20"/>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9.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8" activePane="bottomLeft" state="frozen"/>
      <selection activeCell="D15" sqref="D15"/>
      <selection pane="bottomLeft" activeCell="C33" sqref="C33"/>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341</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342</v>
      </c>
      <c r="D3" s="160"/>
      <c r="E3" s="324"/>
      <c r="F3" s="165" t="s">
        <v>18</v>
      </c>
      <c r="G3" s="166">
        <f>COUNTIF(G$8:G1999,"F")</f>
        <v>0</v>
      </c>
      <c r="H3" s="166">
        <f>COUNTIF(H$8:H1999,"F")</f>
        <v>0</v>
      </c>
      <c r="I3" s="166">
        <f>SUM(I$8:I1999)</f>
        <v>0</v>
      </c>
      <c r="J3" s="326"/>
    </row>
    <row r="4" spans="1:15" s="151" customFormat="1">
      <c r="A4" s="169" t="s">
        <v>148</v>
      </c>
      <c r="B4" s="170"/>
      <c r="C4" s="327" t="s">
        <v>56</v>
      </c>
      <c r="D4" s="329" t="s">
        <v>233</v>
      </c>
      <c r="E4" s="330"/>
      <c r="F4" s="331"/>
      <c r="G4" s="171"/>
      <c r="H4" s="172"/>
      <c r="I4" s="172"/>
      <c r="J4" s="173"/>
    </row>
    <row r="5" spans="1:15" s="151" customFormat="1" ht="30" customHeight="1">
      <c r="A5" s="174">
        <v>31</v>
      </c>
      <c r="B5" s="175"/>
      <c r="C5" s="328"/>
      <c r="D5" s="332"/>
      <c r="E5" s="333"/>
      <c r="F5" s="334"/>
      <c r="G5" s="176"/>
      <c r="H5" s="177"/>
      <c r="I5" s="177"/>
      <c r="J5" s="178"/>
    </row>
    <row r="6" spans="1:15" s="151" customFormat="1" ht="15" customHeight="1">
      <c r="A6" s="335" t="s">
        <v>10</v>
      </c>
      <c r="B6" s="336"/>
      <c r="C6" s="337"/>
      <c r="D6" s="232" t="s">
        <v>354</v>
      </c>
      <c r="E6" s="180" t="s">
        <v>9</v>
      </c>
      <c r="F6" s="338" t="s">
        <v>313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8.75" customHeight="1">
      <c r="A8" s="184" t="s">
        <v>103</v>
      </c>
      <c r="B8" s="149" t="str">
        <f>IF(C8&gt;" ","y"," ")</f>
        <v>y</v>
      </c>
      <c r="C8" s="341" t="s">
        <v>234</v>
      </c>
      <c r="D8" s="341"/>
      <c r="E8" s="342"/>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45" customHeight="1">
      <c r="A13" s="184" t="s">
        <v>104</v>
      </c>
      <c r="B13" s="149" t="str">
        <f>IF(C13&gt;" ","y"," ")</f>
        <v>y</v>
      </c>
      <c r="C13" s="341" t="s">
        <v>235</v>
      </c>
      <c r="D13" s="341"/>
      <c r="E13" s="342"/>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2255602</v>
      </c>
      <c r="D21" s="206">
        <v>5</v>
      </c>
      <c r="E21" s="206" t="s">
        <v>330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xml><?xml version="1.0" encoding="utf-8"?>
<worksheet xmlns="http://schemas.openxmlformats.org/spreadsheetml/2006/main" xmlns:r="http://schemas.openxmlformats.org/officeDocument/2006/relationships">
  <sheetPr codeName="Sheet1">
    <pageSetUpPr fitToPage="1"/>
  </sheetPr>
  <dimension ref="A1:F34"/>
  <sheetViews>
    <sheetView workbookViewId="0">
      <pane ySplit="5" topLeftCell="A6" activePane="bottomLeft" state="frozen"/>
      <selection activeCell="D15" sqref="D15"/>
      <selection pane="bottomLeft" activeCell="D1" sqref="D1"/>
    </sheetView>
  </sheetViews>
  <sheetFormatPr defaultColWidth="9.109375" defaultRowHeight="14.4"/>
  <cols>
    <col min="1" max="1" width="12.109375" style="7" customWidth="1"/>
    <col min="2" max="2" width="81.33203125" style="3" customWidth="1"/>
    <col min="3" max="3" width="11.5546875" style="7" customWidth="1"/>
    <col min="4" max="4" width="19.88671875" style="7" customWidth="1"/>
    <col min="5" max="6" width="8.88671875" customWidth="1"/>
    <col min="7" max="16384" width="9.109375" style="7"/>
  </cols>
  <sheetData>
    <row r="1" spans="1:6" s="29" customFormat="1">
      <c r="A1" s="293" t="s">
        <v>197</v>
      </c>
      <c r="B1" s="294"/>
      <c r="C1" s="119" t="s">
        <v>110</v>
      </c>
      <c r="D1" s="95">
        <v>366398</v>
      </c>
      <c r="E1" s="28"/>
      <c r="F1" s="28"/>
    </row>
    <row r="2" spans="1:6" s="29" customFormat="1">
      <c r="A2" s="295"/>
      <c r="B2" s="296"/>
      <c r="C2" s="119" t="s">
        <v>111</v>
      </c>
      <c r="D2" s="95">
        <v>5156778</v>
      </c>
      <c r="E2" s="28"/>
      <c r="F2" s="28"/>
    </row>
    <row r="3" spans="1:6" s="29" customFormat="1">
      <c r="A3" s="117"/>
      <c r="B3" s="117"/>
      <c r="C3" s="117"/>
      <c r="D3" s="117"/>
      <c r="E3" s="28"/>
      <c r="F3" s="28"/>
    </row>
    <row r="4" spans="1:6" s="29" customFormat="1">
      <c r="A4" s="117"/>
      <c r="B4" s="117"/>
      <c r="C4" s="117"/>
      <c r="D4" s="117"/>
      <c r="E4" s="28"/>
      <c r="F4" s="28"/>
    </row>
    <row r="5" spans="1:6" s="5" customFormat="1" ht="15.6">
      <c r="A5" s="305" t="s">
        <v>7</v>
      </c>
      <c r="B5" s="305"/>
      <c r="C5" s="305"/>
      <c r="D5" s="305"/>
      <c r="E5"/>
      <c r="F5"/>
    </row>
    <row r="6" spans="1:6" s="6" customFormat="1" ht="20.399999999999999">
      <c r="A6" s="120"/>
      <c r="B6" s="297" t="s">
        <v>5</v>
      </c>
      <c r="C6" s="298"/>
      <c r="D6" s="299"/>
      <c r="E6"/>
      <c r="F6"/>
    </row>
    <row r="7" spans="1:6" s="6" customFormat="1" ht="20.399999999999999">
      <c r="A7" s="120"/>
      <c r="B7" s="300" t="s">
        <v>13</v>
      </c>
      <c r="C7" s="301"/>
      <c r="D7" s="302"/>
      <c r="E7"/>
      <c r="F7"/>
    </row>
    <row r="8" spans="1:6" s="6" customFormat="1" ht="51.75" customHeight="1">
      <c r="A8" s="120"/>
      <c r="B8" s="303" t="s">
        <v>15</v>
      </c>
      <c r="C8" s="303"/>
      <c r="D8" s="303"/>
      <c r="E8"/>
      <c r="F8"/>
    </row>
    <row r="9" spans="1:6" s="6" customFormat="1" ht="32.25" customHeight="1">
      <c r="A9" s="120"/>
      <c r="B9" s="304" t="s">
        <v>16</v>
      </c>
      <c r="C9" s="304"/>
      <c r="D9" s="304"/>
      <c r="E9"/>
      <c r="F9"/>
    </row>
    <row r="10" spans="1:6">
      <c r="A10" s="3"/>
    </row>
    <row r="11" spans="1:6">
      <c r="A11" s="3"/>
    </row>
    <row r="12" spans="1:6" s="29" customFormat="1">
      <c r="A12" s="25"/>
      <c r="B12" s="26"/>
      <c r="C12" s="27"/>
      <c r="D12" s="25"/>
      <c r="E12" s="28"/>
      <c r="F12" s="28"/>
    </row>
    <row r="13" spans="1:6">
      <c r="A13" s="14"/>
      <c r="B13" s="14" t="s">
        <v>11</v>
      </c>
      <c r="C13" s="8"/>
      <c r="D13" s="18" t="s">
        <v>6</v>
      </c>
    </row>
    <row r="14" spans="1:6">
      <c r="A14" s="3"/>
      <c r="C14" s="3"/>
      <c r="D14" s="3"/>
    </row>
    <row r="15" spans="1:6">
      <c r="A15" s="3"/>
      <c r="C15" s="3"/>
      <c r="D15" s="3"/>
    </row>
    <row r="16" spans="1:6" s="29" customFormat="1">
      <c r="A16" s="91"/>
      <c r="B16" s="91"/>
      <c r="C16" s="27"/>
      <c r="D16" s="25"/>
      <c r="E16" s="92"/>
      <c r="F16" s="92"/>
    </row>
    <row r="17" spans="1:6">
      <c r="A17" s="1"/>
      <c r="B17" s="18" t="s">
        <v>12</v>
      </c>
      <c r="C17" s="3"/>
      <c r="D17" s="18" t="s">
        <v>6</v>
      </c>
    </row>
    <row r="18" spans="1:6">
      <c r="A18" s="3"/>
      <c r="C18" s="3"/>
      <c r="D18" s="3"/>
    </row>
    <row r="19" spans="1:6" s="29" customFormat="1">
      <c r="A19" s="30" t="s">
        <v>14</v>
      </c>
      <c r="B19" s="31"/>
      <c r="E19" s="28"/>
      <c r="F19" s="28"/>
    </row>
    <row r="20" spans="1:6" s="29" customFormat="1">
      <c r="A20" s="32"/>
      <c r="B20" s="32"/>
      <c r="E20" s="28"/>
      <c r="F20" s="28"/>
    </row>
    <row r="21" spans="1:6" s="29" customFormat="1">
      <c r="A21" s="32"/>
      <c r="B21" s="32"/>
      <c r="E21" s="28"/>
      <c r="F21" s="28"/>
    </row>
    <row r="22" spans="1:6" s="29" customFormat="1">
      <c r="A22" s="32"/>
      <c r="B22" s="32"/>
      <c r="E22" s="28"/>
      <c r="F22" s="28"/>
    </row>
    <row r="23" spans="1:6" s="29" customFormat="1">
      <c r="A23" s="32"/>
      <c r="B23" s="32"/>
      <c r="E23" s="28"/>
      <c r="F23" s="28"/>
    </row>
    <row r="24" spans="1:6" s="29" customFormat="1">
      <c r="A24" s="32"/>
      <c r="B24" s="32"/>
      <c r="E24" s="28"/>
      <c r="F24" s="28"/>
    </row>
    <row r="25" spans="1:6" s="29" customFormat="1">
      <c r="A25" s="32"/>
      <c r="B25" s="32"/>
      <c r="E25" s="28"/>
      <c r="F25" s="28"/>
    </row>
    <row r="26" spans="1:6" s="29" customFormat="1">
      <c r="A26" s="32"/>
      <c r="B26" s="32"/>
      <c r="E26" s="28"/>
      <c r="F26" s="28"/>
    </row>
    <row r="27" spans="1:6">
      <c r="A27" s="3"/>
      <c r="C27" s="3"/>
    </row>
    <row r="28" spans="1:6" ht="17.399999999999999">
      <c r="A28" s="9"/>
      <c r="C28" s="9"/>
    </row>
    <row r="29" spans="1:6">
      <c r="A29" s="3"/>
      <c r="C29" s="3"/>
    </row>
    <row r="30" spans="1:6" ht="17.399999999999999">
      <c r="A30" s="9"/>
      <c r="C30" s="9"/>
    </row>
    <row r="31" spans="1:6">
      <c r="A31" s="4"/>
    </row>
    <row r="32" spans="1:6">
      <c r="A32" s="3"/>
    </row>
    <row r="33" spans="1:1">
      <c r="A33" s="3"/>
    </row>
    <row r="34" spans="1:1">
      <c r="A34" s="3"/>
    </row>
  </sheetData>
  <sheetProtection sheet="1" objects="1" scenarios="1" formatCells="0" formatColumns="0" formatRows="0" insertRows="0" deleteRows="0" selectLockedCells="1"/>
  <mergeCells count="6">
    <mergeCell ref="A1:B2"/>
    <mergeCell ref="B6:D6"/>
    <mergeCell ref="B7:D7"/>
    <mergeCell ref="B8:D8"/>
    <mergeCell ref="B9:D9"/>
    <mergeCell ref="A5:D5"/>
  </mergeCells>
  <pageMargins left="0.7" right="0.7" top="0.83" bottom="0.75" header="0.3" footer="0.3"/>
  <pageSetup scale="98" fitToHeight="0" orientation="landscape" r:id="rId1"/>
  <headerFooter>
    <oddHeader>&amp;C&amp;"-,Bold"&amp;12&amp;F
Sheet: &amp;A</oddHeader>
    <oddFooter>&amp;L&amp;8&amp;F
Sheet: &amp;A&amp;C&amp;8Page &amp;P of &amp;N&amp;R&amp;8&amp;D</oddFooter>
  </headerFooter>
  <legacyDrawing r:id="rId2"/>
</worksheet>
</file>

<file path=xl/worksheets/sheet20.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4" activePane="bottomLeft" state="frozen"/>
      <selection activeCell="D15" sqref="D15"/>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341</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342</v>
      </c>
      <c r="D3" s="160"/>
      <c r="E3" s="324"/>
      <c r="F3" s="165" t="s">
        <v>18</v>
      </c>
      <c r="G3" s="166">
        <f>COUNTIF(G$8:G1999,"F")</f>
        <v>0</v>
      </c>
      <c r="H3" s="166">
        <f>COUNTIF(H$8:H1999,"F")</f>
        <v>0</v>
      </c>
      <c r="I3" s="166">
        <f>SUM(I$8:I1999)</f>
        <v>0</v>
      </c>
      <c r="J3" s="326"/>
    </row>
    <row r="4" spans="1:15" s="151" customFormat="1">
      <c r="A4" s="169" t="s">
        <v>148</v>
      </c>
      <c r="B4" s="170"/>
      <c r="C4" s="327" t="s">
        <v>56</v>
      </c>
      <c r="D4" s="329" t="s">
        <v>138</v>
      </c>
      <c r="E4" s="330"/>
      <c r="F4" s="331"/>
      <c r="G4" s="171"/>
      <c r="H4" s="172"/>
      <c r="I4" s="172"/>
      <c r="J4" s="173"/>
    </row>
    <row r="5" spans="1:15" s="151" customFormat="1" ht="30" customHeight="1">
      <c r="A5" s="174">
        <v>32</v>
      </c>
      <c r="B5" s="175"/>
      <c r="C5" s="328"/>
      <c r="D5" s="332"/>
      <c r="E5" s="333"/>
      <c r="F5" s="334"/>
      <c r="G5" s="176"/>
      <c r="H5" s="177"/>
      <c r="I5" s="177"/>
      <c r="J5" s="178"/>
    </row>
    <row r="6" spans="1:15" s="151" customFormat="1" ht="14.4">
      <c r="A6" s="335" t="s">
        <v>10</v>
      </c>
      <c r="B6" s="336"/>
      <c r="C6" s="337"/>
      <c r="D6" s="232" t="s">
        <v>354</v>
      </c>
      <c r="E6" s="180" t="s">
        <v>9</v>
      </c>
      <c r="F6" s="338" t="s">
        <v>313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8.75" customHeight="1">
      <c r="A8" s="184" t="s">
        <v>103</v>
      </c>
      <c r="B8" s="149" t="str">
        <f>IF(C8&gt;" ","y"," ")</f>
        <v>y</v>
      </c>
      <c r="C8" s="322" t="s">
        <v>236</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45" customHeight="1">
      <c r="A13" s="184" t="s">
        <v>104</v>
      </c>
      <c r="B13" s="149" t="str">
        <f>IF(C13&gt;" ","y"," ")</f>
        <v>y</v>
      </c>
      <c r="C13" s="322" t="s">
        <v>237</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2255602</v>
      </c>
      <c r="D21" s="206">
        <v>25</v>
      </c>
      <c r="E21" s="206" t="s">
        <v>330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1.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5" activePane="bottomLeft" state="frozen"/>
      <selection activeCell="D15" sqref="D15"/>
      <selection pane="bottomLeft" activeCell="E22" sqref="E2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294</v>
      </c>
      <c r="D3" s="160"/>
      <c r="E3" s="324"/>
      <c r="F3" s="165" t="s">
        <v>18</v>
      </c>
      <c r="G3" s="166">
        <f>COUNTIF(G$8:G1999,"F")</f>
        <v>0</v>
      </c>
      <c r="H3" s="166">
        <f>COUNTIF(H$8:H1999,"F")</f>
        <v>0</v>
      </c>
      <c r="I3" s="166">
        <f>SUM(I$8:I1999)</f>
        <v>0</v>
      </c>
      <c r="J3" s="326"/>
    </row>
    <row r="4" spans="1:15" s="151" customFormat="1">
      <c r="A4" s="169" t="s">
        <v>148</v>
      </c>
      <c r="B4" s="170"/>
      <c r="C4" s="327" t="s">
        <v>56</v>
      </c>
      <c r="D4" s="329" t="s">
        <v>238</v>
      </c>
      <c r="E4" s="330"/>
      <c r="F4" s="331"/>
      <c r="G4" s="171"/>
      <c r="H4" s="172"/>
      <c r="I4" s="172"/>
      <c r="J4" s="173"/>
    </row>
    <row r="5" spans="1:15" s="151" customFormat="1" ht="27.75" customHeight="1">
      <c r="A5" s="174">
        <v>35</v>
      </c>
      <c r="B5" s="175"/>
      <c r="C5" s="328"/>
      <c r="D5" s="332"/>
      <c r="E5" s="333"/>
      <c r="F5" s="334"/>
      <c r="G5" s="176"/>
      <c r="H5" s="177"/>
      <c r="I5" s="177"/>
      <c r="J5" s="178"/>
    </row>
    <row r="6" spans="1:15" s="151" customFormat="1" ht="15" customHeight="1">
      <c r="A6" s="335" t="s">
        <v>10</v>
      </c>
      <c r="B6" s="336"/>
      <c r="C6" s="337"/>
      <c r="D6" s="232" t="s">
        <v>351</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8.25" customHeight="1">
      <c r="A8" s="184" t="s">
        <v>103</v>
      </c>
      <c r="B8" s="149" t="str">
        <f>IF(C8&gt;" ","y"," ")</f>
        <v>y</v>
      </c>
      <c r="C8" s="341" t="s">
        <v>239</v>
      </c>
      <c r="D8" s="341"/>
      <c r="E8" s="342"/>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39.75" customHeight="1">
      <c r="A13" s="184" t="s">
        <v>104</v>
      </c>
      <c r="B13" s="149" t="str">
        <f>IF(C13&gt;" ","y"," ")</f>
        <v>y</v>
      </c>
      <c r="C13" s="341" t="s">
        <v>240</v>
      </c>
      <c r="D13" s="341"/>
      <c r="E13" s="342"/>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2042997</v>
      </c>
      <c r="D21" s="206">
        <v>36</v>
      </c>
      <c r="E21" s="206" t="s">
        <v>353</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2.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7" activePane="bottomLeft" state="frozen"/>
      <selection activeCell="D15" sqref="D15"/>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294</v>
      </c>
      <c r="D3" s="160"/>
      <c r="E3" s="324"/>
      <c r="F3" s="165" t="s">
        <v>18</v>
      </c>
      <c r="G3" s="166">
        <f>COUNTIF(G$8:G1999,"F")</f>
        <v>0</v>
      </c>
      <c r="H3" s="166">
        <f>COUNTIF(H$8:H1999,"F")</f>
        <v>0</v>
      </c>
      <c r="I3" s="166">
        <f>SUM(I$8:I1999)</f>
        <v>0</v>
      </c>
      <c r="J3" s="326"/>
    </row>
    <row r="4" spans="1:15" s="151" customFormat="1">
      <c r="A4" s="169" t="s">
        <v>148</v>
      </c>
      <c r="B4" s="170"/>
      <c r="C4" s="327" t="s">
        <v>56</v>
      </c>
      <c r="D4" s="329" t="s">
        <v>352</v>
      </c>
      <c r="E4" s="330"/>
      <c r="F4" s="331"/>
      <c r="G4" s="171"/>
      <c r="H4" s="172"/>
      <c r="I4" s="172"/>
      <c r="J4" s="173"/>
    </row>
    <row r="5" spans="1:15" s="151" customFormat="1" ht="27.75" customHeight="1">
      <c r="A5" s="174">
        <v>36</v>
      </c>
      <c r="B5" s="175"/>
      <c r="C5" s="328"/>
      <c r="D5" s="332"/>
      <c r="E5" s="333"/>
      <c r="F5" s="334"/>
      <c r="G5" s="176"/>
      <c r="H5" s="177"/>
      <c r="I5" s="177"/>
      <c r="J5" s="178"/>
    </row>
    <row r="6" spans="1:15" s="151" customFormat="1" ht="14.4">
      <c r="A6" s="335" t="s">
        <v>10</v>
      </c>
      <c r="B6" s="336"/>
      <c r="C6" s="337"/>
      <c r="D6" s="232" t="s">
        <v>351</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3.25" customHeight="1">
      <c r="A8" s="184" t="s">
        <v>103</v>
      </c>
      <c r="B8" s="149" t="str">
        <f>IF(C8&gt;" ","y"," ")</f>
        <v>y</v>
      </c>
      <c r="C8" s="356" t="s">
        <v>241</v>
      </c>
      <c r="D8" s="356"/>
      <c r="E8" s="357"/>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39.75" customHeight="1">
      <c r="A13" s="184" t="s">
        <v>104</v>
      </c>
      <c r="B13" s="149" t="str">
        <f>IF(C13&gt;" ","y"," ")</f>
        <v>y</v>
      </c>
      <c r="C13" s="356" t="s">
        <v>242</v>
      </c>
      <c r="D13" s="356"/>
      <c r="E13" s="357"/>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2042997</v>
      </c>
      <c r="D21" s="206">
        <v>36</v>
      </c>
      <c r="E21" s="206" t="s">
        <v>320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3.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7" activePane="bottomLeft" state="frozen"/>
      <selection activeCell="F6" sqref="F6:J6"/>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323</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7" t="s">
        <v>344</v>
      </c>
      <c r="D3" s="160"/>
      <c r="E3" s="324"/>
      <c r="F3" s="165" t="s">
        <v>18</v>
      </c>
      <c r="G3" s="166">
        <f>COUNTIF(G$8:G1999,"F")</f>
        <v>0</v>
      </c>
      <c r="H3" s="166">
        <f>COUNTIF(H$8:H1999,"F")</f>
        <v>0</v>
      </c>
      <c r="I3" s="166">
        <f>SUM(I$8:I1999)</f>
        <v>0</v>
      </c>
      <c r="J3" s="326"/>
    </row>
    <row r="4" spans="1:15" s="151" customFormat="1">
      <c r="A4" s="169" t="s">
        <v>148</v>
      </c>
      <c r="B4" s="170"/>
      <c r="C4" s="327" t="s">
        <v>56</v>
      </c>
      <c r="D4" s="329" t="s">
        <v>244</v>
      </c>
      <c r="E4" s="330"/>
      <c r="F4" s="331"/>
      <c r="G4" s="171"/>
      <c r="H4" s="172"/>
      <c r="I4" s="172"/>
      <c r="J4" s="173"/>
    </row>
    <row r="5" spans="1:15" s="151" customFormat="1" ht="17.25" customHeight="1">
      <c r="A5" s="174">
        <v>38</v>
      </c>
      <c r="B5" s="175"/>
      <c r="C5" s="328"/>
      <c r="D5" s="332"/>
      <c r="E5" s="333"/>
      <c r="F5" s="334"/>
      <c r="G5" s="176"/>
      <c r="H5" s="177"/>
      <c r="I5" s="177"/>
      <c r="J5" s="178"/>
    </row>
    <row r="6" spans="1:15" s="151" customFormat="1" ht="14.4">
      <c r="A6" s="335" t="s">
        <v>10</v>
      </c>
      <c r="B6" s="336"/>
      <c r="C6" s="337"/>
      <c r="D6" s="232" t="s">
        <v>346</v>
      </c>
      <c r="E6" s="180" t="s">
        <v>9</v>
      </c>
      <c r="F6" s="338" t="s">
        <v>313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4.5" customHeight="1">
      <c r="A8" s="184" t="s">
        <v>103</v>
      </c>
      <c r="B8" s="149" t="str">
        <f>IF(C8&gt;" ","y"," ")</f>
        <v>y</v>
      </c>
      <c r="C8" s="322" t="s">
        <v>245</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31.5" customHeight="1">
      <c r="A13" s="184" t="s">
        <v>104</v>
      </c>
      <c r="B13" s="149" t="str">
        <f>IF(C13&gt;" ","y"," ")</f>
        <v>y</v>
      </c>
      <c r="C13" s="322" t="s">
        <v>246</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290</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5259081</v>
      </c>
      <c r="D21" s="206">
        <v>1</v>
      </c>
      <c r="E21" s="206" t="s">
        <v>347</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4.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7" activePane="bottomLeft" state="frozen"/>
      <selection activeCell="F6" sqref="F6:J6"/>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323</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7" t="s">
        <v>344</v>
      </c>
      <c r="D3" s="160"/>
      <c r="E3" s="324"/>
      <c r="F3" s="165" t="s">
        <v>18</v>
      </c>
      <c r="G3" s="166">
        <f>COUNTIF(G$8:G1999,"F")</f>
        <v>0</v>
      </c>
      <c r="H3" s="166">
        <f>COUNTIF(H$8:H1999,"F")</f>
        <v>0</v>
      </c>
      <c r="I3" s="166">
        <f>SUM(I$8:I1999)</f>
        <v>0</v>
      </c>
      <c r="J3" s="326"/>
    </row>
    <row r="4" spans="1:15" s="151" customFormat="1">
      <c r="A4" s="169" t="s">
        <v>148</v>
      </c>
      <c r="B4" s="170"/>
      <c r="C4" s="327" t="s">
        <v>56</v>
      </c>
      <c r="D4" s="329" t="s">
        <v>348</v>
      </c>
      <c r="E4" s="330"/>
      <c r="F4" s="331"/>
      <c r="G4" s="171"/>
      <c r="H4" s="172"/>
      <c r="I4" s="172"/>
      <c r="J4" s="173"/>
    </row>
    <row r="5" spans="1:15" s="151" customFormat="1" ht="27.75" customHeight="1">
      <c r="A5" s="174">
        <v>37</v>
      </c>
      <c r="B5" s="175"/>
      <c r="C5" s="328"/>
      <c r="D5" s="332"/>
      <c r="E5" s="333"/>
      <c r="F5" s="334"/>
      <c r="G5" s="176"/>
      <c r="H5" s="177"/>
      <c r="I5" s="177"/>
      <c r="J5" s="178"/>
    </row>
    <row r="6" spans="1:15" s="151" customFormat="1" ht="14.4">
      <c r="A6" s="335" t="s">
        <v>10</v>
      </c>
      <c r="B6" s="336"/>
      <c r="C6" s="337"/>
      <c r="D6" s="232" t="s">
        <v>346</v>
      </c>
      <c r="E6" s="180" t="s">
        <v>9</v>
      </c>
      <c r="F6" s="338" t="s">
        <v>350</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3.25" customHeight="1">
      <c r="A8" s="184" t="s">
        <v>103</v>
      </c>
      <c r="B8" s="149" t="str">
        <f>IF(C8&gt;" ","y"," ")</f>
        <v>y</v>
      </c>
      <c r="C8" s="341" t="s">
        <v>349</v>
      </c>
      <c r="D8" s="341"/>
      <c r="E8" s="342"/>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39.75" customHeight="1">
      <c r="A13" s="184" t="s">
        <v>104</v>
      </c>
      <c r="B13" s="149" t="str">
        <f>IF(C13&gt;" ","y"," ")</f>
        <v>y</v>
      </c>
      <c r="C13" s="341" t="s">
        <v>242</v>
      </c>
      <c r="D13" s="341"/>
      <c r="E13" s="342"/>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5259081</v>
      </c>
      <c r="D21" s="206">
        <v>1</v>
      </c>
      <c r="E21" s="206" t="s">
        <v>347</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5.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7" activePane="bottomLeft" state="frozen"/>
      <selection activeCell="F6" sqref="F6:J6"/>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323</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344</v>
      </c>
      <c r="D3" s="160"/>
      <c r="E3" s="324"/>
      <c r="F3" s="165" t="s">
        <v>18</v>
      </c>
      <c r="G3" s="166">
        <f>COUNTIF(G$8:G1999,"F")</f>
        <v>0</v>
      </c>
      <c r="H3" s="166">
        <f>COUNTIF(H$8:H1999,"F")</f>
        <v>0</v>
      </c>
      <c r="I3" s="166">
        <f>SUM(I$8:I1999)</f>
        <v>0</v>
      </c>
      <c r="J3" s="326"/>
    </row>
    <row r="4" spans="1:15" s="151" customFormat="1">
      <c r="A4" s="169" t="s">
        <v>148</v>
      </c>
      <c r="B4" s="170"/>
      <c r="C4" s="327" t="s">
        <v>56</v>
      </c>
      <c r="D4" s="329" t="s">
        <v>247</v>
      </c>
      <c r="E4" s="330"/>
      <c r="F4" s="331"/>
      <c r="G4" s="171"/>
      <c r="H4" s="172"/>
      <c r="I4" s="172"/>
      <c r="J4" s="173"/>
    </row>
    <row r="5" spans="1:15" s="151" customFormat="1" ht="17.25" customHeight="1">
      <c r="A5" s="174">
        <v>39</v>
      </c>
      <c r="B5" s="175"/>
      <c r="C5" s="328"/>
      <c r="D5" s="332"/>
      <c r="E5" s="333"/>
      <c r="F5" s="334"/>
      <c r="G5" s="176"/>
      <c r="H5" s="177"/>
      <c r="I5" s="177"/>
      <c r="J5" s="178"/>
    </row>
    <row r="6" spans="1:15" s="151" customFormat="1" ht="15" customHeight="1">
      <c r="A6" s="335" t="s">
        <v>10</v>
      </c>
      <c r="B6" s="336"/>
      <c r="C6" s="337"/>
      <c r="D6" s="232" t="s">
        <v>345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4.5" customHeight="1">
      <c r="A8" s="184" t="s">
        <v>103</v>
      </c>
      <c r="B8" s="149" t="str">
        <f>IF(C8&gt;" ","y"," ")</f>
        <v>y</v>
      </c>
      <c r="C8" s="322" t="s">
        <v>248</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t="s">
        <v>288</v>
      </c>
      <c r="F10" s="194"/>
      <c r="G10" s="195"/>
      <c r="H10" s="195"/>
      <c r="I10" s="196"/>
      <c r="J10" s="197"/>
      <c r="M10" s="226"/>
      <c r="N10" s="226"/>
      <c r="O10" s="226"/>
    </row>
    <row r="11" spans="1:15" s="151" customFormat="1" ht="69">
      <c r="A11" s="189" t="s">
        <v>47</v>
      </c>
      <c r="B11" s="149"/>
      <c r="C11" s="156" t="s">
        <v>281</v>
      </c>
      <c r="D11" s="156" t="s">
        <v>162</v>
      </c>
      <c r="E11" s="156" t="s">
        <v>288</v>
      </c>
      <c r="F11" s="198"/>
      <c r="G11" s="199"/>
      <c r="H11" s="199"/>
      <c r="I11" s="200"/>
      <c r="J11" s="201"/>
      <c r="M11" s="226"/>
      <c r="N11" s="226"/>
      <c r="O11" s="226"/>
    </row>
    <row r="12" spans="1:15" s="151" customFormat="1" ht="69">
      <c r="A12" s="189" t="s">
        <v>163</v>
      </c>
      <c r="B12" s="149"/>
      <c r="C12" s="156" t="s">
        <v>296</v>
      </c>
      <c r="D12" s="156" t="s">
        <v>190</v>
      </c>
      <c r="E12" s="156" t="s">
        <v>288</v>
      </c>
      <c r="F12" s="198"/>
      <c r="G12" s="199"/>
      <c r="H12" s="199"/>
      <c r="I12" s="200"/>
      <c r="J12" s="201"/>
      <c r="M12" s="226"/>
      <c r="N12" s="226"/>
      <c r="O12" s="226"/>
    </row>
    <row r="13" spans="1:15" s="183" customFormat="1" ht="31.5" customHeight="1">
      <c r="A13" s="184" t="s">
        <v>104</v>
      </c>
      <c r="B13" s="149" t="str">
        <f>IF(C13&gt;" ","y"," ")</f>
        <v>y</v>
      </c>
      <c r="C13" s="322" t="s">
        <v>249</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5007726</v>
      </c>
      <c r="D21" s="206">
        <v>5</v>
      </c>
      <c r="E21" s="206" t="s">
        <v>310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6.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7" activePane="bottomLeft" state="frozen"/>
      <selection activeCell="F6" sqref="F6:J6"/>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323</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344</v>
      </c>
      <c r="D3" s="160"/>
      <c r="E3" s="324"/>
      <c r="F3" s="165" t="s">
        <v>18</v>
      </c>
      <c r="G3" s="166">
        <f>COUNTIF(G$8:G1999,"F")</f>
        <v>0</v>
      </c>
      <c r="H3" s="166">
        <f>COUNTIF(H$8:H1999,"F")</f>
        <v>0</v>
      </c>
      <c r="I3" s="166">
        <f>SUM(I$8:I1999)</f>
        <v>0</v>
      </c>
      <c r="J3" s="326"/>
    </row>
    <row r="4" spans="1:15" s="151" customFormat="1">
      <c r="A4" s="169" t="s">
        <v>148</v>
      </c>
      <c r="B4" s="170"/>
      <c r="C4" s="327" t="s">
        <v>56</v>
      </c>
      <c r="D4" s="329" t="s">
        <v>250</v>
      </c>
      <c r="E4" s="330"/>
      <c r="F4" s="331"/>
      <c r="G4" s="171"/>
      <c r="H4" s="172"/>
      <c r="I4" s="172"/>
      <c r="J4" s="173"/>
    </row>
    <row r="5" spans="1:15" s="151" customFormat="1" ht="60.75" customHeight="1">
      <c r="A5" s="174">
        <v>40</v>
      </c>
      <c r="B5" s="175"/>
      <c r="C5" s="328"/>
      <c r="D5" s="332"/>
      <c r="E5" s="333"/>
      <c r="F5" s="334"/>
      <c r="G5" s="176"/>
      <c r="H5" s="177"/>
      <c r="I5" s="177"/>
      <c r="J5" s="178"/>
    </row>
    <row r="6" spans="1:15" s="151" customFormat="1" ht="14.4">
      <c r="A6" s="335" t="s">
        <v>10</v>
      </c>
      <c r="B6" s="336"/>
      <c r="C6" s="337"/>
      <c r="D6" s="232" t="s">
        <v>345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75" customHeight="1">
      <c r="A8" s="184" t="s">
        <v>103</v>
      </c>
      <c r="B8" s="149" t="str">
        <f>IF(C8&gt;" ","y"," ")</f>
        <v>y</v>
      </c>
      <c r="C8" s="356" t="s">
        <v>251</v>
      </c>
      <c r="D8" s="356"/>
      <c r="E8" s="357"/>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76.5" customHeight="1">
      <c r="A13" s="184" t="s">
        <v>104</v>
      </c>
      <c r="B13" s="149" t="str">
        <f>IF(C13&gt;" ","y"," ")</f>
        <v>y</v>
      </c>
      <c r="C13" s="356" t="s">
        <v>252</v>
      </c>
      <c r="D13" s="356"/>
      <c r="E13" s="357"/>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2036204</v>
      </c>
      <c r="D21" s="206">
        <v>2</v>
      </c>
      <c r="E21" s="206" t="s">
        <v>287</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7.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7" activePane="bottomLeft" state="frozen"/>
      <selection activeCell="F6" sqref="F6:J6"/>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341</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342</v>
      </c>
      <c r="D3" s="160"/>
      <c r="E3" s="324"/>
      <c r="F3" s="165" t="s">
        <v>18</v>
      </c>
      <c r="G3" s="166">
        <f>COUNTIF(G$8:G1999,"F")</f>
        <v>0</v>
      </c>
      <c r="H3" s="166">
        <f>COUNTIF(H$8:H1999,"F")</f>
        <v>0</v>
      </c>
      <c r="I3" s="166">
        <f>SUM(I$8:I1999)</f>
        <v>0</v>
      </c>
      <c r="J3" s="326"/>
    </row>
    <row r="4" spans="1:15" s="151" customFormat="1">
      <c r="A4" s="169" t="s">
        <v>148</v>
      </c>
      <c r="B4" s="170"/>
      <c r="C4" s="327" t="s">
        <v>56</v>
      </c>
      <c r="D4" s="329" t="s">
        <v>255</v>
      </c>
      <c r="E4" s="330"/>
      <c r="F4" s="331"/>
      <c r="G4" s="171"/>
      <c r="H4" s="172"/>
      <c r="I4" s="172"/>
      <c r="J4" s="173"/>
    </row>
    <row r="5" spans="1:15" s="151" customFormat="1" ht="18.75" customHeight="1">
      <c r="A5" s="174">
        <v>41</v>
      </c>
      <c r="B5" s="175"/>
      <c r="C5" s="328"/>
      <c r="D5" s="332"/>
      <c r="E5" s="333"/>
      <c r="F5" s="334"/>
      <c r="G5" s="176"/>
      <c r="H5" s="177"/>
      <c r="I5" s="177"/>
      <c r="J5" s="178"/>
    </row>
    <row r="6" spans="1:15" s="151" customFormat="1" ht="15" customHeight="1">
      <c r="A6" s="335" t="s">
        <v>10</v>
      </c>
      <c r="B6" s="336"/>
      <c r="C6" s="337"/>
      <c r="D6" s="232" t="s">
        <v>343</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322" t="s">
        <v>256</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33" customHeight="1">
      <c r="A13" s="184" t="s">
        <v>104</v>
      </c>
      <c r="B13" s="149" t="str">
        <f>IF(C13&gt;" ","y"," ")</f>
        <v>y</v>
      </c>
      <c r="C13" s="322" t="s">
        <v>257</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2255602</v>
      </c>
      <c r="D21" s="206">
        <v>5000</v>
      </c>
      <c r="E21" s="206" t="s">
        <v>279</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8.xml><?xml version="1.0" encoding="utf-8"?>
<worksheet xmlns="http://schemas.openxmlformats.org/spreadsheetml/2006/main" xmlns:r="http://schemas.openxmlformats.org/officeDocument/2006/relationships">
  <sheetPr>
    <tabColor rgb="FF7030A0"/>
    <pageSetUpPr fitToPage="1"/>
  </sheetPr>
  <dimension ref="A1:O22"/>
  <sheetViews>
    <sheetView zoomScale="75" zoomScaleNormal="75" workbookViewId="0">
      <pane ySplit="7" topLeftCell="A15" activePane="bottomLeft" state="frozen"/>
      <selection activeCell="F6" sqref="F6:J6"/>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341</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342</v>
      </c>
      <c r="D3" s="160"/>
      <c r="E3" s="324"/>
      <c r="F3" s="165" t="s">
        <v>18</v>
      </c>
      <c r="G3" s="166">
        <f>COUNTIF(G$8:G1999,"F")</f>
        <v>0</v>
      </c>
      <c r="H3" s="166">
        <f>COUNTIF(H$8:H1999,"F")</f>
        <v>0</v>
      </c>
      <c r="I3" s="166">
        <f>SUM(I$8:I1999)</f>
        <v>0</v>
      </c>
      <c r="J3" s="326"/>
    </row>
    <row r="4" spans="1:15" s="151" customFormat="1">
      <c r="A4" s="169" t="s">
        <v>148</v>
      </c>
      <c r="B4" s="170"/>
      <c r="C4" s="327" t="s">
        <v>56</v>
      </c>
      <c r="D4" s="329" t="s">
        <v>258</v>
      </c>
      <c r="E4" s="330"/>
      <c r="F4" s="331"/>
      <c r="G4" s="171"/>
      <c r="H4" s="172"/>
      <c r="I4" s="172"/>
      <c r="J4" s="173"/>
    </row>
    <row r="5" spans="1:15" s="151" customFormat="1" ht="18.75" customHeight="1">
      <c r="A5" s="174">
        <v>42</v>
      </c>
      <c r="B5" s="175"/>
      <c r="C5" s="328"/>
      <c r="D5" s="332"/>
      <c r="E5" s="333"/>
      <c r="F5" s="334"/>
      <c r="G5" s="176"/>
      <c r="H5" s="177"/>
      <c r="I5" s="177"/>
      <c r="J5" s="178"/>
    </row>
    <row r="6" spans="1:15" s="151" customFormat="1" ht="14.4">
      <c r="A6" s="335" t="s">
        <v>10</v>
      </c>
      <c r="B6" s="336"/>
      <c r="C6" s="337"/>
      <c r="D6" s="232" t="s">
        <v>343</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341" t="s">
        <v>259</v>
      </c>
      <c r="D8" s="341"/>
      <c r="E8" s="342"/>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c r="H11" s="199"/>
      <c r="I11" s="200"/>
      <c r="J11" s="201"/>
      <c r="M11" s="226"/>
      <c r="N11" s="226"/>
      <c r="O11" s="226"/>
    </row>
    <row r="12" spans="1:15" s="151" customFormat="1" ht="82.8">
      <c r="A12" s="189" t="s">
        <v>163</v>
      </c>
      <c r="B12" s="149"/>
      <c r="C12" s="156" t="s">
        <v>191</v>
      </c>
      <c r="D12" s="156" t="s">
        <v>190</v>
      </c>
      <c r="E12" s="156" t="s">
        <v>290</v>
      </c>
      <c r="F12" s="198"/>
      <c r="G12" s="199"/>
      <c r="H12" s="199"/>
      <c r="I12" s="200"/>
      <c r="J12" s="201"/>
      <c r="M12" s="226"/>
      <c r="N12" s="226"/>
      <c r="O12" s="226"/>
    </row>
    <row r="13" spans="1:15" s="183" customFormat="1" ht="33" customHeight="1">
      <c r="A13" s="184" t="s">
        <v>104</v>
      </c>
      <c r="B13" s="149" t="str">
        <f>IF(C13&gt;" ","y"," ")</f>
        <v>y</v>
      </c>
      <c r="C13" s="322" t="s">
        <v>260</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2255602</v>
      </c>
      <c r="D21" s="206">
        <v>5000</v>
      </c>
      <c r="E21" s="206" t="s">
        <v>279</v>
      </c>
    </row>
    <row r="22" spans="1:15">
      <c r="C22" s="206">
        <v>2255602</v>
      </c>
      <c r="D22" s="206">
        <v>15000</v>
      </c>
      <c r="E22" s="206" t="s">
        <v>279</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9.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7" activePane="bottomLeft" state="frozen"/>
      <selection activeCell="F6" sqref="F6:J6"/>
      <selection pane="bottomLeft" activeCell="F6" sqref="F6:J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278</v>
      </c>
      <c r="D3" s="160"/>
      <c r="E3" s="324"/>
      <c r="F3" s="165" t="s">
        <v>18</v>
      </c>
      <c r="G3" s="166">
        <f>COUNTIF(G$8:G1999,"F")</f>
        <v>0</v>
      </c>
      <c r="H3" s="166">
        <f>COUNTIF(H$8:H1999,"F")</f>
        <v>0</v>
      </c>
      <c r="I3" s="166">
        <f>SUM(I$8:I1999)</f>
        <v>0</v>
      </c>
      <c r="J3" s="326"/>
    </row>
    <row r="4" spans="1:15" s="151" customFormat="1">
      <c r="A4" s="169" t="s">
        <v>148</v>
      </c>
      <c r="B4" s="170"/>
      <c r="C4" s="327" t="s">
        <v>56</v>
      </c>
      <c r="D4" s="329" t="s">
        <v>261</v>
      </c>
      <c r="E4" s="330"/>
      <c r="F4" s="331"/>
      <c r="G4" s="171"/>
      <c r="H4" s="172"/>
      <c r="I4" s="172"/>
      <c r="J4" s="173"/>
    </row>
    <row r="5" spans="1:15" s="151" customFormat="1" ht="18.75" customHeight="1">
      <c r="A5" s="174">
        <v>43</v>
      </c>
      <c r="B5" s="175"/>
      <c r="C5" s="328"/>
      <c r="D5" s="332"/>
      <c r="E5" s="333"/>
      <c r="F5" s="334"/>
      <c r="G5" s="176"/>
      <c r="H5" s="177"/>
      <c r="I5" s="177"/>
      <c r="J5" s="178"/>
    </row>
    <row r="6" spans="1:15" s="151" customFormat="1" ht="14.4">
      <c r="A6" s="335" t="s">
        <v>10</v>
      </c>
      <c r="B6" s="336"/>
      <c r="C6" s="337"/>
      <c r="D6" s="232" t="s">
        <v>340</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322" t="s">
        <v>262</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c r="F10" s="194"/>
      <c r="G10" s="195"/>
      <c r="H10" s="195"/>
      <c r="I10" s="196"/>
      <c r="J10" s="197"/>
      <c r="M10" s="226"/>
      <c r="N10" s="226"/>
      <c r="O10" s="226"/>
    </row>
    <row r="11" spans="1:15" s="151" customFormat="1" ht="69">
      <c r="A11" s="189" t="s">
        <v>47</v>
      </c>
      <c r="B11" s="149"/>
      <c r="C11" s="156" t="s">
        <v>165</v>
      </c>
      <c r="D11" s="156" t="s">
        <v>162</v>
      </c>
      <c r="E11" s="156"/>
      <c r="F11" s="198"/>
      <c r="G11" s="199"/>
      <c r="H11" s="199"/>
      <c r="I11" s="200"/>
      <c r="J11" s="201"/>
      <c r="M11" s="226"/>
      <c r="N11" s="226"/>
      <c r="O11" s="226"/>
    </row>
    <row r="12" spans="1:15" s="151" customFormat="1" ht="82.8">
      <c r="A12" s="189" t="s">
        <v>163</v>
      </c>
      <c r="B12" s="149"/>
      <c r="C12" s="156" t="s">
        <v>191</v>
      </c>
      <c r="D12" s="156" t="s">
        <v>190</v>
      </c>
      <c r="E12" s="156"/>
      <c r="F12" s="198"/>
      <c r="G12" s="199"/>
      <c r="H12" s="199"/>
      <c r="I12" s="200"/>
      <c r="J12" s="201"/>
      <c r="M12" s="226"/>
      <c r="N12" s="226"/>
      <c r="O12" s="226"/>
    </row>
    <row r="13" spans="1:15" s="183" customFormat="1" ht="33" customHeight="1">
      <c r="A13" s="184" t="s">
        <v>104</v>
      </c>
      <c r="B13" s="149" t="str">
        <f>IF(C13&gt;" ","y"," ")</f>
        <v>y</v>
      </c>
      <c r="C13" s="322" t="s">
        <v>263</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2255602</v>
      </c>
      <c r="D21" s="206">
        <v>500</v>
      </c>
      <c r="E21" s="206" t="s">
        <v>279</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xml><?xml version="1.0" encoding="utf-8"?>
<worksheet xmlns="http://schemas.openxmlformats.org/spreadsheetml/2006/main" xmlns:r="http://schemas.openxmlformats.org/officeDocument/2006/relationships">
  <sheetPr codeName="Sheet2">
    <pageSetUpPr fitToPage="1"/>
  </sheetPr>
  <dimension ref="A1:X61"/>
  <sheetViews>
    <sheetView tabSelected="1" zoomScale="70" zoomScaleNormal="70" workbookViewId="0">
      <pane ySplit="9" topLeftCell="A10" activePane="bottomLeft" state="frozen"/>
      <selection activeCell="D15" sqref="D15"/>
      <selection pane="bottomLeft" activeCell="S46" sqref="S46:S47"/>
    </sheetView>
  </sheetViews>
  <sheetFormatPr defaultColWidth="9.109375" defaultRowHeight="13.8"/>
  <cols>
    <col min="1" max="1" width="13.44140625" style="125" customWidth="1"/>
    <col min="2" max="2" width="13.44140625" style="128" customWidth="1"/>
    <col min="3" max="10" width="13.44140625" style="125" hidden="1" customWidth="1"/>
    <col min="11" max="18" width="13.6640625" style="125" customWidth="1"/>
    <col min="19" max="19" width="9.109375" style="125"/>
    <col min="20" max="20" width="10.5546875" style="125" customWidth="1"/>
    <col min="21" max="16384" width="9.109375" style="125"/>
  </cols>
  <sheetData>
    <row r="1" spans="1:24" ht="15" customHeight="1">
      <c r="A1" s="310" t="str">
        <f>SignOff!A1</f>
        <v>USD 5156778- MAX - Next Gen P&amp;A Interface Tests- QA - July 2011</v>
      </c>
      <c r="B1" s="311"/>
      <c r="C1" s="311"/>
      <c r="D1" s="311"/>
      <c r="E1" s="311"/>
      <c r="F1" s="311"/>
      <c r="G1" s="311"/>
      <c r="H1" s="311"/>
      <c r="I1" s="311"/>
      <c r="J1" s="311"/>
      <c r="K1" s="311"/>
      <c r="L1" s="311"/>
      <c r="M1" s="311"/>
      <c r="N1" s="311"/>
      <c r="O1" s="312"/>
      <c r="Q1" s="126" t="s">
        <v>110</v>
      </c>
      <c r="R1" s="127">
        <f>SignOff!$D$1</f>
        <v>366398</v>
      </c>
    </row>
    <row r="2" spans="1:24">
      <c r="A2" s="313"/>
      <c r="B2" s="314"/>
      <c r="C2" s="314"/>
      <c r="D2" s="314"/>
      <c r="E2" s="314"/>
      <c r="F2" s="314"/>
      <c r="G2" s="314"/>
      <c r="H2" s="314"/>
      <c r="I2" s="314"/>
      <c r="J2" s="314"/>
      <c r="K2" s="314"/>
      <c r="L2" s="314"/>
      <c r="M2" s="314"/>
      <c r="N2" s="314"/>
      <c r="O2" s="315"/>
      <c r="Q2" s="126" t="s">
        <v>111</v>
      </c>
      <c r="R2" s="127">
        <f>SignOff!$D$2</f>
        <v>5156778</v>
      </c>
    </row>
    <row r="4" spans="1:24" ht="14.4" thickBot="1"/>
    <row r="5" spans="1:24" ht="28.2" thickBot="1">
      <c r="A5" s="129"/>
      <c r="B5" s="130"/>
      <c r="C5" s="131">
        <v>0</v>
      </c>
      <c r="D5" s="131">
        <v>0</v>
      </c>
      <c r="E5" s="131">
        <v>0</v>
      </c>
      <c r="F5" s="131">
        <v>0</v>
      </c>
      <c r="G5" s="131">
        <v>0</v>
      </c>
      <c r="H5" s="131"/>
      <c r="I5" s="131"/>
      <c r="J5" s="131"/>
      <c r="K5" s="132" t="s">
        <v>27</v>
      </c>
      <c r="L5" s="133" t="s">
        <v>28</v>
      </c>
      <c r="M5" s="133" t="s">
        <v>29</v>
      </c>
      <c r="N5" s="133" t="s">
        <v>30</v>
      </c>
      <c r="O5" s="133" t="s">
        <v>31</v>
      </c>
      <c r="P5" s="133" t="s">
        <v>32</v>
      </c>
      <c r="Q5" s="133" t="s">
        <v>48</v>
      </c>
      <c r="R5" s="133" t="s">
        <v>20</v>
      </c>
    </row>
    <row r="6" spans="1:24" ht="18" thickBot="1">
      <c r="A6" s="134"/>
      <c r="B6" s="135" t="s">
        <v>74</v>
      </c>
      <c r="C6" s="136">
        <v>0</v>
      </c>
      <c r="D6" s="136">
        <v>0</v>
      </c>
      <c r="E6" s="136">
        <v>0</v>
      </c>
      <c r="F6" s="136">
        <v>0</v>
      </c>
      <c r="G6" s="136">
        <v>0</v>
      </c>
      <c r="H6" s="136"/>
      <c r="I6" s="136"/>
      <c r="J6" s="136"/>
      <c r="K6" s="137">
        <f>SUM('Summary:Blank-DO NOT DELETE OR MOVE'!$E$2)</f>
        <v>59</v>
      </c>
      <c r="L6" s="138">
        <f>SUM('Summary:Blank-DO NOT DELETE OR MOVE'!$G$2:$G$3)</f>
        <v>59</v>
      </c>
      <c r="M6" s="138">
        <f>$K6-$L6</f>
        <v>0</v>
      </c>
      <c r="N6" s="138">
        <f>SUM('Summary:Blank-DO NOT DELETE OR MOVE'!$G$2)</f>
        <v>50</v>
      </c>
      <c r="O6" s="138">
        <f>SUM('Summary:Blank-DO NOT DELETE OR MOVE'!$G$3)</f>
        <v>9</v>
      </c>
      <c r="P6" s="139">
        <f>IF(K6&lt;1,(IFERROR(#DIV/0!,0)),$N6/$K6)</f>
        <v>0.84745762711864403</v>
      </c>
      <c r="Q6" s="139">
        <f>IF(L6&lt;1,(IFERROR(#DIV/0!,0)),$N6/$L6)</f>
        <v>0.84745762711864403</v>
      </c>
      <c r="R6" s="140"/>
    </row>
    <row r="7" spans="1:24" ht="18" thickBot="1">
      <c r="A7" s="141"/>
      <c r="B7" s="142" t="s">
        <v>83</v>
      </c>
      <c r="C7" s="143">
        <v>0</v>
      </c>
      <c r="D7" s="143">
        <v>0</v>
      </c>
      <c r="E7" s="143">
        <v>0</v>
      </c>
      <c r="F7" s="143">
        <v>0</v>
      </c>
      <c r="G7" s="143">
        <v>0</v>
      </c>
      <c r="H7" s="143"/>
      <c r="I7" s="143"/>
      <c r="J7" s="143"/>
      <c r="K7" s="144">
        <f>SUM('Summary:Blank-DO NOT DELETE OR MOVE'!$E$2)</f>
        <v>59</v>
      </c>
      <c r="L7" s="138">
        <f>SUM('Summary:Blank-DO NOT DELETE OR MOVE'!$H$2:$H$3)</f>
        <v>55</v>
      </c>
      <c r="M7" s="138">
        <f>$K7-$L7</f>
        <v>4</v>
      </c>
      <c r="N7" s="138">
        <f>SUM('Summary:Blank-DO NOT DELETE OR MOVE'!$H$2)</f>
        <v>55</v>
      </c>
      <c r="O7" s="138">
        <f>SUM('Summary:Blank-DO NOT DELETE OR MOVE'!$H$3)</f>
        <v>0</v>
      </c>
      <c r="P7" s="139">
        <f>IF(K7&lt;1,(IFERROR(#DIV/0!,0)),$N7/$K7)</f>
        <v>0.93220338983050843</v>
      </c>
      <c r="Q7" s="139">
        <f>IF(L7&lt;1,(IFERROR(#DIV/0!,0)),$N7/$L7)</f>
        <v>1</v>
      </c>
      <c r="R7" s="145">
        <f>SUM('Summary:Blank-DO NOT DELETE OR MOVE'!$I$3)</f>
        <v>0</v>
      </c>
    </row>
    <row r="9" spans="1:24" s="148" customFormat="1">
      <c r="A9" s="146"/>
      <c r="B9" s="147" t="s">
        <v>0</v>
      </c>
      <c r="C9" s="146"/>
      <c r="D9" s="146"/>
      <c r="E9" s="146"/>
      <c r="F9" s="146"/>
      <c r="G9" s="146"/>
      <c r="H9" s="146"/>
      <c r="I9" s="146"/>
      <c r="J9" s="146"/>
      <c r="K9" s="316" t="s">
        <v>8</v>
      </c>
      <c r="L9" s="316"/>
      <c r="M9" s="316"/>
      <c r="N9" s="316"/>
      <c r="O9" s="316"/>
      <c r="P9" s="316"/>
      <c r="Q9" s="316"/>
      <c r="R9" s="316"/>
    </row>
    <row r="10" spans="1:24" s="151" customFormat="1">
      <c r="A10" s="149"/>
      <c r="B10" s="150"/>
      <c r="C10" s="149"/>
      <c r="D10" s="149"/>
      <c r="E10" s="149"/>
      <c r="F10" s="149"/>
      <c r="G10" s="149"/>
      <c r="H10" s="149"/>
      <c r="I10" s="149"/>
      <c r="J10" s="149"/>
      <c r="K10" s="317" t="s">
        <v>137</v>
      </c>
      <c r="L10" s="317"/>
      <c r="M10" s="317"/>
      <c r="N10" s="317"/>
      <c r="O10" s="317"/>
      <c r="P10" s="317"/>
      <c r="Q10" s="317"/>
      <c r="R10" s="317"/>
    </row>
    <row r="11" spans="1:24" s="151" customFormat="1">
      <c r="A11" s="239" t="s">
        <v>31</v>
      </c>
      <c r="B11" s="150">
        <v>1</v>
      </c>
      <c r="C11" s="149"/>
      <c r="D11" s="149"/>
      <c r="E11" s="149"/>
      <c r="F11" s="149"/>
      <c r="G11" s="149"/>
      <c r="H11" s="149"/>
      <c r="I11" s="149"/>
      <c r="J11" s="149"/>
      <c r="K11" s="306" t="s">
        <v>113</v>
      </c>
      <c r="L11" s="306"/>
      <c r="M11" s="306"/>
      <c r="N11" s="306"/>
      <c r="O11" s="306"/>
      <c r="P11" s="306"/>
      <c r="Q11" s="306"/>
      <c r="R11" s="306"/>
      <c r="S11" s="386" t="s">
        <v>363</v>
      </c>
    </row>
    <row r="12" spans="1:24" s="151" customFormat="1" ht="27.6">
      <c r="A12" s="244" t="s">
        <v>359</v>
      </c>
      <c r="B12" s="150">
        <v>2</v>
      </c>
      <c r="C12" s="149"/>
      <c r="D12" s="149"/>
      <c r="E12" s="149"/>
      <c r="F12" s="149"/>
      <c r="G12" s="149"/>
      <c r="H12" s="149"/>
      <c r="I12" s="149"/>
      <c r="J12" s="149"/>
      <c r="K12" s="306" t="s">
        <v>114</v>
      </c>
      <c r="L12" s="306"/>
      <c r="M12" s="306"/>
      <c r="N12" s="306"/>
      <c r="O12" s="306"/>
      <c r="P12" s="306"/>
      <c r="Q12" s="306"/>
      <c r="R12" s="306"/>
      <c r="S12" s="386" t="s">
        <v>363</v>
      </c>
    </row>
    <row r="13" spans="1:24" s="151" customFormat="1">
      <c r="A13" s="238" t="s">
        <v>355</v>
      </c>
      <c r="B13" s="150">
        <v>3</v>
      </c>
      <c r="C13" s="149"/>
      <c r="D13" s="149"/>
      <c r="E13" s="149"/>
      <c r="F13" s="149"/>
      <c r="G13" s="149"/>
      <c r="H13" s="149"/>
      <c r="I13" s="149"/>
      <c r="J13" s="149"/>
      <c r="K13" s="306" t="s">
        <v>115</v>
      </c>
      <c r="L13" s="306"/>
      <c r="M13" s="306"/>
      <c r="N13" s="306"/>
      <c r="O13" s="306"/>
      <c r="P13" s="306"/>
      <c r="Q13" s="306"/>
      <c r="R13" s="306"/>
      <c r="S13" s="386" t="s">
        <v>368</v>
      </c>
    </row>
    <row r="14" spans="1:24" s="151" customFormat="1">
      <c r="A14" s="240" t="s">
        <v>30</v>
      </c>
      <c r="B14" s="150">
        <v>4</v>
      </c>
      <c r="C14" s="149"/>
      <c r="D14" s="149"/>
      <c r="E14" s="149"/>
      <c r="F14" s="149"/>
      <c r="G14" s="149"/>
      <c r="H14" s="149"/>
      <c r="I14" s="149"/>
      <c r="J14" s="149"/>
      <c r="K14" s="306" t="s">
        <v>116</v>
      </c>
      <c r="L14" s="306"/>
      <c r="M14" s="306"/>
      <c r="N14" s="306"/>
      <c r="O14" s="306"/>
      <c r="P14" s="306"/>
      <c r="Q14" s="306"/>
      <c r="R14" s="306"/>
      <c r="T14" s="242"/>
      <c r="U14" s="242"/>
      <c r="X14" s="242" t="s">
        <v>333</v>
      </c>
    </row>
    <row r="15" spans="1:24" s="151" customFormat="1">
      <c r="A15" s="240" t="s">
        <v>30</v>
      </c>
      <c r="B15" s="150">
        <v>5</v>
      </c>
      <c r="C15" s="149"/>
      <c r="D15" s="149"/>
      <c r="E15" s="149"/>
      <c r="F15" s="149"/>
      <c r="G15" s="149"/>
      <c r="H15" s="149"/>
      <c r="I15" s="149"/>
      <c r="J15" s="149"/>
      <c r="K15" s="306" t="s">
        <v>117</v>
      </c>
      <c r="L15" s="306"/>
      <c r="M15" s="306"/>
      <c r="N15" s="306"/>
      <c r="O15" s="306"/>
      <c r="P15" s="306"/>
      <c r="Q15" s="306"/>
      <c r="R15" s="306"/>
      <c r="T15" s="242"/>
    </row>
    <row r="16" spans="1:24" s="151" customFormat="1">
      <c r="A16" s="240" t="s">
        <v>30</v>
      </c>
      <c r="B16" s="150">
        <v>6</v>
      </c>
      <c r="C16" s="149"/>
      <c r="D16" s="149"/>
      <c r="E16" s="149"/>
      <c r="F16" s="149"/>
      <c r="G16" s="149"/>
      <c r="H16" s="149"/>
      <c r="I16" s="149"/>
      <c r="J16" s="149"/>
      <c r="K16" s="306" t="s">
        <v>179</v>
      </c>
      <c r="L16" s="306"/>
      <c r="M16" s="306"/>
      <c r="N16" s="306"/>
      <c r="O16" s="306"/>
      <c r="P16" s="306"/>
      <c r="Q16" s="306"/>
      <c r="R16" s="306"/>
      <c r="T16" s="242"/>
    </row>
    <row r="17" spans="1:24" s="151" customFormat="1" ht="28.5" customHeight="1">
      <c r="A17" s="240" t="s">
        <v>30</v>
      </c>
      <c r="B17" s="150">
        <v>7</v>
      </c>
      <c r="C17" s="149"/>
      <c r="D17" s="149"/>
      <c r="E17" s="149"/>
      <c r="F17" s="149"/>
      <c r="G17" s="149"/>
      <c r="H17" s="149"/>
      <c r="I17" s="149"/>
      <c r="J17" s="149"/>
      <c r="K17" s="306" t="s">
        <v>129</v>
      </c>
      <c r="L17" s="306"/>
      <c r="M17" s="306"/>
      <c r="N17" s="306"/>
      <c r="O17" s="306"/>
      <c r="P17" s="306"/>
      <c r="Q17" s="306"/>
      <c r="R17" s="306"/>
    </row>
    <row r="18" spans="1:24" s="151" customFormat="1" ht="32.25" customHeight="1">
      <c r="A18" s="244" t="s">
        <v>359</v>
      </c>
      <c r="B18" s="150">
        <v>8</v>
      </c>
      <c r="C18" s="149"/>
      <c r="D18" s="149"/>
      <c r="E18" s="149"/>
      <c r="F18" s="149"/>
      <c r="G18" s="149"/>
      <c r="H18" s="149"/>
      <c r="I18" s="149"/>
      <c r="J18" s="149"/>
      <c r="K18" s="306" t="s">
        <v>118</v>
      </c>
      <c r="L18" s="306"/>
      <c r="M18" s="306"/>
      <c r="N18" s="306"/>
      <c r="O18" s="306"/>
      <c r="P18" s="306"/>
      <c r="Q18" s="306"/>
      <c r="R18" s="306"/>
      <c r="S18" s="386" t="s">
        <v>363</v>
      </c>
      <c r="T18" s="242"/>
      <c r="X18" s="242" t="s">
        <v>333</v>
      </c>
    </row>
    <row r="19" spans="1:24" s="151" customFormat="1" ht="27.6">
      <c r="A19" s="244" t="s">
        <v>359</v>
      </c>
      <c r="B19" s="150">
        <v>9</v>
      </c>
      <c r="C19" s="149"/>
      <c r="D19" s="149"/>
      <c r="E19" s="149"/>
      <c r="F19" s="149"/>
      <c r="G19" s="149"/>
      <c r="H19" s="149"/>
      <c r="I19" s="149"/>
      <c r="J19" s="149"/>
      <c r="K19" s="306" t="s">
        <v>119</v>
      </c>
      <c r="L19" s="306"/>
      <c r="M19" s="306"/>
      <c r="N19" s="306"/>
      <c r="O19" s="306"/>
      <c r="P19" s="306"/>
      <c r="Q19" s="306"/>
      <c r="R19" s="306"/>
      <c r="S19" s="386" t="s">
        <v>363</v>
      </c>
      <c r="T19" s="242"/>
    </row>
    <row r="20" spans="1:24" s="151" customFormat="1" ht="27.6">
      <c r="A20" s="244" t="s">
        <v>359</v>
      </c>
      <c r="B20" s="150">
        <v>10</v>
      </c>
      <c r="C20" s="149"/>
      <c r="D20" s="149"/>
      <c r="E20" s="149"/>
      <c r="F20" s="149"/>
      <c r="G20" s="149"/>
      <c r="H20" s="149"/>
      <c r="I20" s="149"/>
      <c r="J20" s="149"/>
      <c r="K20" s="306" t="s">
        <v>120</v>
      </c>
      <c r="L20" s="306"/>
      <c r="M20" s="306"/>
      <c r="N20" s="306"/>
      <c r="O20" s="306"/>
      <c r="P20" s="306"/>
      <c r="Q20" s="306"/>
      <c r="R20" s="306"/>
      <c r="S20" s="386" t="s">
        <v>363</v>
      </c>
      <c r="T20" s="242"/>
    </row>
    <row r="21" spans="1:24" s="151" customFormat="1" ht="27.6">
      <c r="A21" s="244" t="s">
        <v>359</v>
      </c>
      <c r="B21" s="150">
        <v>11</v>
      </c>
      <c r="C21" s="149"/>
      <c r="D21" s="149"/>
      <c r="E21" s="149"/>
      <c r="F21" s="149"/>
      <c r="G21" s="149"/>
      <c r="H21" s="149"/>
      <c r="I21" s="149"/>
      <c r="J21" s="149"/>
      <c r="K21" s="306" t="s">
        <v>121</v>
      </c>
      <c r="L21" s="306"/>
      <c r="M21" s="306"/>
      <c r="N21" s="306"/>
      <c r="O21" s="306"/>
      <c r="P21" s="306"/>
      <c r="Q21" s="306"/>
      <c r="R21" s="306"/>
      <c r="S21" s="386" t="s">
        <v>363</v>
      </c>
    </row>
    <row r="22" spans="1:24" s="151" customFormat="1" ht="42.75" customHeight="1">
      <c r="A22" s="241" t="s">
        <v>31</v>
      </c>
      <c r="B22" s="150">
        <v>12</v>
      </c>
      <c r="C22" s="149"/>
      <c r="D22" s="149"/>
      <c r="E22" s="149"/>
      <c r="F22" s="149"/>
      <c r="G22" s="149"/>
      <c r="H22" s="149"/>
      <c r="I22" s="149"/>
      <c r="J22" s="149"/>
      <c r="K22" s="306" t="s">
        <v>198</v>
      </c>
      <c r="L22" s="306"/>
      <c r="M22" s="306"/>
      <c r="N22" s="306"/>
      <c r="O22" s="306"/>
      <c r="P22" s="306"/>
      <c r="Q22" s="306"/>
      <c r="R22" s="306"/>
      <c r="S22" s="386" t="s">
        <v>363</v>
      </c>
      <c r="W22" s="242" t="s">
        <v>356</v>
      </c>
    </row>
    <row r="23" spans="1:24" s="151" customFormat="1" ht="42.75" customHeight="1">
      <c r="A23" s="240" t="s">
        <v>30</v>
      </c>
      <c r="B23" s="231" t="s">
        <v>302</v>
      </c>
      <c r="C23" s="149"/>
      <c r="D23" s="149"/>
      <c r="E23" s="149"/>
      <c r="F23" s="149"/>
      <c r="G23" s="149"/>
      <c r="H23" s="149"/>
      <c r="I23" s="149"/>
      <c r="J23" s="149"/>
      <c r="K23" s="306" t="s">
        <v>303</v>
      </c>
      <c r="L23" s="306"/>
      <c r="M23" s="306"/>
      <c r="N23" s="306"/>
      <c r="O23" s="306"/>
      <c r="P23" s="306"/>
      <c r="Q23" s="306"/>
      <c r="R23" s="306"/>
      <c r="S23" s="386" t="s">
        <v>366</v>
      </c>
    </row>
    <row r="24" spans="1:24" s="151" customFormat="1" ht="42.75" customHeight="1">
      <c r="A24" s="240" t="s">
        <v>30</v>
      </c>
      <c r="B24" s="231" t="s">
        <v>301</v>
      </c>
      <c r="C24" s="149"/>
      <c r="D24" s="149"/>
      <c r="E24" s="149"/>
      <c r="F24" s="149"/>
      <c r="G24" s="149"/>
      <c r="H24" s="149"/>
      <c r="I24" s="149"/>
      <c r="J24" s="149"/>
      <c r="K24" s="306" t="s">
        <v>304</v>
      </c>
      <c r="L24" s="306"/>
      <c r="M24" s="306"/>
      <c r="N24" s="306"/>
      <c r="O24" s="306"/>
      <c r="P24" s="306"/>
      <c r="Q24" s="306"/>
      <c r="R24" s="306"/>
      <c r="S24" s="386" t="s">
        <v>366</v>
      </c>
    </row>
    <row r="25" spans="1:24" s="151" customFormat="1" ht="29.25" customHeight="1">
      <c r="A25" s="240" t="s">
        <v>30</v>
      </c>
      <c r="B25" s="150">
        <v>13</v>
      </c>
      <c r="C25" s="149"/>
      <c r="D25" s="149"/>
      <c r="E25" s="149"/>
      <c r="F25" s="149"/>
      <c r="G25" s="149"/>
      <c r="H25" s="149"/>
      <c r="I25" s="149"/>
      <c r="J25" s="149"/>
      <c r="K25" s="306" t="s">
        <v>202</v>
      </c>
      <c r="L25" s="306"/>
      <c r="M25" s="306"/>
      <c r="N25" s="306"/>
      <c r="O25" s="306"/>
      <c r="P25" s="306"/>
      <c r="Q25" s="306"/>
      <c r="R25" s="306"/>
    </row>
    <row r="26" spans="1:24" s="151" customFormat="1" ht="30.75" customHeight="1">
      <c r="A26" s="240" t="s">
        <v>30</v>
      </c>
      <c r="B26" s="150">
        <v>14</v>
      </c>
      <c r="C26" s="149"/>
      <c r="D26" s="149"/>
      <c r="E26" s="149"/>
      <c r="F26" s="149"/>
      <c r="G26" s="149"/>
      <c r="H26" s="149"/>
      <c r="I26" s="149"/>
      <c r="J26" s="149"/>
      <c r="K26" s="306" t="s">
        <v>122</v>
      </c>
      <c r="L26" s="306"/>
      <c r="M26" s="306"/>
      <c r="N26" s="306"/>
      <c r="O26" s="306"/>
      <c r="P26" s="306"/>
      <c r="Q26" s="306"/>
      <c r="R26" s="306"/>
    </row>
    <row r="27" spans="1:24" s="151" customFormat="1">
      <c r="A27" s="240" t="s">
        <v>30</v>
      </c>
      <c r="B27" s="150">
        <v>15</v>
      </c>
      <c r="C27" s="149"/>
      <c r="D27" s="149"/>
      <c r="E27" s="149"/>
      <c r="F27" s="149"/>
      <c r="G27" s="149"/>
      <c r="H27" s="149"/>
      <c r="I27" s="149"/>
      <c r="J27" s="149"/>
      <c r="K27" s="306" t="s">
        <v>123</v>
      </c>
      <c r="L27" s="306"/>
      <c r="M27" s="306"/>
      <c r="N27" s="306"/>
      <c r="O27" s="306"/>
      <c r="P27" s="306"/>
      <c r="Q27" s="306"/>
      <c r="R27" s="306"/>
    </row>
    <row r="28" spans="1:24" s="151" customFormat="1">
      <c r="A28" s="240" t="s">
        <v>30</v>
      </c>
      <c r="B28" s="150">
        <v>16</v>
      </c>
      <c r="C28" s="149"/>
      <c r="D28" s="149"/>
      <c r="E28" s="149"/>
      <c r="F28" s="149"/>
      <c r="G28" s="149"/>
      <c r="H28" s="149"/>
      <c r="I28" s="149"/>
      <c r="J28" s="149"/>
      <c r="K28" s="306" t="s">
        <v>124</v>
      </c>
      <c r="L28" s="306"/>
      <c r="M28" s="306"/>
      <c r="N28" s="306"/>
      <c r="O28" s="306"/>
      <c r="P28" s="306"/>
      <c r="Q28" s="306"/>
      <c r="R28" s="306"/>
      <c r="S28" s="386" t="s">
        <v>362</v>
      </c>
    </row>
    <row r="29" spans="1:24" s="151" customFormat="1">
      <c r="A29" s="240" t="s">
        <v>30</v>
      </c>
      <c r="B29" s="150">
        <v>17</v>
      </c>
      <c r="C29" s="149"/>
      <c r="D29" s="149"/>
      <c r="E29" s="149"/>
      <c r="F29" s="149"/>
      <c r="G29" s="149"/>
      <c r="H29" s="149"/>
      <c r="I29" s="149"/>
      <c r="J29" s="149"/>
      <c r="K29" s="306" t="s">
        <v>125</v>
      </c>
      <c r="L29" s="306"/>
      <c r="M29" s="306"/>
      <c r="N29" s="306"/>
      <c r="O29" s="306"/>
      <c r="P29" s="306"/>
      <c r="Q29" s="306"/>
      <c r="R29" s="306"/>
    </row>
    <row r="30" spans="1:24" s="151" customFormat="1" ht="27.6">
      <c r="A30" s="244" t="s">
        <v>359</v>
      </c>
      <c r="B30" s="150">
        <v>18</v>
      </c>
      <c r="C30" s="149"/>
      <c r="D30" s="149"/>
      <c r="E30" s="149"/>
      <c r="F30" s="149"/>
      <c r="G30" s="149"/>
      <c r="H30" s="149"/>
      <c r="I30" s="149"/>
      <c r="J30" s="149"/>
      <c r="K30" s="306" t="s">
        <v>126</v>
      </c>
      <c r="L30" s="306"/>
      <c r="M30" s="306"/>
      <c r="N30" s="306"/>
      <c r="O30" s="306"/>
      <c r="P30" s="306"/>
      <c r="Q30" s="306"/>
      <c r="R30" s="306"/>
      <c r="S30" s="386" t="s">
        <v>363</v>
      </c>
    </row>
    <row r="31" spans="1:24" s="151" customFormat="1" ht="29.25" customHeight="1">
      <c r="A31" s="240" t="s">
        <v>30</v>
      </c>
      <c r="B31" s="150">
        <v>19</v>
      </c>
      <c r="C31" s="149"/>
      <c r="D31" s="149"/>
      <c r="E31" s="149"/>
      <c r="F31" s="149"/>
      <c r="G31" s="149"/>
      <c r="H31" s="149"/>
      <c r="I31" s="149"/>
      <c r="J31" s="149"/>
      <c r="K31" s="306" t="s">
        <v>222</v>
      </c>
      <c r="L31" s="306"/>
      <c r="M31" s="306"/>
      <c r="N31" s="306"/>
      <c r="O31" s="306"/>
      <c r="P31" s="306"/>
      <c r="Q31" s="306"/>
      <c r="R31" s="306"/>
    </row>
    <row r="32" spans="1:24" s="151" customFormat="1" ht="29.25" customHeight="1">
      <c r="A32" s="244" t="s">
        <v>359</v>
      </c>
      <c r="B32" s="150">
        <v>20</v>
      </c>
      <c r="C32" s="149"/>
      <c r="D32" s="149"/>
      <c r="E32" s="149"/>
      <c r="F32" s="149"/>
      <c r="G32" s="149"/>
      <c r="H32" s="149"/>
      <c r="I32" s="149"/>
      <c r="J32" s="149"/>
      <c r="K32" s="306" t="s">
        <v>127</v>
      </c>
      <c r="L32" s="306"/>
      <c r="M32" s="306"/>
      <c r="N32" s="306"/>
      <c r="O32" s="306"/>
      <c r="P32" s="306"/>
      <c r="Q32" s="306"/>
      <c r="R32" s="306"/>
      <c r="S32" s="386" t="s">
        <v>363</v>
      </c>
    </row>
    <row r="33" spans="1:19" s="151" customFormat="1" ht="30.75" customHeight="1">
      <c r="A33" s="240" t="s">
        <v>30</v>
      </c>
      <c r="B33" s="150">
        <v>21</v>
      </c>
      <c r="C33" s="149"/>
      <c r="D33" s="149"/>
      <c r="E33" s="149"/>
      <c r="F33" s="149"/>
      <c r="G33" s="149"/>
      <c r="H33" s="149"/>
      <c r="I33" s="149"/>
      <c r="J33" s="149"/>
      <c r="K33" s="318" t="s">
        <v>358</v>
      </c>
      <c r="L33" s="306"/>
      <c r="M33" s="306"/>
      <c r="N33" s="306"/>
      <c r="O33" s="306"/>
      <c r="P33" s="306"/>
      <c r="Q33" s="306"/>
      <c r="R33" s="306"/>
    </row>
    <row r="34" spans="1:19" s="151" customFormat="1" ht="30" customHeight="1">
      <c r="A34" s="244" t="s">
        <v>359</v>
      </c>
      <c r="B34" s="150">
        <v>22</v>
      </c>
      <c r="C34" s="149"/>
      <c r="D34" s="149"/>
      <c r="E34" s="149"/>
      <c r="F34" s="149"/>
      <c r="G34" s="149"/>
      <c r="H34" s="149"/>
      <c r="I34" s="149"/>
      <c r="J34" s="149"/>
      <c r="K34" s="319" t="s">
        <v>128</v>
      </c>
      <c r="L34" s="320"/>
      <c r="M34" s="320"/>
      <c r="N34" s="320"/>
      <c r="O34" s="320"/>
      <c r="P34" s="320"/>
      <c r="Q34" s="320"/>
      <c r="R34" s="321"/>
      <c r="S34" s="386" t="s">
        <v>363</v>
      </c>
    </row>
    <row r="35" spans="1:19" s="151" customFormat="1" ht="32.25" customHeight="1">
      <c r="A35" s="244" t="s">
        <v>359</v>
      </c>
      <c r="B35" s="150">
        <v>23</v>
      </c>
      <c r="C35" s="149"/>
      <c r="D35" s="149"/>
      <c r="E35" s="149"/>
      <c r="F35" s="149"/>
      <c r="G35" s="149"/>
      <c r="H35" s="149"/>
      <c r="I35" s="149"/>
      <c r="J35" s="149"/>
      <c r="K35" s="319" t="s">
        <v>229</v>
      </c>
      <c r="L35" s="320"/>
      <c r="M35" s="320"/>
      <c r="N35" s="320"/>
      <c r="O35" s="320"/>
      <c r="P35" s="320"/>
      <c r="Q35" s="320"/>
      <c r="R35" s="321"/>
      <c r="S35" s="386" t="s">
        <v>363</v>
      </c>
    </row>
    <row r="36" spans="1:19" s="151" customFormat="1" ht="27.6">
      <c r="A36" s="244" t="s">
        <v>359</v>
      </c>
      <c r="B36" s="150">
        <v>24</v>
      </c>
      <c r="C36" s="149"/>
      <c r="D36" s="149"/>
      <c r="E36" s="149"/>
      <c r="F36" s="149"/>
      <c r="G36" s="149"/>
      <c r="H36" s="149"/>
      <c r="I36" s="149"/>
      <c r="J36" s="149"/>
      <c r="K36" s="306" t="s">
        <v>130</v>
      </c>
      <c r="L36" s="306"/>
      <c r="M36" s="306"/>
      <c r="N36" s="306"/>
      <c r="O36" s="306"/>
      <c r="P36" s="306"/>
      <c r="Q36" s="306"/>
      <c r="R36" s="306"/>
      <c r="S36" s="386" t="s">
        <v>363</v>
      </c>
    </row>
    <row r="37" spans="1:19" s="151" customFormat="1" ht="27.6">
      <c r="A37" s="244" t="s">
        <v>359</v>
      </c>
      <c r="B37" s="150">
        <v>25</v>
      </c>
      <c r="C37" s="149"/>
      <c r="D37" s="149"/>
      <c r="E37" s="149"/>
      <c r="F37" s="149"/>
      <c r="G37" s="149"/>
      <c r="H37" s="149"/>
      <c r="I37" s="149"/>
      <c r="J37" s="149"/>
      <c r="K37" s="306" t="s">
        <v>132</v>
      </c>
      <c r="L37" s="306"/>
      <c r="M37" s="306"/>
      <c r="N37" s="306"/>
      <c r="O37" s="306"/>
      <c r="P37" s="306"/>
      <c r="Q37" s="306"/>
      <c r="R37" s="306"/>
      <c r="S37" s="386" t="s">
        <v>363</v>
      </c>
    </row>
    <row r="38" spans="1:19" s="151" customFormat="1" ht="27.6">
      <c r="A38" s="244" t="s">
        <v>359</v>
      </c>
      <c r="B38" s="150">
        <v>26</v>
      </c>
      <c r="C38" s="149"/>
      <c r="D38" s="149"/>
      <c r="E38" s="149"/>
      <c r="F38" s="149"/>
      <c r="G38" s="149"/>
      <c r="H38" s="149"/>
      <c r="I38" s="149"/>
      <c r="J38" s="149"/>
      <c r="K38" s="306" t="s">
        <v>131</v>
      </c>
      <c r="L38" s="306"/>
      <c r="M38" s="306"/>
      <c r="N38" s="306"/>
      <c r="O38" s="306"/>
      <c r="P38" s="306"/>
      <c r="Q38" s="306"/>
      <c r="R38" s="306"/>
      <c r="S38" s="386" t="s">
        <v>363</v>
      </c>
    </row>
    <row r="39" spans="1:19" s="151" customFormat="1" ht="27.6">
      <c r="A39" s="244" t="s">
        <v>359</v>
      </c>
      <c r="B39" s="150">
        <v>27</v>
      </c>
      <c r="C39" s="149"/>
      <c r="D39" s="149"/>
      <c r="E39" s="149"/>
      <c r="F39" s="149"/>
      <c r="G39" s="149"/>
      <c r="H39" s="149"/>
      <c r="I39" s="149"/>
      <c r="J39" s="149"/>
      <c r="K39" s="306" t="s">
        <v>133</v>
      </c>
      <c r="L39" s="306"/>
      <c r="M39" s="306"/>
      <c r="N39" s="306"/>
      <c r="O39" s="306"/>
      <c r="P39" s="306"/>
      <c r="Q39" s="306"/>
      <c r="R39" s="306"/>
      <c r="S39" s="386" t="s">
        <v>363</v>
      </c>
    </row>
    <row r="40" spans="1:19" s="151" customFormat="1" ht="30.75" customHeight="1">
      <c r="A40" s="244" t="s">
        <v>359</v>
      </c>
      <c r="B40" s="150">
        <v>28</v>
      </c>
      <c r="C40" s="149"/>
      <c r="D40" s="149"/>
      <c r="E40" s="149"/>
      <c r="F40" s="149"/>
      <c r="G40" s="149"/>
      <c r="H40" s="149"/>
      <c r="I40" s="149"/>
      <c r="J40" s="149"/>
      <c r="K40" s="306" t="s">
        <v>134</v>
      </c>
      <c r="L40" s="306"/>
      <c r="M40" s="306"/>
      <c r="N40" s="306"/>
      <c r="O40" s="306"/>
      <c r="P40" s="306"/>
      <c r="Q40" s="306"/>
      <c r="R40" s="306"/>
      <c r="S40" s="386" t="s">
        <v>363</v>
      </c>
    </row>
    <row r="41" spans="1:19" s="151" customFormat="1" ht="27.75" customHeight="1">
      <c r="A41" s="390" t="s">
        <v>333</v>
      </c>
      <c r="B41" s="150"/>
      <c r="C41" s="149"/>
      <c r="D41" s="149"/>
      <c r="E41" s="149"/>
      <c r="F41" s="149"/>
      <c r="G41" s="149"/>
      <c r="H41" s="149"/>
      <c r="I41" s="149"/>
      <c r="J41" s="149"/>
      <c r="K41" s="317" t="s">
        <v>135</v>
      </c>
      <c r="L41" s="317"/>
      <c r="M41" s="317"/>
      <c r="N41" s="317"/>
      <c r="O41" s="317"/>
      <c r="P41" s="317"/>
      <c r="Q41" s="317"/>
      <c r="R41" s="317"/>
    </row>
    <row r="42" spans="1:19" s="151" customFormat="1" ht="60.75" customHeight="1">
      <c r="A42" s="244" t="s">
        <v>359</v>
      </c>
      <c r="B42" s="150">
        <v>29</v>
      </c>
      <c r="C42" s="149"/>
      <c r="D42" s="149"/>
      <c r="E42" s="149"/>
      <c r="F42" s="149"/>
      <c r="G42" s="149"/>
      <c r="H42" s="149"/>
      <c r="I42" s="149"/>
      <c r="J42" s="149"/>
      <c r="K42" s="306" t="s">
        <v>230</v>
      </c>
      <c r="L42" s="306"/>
      <c r="M42" s="306"/>
      <c r="N42" s="306"/>
      <c r="O42" s="306"/>
      <c r="P42" s="306"/>
      <c r="Q42" s="306"/>
      <c r="R42" s="306"/>
      <c r="S42" s="386" t="s">
        <v>363</v>
      </c>
    </row>
    <row r="43" spans="1:19" s="151" customFormat="1" ht="30.75" customHeight="1">
      <c r="A43" s="244" t="s">
        <v>359</v>
      </c>
      <c r="B43" s="150">
        <v>30</v>
      </c>
      <c r="C43" s="149"/>
      <c r="D43" s="149"/>
      <c r="E43" s="149"/>
      <c r="F43" s="149"/>
      <c r="G43" s="149"/>
      <c r="H43" s="149"/>
      <c r="I43" s="149"/>
      <c r="J43" s="149"/>
      <c r="K43" s="307" t="s">
        <v>231</v>
      </c>
      <c r="L43" s="308"/>
      <c r="M43" s="308"/>
      <c r="N43" s="308"/>
      <c r="O43" s="308"/>
      <c r="P43" s="308"/>
      <c r="Q43" s="308"/>
      <c r="R43" s="309"/>
      <c r="S43" s="386" t="s">
        <v>363</v>
      </c>
    </row>
    <row r="44" spans="1:19" s="151" customFormat="1" ht="26.25" customHeight="1">
      <c r="A44" s="240" t="s">
        <v>30</v>
      </c>
      <c r="B44" s="150">
        <v>31</v>
      </c>
      <c r="C44" s="155"/>
      <c r="D44" s="155"/>
      <c r="E44" s="155"/>
      <c r="F44" s="155"/>
      <c r="G44" s="155"/>
      <c r="H44" s="155"/>
      <c r="I44" s="155"/>
      <c r="J44" s="155"/>
      <c r="K44" s="306" t="s">
        <v>232</v>
      </c>
      <c r="L44" s="306"/>
      <c r="M44" s="306"/>
      <c r="N44" s="306"/>
      <c r="O44" s="306"/>
      <c r="P44" s="306"/>
      <c r="Q44" s="306"/>
      <c r="R44" s="306"/>
    </row>
    <row r="45" spans="1:19" s="151" customFormat="1" ht="28.5" customHeight="1">
      <c r="A45" s="240" t="s">
        <v>30</v>
      </c>
      <c r="B45" s="150">
        <v>32</v>
      </c>
      <c r="C45" s="155"/>
      <c r="D45" s="155"/>
      <c r="E45" s="155"/>
      <c r="F45" s="155"/>
      <c r="G45" s="155"/>
      <c r="H45" s="155"/>
      <c r="I45" s="155"/>
      <c r="J45" s="155"/>
      <c r="K45" s="306" t="s">
        <v>138</v>
      </c>
      <c r="L45" s="306"/>
      <c r="M45" s="306"/>
      <c r="N45" s="306"/>
      <c r="O45" s="306"/>
      <c r="P45" s="306"/>
      <c r="Q45" s="306"/>
      <c r="R45" s="306"/>
    </row>
    <row r="46" spans="1:19" s="151" customFormat="1" ht="33" customHeight="1">
      <c r="A46" s="244" t="s">
        <v>359</v>
      </c>
      <c r="B46" s="150">
        <v>33</v>
      </c>
      <c r="C46" s="155"/>
      <c r="D46" s="155"/>
      <c r="E46" s="155"/>
      <c r="F46" s="155"/>
      <c r="G46" s="155"/>
      <c r="H46" s="155"/>
      <c r="I46" s="155"/>
      <c r="J46" s="155"/>
      <c r="K46" s="306" t="s">
        <v>139</v>
      </c>
      <c r="L46" s="306"/>
      <c r="M46" s="306"/>
      <c r="N46" s="306"/>
      <c r="O46" s="306"/>
      <c r="P46" s="306"/>
      <c r="Q46" s="306"/>
      <c r="R46" s="306"/>
      <c r="S46" s="386" t="s">
        <v>363</v>
      </c>
    </row>
    <row r="47" spans="1:19" s="151" customFormat="1" ht="60" customHeight="1">
      <c r="A47" s="244" t="s">
        <v>359</v>
      </c>
      <c r="B47" s="150">
        <v>34</v>
      </c>
      <c r="C47" s="155"/>
      <c r="D47" s="155"/>
      <c r="E47" s="155"/>
      <c r="F47" s="155"/>
      <c r="G47" s="155"/>
      <c r="H47" s="155"/>
      <c r="I47" s="155"/>
      <c r="J47" s="155"/>
      <c r="K47" s="306" t="s">
        <v>140</v>
      </c>
      <c r="L47" s="306"/>
      <c r="M47" s="306"/>
      <c r="N47" s="306"/>
      <c r="O47" s="306"/>
      <c r="P47" s="306"/>
      <c r="Q47" s="306"/>
      <c r="R47" s="306"/>
      <c r="S47" s="386" t="s">
        <v>363</v>
      </c>
    </row>
    <row r="48" spans="1:19" s="151" customFormat="1" ht="29.25" customHeight="1">
      <c r="A48" s="240" t="s">
        <v>30</v>
      </c>
      <c r="B48" s="150">
        <v>35</v>
      </c>
      <c r="C48" s="155"/>
      <c r="D48" s="155"/>
      <c r="E48" s="155"/>
      <c r="F48" s="155"/>
      <c r="G48" s="155"/>
      <c r="H48" s="155"/>
      <c r="I48" s="155"/>
      <c r="J48" s="155"/>
      <c r="K48" s="307" t="s">
        <v>141</v>
      </c>
      <c r="L48" s="308"/>
      <c r="M48" s="308"/>
      <c r="N48" s="308"/>
      <c r="O48" s="308"/>
      <c r="P48" s="308"/>
      <c r="Q48" s="308"/>
      <c r="R48" s="309"/>
    </row>
    <row r="49" spans="1:19" s="151" customFormat="1" ht="29.25" customHeight="1">
      <c r="A49" s="240" t="s">
        <v>30</v>
      </c>
      <c r="B49" s="150">
        <v>36</v>
      </c>
      <c r="C49" s="155"/>
      <c r="D49" s="155"/>
      <c r="E49" s="155"/>
      <c r="F49" s="155"/>
      <c r="G49" s="155"/>
      <c r="H49" s="155"/>
      <c r="I49" s="155"/>
      <c r="J49" s="155"/>
      <c r="K49" s="307" t="s">
        <v>142</v>
      </c>
      <c r="L49" s="308"/>
      <c r="M49" s="308"/>
      <c r="N49" s="308"/>
      <c r="O49" s="308"/>
      <c r="P49" s="308"/>
      <c r="Q49" s="308"/>
      <c r="R49" s="309"/>
    </row>
    <row r="50" spans="1:19" s="151" customFormat="1">
      <c r="A50" s="240" t="s">
        <v>30</v>
      </c>
      <c r="B50" s="150">
        <v>37</v>
      </c>
      <c r="C50" s="155"/>
      <c r="D50" s="155"/>
      <c r="E50" s="155"/>
      <c r="F50" s="155"/>
      <c r="G50" s="155"/>
      <c r="H50" s="155"/>
      <c r="I50" s="155"/>
      <c r="J50" s="155"/>
      <c r="K50" s="306" t="s">
        <v>243</v>
      </c>
      <c r="L50" s="306"/>
      <c r="M50" s="306"/>
      <c r="N50" s="306"/>
      <c r="O50" s="306"/>
      <c r="P50" s="306"/>
      <c r="Q50" s="306"/>
      <c r="R50" s="306"/>
    </row>
    <row r="51" spans="1:19" s="151" customFormat="1">
      <c r="A51" s="246" t="s">
        <v>30</v>
      </c>
      <c r="B51" s="150">
        <v>38</v>
      </c>
      <c r="C51" s="155"/>
      <c r="D51" s="155"/>
      <c r="E51" s="155"/>
      <c r="F51" s="155"/>
      <c r="G51" s="155"/>
      <c r="H51" s="155"/>
      <c r="I51" s="155"/>
      <c r="J51" s="155"/>
      <c r="K51" s="306" t="s">
        <v>143</v>
      </c>
      <c r="L51" s="306"/>
      <c r="M51" s="306"/>
      <c r="N51" s="306"/>
      <c r="O51" s="306"/>
      <c r="P51" s="306"/>
      <c r="Q51" s="306"/>
      <c r="R51" s="306"/>
    </row>
    <row r="52" spans="1:19" s="151" customFormat="1">
      <c r="A52" s="240" t="s">
        <v>30</v>
      </c>
      <c r="B52" s="150">
        <v>39</v>
      </c>
      <c r="C52" s="155"/>
      <c r="D52" s="155"/>
      <c r="E52" s="155"/>
      <c r="F52" s="155"/>
      <c r="G52" s="155"/>
      <c r="H52" s="155"/>
      <c r="I52" s="155"/>
      <c r="J52" s="155"/>
      <c r="K52" s="306" t="s">
        <v>144</v>
      </c>
      <c r="L52" s="306"/>
      <c r="M52" s="306"/>
      <c r="N52" s="306"/>
      <c r="O52" s="306"/>
      <c r="P52" s="306"/>
      <c r="Q52" s="306"/>
      <c r="R52" s="306"/>
    </row>
    <row r="53" spans="1:19" s="151" customFormat="1" ht="58.5" customHeight="1">
      <c r="A53" s="240" t="s">
        <v>30</v>
      </c>
      <c r="B53" s="150">
        <v>40</v>
      </c>
      <c r="C53" s="155"/>
      <c r="D53" s="155"/>
      <c r="E53" s="155"/>
      <c r="F53" s="155"/>
      <c r="G53" s="155"/>
      <c r="H53" s="155"/>
      <c r="I53" s="155"/>
      <c r="J53" s="155"/>
      <c r="K53" s="306" t="s">
        <v>253</v>
      </c>
      <c r="L53" s="306"/>
      <c r="M53" s="306"/>
      <c r="N53" s="306"/>
      <c r="O53" s="306"/>
      <c r="P53" s="306"/>
      <c r="Q53" s="306"/>
      <c r="R53" s="306"/>
    </row>
    <row r="54" spans="1:19" s="151" customFormat="1">
      <c r="A54" s="240" t="s">
        <v>30</v>
      </c>
      <c r="B54" s="150">
        <v>41</v>
      </c>
      <c r="C54" s="155"/>
      <c r="D54" s="155"/>
      <c r="E54" s="155"/>
      <c r="F54" s="155"/>
      <c r="G54" s="155"/>
      <c r="H54" s="155"/>
      <c r="I54" s="155"/>
      <c r="J54" s="155"/>
      <c r="K54" s="306" t="s">
        <v>254</v>
      </c>
      <c r="L54" s="306"/>
      <c r="M54" s="306"/>
      <c r="N54" s="306"/>
      <c r="O54" s="306"/>
      <c r="P54" s="306"/>
      <c r="Q54" s="306"/>
      <c r="R54" s="306"/>
    </row>
    <row r="55" spans="1:19" s="151" customFormat="1" ht="29.25" customHeight="1">
      <c r="A55" s="240" t="s">
        <v>30</v>
      </c>
      <c r="B55" s="150">
        <v>42</v>
      </c>
      <c r="C55" s="155"/>
      <c r="D55" s="155"/>
      <c r="E55" s="155"/>
      <c r="F55" s="155"/>
      <c r="G55" s="155"/>
      <c r="H55" s="155"/>
      <c r="I55" s="155"/>
      <c r="J55" s="155"/>
      <c r="K55" s="307" t="s">
        <v>145</v>
      </c>
      <c r="L55" s="308"/>
      <c r="M55" s="308"/>
      <c r="N55" s="308"/>
      <c r="O55" s="308"/>
      <c r="P55" s="308"/>
      <c r="Q55" s="308"/>
      <c r="R55" s="309"/>
    </row>
    <row r="56" spans="1:19" s="151" customFormat="1" ht="30" customHeight="1">
      <c r="A56" s="240" t="s">
        <v>30</v>
      </c>
      <c r="B56" s="150">
        <v>43</v>
      </c>
      <c r="C56" s="155"/>
      <c r="D56" s="155"/>
      <c r="E56" s="155"/>
      <c r="F56" s="155"/>
      <c r="G56" s="155"/>
      <c r="H56" s="155"/>
      <c r="I56" s="155"/>
      <c r="J56" s="155"/>
      <c r="K56" s="307" t="s">
        <v>146</v>
      </c>
      <c r="L56" s="308"/>
      <c r="M56" s="308"/>
      <c r="N56" s="308"/>
      <c r="O56" s="308"/>
      <c r="P56" s="308"/>
      <c r="Q56" s="308"/>
      <c r="R56" s="309"/>
    </row>
    <row r="57" spans="1:19" s="151" customFormat="1" ht="31.5" customHeight="1">
      <c r="A57" s="240" t="s">
        <v>30</v>
      </c>
      <c r="B57" s="150">
        <v>44</v>
      </c>
      <c r="C57" s="155"/>
      <c r="D57" s="155"/>
      <c r="E57" s="155"/>
      <c r="F57" s="155"/>
      <c r="G57" s="155"/>
      <c r="H57" s="155"/>
      <c r="I57" s="155"/>
      <c r="J57" s="155"/>
      <c r="K57" s="306" t="s">
        <v>215</v>
      </c>
      <c r="L57" s="306"/>
      <c r="M57" s="306"/>
      <c r="N57" s="306"/>
      <c r="O57" s="306"/>
      <c r="P57" s="306"/>
      <c r="Q57" s="306"/>
      <c r="R57" s="306"/>
    </row>
    <row r="58" spans="1:19" s="151" customFormat="1" ht="27" customHeight="1">
      <c r="A58" s="240" t="s">
        <v>30</v>
      </c>
      <c r="B58" s="150">
        <v>45</v>
      </c>
      <c r="C58" s="155"/>
      <c r="D58" s="155"/>
      <c r="E58" s="155"/>
      <c r="F58" s="155"/>
      <c r="G58" s="155"/>
      <c r="H58" s="155"/>
      <c r="I58" s="155"/>
      <c r="J58" s="155"/>
      <c r="K58" s="306" t="s">
        <v>216</v>
      </c>
      <c r="L58" s="306"/>
      <c r="M58" s="306"/>
      <c r="N58" s="306"/>
      <c r="O58" s="306"/>
      <c r="P58" s="306"/>
      <c r="Q58" s="306"/>
      <c r="R58" s="306"/>
      <c r="S58" s="290" t="s">
        <v>362</v>
      </c>
    </row>
    <row r="59" spans="1:19" s="151" customFormat="1" ht="28.5" customHeight="1">
      <c r="A59" s="240" t="s">
        <v>30</v>
      </c>
      <c r="B59" s="150">
        <v>46</v>
      </c>
      <c r="C59" s="155"/>
      <c r="D59" s="155"/>
      <c r="E59" s="155"/>
      <c r="F59" s="155"/>
      <c r="G59" s="155"/>
      <c r="H59" s="155"/>
      <c r="I59" s="155"/>
      <c r="J59" s="155"/>
      <c r="K59" s="306" t="s">
        <v>218</v>
      </c>
      <c r="L59" s="306"/>
      <c r="M59" s="306"/>
      <c r="N59" s="306"/>
      <c r="O59" s="306"/>
      <c r="P59" s="306"/>
      <c r="Q59" s="306"/>
      <c r="R59" s="306"/>
    </row>
    <row r="60" spans="1:19" s="151" customFormat="1" ht="26.25" customHeight="1">
      <c r="A60" s="240" t="s">
        <v>30</v>
      </c>
      <c r="B60" s="150">
        <v>47</v>
      </c>
      <c r="C60" s="155"/>
      <c r="D60" s="155"/>
      <c r="E60" s="155"/>
      <c r="F60" s="155"/>
      <c r="G60" s="155"/>
      <c r="H60" s="155"/>
      <c r="I60" s="155"/>
      <c r="J60" s="155"/>
      <c r="K60" s="306" t="s">
        <v>217</v>
      </c>
      <c r="L60" s="306"/>
      <c r="M60" s="306"/>
      <c r="N60" s="306"/>
      <c r="O60" s="306"/>
      <c r="P60" s="306"/>
      <c r="Q60" s="306"/>
      <c r="R60" s="306"/>
    </row>
    <row r="61" spans="1:19" s="151" customFormat="1" ht="15.6">
      <c r="A61" s="152" t="s">
        <v>136</v>
      </c>
      <c r="B61" s="153"/>
      <c r="C61" s="154"/>
      <c r="D61" s="154"/>
      <c r="E61" s="154"/>
      <c r="F61" s="154"/>
      <c r="G61" s="154"/>
      <c r="H61" s="154"/>
      <c r="I61" s="154"/>
      <c r="J61" s="154"/>
      <c r="K61" s="154"/>
      <c r="L61" s="154"/>
      <c r="M61" s="154"/>
      <c r="N61" s="154"/>
      <c r="O61" s="154"/>
      <c r="P61" s="154"/>
      <c r="Q61" s="154"/>
      <c r="R61" s="154"/>
    </row>
  </sheetData>
  <sheetProtection formatCells="0" formatColumns="0" formatRows="0" insertColumns="0" insertRows="0" deleteColumns="0" deleteRows="0" selectLockedCells="1"/>
  <mergeCells count="53">
    <mergeCell ref="K36:R36"/>
    <mergeCell ref="K37:R37"/>
    <mergeCell ref="K38:R38"/>
    <mergeCell ref="K39:R39"/>
    <mergeCell ref="K44:R44"/>
    <mergeCell ref="K40:R40"/>
    <mergeCell ref="K41:R41"/>
    <mergeCell ref="K42:R42"/>
    <mergeCell ref="K43:R43"/>
    <mergeCell ref="K31:R31"/>
    <mergeCell ref="K32:R32"/>
    <mergeCell ref="K33:R33"/>
    <mergeCell ref="K34:R34"/>
    <mergeCell ref="K35:R35"/>
    <mergeCell ref="K17:R17"/>
    <mergeCell ref="K16:R16"/>
    <mergeCell ref="K10:R10"/>
    <mergeCell ref="K29:R29"/>
    <mergeCell ref="K30:R30"/>
    <mergeCell ref="K23:R23"/>
    <mergeCell ref="K24:R24"/>
    <mergeCell ref="A1:O2"/>
    <mergeCell ref="K28:R28"/>
    <mergeCell ref="K26:R26"/>
    <mergeCell ref="K25:R25"/>
    <mergeCell ref="K22:R22"/>
    <mergeCell ref="K15:R15"/>
    <mergeCell ref="K14:R14"/>
    <mergeCell ref="K9:R9"/>
    <mergeCell ref="K11:R11"/>
    <mergeCell ref="K27:R27"/>
    <mergeCell ref="K21:R21"/>
    <mergeCell ref="K20:R20"/>
    <mergeCell ref="K13:R13"/>
    <mergeCell ref="K12:R12"/>
    <mergeCell ref="K19:R19"/>
    <mergeCell ref="K18:R18"/>
    <mergeCell ref="K45:R45"/>
    <mergeCell ref="K46:R46"/>
    <mergeCell ref="K47:R47"/>
    <mergeCell ref="K48:R48"/>
    <mergeCell ref="K49:R49"/>
    <mergeCell ref="K50:R50"/>
    <mergeCell ref="K51:R51"/>
    <mergeCell ref="K52:R52"/>
    <mergeCell ref="K53:R53"/>
    <mergeCell ref="K54:R54"/>
    <mergeCell ref="K60:R60"/>
    <mergeCell ref="K55:R55"/>
    <mergeCell ref="K56:R56"/>
    <mergeCell ref="K57:R57"/>
    <mergeCell ref="K58:R58"/>
    <mergeCell ref="K59:R59"/>
  </mergeCells>
  <conditionalFormatting sqref="L6:L7">
    <cfRule type="expression" dxfId="0" priority="1">
      <formula>$L$6&gt;$K$6</formula>
    </cfRule>
  </conditionalFormatting>
  <pageMargins left="0.7" right="0.7" top="0.75" bottom="0.75" header="0.3" footer="0.3"/>
  <pageSetup scale="90" fitToHeight="0" orientation="landscape" r:id="rId1"/>
  <headerFooter>
    <oddHeader>&amp;C&amp;"-,Bold"&amp;12&amp;F
Sheet: &amp;A</oddHeader>
    <oddFooter>&amp;L&amp;8&amp;F
Sheet: &amp;A&amp;C&amp;8Page &amp;P of &amp;N&amp;R&amp;8&amp;D</oddFooter>
  </headerFooter>
</worksheet>
</file>

<file path=xl/worksheets/sheet30.xml><?xml version="1.0" encoding="utf-8"?>
<worksheet xmlns="http://schemas.openxmlformats.org/spreadsheetml/2006/main" xmlns:r="http://schemas.openxmlformats.org/officeDocument/2006/relationships">
  <sheetPr>
    <tabColor rgb="FF7030A0"/>
    <pageSetUpPr fitToPage="1"/>
  </sheetPr>
  <dimension ref="A1:O23"/>
  <sheetViews>
    <sheetView zoomScale="80" zoomScaleNormal="80" workbookViewId="0">
      <pane ySplit="7" topLeftCell="A17" activePane="bottomLeft" state="frozen"/>
      <selection activeCell="D15" sqref="D15"/>
      <selection pane="bottomLeft" activeCell="H3" sqref="H3"/>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278</v>
      </c>
      <c r="D3" s="160"/>
      <c r="E3" s="324"/>
      <c r="F3" s="165" t="s">
        <v>18</v>
      </c>
      <c r="G3" s="166">
        <f>COUNTIF(G$8:G1999,"F")</f>
        <v>0</v>
      </c>
      <c r="H3" s="166">
        <f>COUNTIF(H$8:H1999,"F")</f>
        <v>0</v>
      </c>
      <c r="I3" s="166">
        <f>SUM(I$8:I1999)</f>
        <v>0</v>
      </c>
      <c r="J3" s="326"/>
    </row>
    <row r="4" spans="1:15" s="151" customFormat="1">
      <c r="A4" s="169" t="s">
        <v>148</v>
      </c>
      <c r="B4" s="170"/>
      <c r="C4" s="327" t="s">
        <v>56</v>
      </c>
      <c r="D4" s="329" t="s">
        <v>335</v>
      </c>
      <c r="E4" s="330"/>
      <c r="F4" s="331"/>
      <c r="G4" s="171"/>
      <c r="H4" s="172"/>
      <c r="I4" s="172"/>
      <c r="J4" s="173"/>
    </row>
    <row r="5" spans="1:15" s="151" customFormat="1" ht="18.75" customHeight="1">
      <c r="A5" s="174">
        <v>44</v>
      </c>
      <c r="B5" s="175"/>
      <c r="C5" s="328"/>
      <c r="D5" s="332"/>
      <c r="E5" s="333"/>
      <c r="F5" s="334"/>
      <c r="G5" s="176"/>
      <c r="H5" s="177"/>
      <c r="I5" s="177"/>
      <c r="J5" s="178"/>
    </row>
    <row r="6" spans="1:15" s="151" customFormat="1" ht="15" customHeight="1">
      <c r="A6" s="335" t="s">
        <v>10</v>
      </c>
      <c r="B6" s="336"/>
      <c r="C6" s="337"/>
      <c r="D6" s="232" t="s">
        <v>329</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322" t="s">
        <v>265</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t="s">
        <v>288</v>
      </c>
      <c r="F10" s="194"/>
      <c r="G10" s="195"/>
      <c r="H10" s="195"/>
      <c r="I10" s="196"/>
      <c r="J10" s="197"/>
      <c r="M10" s="226"/>
      <c r="N10" s="226"/>
      <c r="O10" s="226"/>
    </row>
    <row r="11" spans="1:15" s="151" customFormat="1" ht="69">
      <c r="A11" s="189" t="s">
        <v>47</v>
      </c>
      <c r="B11" s="149"/>
      <c r="C11" s="156" t="s">
        <v>281</v>
      </c>
      <c r="D11" s="156" t="s">
        <v>162</v>
      </c>
      <c r="E11" s="156" t="s">
        <v>288</v>
      </c>
      <c r="F11" s="198"/>
      <c r="G11" s="199"/>
      <c r="H11" s="199"/>
      <c r="I11" s="200"/>
      <c r="J11" s="201"/>
      <c r="M11" s="226"/>
      <c r="N11" s="226"/>
      <c r="O11" s="226"/>
    </row>
    <row r="12" spans="1:15" s="151" customFormat="1" ht="69">
      <c r="A12" s="189" t="s">
        <v>163</v>
      </c>
      <c r="B12" s="149"/>
      <c r="C12" s="156" t="s">
        <v>296</v>
      </c>
      <c r="D12" s="156" t="s">
        <v>190</v>
      </c>
      <c r="E12" s="156" t="s">
        <v>288</v>
      </c>
      <c r="F12" s="198"/>
      <c r="G12" s="199"/>
      <c r="H12" s="199"/>
      <c r="I12" s="200"/>
      <c r="J12" s="201"/>
      <c r="M12" s="226"/>
      <c r="N12" s="226"/>
      <c r="O12" s="226"/>
    </row>
    <row r="13" spans="1:15" s="183" customFormat="1" ht="33" customHeight="1">
      <c r="A13" s="184" t="s">
        <v>104</v>
      </c>
      <c r="B13" s="149" t="str">
        <f>IF(C13&gt;" ","y"," ")</f>
        <v>y</v>
      </c>
      <c r="C13" s="322" t="s">
        <v>264</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5360851</v>
      </c>
      <c r="D21" s="206">
        <v>300</v>
      </c>
      <c r="E21" s="206" t="s">
        <v>336</v>
      </c>
    </row>
    <row r="22" spans="1:15">
      <c r="C22" s="206">
        <v>5360851</v>
      </c>
      <c r="D22" s="206">
        <v>2</v>
      </c>
      <c r="E22" s="206" t="s">
        <v>314</v>
      </c>
    </row>
    <row r="23" spans="1:15">
      <c r="C23" s="206">
        <v>5360851</v>
      </c>
      <c r="D23" s="206">
        <v>2</v>
      </c>
      <c r="E23" s="206" t="s">
        <v>337</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1.xml><?xml version="1.0" encoding="utf-8"?>
<worksheet xmlns="http://schemas.openxmlformats.org/spreadsheetml/2006/main" xmlns:r="http://schemas.openxmlformats.org/officeDocument/2006/relationships">
  <sheetPr>
    <tabColor theme="7" tint="-0.249977111117893"/>
    <pageSetUpPr fitToPage="1"/>
  </sheetPr>
  <dimension ref="A1:O27"/>
  <sheetViews>
    <sheetView zoomScale="70" zoomScaleNormal="70" workbookViewId="0">
      <pane ySplit="7" topLeftCell="A8" activePane="bottomLeft" state="frozen"/>
      <selection activeCell="D15" sqref="D15"/>
      <selection pane="bottomLeft" activeCell="L15" sqref="L15"/>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0</v>
      </c>
      <c r="H2" s="166">
        <v>2</v>
      </c>
      <c r="I2" s="167"/>
      <c r="J2" s="325"/>
    </row>
    <row r="3" spans="1:15" s="151" customFormat="1" ht="15" customHeight="1">
      <c r="A3" s="222" t="s">
        <v>154</v>
      </c>
      <c r="B3" s="158" t="s">
        <v>23</v>
      </c>
      <c r="C3" s="234" t="s">
        <v>278</v>
      </c>
      <c r="D3" s="160"/>
      <c r="E3" s="324"/>
      <c r="F3" s="165" t="s">
        <v>18</v>
      </c>
      <c r="G3" s="166">
        <f>COUNTIF(G$8:G1999,"F")</f>
        <v>2</v>
      </c>
      <c r="H3" s="166">
        <f>COUNTIF(H$8:H1999,"F")</f>
        <v>0</v>
      </c>
      <c r="I3" s="166">
        <f>SUM(I$8:I1999)</f>
        <v>0</v>
      </c>
      <c r="J3" s="326"/>
    </row>
    <row r="4" spans="1:15" s="151" customFormat="1">
      <c r="A4" s="169" t="s">
        <v>148</v>
      </c>
      <c r="B4" s="170"/>
      <c r="C4" s="327" t="s">
        <v>56</v>
      </c>
      <c r="D4" s="329" t="s">
        <v>216</v>
      </c>
      <c r="E4" s="330"/>
      <c r="F4" s="331"/>
      <c r="G4" s="171"/>
      <c r="H4" s="172"/>
      <c r="I4" s="172"/>
      <c r="J4" s="173"/>
    </row>
    <row r="5" spans="1:15" s="151" customFormat="1" ht="18.75" customHeight="1">
      <c r="A5" s="174">
        <v>45</v>
      </c>
      <c r="B5" s="175"/>
      <c r="C5" s="328"/>
      <c r="D5" s="332"/>
      <c r="E5" s="333"/>
      <c r="F5" s="334"/>
      <c r="G5" s="176"/>
      <c r="H5" s="177"/>
      <c r="I5" s="177"/>
      <c r="J5" s="178"/>
    </row>
    <row r="6" spans="1:15" s="151" customFormat="1" ht="14.4">
      <c r="A6" s="335" t="s">
        <v>10</v>
      </c>
      <c r="B6" s="336"/>
      <c r="C6" s="337"/>
      <c r="D6" s="232" t="s">
        <v>329</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322" t="s">
        <v>266</v>
      </c>
      <c r="D8" s="322"/>
      <c r="E8" s="323"/>
      <c r="F8" s="228">
        <v>40736</v>
      </c>
      <c r="G8" s="186" t="s">
        <v>25</v>
      </c>
      <c r="H8" s="186" t="s">
        <v>24</v>
      </c>
      <c r="I8" s="187"/>
      <c r="J8" s="188">
        <v>2408</v>
      </c>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c r="F10" s="194"/>
      <c r="G10" s="195"/>
      <c r="H10" s="195"/>
      <c r="I10" s="196"/>
      <c r="J10" s="197"/>
      <c r="M10" s="226"/>
      <c r="N10" s="226"/>
      <c r="O10" s="226"/>
    </row>
    <row r="11" spans="1:15" s="151" customFormat="1" ht="138">
      <c r="A11" s="189" t="s">
        <v>47</v>
      </c>
      <c r="B11" s="149"/>
      <c r="C11" s="156" t="s">
        <v>281</v>
      </c>
      <c r="D11" s="156" t="s">
        <v>162</v>
      </c>
      <c r="E11" s="287" t="s">
        <v>361</v>
      </c>
      <c r="F11" s="198"/>
      <c r="G11" s="199"/>
      <c r="H11" s="199"/>
      <c r="I11" s="200"/>
      <c r="J11" s="288" t="s">
        <v>333</v>
      </c>
      <c r="M11" s="226"/>
      <c r="N11" s="226"/>
      <c r="O11" s="226"/>
    </row>
    <row r="12" spans="1:15" s="151" customFormat="1" ht="69">
      <c r="A12" s="189" t="s">
        <v>163</v>
      </c>
      <c r="B12" s="149"/>
      <c r="C12" s="156" t="s">
        <v>296</v>
      </c>
      <c r="D12" s="156" t="s">
        <v>190</v>
      </c>
      <c r="E12" s="156"/>
      <c r="F12" s="198"/>
      <c r="G12" s="199"/>
      <c r="H12" s="199"/>
      <c r="I12" s="200"/>
      <c r="J12" s="201"/>
      <c r="M12" s="226"/>
      <c r="N12" s="226"/>
      <c r="O12" s="226"/>
    </row>
    <row r="13" spans="1:15" s="183" customFormat="1" ht="33" customHeight="1">
      <c r="A13" s="184" t="s">
        <v>104</v>
      </c>
      <c r="B13" s="149" t="str">
        <f>IF(C13&gt;" ","y"," ")</f>
        <v>y</v>
      </c>
      <c r="C13" s="322" t="s">
        <v>267</v>
      </c>
      <c r="D13" s="322"/>
      <c r="E13" s="323"/>
      <c r="F13" s="229">
        <v>40736</v>
      </c>
      <c r="G13" s="186" t="s">
        <v>25</v>
      </c>
      <c r="H13" s="186" t="s">
        <v>24</v>
      </c>
      <c r="I13" s="187"/>
      <c r="J13" s="188">
        <v>2408</v>
      </c>
      <c r="M13" s="226"/>
      <c r="N13" s="226"/>
      <c r="O13" s="226"/>
    </row>
    <row r="14" spans="1:15" s="151" customFormat="1" ht="55.2">
      <c r="A14" s="189" t="s">
        <v>45</v>
      </c>
      <c r="B14" s="149"/>
      <c r="C14" s="156" t="s">
        <v>214</v>
      </c>
      <c r="D14" s="156" t="s">
        <v>160</v>
      </c>
      <c r="E14" s="156" t="s">
        <v>160</v>
      </c>
      <c r="F14" s="190"/>
      <c r="G14" s="191"/>
      <c r="H14" s="191"/>
      <c r="I14" s="192"/>
      <c r="J14" s="289" t="s">
        <v>333</v>
      </c>
      <c r="M14" s="226"/>
      <c r="N14" s="226"/>
      <c r="O14" s="226"/>
    </row>
    <row r="15" spans="1:15" s="151" customFormat="1" ht="27.6">
      <c r="A15" s="189" t="s">
        <v>46</v>
      </c>
      <c r="B15" s="149"/>
      <c r="C15" s="156" t="s">
        <v>170</v>
      </c>
      <c r="D15" s="156" t="s">
        <v>161</v>
      </c>
      <c r="E15" s="156"/>
      <c r="F15" s="194"/>
      <c r="G15" s="195"/>
      <c r="H15" s="195"/>
      <c r="I15" s="196"/>
      <c r="J15" s="197"/>
      <c r="M15" s="226"/>
      <c r="N15" s="226"/>
      <c r="O15" s="226"/>
    </row>
    <row r="16" spans="1:15" s="151" customFormat="1" ht="138">
      <c r="A16" s="189" t="s">
        <v>47</v>
      </c>
      <c r="B16" s="149"/>
      <c r="C16" s="156" t="s">
        <v>167</v>
      </c>
      <c r="D16" s="156" t="s">
        <v>162</v>
      </c>
      <c r="E16" s="287" t="s">
        <v>360</v>
      </c>
      <c r="F16" s="198"/>
      <c r="G16" s="199"/>
      <c r="H16" s="199"/>
      <c r="I16" s="200"/>
      <c r="J16" s="201"/>
      <c r="M16" s="226"/>
      <c r="N16" s="226"/>
      <c r="O16" s="226"/>
    </row>
    <row r="17" spans="1:15" s="151" customFormat="1" ht="69">
      <c r="A17" s="189" t="s">
        <v>163</v>
      </c>
      <c r="B17" s="149"/>
      <c r="C17" s="156" t="s">
        <v>192</v>
      </c>
      <c r="D17" s="156" t="s">
        <v>190</v>
      </c>
      <c r="E17" s="156"/>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5297526</v>
      </c>
      <c r="D21" s="206">
        <v>500</v>
      </c>
      <c r="E21" s="206" t="s">
        <v>334</v>
      </c>
    </row>
    <row r="22" spans="1:15">
      <c r="C22" s="206">
        <v>5297526</v>
      </c>
      <c r="D22" s="206">
        <v>25</v>
      </c>
      <c r="E22" s="206" t="s">
        <v>314</v>
      </c>
    </row>
    <row r="23" spans="1:15">
      <c r="C23" s="206">
        <v>5297526</v>
      </c>
      <c r="D23" s="206">
        <v>20</v>
      </c>
      <c r="E23" s="206" t="s">
        <v>314</v>
      </c>
    </row>
    <row r="24" spans="1:15">
      <c r="C24" s="206">
        <v>5297526</v>
      </c>
      <c r="D24" s="206">
        <v>15</v>
      </c>
      <c r="E24" s="206" t="s">
        <v>314</v>
      </c>
    </row>
    <row r="25" spans="1:15">
      <c r="C25" s="206">
        <v>5297526</v>
      </c>
      <c r="D25" s="206">
        <v>10</v>
      </c>
      <c r="E25" s="206" t="s">
        <v>314</v>
      </c>
    </row>
    <row r="26" spans="1:15">
      <c r="C26" s="206">
        <v>5297526</v>
      </c>
      <c r="D26" s="206">
        <v>5</v>
      </c>
      <c r="E26" s="206" t="s">
        <v>314</v>
      </c>
    </row>
    <row r="27" spans="1:15">
      <c r="C27" s="206">
        <v>5297526</v>
      </c>
      <c r="D27" s="206">
        <v>4</v>
      </c>
      <c r="E27" s="206" t="s">
        <v>314</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2.xml><?xml version="1.0" encoding="utf-8"?>
<worksheet xmlns="http://schemas.openxmlformats.org/spreadsheetml/2006/main" xmlns:r="http://schemas.openxmlformats.org/officeDocument/2006/relationships">
  <sheetPr>
    <tabColor rgb="FF7030A0"/>
    <pageSetUpPr fitToPage="1"/>
  </sheetPr>
  <dimension ref="A1:O23"/>
  <sheetViews>
    <sheetView zoomScale="80" zoomScaleNormal="80" workbookViewId="0">
      <pane ySplit="7" topLeftCell="A15" activePane="bottomLeft" state="frozen"/>
      <selection activeCell="D15" sqref="D15"/>
      <selection pane="bottomLeft" activeCell="D4" sqref="D4:F5"/>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278</v>
      </c>
      <c r="D3" s="160"/>
      <c r="E3" s="324"/>
      <c r="F3" s="165" t="s">
        <v>18</v>
      </c>
      <c r="G3" s="166">
        <f>COUNTIF(G$8:G1999,"F")</f>
        <v>0</v>
      </c>
      <c r="H3" s="166">
        <f>COUNTIF(H$8:H1999,"F")</f>
        <v>0</v>
      </c>
      <c r="I3" s="166">
        <f>SUM(I$8:I1999)</f>
        <v>0</v>
      </c>
      <c r="J3" s="326"/>
    </row>
    <row r="4" spans="1:15" s="151" customFormat="1">
      <c r="A4" s="169" t="s">
        <v>148</v>
      </c>
      <c r="B4" s="170"/>
      <c r="C4" s="327" t="s">
        <v>56</v>
      </c>
      <c r="D4" s="329" t="s">
        <v>218</v>
      </c>
      <c r="E4" s="330"/>
      <c r="F4" s="331"/>
      <c r="G4" s="171"/>
      <c r="H4" s="172"/>
      <c r="I4" s="172"/>
      <c r="J4" s="173"/>
    </row>
    <row r="5" spans="1:15" s="151" customFormat="1" ht="18.75" customHeight="1">
      <c r="A5" s="174">
        <v>46</v>
      </c>
      <c r="B5" s="175"/>
      <c r="C5" s="328"/>
      <c r="D5" s="332"/>
      <c r="E5" s="333"/>
      <c r="F5" s="334"/>
      <c r="G5" s="176"/>
      <c r="H5" s="177"/>
      <c r="I5" s="177"/>
      <c r="J5" s="178"/>
    </row>
    <row r="6" spans="1:15" s="151" customFormat="1" ht="14.4">
      <c r="A6" s="335" t="s">
        <v>10</v>
      </c>
      <c r="B6" s="336"/>
      <c r="C6" s="337"/>
      <c r="D6" s="232" t="s">
        <v>329</v>
      </c>
      <c r="E6" s="180" t="s">
        <v>9</v>
      </c>
      <c r="F6" s="338" t="s">
        <v>313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322" t="s">
        <v>268</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286</v>
      </c>
      <c r="D10" s="156" t="s">
        <v>161</v>
      </c>
      <c r="E10" s="156" t="s">
        <v>288</v>
      </c>
      <c r="F10" s="194"/>
      <c r="G10" s="195"/>
      <c r="H10" s="195"/>
      <c r="I10" s="196"/>
      <c r="J10" s="197"/>
      <c r="M10" s="226"/>
      <c r="N10" s="226"/>
      <c r="O10" s="226"/>
    </row>
    <row r="11" spans="1:15" s="151" customFormat="1" ht="69">
      <c r="A11" s="189" t="s">
        <v>47</v>
      </c>
      <c r="B11" s="149"/>
      <c r="C11" s="156" t="s">
        <v>281</v>
      </c>
      <c r="D11" s="156" t="s">
        <v>162</v>
      </c>
      <c r="E11" s="156" t="s">
        <v>288</v>
      </c>
      <c r="F11" s="198"/>
      <c r="G11" s="199"/>
      <c r="H11" s="199"/>
      <c r="I11" s="200"/>
      <c r="J11" s="201"/>
      <c r="M11" s="226"/>
      <c r="N11" s="226"/>
      <c r="O11" s="226"/>
    </row>
    <row r="12" spans="1:15" s="151" customFormat="1" ht="69">
      <c r="A12" s="189" t="s">
        <v>163</v>
      </c>
      <c r="B12" s="149"/>
      <c r="C12" s="156" t="s">
        <v>296</v>
      </c>
      <c r="D12" s="156" t="s">
        <v>190</v>
      </c>
      <c r="E12" s="156" t="s">
        <v>288</v>
      </c>
      <c r="F12" s="198"/>
      <c r="G12" s="199"/>
      <c r="H12" s="199"/>
      <c r="I12" s="200"/>
      <c r="J12" s="201"/>
      <c r="M12" s="226"/>
      <c r="N12" s="226"/>
      <c r="O12" s="226"/>
    </row>
    <row r="13" spans="1:15" s="183" customFormat="1" ht="33" customHeight="1">
      <c r="A13" s="184" t="s">
        <v>104</v>
      </c>
      <c r="B13" s="149" t="str">
        <f>IF(C13&gt;" ","y"," ")</f>
        <v>y</v>
      </c>
      <c r="C13" s="322" t="s">
        <v>269</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5077953</v>
      </c>
      <c r="D21" s="206">
        <v>5</v>
      </c>
      <c r="E21" s="206" t="s">
        <v>338</v>
      </c>
    </row>
    <row r="22" spans="1:15">
      <c r="C22" s="206">
        <v>5077953</v>
      </c>
      <c r="D22" s="206">
        <v>3</v>
      </c>
      <c r="E22" s="206" t="s">
        <v>314</v>
      </c>
    </row>
    <row r="23" spans="1:15">
      <c r="C23" s="206">
        <v>5077953</v>
      </c>
      <c r="D23" s="206">
        <v>12</v>
      </c>
      <c r="E23" s="206" t="s">
        <v>339</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3.xml><?xml version="1.0" encoding="utf-8"?>
<worksheet xmlns="http://schemas.openxmlformats.org/spreadsheetml/2006/main" xmlns:r="http://schemas.openxmlformats.org/officeDocument/2006/relationships">
  <sheetPr>
    <tabColor rgb="FF7030A0"/>
    <pageSetUpPr fitToPage="1"/>
  </sheetPr>
  <dimension ref="A1:O25"/>
  <sheetViews>
    <sheetView zoomScale="80" zoomScaleNormal="80" workbookViewId="0">
      <pane ySplit="7" topLeftCell="A17" activePane="bottomLeft" state="frozen"/>
      <selection activeCell="D15" sqref="D15"/>
      <selection pane="bottomLeft" activeCell="A34" sqref="A34:XFD34"/>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2</v>
      </c>
      <c r="H2" s="166">
        <f>COUNTIF(H$8:H1999,"P")+COUNTIF(H$8:H1999,"PE")</f>
        <v>2</v>
      </c>
      <c r="I2" s="167"/>
      <c r="J2" s="325"/>
    </row>
    <row r="3" spans="1:15" s="151" customFormat="1" ht="15" customHeight="1">
      <c r="A3" s="222" t="s">
        <v>154</v>
      </c>
      <c r="B3" s="158" t="s">
        <v>23</v>
      </c>
      <c r="C3" s="234" t="s">
        <v>278</v>
      </c>
      <c r="D3" s="160"/>
      <c r="E3" s="324"/>
      <c r="F3" s="165" t="s">
        <v>18</v>
      </c>
      <c r="G3" s="166">
        <f>COUNTIF(G$8:G1999,"F")</f>
        <v>0</v>
      </c>
      <c r="H3" s="166">
        <f>COUNTIF(H$8:H1999,"F")</f>
        <v>0</v>
      </c>
      <c r="I3" s="166">
        <f>SUM(I$8:I1999)</f>
        <v>0</v>
      </c>
      <c r="J3" s="326"/>
    </row>
    <row r="4" spans="1:15" s="151" customFormat="1">
      <c r="A4" s="169" t="s">
        <v>148</v>
      </c>
      <c r="B4" s="170"/>
      <c r="C4" s="327" t="s">
        <v>56</v>
      </c>
      <c r="D4" s="329" t="s">
        <v>270</v>
      </c>
      <c r="E4" s="330"/>
      <c r="F4" s="331"/>
      <c r="G4" s="171"/>
      <c r="H4" s="172"/>
      <c r="I4" s="172"/>
      <c r="J4" s="173"/>
    </row>
    <row r="5" spans="1:15" s="151" customFormat="1" ht="18.75" customHeight="1">
      <c r="A5" s="174">
        <v>47</v>
      </c>
      <c r="B5" s="175"/>
      <c r="C5" s="328"/>
      <c r="D5" s="332"/>
      <c r="E5" s="333"/>
      <c r="F5" s="334"/>
      <c r="G5" s="176"/>
      <c r="H5" s="177"/>
      <c r="I5" s="177"/>
      <c r="J5" s="178"/>
    </row>
    <row r="6" spans="1:15" s="151" customFormat="1" ht="14.4">
      <c r="A6" s="335" t="s">
        <v>10</v>
      </c>
      <c r="B6" s="336"/>
      <c r="C6" s="337"/>
      <c r="D6" s="232" t="s">
        <v>329</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322" t="s">
        <v>272</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t="s">
        <v>288</v>
      </c>
      <c r="F10" s="194"/>
      <c r="G10" s="195"/>
      <c r="H10" s="195"/>
      <c r="I10" s="196"/>
      <c r="J10" s="197"/>
      <c r="M10" s="226"/>
      <c r="N10" s="226"/>
      <c r="O10" s="226"/>
    </row>
    <row r="11" spans="1:15" s="151" customFormat="1" ht="69">
      <c r="A11" s="189" t="s">
        <v>47</v>
      </c>
      <c r="B11" s="149"/>
      <c r="C11" s="156" t="s">
        <v>165</v>
      </c>
      <c r="D11" s="156" t="s">
        <v>162</v>
      </c>
      <c r="E11" s="156" t="s">
        <v>288</v>
      </c>
      <c r="F11" s="198"/>
      <c r="G11" s="199" t="s">
        <v>333</v>
      </c>
      <c r="H11" s="199"/>
      <c r="I11" s="200"/>
      <c r="J11" s="201"/>
      <c r="M11" s="226"/>
      <c r="N11" s="226"/>
      <c r="O11" s="226"/>
    </row>
    <row r="12" spans="1:15" s="151" customFormat="1" ht="82.8">
      <c r="A12" s="189" t="s">
        <v>163</v>
      </c>
      <c r="B12" s="149"/>
      <c r="C12" s="156" t="s">
        <v>191</v>
      </c>
      <c r="D12" s="156" t="s">
        <v>190</v>
      </c>
      <c r="E12" s="156" t="s">
        <v>288</v>
      </c>
      <c r="F12" s="198"/>
      <c r="G12" s="199"/>
      <c r="H12" s="199"/>
      <c r="I12" s="200"/>
      <c r="J12" s="201"/>
      <c r="M12" s="226"/>
      <c r="N12" s="226"/>
      <c r="O12" s="226"/>
    </row>
    <row r="13" spans="1:15" s="183" customFormat="1" ht="33" customHeight="1">
      <c r="A13" s="184" t="s">
        <v>104</v>
      </c>
      <c r="B13" s="149" t="str">
        <f>IF(C13&gt;" ","y"," ")</f>
        <v>y</v>
      </c>
      <c r="C13" s="322" t="s">
        <v>271</v>
      </c>
      <c r="D13" s="322"/>
      <c r="E13" s="323"/>
      <c r="F13" s="229">
        <v>40736</v>
      </c>
      <c r="G13" s="186" t="s">
        <v>24</v>
      </c>
      <c r="H13" s="186" t="str">
        <f t="shared" ref="H13" si="1">IF(G13&lt;&gt;"f",G13," ")</f>
        <v>P</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288</v>
      </c>
      <c r="F15" s="194"/>
      <c r="G15" s="195"/>
      <c r="H15" s="195"/>
      <c r="I15" s="196"/>
      <c r="J15" s="197"/>
      <c r="M15" s="226"/>
      <c r="N15" s="226"/>
      <c r="O15" s="226"/>
    </row>
    <row r="16" spans="1:15" s="151" customFormat="1" ht="69">
      <c r="A16" s="189" t="s">
        <v>47</v>
      </c>
      <c r="B16" s="149"/>
      <c r="C16" s="156" t="s">
        <v>167</v>
      </c>
      <c r="D16" s="156" t="s">
        <v>162</v>
      </c>
      <c r="E16" s="156" t="s">
        <v>288</v>
      </c>
      <c r="F16" s="198"/>
      <c r="G16" s="199"/>
      <c r="H16" s="199"/>
      <c r="I16" s="200"/>
      <c r="J16" s="201"/>
      <c r="M16" s="226"/>
      <c r="N16" s="226"/>
      <c r="O16" s="226"/>
    </row>
    <row r="17" spans="1:15" s="151" customFormat="1" ht="69">
      <c r="A17" s="189" t="s">
        <v>163</v>
      </c>
      <c r="B17" s="149"/>
      <c r="C17" s="156" t="s">
        <v>192</v>
      </c>
      <c r="D17" s="156" t="s">
        <v>190</v>
      </c>
      <c r="E17" s="156" t="s">
        <v>288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2329383</v>
      </c>
      <c r="D21" s="206">
        <v>1000</v>
      </c>
      <c r="E21" s="206" t="s">
        <v>279</v>
      </c>
    </row>
    <row r="22" spans="1:15">
      <c r="C22" s="206">
        <v>2329383</v>
      </c>
      <c r="D22" s="206">
        <v>10</v>
      </c>
      <c r="E22" s="206" t="s">
        <v>330</v>
      </c>
    </row>
    <row r="23" spans="1:15">
      <c r="C23" s="206">
        <v>2329383</v>
      </c>
      <c r="D23" s="206">
        <v>10000</v>
      </c>
      <c r="E23" s="206" t="s">
        <v>331</v>
      </c>
    </row>
    <row r="24" spans="1:15">
      <c r="C24" s="206">
        <v>2329383</v>
      </c>
      <c r="D24" s="206">
        <v>2</v>
      </c>
      <c r="E24" s="206" t="s">
        <v>332</v>
      </c>
    </row>
    <row r="25" spans="1:15">
      <c r="C25" s="206">
        <v>2329383</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4.xml><?xml version="1.0" encoding="utf-8"?>
<worksheet xmlns="http://schemas.openxmlformats.org/spreadsheetml/2006/main" xmlns:r="http://schemas.openxmlformats.org/officeDocument/2006/relationships">
  <sheetPr>
    <tabColor rgb="FF00B0F0"/>
    <pageSetUpPr fitToPage="1"/>
  </sheetPr>
  <dimension ref="A1:J21"/>
  <sheetViews>
    <sheetView topLeftCell="C1" zoomScale="80" zoomScaleNormal="80" workbookViewId="0">
      <pane ySplit="7" topLeftCell="A8" activePane="bottomLeft" state="frozen"/>
      <selection activeCell="D15" sqref="D15"/>
      <selection pane="bottomLeft" activeCell="D4" sqref="D4:F5"/>
    </sheetView>
  </sheetViews>
  <sheetFormatPr defaultColWidth="9.109375" defaultRowHeight="13.8"/>
  <cols>
    <col min="1" max="1" width="14.1093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0" s="151" customFormat="1" ht="27.6">
      <c r="A1" s="157" t="s">
        <v>110</v>
      </c>
      <c r="B1" s="158" t="s">
        <v>21</v>
      </c>
      <c r="C1" s="159">
        <f>SignOff!$D$1</f>
        <v>366398</v>
      </c>
      <c r="D1" s="160"/>
      <c r="E1" s="161" t="s">
        <v>26</v>
      </c>
      <c r="F1" s="162"/>
      <c r="G1" s="163" t="s">
        <v>1</v>
      </c>
      <c r="H1" s="163" t="s">
        <v>19</v>
      </c>
      <c r="I1" s="163" t="s">
        <v>20</v>
      </c>
      <c r="J1" s="164"/>
    </row>
    <row r="2" spans="1:10" s="151" customFormat="1" ht="15" customHeight="1">
      <c r="A2" s="157" t="s">
        <v>111</v>
      </c>
      <c r="B2" s="158" t="s">
        <v>22</v>
      </c>
      <c r="C2" s="159">
        <f>SignOff!$D$2</f>
        <v>5156778</v>
      </c>
      <c r="D2" s="160"/>
      <c r="E2" s="324">
        <f>COUNTIF(B$8:B2001,"y")</f>
        <v>0</v>
      </c>
      <c r="F2" s="165" t="s">
        <v>17</v>
      </c>
      <c r="G2" s="166">
        <f>COUNTIF(G$8:G2001,"P")+COUNTIF(G$8:G2001,"PE")</f>
        <v>0</v>
      </c>
      <c r="H2" s="166">
        <f>COUNTIF(H$8:H2001,"P")+COUNTIF(H$8:H2001,"PE")</f>
        <v>0</v>
      </c>
      <c r="I2" s="167"/>
      <c r="J2" s="325"/>
    </row>
    <row r="3" spans="1:10" s="151" customFormat="1" ht="15" customHeight="1">
      <c r="A3" s="168"/>
      <c r="B3" s="158" t="s">
        <v>23</v>
      </c>
      <c r="C3" s="160"/>
      <c r="D3" s="160"/>
      <c r="E3" s="324"/>
      <c r="F3" s="165" t="s">
        <v>18</v>
      </c>
      <c r="G3" s="166">
        <f>COUNTIF(G$8:G2001,"F")</f>
        <v>0</v>
      </c>
      <c r="H3" s="166">
        <f>COUNTIF(H$8:H2001,"F")</f>
        <v>0</v>
      </c>
      <c r="I3" s="166">
        <f>SUM(I$8:I2001)</f>
        <v>0</v>
      </c>
      <c r="J3" s="326"/>
    </row>
    <row r="4" spans="1:10" s="151" customFormat="1" ht="27.6">
      <c r="A4" s="169" t="s">
        <v>101</v>
      </c>
      <c r="B4" s="170"/>
      <c r="C4" s="327" t="s">
        <v>56</v>
      </c>
      <c r="D4" s="329"/>
      <c r="E4" s="330"/>
      <c r="F4" s="331"/>
      <c r="G4" s="171"/>
      <c r="H4" s="172"/>
      <c r="I4" s="172"/>
      <c r="J4" s="173"/>
    </row>
    <row r="5" spans="1:10" s="151" customFormat="1" ht="17.399999999999999">
      <c r="A5" s="174" t="s">
        <v>75</v>
      </c>
      <c r="B5" s="175"/>
      <c r="C5" s="328"/>
      <c r="D5" s="332"/>
      <c r="E5" s="333"/>
      <c r="F5" s="334"/>
      <c r="G5" s="176"/>
      <c r="H5" s="177"/>
      <c r="I5" s="177"/>
      <c r="J5" s="178"/>
    </row>
    <row r="6" spans="1:10" s="151" customFormat="1">
      <c r="A6" s="335" t="s">
        <v>10</v>
      </c>
      <c r="B6" s="336"/>
      <c r="C6" s="337"/>
      <c r="D6" s="179"/>
      <c r="E6" s="180" t="s">
        <v>9</v>
      </c>
      <c r="F6" s="358"/>
      <c r="G6" s="359"/>
      <c r="H6" s="359"/>
      <c r="I6" s="359"/>
      <c r="J6" s="360"/>
    </row>
    <row r="7" spans="1:10" s="183" customFormat="1" ht="27.6">
      <c r="A7" s="181"/>
      <c r="B7" s="181"/>
      <c r="C7" s="181" t="s">
        <v>85</v>
      </c>
      <c r="D7" s="161" t="s">
        <v>3</v>
      </c>
      <c r="E7" s="181" t="s">
        <v>4</v>
      </c>
      <c r="F7" s="182" t="s">
        <v>67</v>
      </c>
      <c r="G7" s="163" t="s">
        <v>1</v>
      </c>
      <c r="H7" s="163" t="s">
        <v>19</v>
      </c>
      <c r="I7" s="163" t="s">
        <v>20</v>
      </c>
      <c r="J7" s="161" t="s">
        <v>84</v>
      </c>
    </row>
    <row r="8" spans="1:10" s="183" customFormat="1" ht="41.4">
      <c r="A8" s="184" t="s">
        <v>103</v>
      </c>
      <c r="B8" s="149" t="str">
        <f>IF(C8&gt;" ","y"," ")</f>
        <v xml:space="preserve"> </v>
      </c>
      <c r="C8" s="341"/>
      <c r="D8" s="341"/>
      <c r="E8" s="342"/>
      <c r="F8" s="185"/>
      <c r="G8" s="186"/>
      <c r="H8" s="186">
        <f t="shared" ref="H8" si="0">IF(G8&lt;&gt;"f",G8," ")</f>
        <v>0</v>
      </c>
      <c r="I8" s="187"/>
      <c r="J8" s="188"/>
    </row>
    <row r="9" spans="1:10" s="151" customFormat="1">
      <c r="A9" s="189" t="s">
        <v>45</v>
      </c>
      <c r="B9" s="149"/>
      <c r="C9" s="156"/>
      <c r="D9" s="156"/>
      <c r="E9" s="156"/>
      <c r="F9" s="190"/>
      <c r="G9" s="191"/>
      <c r="H9" s="191"/>
      <c r="I9" s="192"/>
      <c r="J9" s="193"/>
    </row>
    <row r="10" spans="1:10" s="151" customFormat="1">
      <c r="A10" s="189" t="s">
        <v>46</v>
      </c>
      <c r="B10" s="149"/>
      <c r="C10" s="156"/>
      <c r="D10" s="156"/>
      <c r="E10" s="156"/>
      <c r="F10" s="194"/>
      <c r="G10" s="195"/>
      <c r="H10" s="195"/>
      <c r="I10" s="196"/>
      <c r="J10" s="197"/>
    </row>
    <row r="11" spans="1:10" s="151" customFormat="1">
      <c r="A11" s="189" t="s">
        <v>47</v>
      </c>
      <c r="B11" s="149"/>
      <c r="C11" s="156"/>
      <c r="D11" s="156"/>
      <c r="E11" s="156"/>
      <c r="F11" s="198"/>
      <c r="G11" s="199"/>
      <c r="H11" s="199"/>
      <c r="I11" s="200"/>
      <c r="J11" s="201"/>
    </row>
    <row r="12" spans="1:10" s="183" customFormat="1" ht="41.4">
      <c r="A12" s="184" t="s">
        <v>104</v>
      </c>
      <c r="B12" s="149" t="str">
        <f>IF(C12&gt;" ","y"," ")</f>
        <v xml:space="preserve"> </v>
      </c>
      <c r="C12" s="341"/>
      <c r="D12" s="341"/>
      <c r="E12" s="342"/>
      <c r="F12" s="202"/>
      <c r="G12" s="186"/>
      <c r="H12" s="186">
        <f t="shared" ref="H12" si="1">IF(G12&lt;&gt;"f",G12," ")</f>
        <v>0</v>
      </c>
      <c r="I12" s="187"/>
      <c r="J12" s="188"/>
    </row>
    <row r="13" spans="1:10" s="151" customFormat="1">
      <c r="A13" s="189" t="s">
        <v>45</v>
      </c>
      <c r="B13" s="149"/>
      <c r="C13" s="156"/>
      <c r="D13" s="156"/>
      <c r="E13" s="156"/>
      <c r="F13" s="190"/>
      <c r="G13" s="191"/>
      <c r="H13" s="191"/>
      <c r="I13" s="192"/>
      <c r="J13" s="193"/>
    </row>
    <row r="14" spans="1:10" s="151" customFormat="1">
      <c r="A14" s="189" t="s">
        <v>46</v>
      </c>
      <c r="B14" s="149"/>
      <c r="C14" s="156"/>
      <c r="D14" s="156"/>
      <c r="E14" s="156"/>
      <c r="F14" s="194"/>
      <c r="G14" s="195"/>
      <c r="H14" s="195"/>
      <c r="I14" s="196"/>
      <c r="J14" s="197"/>
    </row>
    <row r="15" spans="1:10" s="151" customFormat="1">
      <c r="A15" s="189" t="s">
        <v>47</v>
      </c>
      <c r="B15" s="149"/>
      <c r="C15" s="156"/>
      <c r="D15" s="156"/>
      <c r="E15" s="156"/>
      <c r="F15" s="198"/>
      <c r="G15" s="199"/>
      <c r="H15" s="199"/>
      <c r="I15" s="200"/>
      <c r="J15" s="201"/>
    </row>
    <row r="16" spans="1:10" s="183" customFormat="1" ht="41.4">
      <c r="A16" s="184" t="s">
        <v>105</v>
      </c>
      <c r="B16" s="149" t="str">
        <f>IF(C16&gt;" ","y"," ")</f>
        <v xml:space="preserve"> </v>
      </c>
      <c r="C16" s="341"/>
      <c r="D16" s="341"/>
      <c r="E16" s="342"/>
      <c r="F16" s="202"/>
      <c r="G16" s="186"/>
      <c r="H16" s="186">
        <f t="shared" ref="H16" si="2">IF(G16&lt;&gt;"f",G16," ")</f>
        <v>0</v>
      </c>
      <c r="I16" s="187"/>
      <c r="J16" s="188"/>
    </row>
    <row r="17" spans="1:10" s="151" customFormat="1">
      <c r="A17" s="189" t="s">
        <v>45</v>
      </c>
      <c r="B17" s="149"/>
      <c r="C17" s="156"/>
      <c r="D17" s="156"/>
      <c r="E17" s="156"/>
      <c r="F17" s="190"/>
      <c r="G17" s="191"/>
      <c r="H17" s="191"/>
      <c r="I17" s="192"/>
      <c r="J17" s="193"/>
    </row>
    <row r="18" spans="1:10" s="151" customFormat="1">
      <c r="A18" s="189" t="s">
        <v>46</v>
      </c>
      <c r="B18" s="149"/>
      <c r="C18" s="156"/>
      <c r="D18" s="156"/>
      <c r="E18" s="156"/>
      <c r="F18" s="194"/>
      <c r="G18" s="195"/>
      <c r="H18" s="195"/>
      <c r="I18" s="196"/>
      <c r="J18" s="197"/>
    </row>
    <row r="19" spans="1:10" s="151" customFormat="1">
      <c r="A19" s="189" t="s">
        <v>47</v>
      </c>
      <c r="B19" s="149"/>
      <c r="C19" s="156"/>
      <c r="D19" s="156"/>
      <c r="E19" s="156"/>
      <c r="F19" s="198"/>
      <c r="G19" s="199"/>
      <c r="H19" s="199"/>
      <c r="I19" s="200"/>
      <c r="J19" s="201"/>
    </row>
    <row r="20" spans="1:10" s="151" customFormat="1" ht="15.6">
      <c r="A20" s="152" t="s">
        <v>136</v>
      </c>
      <c r="B20" s="154"/>
      <c r="C20" s="203"/>
      <c r="D20" s="203"/>
      <c r="E20" s="203"/>
      <c r="F20" s="204"/>
      <c r="G20" s="205"/>
      <c r="H20" s="205"/>
      <c r="I20" s="205"/>
      <c r="J20" s="154"/>
    </row>
    <row r="21" spans="1:10">
      <c r="G21" s="208"/>
    </row>
  </sheetData>
  <sheetProtection sheet="1" objects="1" scenarios="1" formatCells="0" formatColumns="0" formatRows="0" insertColumns="0" insertRows="0" deleteColumns="0" deleteRows="0" selectLockedCells="1"/>
  <mergeCells count="9">
    <mergeCell ref="J2:J3"/>
    <mergeCell ref="C16:E16"/>
    <mergeCell ref="E2:E3"/>
    <mergeCell ref="A6:C6"/>
    <mergeCell ref="C8:E8"/>
    <mergeCell ref="C12:E12"/>
    <mergeCell ref="C4:C5"/>
    <mergeCell ref="D4:F5"/>
    <mergeCell ref="F6:J6"/>
  </mergeCells>
  <dataValidations count="1">
    <dataValidation type="list" allowBlank="1" showInputMessage="1" showErrorMessage="1" sqref="G8:H8 G16:H16 G12:H12">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35.xml><?xml version="1.0" encoding="utf-8"?>
<worksheet xmlns="http://schemas.openxmlformats.org/spreadsheetml/2006/main" xmlns:r="http://schemas.openxmlformats.org/officeDocument/2006/relationships">
  <sheetPr>
    <tabColor rgb="FFFFC000"/>
    <pageSetUpPr fitToPage="1"/>
  </sheetPr>
  <dimension ref="A1:J22"/>
  <sheetViews>
    <sheetView zoomScale="80" zoomScaleNormal="80" workbookViewId="0">
      <pane ySplit="7" topLeftCell="A8" activePane="bottomLeft" state="frozen"/>
      <selection activeCell="D15" sqref="D15"/>
      <selection pane="bottomLeft" activeCell="D4" sqref="D4:F5"/>
    </sheetView>
  </sheetViews>
  <sheetFormatPr defaultColWidth="9.109375" defaultRowHeight="13.8"/>
  <cols>
    <col min="1" max="1" width="9.6640625" style="125" customWidth="1"/>
    <col min="2" max="2" width="12.5546875" style="125" hidden="1" customWidth="1"/>
    <col min="3" max="4" width="41.6640625" style="206" customWidth="1"/>
    <col min="5" max="5" width="30.6640625" style="206" customWidth="1"/>
    <col min="6" max="6" width="17.88671875" style="207" customWidth="1"/>
    <col min="7" max="7" width="7" style="220" customWidth="1"/>
    <col min="8" max="8" width="6" style="220" customWidth="1"/>
    <col min="9" max="9" width="7.44140625" style="220" customWidth="1"/>
    <col min="10" max="10" width="9.109375" style="128"/>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0" ht="27.6">
      <c r="A1" s="157" t="s">
        <v>110</v>
      </c>
      <c r="B1" s="210" t="s">
        <v>76</v>
      </c>
      <c r="C1" s="159">
        <f>SignOff!$D$1</f>
        <v>366398</v>
      </c>
      <c r="D1" s="160"/>
      <c r="E1" s="161" t="s">
        <v>26</v>
      </c>
      <c r="F1" s="162"/>
      <c r="G1" s="211" t="s">
        <v>1</v>
      </c>
      <c r="H1" s="211" t="s">
        <v>19</v>
      </c>
      <c r="I1" s="211" t="s">
        <v>20</v>
      </c>
      <c r="J1" s="164"/>
    </row>
    <row r="2" spans="1:10">
      <c r="A2" s="157" t="s">
        <v>111</v>
      </c>
      <c r="B2" s="212" t="s">
        <v>77</v>
      </c>
      <c r="C2" s="159">
        <f>SignOff!$D$2</f>
        <v>5156778</v>
      </c>
      <c r="D2" s="160"/>
      <c r="E2" s="324">
        <f>COUNTIFS(C$8:C2002,"&gt;'                                                      '")</f>
        <v>0</v>
      </c>
      <c r="F2" s="165" t="s">
        <v>17</v>
      </c>
      <c r="G2" s="213">
        <f>COUNTIF(G$8:G2002,"P")+COUNTIF(G$8:G2002,"PE")</f>
        <v>0</v>
      </c>
      <c r="H2" s="213">
        <f>COUNTIF(H$8:H94,"P")+COUNTIF(H$8:H94,"PE")</f>
        <v>0</v>
      </c>
      <c r="I2" s="214"/>
      <c r="J2" s="325"/>
    </row>
    <row r="3" spans="1:10">
      <c r="A3" s="168"/>
      <c r="B3" s="212" t="s">
        <v>23</v>
      </c>
      <c r="C3" s="160"/>
      <c r="D3" s="160"/>
      <c r="E3" s="324"/>
      <c r="F3" s="165" t="s">
        <v>18</v>
      </c>
      <c r="G3" s="213">
        <f>COUNTIF(G$8:G2002,"F")</f>
        <v>0</v>
      </c>
      <c r="H3" s="213">
        <f>COUNTIF(H$8:H2002,"F")</f>
        <v>0</v>
      </c>
      <c r="I3" s="215">
        <f>SUM(I$8:I2002)</f>
        <v>0</v>
      </c>
      <c r="J3" s="326"/>
    </row>
    <row r="4" spans="1:10" s="151" customFormat="1" ht="41.4">
      <c r="A4" s="169" t="s">
        <v>101</v>
      </c>
      <c r="B4" s="170"/>
      <c r="C4" s="327" t="s">
        <v>56</v>
      </c>
      <c r="D4" s="329"/>
      <c r="E4" s="330"/>
      <c r="F4" s="331"/>
      <c r="G4" s="171"/>
      <c r="H4" s="172"/>
      <c r="I4" s="172"/>
      <c r="J4" s="173"/>
    </row>
    <row r="5" spans="1:10" s="151" customFormat="1" ht="17.399999999999999">
      <c r="A5" s="174" t="s">
        <v>75</v>
      </c>
      <c r="B5" s="175"/>
      <c r="C5" s="328"/>
      <c r="D5" s="332"/>
      <c r="E5" s="333"/>
      <c r="F5" s="334"/>
      <c r="G5" s="176"/>
      <c r="H5" s="177"/>
      <c r="I5" s="177"/>
      <c r="J5" s="178"/>
    </row>
    <row r="6" spans="1:10">
      <c r="A6" s="361" t="s">
        <v>10</v>
      </c>
      <c r="B6" s="362"/>
      <c r="C6" s="363"/>
      <c r="D6" s="179"/>
      <c r="E6" s="216" t="s">
        <v>9</v>
      </c>
      <c r="F6" s="358"/>
      <c r="G6" s="359"/>
      <c r="H6" s="359"/>
      <c r="I6" s="359"/>
      <c r="J6" s="360"/>
    </row>
    <row r="7" spans="1:10" s="217" customFormat="1" ht="27.6">
      <c r="A7" s="181" t="s">
        <v>0</v>
      </c>
      <c r="B7" s="181"/>
      <c r="C7" s="181" t="s">
        <v>2</v>
      </c>
      <c r="D7" s="161" t="s">
        <v>3</v>
      </c>
      <c r="E7" s="181" t="s">
        <v>4</v>
      </c>
      <c r="F7" s="182" t="s">
        <v>67</v>
      </c>
      <c r="G7" s="211" t="s">
        <v>1</v>
      </c>
      <c r="H7" s="211" t="s">
        <v>19</v>
      </c>
      <c r="I7" s="211" t="s">
        <v>20</v>
      </c>
      <c r="J7" s="161" t="s">
        <v>84</v>
      </c>
    </row>
    <row r="8" spans="1:10" s="151" customFormat="1">
      <c r="A8" s="189" t="s">
        <v>68</v>
      </c>
      <c r="B8" s="189"/>
      <c r="C8" s="156"/>
      <c r="D8" s="156"/>
      <c r="E8" s="156"/>
      <c r="F8" s="218"/>
      <c r="G8" s="186"/>
      <c r="H8" s="186">
        <f t="shared" ref="H8:H13" si="0">IF(G8&lt;&gt;"f",G8," ")</f>
        <v>0</v>
      </c>
      <c r="I8" s="219"/>
      <c r="J8" s="189"/>
    </row>
    <row r="9" spans="1:10" s="151" customFormat="1">
      <c r="A9" s="189" t="s">
        <v>69</v>
      </c>
      <c r="B9" s="189"/>
      <c r="C9" s="156"/>
      <c r="D9" s="156"/>
      <c r="E9" s="156"/>
      <c r="F9" s="218"/>
      <c r="G9" s="186"/>
      <c r="H9" s="186">
        <f t="shared" si="0"/>
        <v>0</v>
      </c>
      <c r="I9" s="219"/>
      <c r="J9" s="189"/>
    </row>
    <row r="10" spans="1:10" s="151" customFormat="1">
      <c r="A10" s="189" t="s">
        <v>71</v>
      </c>
      <c r="B10" s="189"/>
      <c r="C10" s="156"/>
      <c r="D10" s="156"/>
      <c r="E10" s="156"/>
      <c r="F10" s="218"/>
      <c r="G10" s="186"/>
      <c r="H10" s="186">
        <f t="shared" si="0"/>
        <v>0</v>
      </c>
      <c r="I10" s="219"/>
      <c r="J10" s="189"/>
    </row>
    <row r="11" spans="1:10" s="151" customFormat="1">
      <c r="A11" s="189" t="s">
        <v>70</v>
      </c>
      <c r="B11" s="189"/>
      <c r="C11" s="156"/>
      <c r="D11" s="156"/>
      <c r="E11" s="156"/>
      <c r="F11" s="218"/>
      <c r="G11" s="186"/>
      <c r="H11" s="186">
        <f t="shared" si="0"/>
        <v>0</v>
      </c>
      <c r="I11" s="219"/>
      <c r="J11" s="189"/>
    </row>
    <row r="12" spans="1:10" s="151" customFormat="1">
      <c r="A12" s="189" t="s">
        <v>72</v>
      </c>
      <c r="B12" s="189"/>
      <c r="C12" s="156"/>
      <c r="D12" s="156"/>
      <c r="E12" s="156"/>
      <c r="F12" s="218"/>
      <c r="G12" s="186"/>
      <c r="H12" s="186">
        <f t="shared" si="0"/>
        <v>0</v>
      </c>
      <c r="I12" s="219"/>
      <c r="J12" s="189"/>
    </row>
    <row r="13" spans="1:10" s="151" customFormat="1">
      <c r="A13" s="189" t="s">
        <v>73</v>
      </c>
      <c r="B13" s="189"/>
      <c r="C13" s="156"/>
      <c r="D13" s="156"/>
      <c r="E13" s="156"/>
      <c r="F13" s="218"/>
      <c r="G13" s="186"/>
      <c r="H13" s="186">
        <f t="shared" si="0"/>
        <v>0</v>
      </c>
      <c r="I13" s="219"/>
      <c r="J13" s="189"/>
    </row>
    <row r="14" spans="1:10" s="151" customFormat="1" ht="15.6">
      <c r="A14" s="152" t="s">
        <v>136</v>
      </c>
      <c r="B14" s="154"/>
      <c r="C14" s="203"/>
      <c r="D14" s="203"/>
      <c r="E14" s="203"/>
      <c r="F14" s="204"/>
      <c r="G14" s="205"/>
      <c r="H14" s="205"/>
      <c r="I14" s="205"/>
      <c r="J14" s="154"/>
    </row>
    <row r="16" spans="1:10">
      <c r="G16" s="128"/>
    </row>
    <row r="17" spans="6:9">
      <c r="F17" s="125"/>
      <c r="G17" s="128"/>
      <c r="H17" s="128"/>
      <c r="I17" s="128"/>
    </row>
    <row r="18" spans="6:9">
      <c r="F18" s="125"/>
      <c r="G18" s="128"/>
      <c r="H18" s="128"/>
      <c r="I18" s="128"/>
    </row>
    <row r="19" spans="6:9">
      <c r="F19" s="125"/>
      <c r="G19" s="128"/>
      <c r="H19" s="128"/>
      <c r="I19" s="128"/>
    </row>
    <row r="20" spans="6:9">
      <c r="F20" s="125"/>
      <c r="G20" s="128"/>
      <c r="H20" s="128"/>
      <c r="I20" s="128"/>
    </row>
    <row r="21" spans="6:9">
      <c r="F21" s="125"/>
      <c r="G21" s="128"/>
      <c r="H21" s="128"/>
      <c r="I21" s="128"/>
    </row>
    <row r="22" spans="6:9">
      <c r="F22" s="125"/>
      <c r="G22" s="128"/>
      <c r="H22" s="128"/>
      <c r="I22" s="128"/>
    </row>
  </sheetData>
  <sheetProtection sheet="1" objects="1" scenarios="1" formatCells="0" formatColumns="0" formatRows="0" insertColumns="0" insertRows="0" deleteColumns="0" deleteRows="0" selectLockedCells="1"/>
  <mergeCells count="6">
    <mergeCell ref="E2:E3"/>
    <mergeCell ref="A6:C6"/>
    <mergeCell ref="J2:J3"/>
    <mergeCell ref="C4:C5"/>
    <mergeCell ref="D4:F5"/>
    <mergeCell ref="F6:J6"/>
  </mergeCells>
  <dataValidations count="1">
    <dataValidation type="list" allowBlank="1" showInputMessage="1" showErrorMessage="1" sqref="G8:H13">
      <formula1>"P, PE, F"</formula1>
    </dataValidation>
  </dataValidations>
  <printOptions gridLines="1"/>
  <pageMargins left="0.4" right="0.25" top="0.75" bottom="0.75" header="0.3" footer="0.3"/>
  <pageSetup scale="77" fitToHeight="0" orientation="landscape" r:id="rId1"/>
  <headerFooter>
    <oddHeader>&amp;C&amp;"-,Bold"&amp;12&amp;F
&amp;11&amp;A</oddHeader>
    <oddFooter>&amp;L&amp;8&amp;F
Sheet: &amp;A&amp;C&amp;8Page &amp;P of &amp;N&amp;R&amp;8&amp;D</oddFooter>
  </headerFooter>
  <legacyDrawing r:id="rId2"/>
</worksheet>
</file>

<file path=xl/worksheets/sheet36.xml><?xml version="1.0" encoding="utf-8"?>
<worksheet xmlns="http://schemas.openxmlformats.org/spreadsheetml/2006/main" xmlns:r="http://schemas.openxmlformats.org/officeDocument/2006/relationships">
  <sheetPr>
    <tabColor rgb="FFFF0000"/>
    <pageSetUpPr fitToPage="1"/>
  </sheetPr>
  <dimension ref="A1:J20"/>
  <sheetViews>
    <sheetView zoomScale="80" zoomScaleNormal="80" workbookViewId="0">
      <selection activeCell="D15" sqref="D15"/>
    </sheetView>
  </sheetViews>
  <sheetFormatPr defaultColWidth="9.109375" defaultRowHeight="13.8"/>
  <cols>
    <col min="1" max="1" width="107.33203125" style="10" bestFit="1" customWidth="1"/>
    <col min="2" max="5" width="9.109375" style="10" customWidth="1"/>
    <col min="6" max="6" width="9.109375" style="11" customWidth="1"/>
    <col min="7" max="7" width="7" style="19" customWidth="1"/>
    <col min="8" max="8" width="6" style="19" customWidth="1"/>
    <col min="9" max="9" width="7.44140625" style="19" customWidth="1"/>
    <col min="10" max="15" width="9.109375" style="10" customWidth="1"/>
    <col min="16" max="256" width="22" style="10" customWidth="1"/>
    <col min="257" max="16384" width="9.109375" style="10"/>
  </cols>
  <sheetData>
    <row r="1" spans="1:10" ht="28.8">
      <c r="A1" s="22" t="s">
        <v>33</v>
      </c>
      <c r="B1"/>
      <c r="C1"/>
      <c r="D1"/>
      <c r="E1"/>
      <c r="F1"/>
      <c r="G1"/>
      <c r="H1"/>
      <c r="I1"/>
      <c r="J1"/>
    </row>
    <row r="2" spans="1:10" ht="14.4">
      <c r="A2"/>
      <c r="B2"/>
      <c r="C2"/>
      <c r="D2"/>
      <c r="E2"/>
      <c r="F2"/>
      <c r="G2"/>
      <c r="H2"/>
      <c r="I2"/>
      <c r="J2"/>
    </row>
    <row r="3" spans="1:10" ht="14.4">
      <c r="A3"/>
      <c r="B3"/>
      <c r="C3"/>
      <c r="D3"/>
      <c r="E3"/>
      <c r="F3"/>
      <c r="G3"/>
      <c r="H3"/>
      <c r="I3"/>
      <c r="J3"/>
    </row>
    <row r="4" spans="1:10" ht="14.4">
      <c r="A4"/>
      <c r="B4"/>
      <c r="C4"/>
      <c r="D4"/>
      <c r="E4"/>
      <c r="F4"/>
      <c r="G4"/>
      <c r="H4"/>
      <c r="I4"/>
      <c r="J4"/>
    </row>
    <row r="5" spans="1:10" ht="14.4">
      <c r="A5"/>
      <c r="B5"/>
      <c r="C5"/>
      <c r="D5"/>
      <c r="E5"/>
      <c r="F5"/>
      <c r="G5"/>
      <c r="H5"/>
      <c r="I5"/>
      <c r="J5"/>
    </row>
    <row r="6" spans="1:10" s="12" customFormat="1" ht="14.4">
      <c r="A6"/>
      <c r="B6"/>
      <c r="C6"/>
      <c r="D6"/>
      <c r="E6"/>
      <c r="F6"/>
      <c r="G6"/>
      <c r="H6"/>
      <c r="I6"/>
      <c r="J6"/>
    </row>
    <row r="7" spans="1:10" s="20" customFormat="1" ht="15" customHeight="1">
      <c r="A7"/>
      <c r="B7"/>
      <c r="C7"/>
      <c r="D7"/>
      <c r="E7"/>
      <c r="F7"/>
      <c r="G7"/>
      <c r="H7"/>
      <c r="I7"/>
      <c r="J7"/>
    </row>
    <row r="8" spans="1:10" s="21" customFormat="1" ht="14.4">
      <c r="A8"/>
      <c r="B8"/>
      <c r="C8"/>
      <c r="D8"/>
      <c r="E8"/>
      <c r="F8"/>
      <c r="G8"/>
      <c r="H8"/>
      <c r="I8"/>
      <c r="J8"/>
    </row>
    <row r="9" spans="1:10" s="21" customFormat="1" ht="14.4">
      <c r="A9"/>
      <c r="B9"/>
      <c r="C9"/>
      <c r="D9"/>
      <c r="E9"/>
      <c r="F9"/>
      <c r="G9"/>
      <c r="H9"/>
      <c r="I9"/>
      <c r="J9"/>
    </row>
    <row r="10" spans="1:10" s="21" customFormat="1" ht="14.4">
      <c r="A10"/>
      <c r="B10"/>
      <c r="C10"/>
      <c r="D10"/>
      <c r="E10"/>
      <c r="F10"/>
      <c r="G10"/>
      <c r="H10"/>
      <c r="I10"/>
      <c r="J10"/>
    </row>
    <row r="11" spans="1:10" s="20" customFormat="1" ht="14.4">
      <c r="A11"/>
      <c r="B11"/>
      <c r="C11"/>
      <c r="D11"/>
      <c r="E11"/>
      <c r="F11"/>
      <c r="G11"/>
      <c r="H11"/>
      <c r="I11"/>
      <c r="J11"/>
    </row>
    <row r="12" spans="1:10" s="21" customFormat="1" ht="14.4">
      <c r="A12"/>
      <c r="B12"/>
      <c r="C12"/>
      <c r="D12"/>
      <c r="E12"/>
      <c r="F12"/>
      <c r="G12"/>
      <c r="H12"/>
      <c r="I12"/>
      <c r="J12"/>
    </row>
    <row r="13" spans="1:10" s="21" customFormat="1" ht="14.4">
      <c r="A13"/>
      <c r="B13"/>
      <c r="C13"/>
      <c r="D13"/>
      <c r="E13"/>
      <c r="F13"/>
      <c r="G13"/>
      <c r="H13"/>
      <c r="I13"/>
      <c r="J13"/>
    </row>
    <row r="14" spans="1:10" s="21" customFormat="1" ht="14.4">
      <c r="A14"/>
      <c r="B14"/>
      <c r="C14"/>
      <c r="D14"/>
      <c r="E14"/>
      <c r="F14"/>
      <c r="G14"/>
      <c r="H14"/>
      <c r="I14"/>
      <c r="J14"/>
    </row>
    <row r="15" spans="1:10" s="21" customFormat="1" ht="14.4">
      <c r="A15"/>
      <c r="B15"/>
      <c r="C15"/>
      <c r="D15"/>
      <c r="E15"/>
      <c r="F15"/>
      <c r="G15"/>
      <c r="H15"/>
      <c r="I15"/>
      <c r="J15"/>
    </row>
    <row r="16" spans="1:10" s="21" customFormat="1" ht="14.4">
      <c r="A16"/>
      <c r="B16"/>
      <c r="C16"/>
      <c r="D16"/>
      <c r="E16"/>
      <c r="F16"/>
      <c r="G16"/>
      <c r="H16"/>
      <c r="I16"/>
      <c r="J16"/>
    </row>
    <row r="17" spans="1:10" s="21" customFormat="1" ht="14.4">
      <c r="A17"/>
      <c r="B17"/>
      <c r="C17"/>
      <c r="D17"/>
      <c r="E17"/>
      <c r="F17"/>
      <c r="G17"/>
      <c r="H17"/>
      <c r="I17"/>
      <c r="J17"/>
    </row>
    <row r="18" spans="1:10" s="21" customFormat="1" ht="14.4">
      <c r="A18"/>
      <c r="B18"/>
      <c r="C18"/>
      <c r="D18"/>
      <c r="E18"/>
      <c r="F18"/>
      <c r="G18"/>
      <c r="H18"/>
      <c r="I18"/>
      <c r="J18"/>
    </row>
    <row r="19" spans="1:10" ht="14.4">
      <c r="A19"/>
      <c r="B19"/>
      <c r="C19"/>
      <c r="D19"/>
      <c r="E19"/>
      <c r="F19"/>
      <c r="G19"/>
      <c r="H19"/>
      <c r="I19"/>
      <c r="J19"/>
    </row>
    <row r="20" spans="1:10" ht="14.4">
      <c r="A20"/>
      <c r="B20"/>
      <c r="C20"/>
      <c r="D20"/>
      <c r="E20"/>
      <c r="F20"/>
      <c r="G20"/>
      <c r="H20"/>
      <c r="I20"/>
      <c r="J20"/>
    </row>
  </sheetData>
  <sheetProtection sheet="1" objects="1" scenarios="1" selectLockedCells="1" selectUnlockedCells="1"/>
  <printOptions gridLines="1"/>
  <pageMargins left="0.4" right="0.25" top="0.75" bottom="0.75" header="0.3" footer="0.3"/>
  <pageSetup fitToHeight="0" orientation="landscape" r:id="rId1"/>
  <headerFooter>
    <oddHeader>&amp;C&amp;"-,Bold"&amp;12&amp;F
&amp;11&amp;A</oddHeader>
    <oddFooter>&amp;L&amp;8&amp;F
Sheet: &amp;A&amp;C&amp;8Page &amp;P of &amp;N&amp;R&amp;8&amp;D</oddFooter>
  </headerFooter>
</worksheet>
</file>

<file path=xl/worksheets/sheet37.xml><?xml version="1.0" encoding="utf-8"?>
<worksheet xmlns="http://schemas.openxmlformats.org/spreadsheetml/2006/main" xmlns:r="http://schemas.openxmlformats.org/officeDocument/2006/relationships">
  <sheetPr>
    <tabColor rgb="FF00B0F0"/>
    <pageSetUpPr fitToPage="1"/>
  </sheetPr>
  <dimension ref="A1:J19"/>
  <sheetViews>
    <sheetView zoomScale="80" zoomScaleNormal="80" workbookViewId="0">
      <pane ySplit="7" topLeftCell="A8" activePane="bottomLeft" state="frozen"/>
      <selection activeCell="D15" sqref="D15"/>
      <selection pane="bottomLeft" activeCell="D15" sqref="D15"/>
    </sheetView>
  </sheetViews>
  <sheetFormatPr defaultColWidth="9.109375" defaultRowHeight="13.8"/>
  <cols>
    <col min="1" max="1" width="14" style="60" customWidth="1"/>
    <col min="2" max="2" width="9.44140625" style="60" hidden="1" customWidth="1"/>
    <col min="3" max="4" width="41.6640625" style="71" customWidth="1"/>
    <col min="5" max="5" width="30.6640625" style="71" customWidth="1"/>
    <col min="6" max="6" width="17.88671875" style="72" customWidth="1"/>
    <col min="7" max="7" width="7" style="90" customWidth="1"/>
    <col min="8" max="8" width="6" style="90" customWidth="1"/>
    <col min="9" max="9" width="7.44140625" style="90" customWidth="1"/>
    <col min="10" max="10" width="9.109375" style="60"/>
    <col min="11" max="11" width="9.109375" style="60" customWidth="1"/>
    <col min="12" max="12" width="5.88671875" style="60" bestFit="1" customWidth="1"/>
    <col min="13" max="13" width="14.5546875" style="60" bestFit="1" customWidth="1"/>
    <col min="14" max="256" width="22" style="60" customWidth="1"/>
    <col min="257" max="16384" width="9.109375" style="60"/>
  </cols>
  <sheetData>
    <row r="1" spans="1:10" ht="28.5" customHeight="1">
      <c r="A1" s="118" t="s">
        <v>110</v>
      </c>
      <c r="B1" s="77" t="s">
        <v>21</v>
      </c>
      <c r="C1" s="123">
        <v>654321</v>
      </c>
      <c r="D1" s="383" t="s">
        <v>93</v>
      </c>
      <c r="E1" s="56" t="s">
        <v>26</v>
      </c>
      <c r="F1" s="57"/>
      <c r="G1" s="78" t="s">
        <v>1</v>
      </c>
      <c r="H1" s="78" t="s">
        <v>19</v>
      </c>
      <c r="I1" s="78" t="s">
        <v>20</v>
      </c>
      <c r="J1" s="59"/>
    </row>
    <row r="2" spans="1:10" ht="15" customHeight="1">
      <c r="A2" s="118" t="s">
        <v>111</v>
      </c>
      <c r="B2" s="77" t="s">
        <v>22</v>
      </c>
      <c r="C2" s="123">
        <v>7654321</v>
      </c>
      <c r="D2" s="383"/>
      <c r="E2" s="367">
        <f>COUNTIF(B$8:B1999,"y")</f>
        <v>3</v>
      </c>
      <c r="F2" s="62" t="s">
        <v>17</v>
      </c>
      <c r="G2" s="79">
        <f>COUNTIF(G$8:G1999,"P")+COUNTIF(G$8:G1999,"PE")</f>
        <v>2</v>
      </c>
      <c r="H2" s="79">
        <f>COUNTIF(H$8:H1999,"P")+COUNTIF(H$8:H1999,"PE")</f>
        <v>3</v>
      </c>
      <c r="I2" s="80"/>
      <c r="J2" s="368"/>
    </row>
    <row r="3" spans="1:10" ht="15" customHeight="1">
      <c r="A3" s="54"/>
      <c r="B3" s="77" t="s">
        <v>23</v>
      </c>
      <c r="C3" s="121"/>
      <c r="D3" s="124"/>
      <c r="E3" s="367"/>
      <c r="F3" s="62" t="s">
        <v>18</v>
      </c>
      <c r="G3" s="79">
        <f>COUNTIF(G$8:G1999,"F")</f>
        <v>1</v>
      </c>
      <c r="H3" s="79">
        <f>COUNTIF(H$8:H1999,"F")</f>
        <v>0</v>
      </c>
      <c r="I3" s="79">
        <f>SUM(I$8:I1999)</f>
        <v>2</v>
      </c>
      <c r="J3" s="369"/>
    </row>
    <row r="4" spans="1:10" ht="27.6">
      <c r="A4" s="94" t="s">
        <v>101</v>
      </c>
      <c r="B4" s="81"/>
      <c r="C4" s="373" t="s">
        <v>56</v>
      </c>
      <c r="D4" s="375" t="s">
        <v>97</v>
      </c>
      <c r="E4" s="376"/>
      <c r="F4" s="377"/>
      <c r="G4" s="104"/>
      <c r="H4" s="105"/>
      <c r="I4" s="105"/>
      <c r="J4" s="84"/>
    </row>
    <row r="5" spans="1:10" ht="17.399999999999999">
      <c r="A5" s="106" t="s">
        <v>106</v>
      </c>
      <c r="B5" s="96"/>
      <c r="C5" s="374"/>
      <c r="D5" s="378"/>
      <c r="E5" s="379"/>
      <c r="F5" s="380"/>
      <c r="G5" s="107"/>
      <c r="H5" s="108"/>
      <c r="I5" s="108"/>
      <c r="J5" s="88"/>
    </row>
    <row r="6" spans="1:10">
      <c r="A6" s="370" t="s">
        <v>10</v>
      </c>
      <c r="B6" s="371"/>
      <c r="C6" s="372"/>
      <c r="D6" s="66" t="s">
        <v>96</v>
      </c>
      <c r="E6" s="98" t="s">
        <v>9</v>
      </c>
      <c r="F6" s="381" t="s">
        <v>95</v>
      </c>
      <c r="G6" s="382"/>
      <c r="H6" s="382"/>
      <c r="I6" s="382"/>
      <c r="J6" s="382"/>
    </row>
    <row r="7" spans="1:10" s="69" customFormat="1" ht="27.6">
      <c r="A7" s="67"/>
      <c r="B7" s="67"/>
      <c r="C7" s="67" t="s">
        <v>85</v>
      </c>
      <c r="D7" s="56" t="s">
        <v>3</v>
      </c>
      <c r="E7" s="67" t="s">
        <v>4</v>
      </c>
      <c r="F7" s="68" t="s">
        <v>67</v>
      </c>
      <c r="G7" s="78" t="s">
        <v>1</v>
      </c>
      <c r="H7" s="78" t="s">
        <v>19</v>
      </c>
      <c r="I7" s="78" t="s">
        <v>20</v>
      </c>
      <c r="J7" s="56" t="s">
        <v>84</v>
      </c>
    </row>
    <row r="8" spans="1:10" s="69" customFormat="1" ht="45" customHeight="1">
      <c r="A8" s="82" t="s">
        <v>103</v>
      </c>
      <c r="B8" s="93" t="str">
        <f>IF(C8&gt;" ","y"," ")</f>
        <v>y</v>
      </c>
      <c r="C8" s="364" t="s">
        <v>38</v>
      </c>
      <c r="D8" s="365"/>
      <c r="E8" s="366"/>
      <c r="F8" s="101" t="s">
        <v>49</v>
      </c>
      <c r="G8" s="103" t="s">
        <v>25</v>
      </c>
      <c r="H8" s="103" t="s">
        <v>24</v>
      </c>
      <c r="I8" s="102">
        <v>2</v>
      </c>
      <c r="J8" s="99"/>
    </row>
    <row r="9" spans="1:10" ht="27.6">
      <c r="A9" s="99" t="s">
        <v>45</v>
      </c>
      <c r="B9" s="93"/>
      <c r="C9" s="100" t="s">
        <v>41</v>
      </c>
      <c r="D9" s="100" t="s">
        <v>42</v>
      </c>
      <c r="E9" s="100" t="s">
        <v>89</v>
      </c>
      <c r="F9" s="44"/>
      <c r="G9" s="45"/>
      <c r="H9" s="45"/>
      <c r="I9" s="83"/>
      <c r="J9" s="84"/>
    </row>
    <row r="10" spans="1:10" ht="14.4">
      <c r="A10" s="99" t="s">
        <v>46</v>
      </c>
      <c r="B10" s="93"/>
      <c r="C10" s="100" t="s">
        <v>51</v>
      </c>
      <c r="D10" s="100" t="s">
        <v>50</v>
      </c>
      <c r="E10" s="100" t="s">
        <v>90</v>
      </c>
      <c r="F10" s="46"/>
      <c r="G10" s="47"/>
      <c r="H10" s="47"/>
      <c r="I10" s="85"/>
      <c r="J10" s="86"/>
    </row>
    <row r="11" spans="1:10" ht="27.6">
      <c r="A11" s="99" t="s">
        <v>47</v>
      </c>
      <c r="B11" s="93"/>
      <c r="C11" s="100" t="s">
        <v>43</v>
      </c>
      <c r="D11" s="100" t="s">
        <v>44</v>
      </c>
      <c r="E11" s="100" t="s">
        <v>91</v>
      </c>
      <c r="F11" s="48"/>
      <c r="G11" s="49"/>
      <c r="H11" s="49"/>
      <c r="I11" s="87"/>
      <c r="J11" s="88"/>
    </row>
    <row r="12" spans="1:10" s="69" customFormat="1" ht="39.75" customHeight="1">
      <c r="A12" s="82" t="s">
        <v>107</v>
      </c>
      <c r="B12" s="93" t="str">
        <f>IF(C12&gt;" ","y"," ")</f>
        <v>y</v>
      </c>
      <c r="C12" s="364" t="s">
        <v>39</v>
      </c>
      <c r="D12" s="365"/>
      <c r="E12" s="366"/>
      <c r="F12" s="116">
        <v>40400</v>
      </c>
      <c r="G12" s="103" t="s">
        <v>66</v>
      </c>
      <c r="H12" s="103" t="str">
        <f t="shared" ref="H12" si="0">IF(G12&lt;&gt;"f",G12," ")</f>
        <v>PE</v>
      </c>
      <c r="I12" s="102"/>
      <c r="J12" s="99"/>
    </row>
    <row r="13" spans="1:10" ht="27.6">
      <c r="A13" s="99" t="s">
        <v>45</v>
      </c>
      <c r="B13" s="93"/>
      <c r="C13" s="100" t="s">
        <v>41</v>
      </c>
      <c r="D13" s="100" t="s">
        <v>42</v>
      </c>
      <c r="E13" s="100" t="s">
        <v>91</v>
      </c>
      <c r="F13" s="44"/>
      <c r="G13" s="45"/>
      <c r="H13" s="45"/>
      <c r="I13" s="83"/>
      <c r="J13" s="84"/>
    </row>
    <row r="14" spans="1:10" ht="27.6">
      <c r="A14" s="99" t="s">
        <v>46</v>
      </c>
      <c r="B14" s="93"/>
      <c r="C14" s="100" t="s">
        <v>52</v>
      </c>
      <c r="D14" s="100" t="s">
        <v>53</v>
      </c>
      <c r="E14" s="100" t="s">
        <v>92</v>
      </c>
      <c r="F14" s="46"/>
      <c r="G14" s="47"/>
      <c r="H14" s="47"/>
      <c r="I14" s="85"/>
      <c r="J14" s="86"/>
    </row>
    <row r="15" spans="1:10" s="69" customFormat="1" ht="31.5" customHeight="1">
      <c r="A15" s="82" t="s">
        <v>108</v>
      </c>
      <c r="B15" s="93" t="str">
        <f>IF(C15&gt;" ","y"," ")</f>
        <v>y</v>
      </c>
      <c r="C15" s="364" t="s">
        <v>40</v>
      </c>
      <c r="D15" s="365"/>
      <c r="E15" s="366"/>
      <c r="F15" s="116">
        <v>40400</v>
      </c>
      <c r="G15" s="103" t="s">
        <v>24</v>
      </c>
      <c r="H15" s="103" t="str">
        <f t="shared" ref="H15" si="1">IF(G15&lt;&gt;"f",G15," ")</f>
        <v>P</v>
      </c>
      <c r="I15" s="102"/>
      <c r="J15" s="99"/>
    </row>
    <row r="16" spans="1:10" ht="27.6">
      <c r="A16" s="99" t="s">
        <v>45</v>
      </c>
      <c r="B16" s="93"/>
      <c r="C16" s="100" t="s">
        <v>41</v>
      </c>
      <c r="D16" s="100" t="s">
        <v>42</v>
      </c>
      <c r="E16" s="100" t="s">
        <v>91</v>
      </c>
      <c r="F16" s="44"/>
      <c r="G16" s="45"/>
      <c r="H16" s="45"/>
      <c r="I16" s="83"/>
      <c r="J16" s="84"/>
    </row>
    <row r="17" spans="1:10" ht="27.6">
      <c r="A17" s="99" t="s">
        <v>46</v>
      </c>
      <c r="B17" s="93"/>
      <c r="C17" s="100" t="s">
        <v>54</v>
      </c>
      <c r="D17" s="100" t="s">
        <v>55</v>
      </c>
      <c r="E17" s="100" t="s">
        <v>91</v>
      </c>
      <c r="F17" s="46"/>
      <c r="G17" s="47"/>
      <c r="H17" s="47"/>
      <c r="I17" s="85"/>
      <c r="J17" s="86"/>
    </row>
    <row r="18" spans="1:10" ht="16.2">
      <c r="A18" s="109" t="s">
        <v>102</v>
      </c>
      <c r="B18" s="110"/>
      <c r="C18" s="111"/>
      <c r="D18" s="111"/>
      <c r="E18" s="111"/>
      <c r="F18" s="112"/>
      <c r="G18" s="113"/>
      <c r="H18" s="113"/>
      <c r="I18" s="113"/>
      <c r="J18" s="110"/>
    </row>
    <row r="19" spans="1:10" ht="14.4">
      <c r="G19" s="89"/>
    </row>
  </sheetData>
  <sheetProtection sheet="1" objects="1" scenarios="1" selectLockedCells="1" selectUnlockedCells="1"/>
  <mergeCells count="10">
    <mergeCell ref="C12:E12"/>
    <mergeCell ref="C15:E15"/>
    <mergeCell ref="E2:E3"/>
    <mergeCell ref="J2:J3"/>
    <mergeCell ref="A6:C6"/>
    <mergeCell ref="C8:E8"/>
    <mergeCell ref="C4:C5"/>
    <mergeCell ref="D4:F5"/>
    <mergeCell ref="F6:J6"/>
    <mergeCell ref="D1:D2"/>
  </mergeCells>
  <dataValidations count="1">
    <dataValidation type="list" allowBlank="1" showInputMessage="1" showErrorMessage="1" sqref="G15:H15 G8:H8 G12:H12">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38.xml><?xml version="1.0" encoding="utf-8"?>
<worksheet xmlns="http://schemas.openxmlformats.org/spreadsheetml/2006/main" xmlns:r="http://schemas.openxmlformats.org/officeDocument/2006/relationships">
  <sheetPr>
    <tabColor rgb="FFFFC000"/>
    <pageSetUpPr fitToPage="1"/>
  </sheetPr>
  <dimension ref="A1:J17"/>
  <sheetViews>
    <sheetView zoomScale="80" zoomScaleNormal="80" workbookViewId="0">
      <pane ySplit="7" topLeftCell="A8" activePane="bottomLeft" state="frozen"/>
      <selection activeCell="D15" sqref="D15"/>
      <selection pane="bottomLeft" activeCell="D15" sqref="D15"/>
    </sheetView>
  </sheetViews>
  <sheetFormatPr defaultColWidth="9.109375" defaultRowHeight="13.8"/>
  <cols>
    <col min="1" max="1" width="9.6640625" style="60" customWidth="1"/>
    <col min="2" max="2" width="12.5546875" style="60" hidden="1" customWidth="1"/>
    <col min="3" max="4" width="41.6640625" style="71" customWidth="1"/>
    <col min="5" max="5" width="30.6640625" style="71" customWidth="1"/>
    <col min="6" max="6" width="17.88671875" style="72" customWidth="1"/>
    <col min="7" max="7" width="7" style="73" customWidth="1"/>
    <col min="8" max="8" width="6" style="73" customWidth="1"/>
    <col min="9" max="9" width="7.44140625" style="73" customWidth="1"/>
    <col min="10" max="10" width="9.109375" style="76"/>
    <col min="11" max="11" width="9.109375" style="60" customWidth="1"/>
    <col min="12" max="12" width="5.88671875" style="60" bestFit="1" customWidth="1"/>
    <col min="13" max="13" width="14.5546875" style="60" bestFit="1" customWidth="1"/>
    <col min="14" max="256" width="22" style="60" customWidth="1"/>
    <col min="257" max="16384" width="9.109375" style="60"/>
  </cols>
  <sheetData>
    <row r="1" spans="1:10" ht="29.25" customHeight="1">
      <c r="A1" s="118" t="s">
        <v>110</v>
      </c>
      <c r="B1" s="55" t="s">
        <v>76</v>
      </c>
      <c r="C1" s="123">
        <v>654321</v>
      </c>
      <c r="D1" s="385" t="s">
        <v>94</v>
      </c>
      <c r="E1" s="56" t="s">
        <v>26</v>
      </c>
      <c r="F1" s="57"/>
      <c r="G1" s="58" t="s">
        <v>1</v>
      </c>
      <c r="H1" s="58" t="s">
        <v>19</v>
      </c>
      <c r="I1" s="58" t="s">
        <v>20</v>
      </c>
      <c r="J1" s="59"/>
    </row>
    <row r="2" spans="1:10" ht="15" customHeight="1">
      <c r="A2" s="118" t="s">
        <v>111</v>
      </c>
      <c r="B2" s="61" t="s">
        <v>77</v>
      </c>
      <c r="C2" s="123">
        <v>7654321</v>
      </c>
      <c r="D2" s="385"/>
      <c r="E2" s="367">
        <f>COUNTIFS(C$8:C1997,"&gt;'                                                      '")</f>
        <v>2</v>
      </c>
      <c r="F2" s="62" t="s">
        <v>17</v>
      </c>
      <c r="G2" s="63">
        <f>COUNTIF(G$8:G1997,"P")+COUNTIF(G$8:G1997,"PE")</f>
        <v>1</v>
      </c>
      <c r="H2" s="63">
        <f>COUNTIF(H$8:H89,"P")+COUNTIF(H$8:H89,"PE")</f>
        <v>2</v>
      </c>
      <c r="I2" s="64"/>
      <c r="J2" s="368"/>
    </row>
    <row r="3" spans="1:10" ht="15" customHeight="1">
      <c r="A3" s="54"/>
      <c r="B3" s="61" t="s">
        <v>23</v>
      </c>
      <c r="C3" s="121"/>
      <c r="D3" s="122"/>
      <c r="E3" s="367"/>
      <c r="F3" s="62" t="s">
        <v>18</v>
      </c>
      <c r="G3" s="63">
        <f>COUNTIF(G$8:G1997,"F")</f>
        <v>1</v>
      </c>
      <c r="H3" s="63">
        <f>COUNTIF(H$8:H1997,"F")</f>
        <v>0</v>
      </c>
      <c r="I3" s="65">
        <f>SUM(I$8:I1997)</f>
        <v>2</v>
      </c>
      <c r="J3" s="369"/>
    </row>
    <row r="4" spans="1:10" ht="27.6">
      <c r="A4" s="94" t="s">
        <v>101</v>
      </c>
      <c r="B4" s="81"/>
      <c r="C4" s="373" t="s">
        <v>56</v>
      </c>
      <c r="D4" s="375" t="s">
        <v>57</v>
      </c>
      <c r="E4" s="376"/>
      <c r="F4" s="377"/>
      <c r="G4" s="104"/>
      <c r="H4" s="105"/>
      <c r="I4" s="105"/>
      <c r="J4" s="84"/>
    </row>
    <row r="5" spans="1:10" ht="17.399999999999999">
      <c r="A5" s="106" t="s">
        <v>106</v>
      </c>
      <c r="B5" s="96"/>
      <c r="C5" s="374"/>
      <c r="D5" s="378"/>
      <c r="E5" s="379"/>
      <c r="F5" s="380"/>
      <c r="G5" s="107"/>
      <c r="H5" s="108"/>
      <c r="I5" s="108"/>
      <c r="J5" s="88"/>
    </row>
    <row r="6" spans="1:10">
      <c r="A6" s="370" t="s">
        <v>10</v>
      </c>
      <c r="B6" s="371"/>
      <c r="C6" s="372"/>
      <c r="D6" s="97" t="s">
        <v>96</v>
      </c>
      <c r="E6" s="98" t="s">
        <v>9</v>
      </c>
      <c r="F6" s="381" t="s">
        <v>95</v>
      </c>
      <c r="G6" s="382"/>
      <c r="H6" s="382"/>
      <c r="I6" s="382"/>
      <c r="J6" s="384"/>
    </row>
    <row r="7" spans="1:10" s="69" customFormat="1" ht="27.6">
      <c r="A7" s="67" t="s">
        <v>0</v>
      </c>
      <c r="B7" s="67"/>
      <c r="C7" s="67" t="s">
        <v>2</v>
      </c>
      <c r="D7" s="56" t="s">
        <v>3</v>
      </c>
      <c r="E7" s="67" t="s">
        <v>4</v>
      </c>
      <c r="F7" s="68" t="s">
        <v>67</v>
      </c>
      <c r="G7" s="58" t="s">
        <v>1</v>
      </c>
      <c r="H7" s="58" t="s">
        <v>19</v>
      </c>
      <c r="I7" s="58" t="s">
        <v>20</v>
      </c>
      <c r="J7" s="56" t="s">
        <v>84</v>
      </c>
    </row>
    <row r="8" spans="1:10" ht="55.2">
      <c r="A8" s="99" t="s">
        <v>68</v>
      </c>
      <c r="B8" s="99"/>
      <c r="C8" s="100" t="s">
        <v>58</v>
      </c>
      <c r="D8" s="100" t="s">
        <v>59</v>
      </c>
      <c r="E8" s="100" t="s">
        <v>62</v>
      </c>
      <c r="F8" s="101" t="s">
        <v>109</v>
      </c>
      <c r="G8" s="103" t="s">
        <v>25</v>
      </c>
      <c r="H8" s="103" t="s">
        <v>24</v>
      </c>
      <c r="I8" s="70">
        <v>2</v>
      </c>
      <c r="J8" s="99"/>
    </row>
    <row r="9" spans="1:10" ht="55.2">
      <c r="A9" s="99" t="s">
        <v>69</v>
      </c>
      <c r="B9" s="99"/>
      <c r="C9" s="100" t="s">
        <v>60</v>
      </c>
      <c r="D9" s="100" t="s">
        <v>61</v>
      </c>
      <c r="E9" s="99"/>
      <c r="F9" s="114">
        <v>40344</v>
      </c>
      <c r="G9" s="103" t="s">
        <v>66</v>
      </c>
      <c r="H9" s="103" t="str">
        <f t="shared" ref="H9" si="0">IF(G9&lt;&gt;"f",G9," ")</f>
        <v>PE</v>
      </c>
      <c r="I9" s="70"/>
      <c r="J9" s="115"/>
    </row>
    <row r="10" spans="1:10" ht="16.2">
      <c r="A10" s="109" t="s">
        <v>102</v>
      </c>
      <c r="B10" s="110"/>
      <c r="C10" s="111"/>
      <c r="D10" s="111"/>
      <c r="E10" s="111"/>
      <c r="F10" s="112"/>
      <c r="G10" s="113"/>
      <c r="H10" s="113"/>
      <c r="I10" s="113"/>
      <c r="J10" s="110"/>
    </row>
    <row r="11" spans="1:10" ht="14.4">
      <c r="G11" s="74"/>
      <c r="J11" s="74"/>
    </row>
    <row r="12" spans="1:10" ht="14.4">
      <c r="F12" s="75"/>
      <c r="G12" s="74"/>
      <c r="H12" s="74"/>
      <c r="I12" s="74"/>
      <c r="J12" s="74"/>
    </row>
    <row r="13" spans="1:10" ht="14.4">
      <c r="F13" s="75"/>
      <c r="G13" s="74"/>
      <c r="H13" s="74"/>
      <c r="I13" s="74"/>
      <c r="J13" s="74"/>
    </row>
    <row r="14" spans="1:10" ht="14.4">
      <c r="F14" s="75"/>
      <c r="G14" s="74"/>
      <c r="H14" s="74"/>
      <c r="I14" s="74"/>
      <c r="J14" s="74"/>
    </row>
    <row r="15" spans="1:10" ht="14.4">
      <c r="F15" s="75"/>
      <c r="G15" s="74"/>
      <c r="H15" s="74"/>
      <c r="I15" s="74"/>
      <c r="J15" s="74"/>
    </row>
    <row r="16" spans="1:10" ht="14.4">
      <c r="F16" s="75"/>
      <c r="G16" s="74"/>
      <c r="H16" s="74"/>
      <c r="I16" s="74"/>
      <c r="J16" s="74"/>
    </row>
    <row r="17" spans="6:9" ht="14.4">
      <c r="F17" s="75"/>
      <c r="G17" s="74"/>
      <c r="H17" s="74"/>
      <c r="I17" s="74"/>
    </row>
  </sheetData>
  <sheetProtection sheet="1" objects="1" scenarios="1" selectLockedCells="1" selectUnlockedCells="1"/>
  <mergeCells count="7">
    <mergeCell ref="E2:E3"/>
    <mergeCell ref="J2:J3"/>
    <mergeCell ref="A6:C6"/>
    <mergeCell ref="C4:C5"/>
    <mergeCell ref="D4:F5"/>
    <mergeCell ref="F6:J6"/>
    <mergeCell ref="D1:D2"/>
  </mergeCells>
  <dataValidations count="1">
    <dataValidation type="list" allowBlank="1" showInputMessage="1" showErrorMessage="1" sqref="G8:H9">
      <formula1>"P, PE, F"</formula1>
    </dataValidation>
  </dataValidations>
  <printOptions gridLines="1"/>
  <pageMargins left="0.4" right="0.25" top="0.75" bottom="0.75" header="0.3" footer="0.3"/>
  <pageSetup scale="76" fitToHeight="0" orientation="landscape" r:id="rId1"/>
  <headerFooter>
    <oddHeader>&amp;C&amp;"-,Bold"&amp;12&amp;F
&amp;11&amp;A</oddHeader>
    <oddFooter>&amp;L&amp;8&amp;F
Sheet: &amp;A&amp;C&amp;8Page &amp;P of &amp;N&amp;R&amp;8&amp;D</oddFooter>
  </headerFooter>
  <legacyDrawing r:id="rId2"/>
</worksheet>
</file>

<file path=xl/worksheets/sheet4.xml><?xml version="1.0" encoding="utf-8"?>
<worksheet xmlns="http://schemas.openxmlformats.org/spreadsheetml/2006/main" xmlns:r="http://schemas.openxmlformats.org/officeDocument/2006/relationships">
  <sheetPr>
    <tabColor rgb="FFFF0000"/>
    <pageSetUpPr fitToPage="1"/>
  </sheetPr>
  <dimension ref="A1:O23"/>
  <sheetViews>
    <sheetView zoomScale="75" zoomScaleNormal="75" workbookViewId="0">
      <pane ySplit="7" topLeftCell="A8" activePane="bottomLeft" state="frozen"/>
      <selection activeCell="D15" sqref="D15"/>
      <selection pane="bottomLeft" activeCell="H3" sqref="H3"/>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COUNTIF(B$8:B1999,"y")</f>
        <v>2</v>
      </c>
      <c r="F2" s="165" t="s">
        <v>17</v>
      </c>
      <c r="G2" s="166">
        <f>COUNTIF(G$8:G1999,"P")+COUNTIF(G$8:G1999,"PE")</f>
        <v>0</v>
      </c>
      <c r="H2" s="166">
        <f>COUNTIF(H$8:H1999,"P")+COUNTIF(H$8:H1999,"PE")</f>
        <v>0</v>
      </c>
      <c r="I2" s="167"/>
      <c r="J2" s="325"/>
    </row>
    <row r="3" spans="1:15" s="151" customFormat="1" ht="15" customHeight="1">
      <c r="A3" s="222" t="s">
        <v>154</v>
      </c>
      <c r="B3" s="158" t="s">
        <v>23</v>
      </c>
      <c r="C3" s="234" t="s">
        <v>278</v>
      </c>
      <c r="D3" s="160"/>
      <c r="E3" s="324"/>
      <c r="F3" s="165" t="s">
        <v>18</v>
      </c>
      <c r="G3" s="166">
        <f>COUNTIF(G$8:G1999,"F")</f>
        <v>2</v>
      </c>
      <c r="H3" s="166">
        <f>COUNTIF(H$8:H1999,"F")</f>
        <v>0</v>
      </c>
      <c r="I3" s="166">
        <f>SUM(I$8:I1999)</f>
        <v>0</v>
      </c>
      <c r="J3" s="326"/>
    </row>
    <row r="4" spans="1:15" s="151" customFormat="1">
      <c r="A4" s="169" t="s">
        <v>148</v>
      </c>
      <c r="B4" s="170"/>
      <c r="C4" s="327" t="s">
        <v>56</v>
      </c>
      <c r="D4" s="329" t="s">
        <v>168</v>
      </c>
      <c r="E4" s="330"/>
      <c r="F4" s="331"/>
      <c r="G4" s="171"/>
      <c r="H4" s="172"/>
      <c r="I4" s="172"/>
      <c r="J4" s="173"/>
    </row>
    <row r="5" spans="1:15" s="151" customFormat="1" ht="17.399999999999999">
      <c r="A5" s="174">
        <v>1</v>
      </c>
      <c r="B5" s="175"/>
      <c r="C5" s="328"/>
      <c r="D5" s="332"/>
      <c r="E5" s="333"/>
      <c r="F5" s="334"/>
      <c r="G5" s="176"/>
      <c r="H5" s="177"/>
      <c r="I5" s="177"/>
      <c r="J5" s="178"/>
    </row>
    <row r="6" spans="1:15" s="151" customFormat="1" ht="14.4">
      <c r="A6" s="335" t="s">
        <v>10</v>
      </c>
      <c r="B6" s="336"/>
      <c r="C6" s="337"/>
      <c r="D6" s="232" t="s">
        <v>274</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159</v>
      </c>
      <c r="D8" s="322"/>
      <c r="E8" s="323"/>
      <c r="F8" s="228">
        <v>40735</v>
      </c>
      <c r="G8" s="186" t="s">
        <v>25</v>
      </c>
      <c r="H8" s="186" t="str">
        <f t="shared" ref="H8" si="0">IF(G8&lt;&gt;"f",G8," ")</f>
        <v xml:space="preserve"> </v>
      </c>
      <c r="I8" s="187"/>
      <c r="J8" s="235">
        <v>2384</v>
      </c>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t="s">
        <v>91</v>
      </c>
      <c r="F10" s="194"/>
      <c r="G10" s="195"/>
      <c r="H10" s="195"/>
      <c r="I10" s="196"/>
      <c r="J10" s="197"/>
      <c r="M10" s="226"/>
      <c r="N10" s="226"/>
      <c r="O10" s="226"/>
    </row>
    <row r="11" spans="1:15" s="151" customFormat="1" ht="104.4" customHeight="1">
      <c r="A11" s="189" t="s">
        <v>47</v>
      </c>
      <c r="B11" s="149"/>
      <c r="C11" s="156" t="s">
        <v>281</v>
      </c>
      <c r="D11" s="156" t="s">
        <v>162</v>
      </c>
      <c r="E11" s="156" t="s">
        <v>282</v>
      </c>
      <c r="F11" s="198"/>
      <c r="G11" s="199"/>
      <c r="H11" s="199"/>
      <c r="I11" s="200"/>
      <c r="J11" s="201"/>
      <c r="M11" s="226"/>
      <c r="N11" s="226"/>
      <c r="O11" s="226"/>
    </row>
    <row r="12" spans="1:15" s="151" customFormat="1" ht="82.8">
      <c r="A12" s="189" t="s">
        <v>163</v>
      </c>
      <c r="B12" s="149"/>
      <c r="C12" s="156" t="s">
        <v>191</v>
      </c>
      <c r="D12" s="156" t="s">
        <v>190</v>
      </c>
      <c r="E12" s="156" t="s">
        <v>91</v>
      </c>
      <c r="F12" s="198"/>
      <c r="G12" s="199"/>
      <c r="H12" s="199"/>
      <c r="I12" s="200"/>
      <c r="J12" s="201"/>
      <c r="M12" s="226"/>
      <c r="N12" s="226"/>
      <c r="O12" s="226"/>
    </row>
    <row r="13" spans="1:15" s="183" customFormat="1" ht="45" customHeight="1">
      <c r="A13" s="184" t="s">
        <v>104</v>
      </c>
      <c r="B13" s="149" t="str">
        <f>IF(C13&gt;" ","y"," ")</f>
        <v>y</v>
      </c>
      <c r="C13" s="322" t="s">
        <v>166</v>
      </c>
      <c r="D13" s="322"/>
      <c r="E13" s="323"/>
      <c r="F13" s="229">
        <v>40735</v>
      </c>
      <c r="G13" s="186" t="s">
        <v>25</v>
      </c>
      <c r="H13" s="186" t="str">
        <f t="shared" ref="H13" si="1">IF(G13&lt;&gt;"f",G13," ")</f>
        <v xml:space="preserve"> </v>
      </c>
      <c r="I13" s="187"/>
      <c r="J13" s="235">
        <v>2384</v>
      </c>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27.6">
      <c r="A15" s="189" t="s">
        <v>46</v>
      </c>
      <c r="B15" s="149"/>
      <c r="C15" s="156" t="s">
        <v>170</v>
      </c>
      <c r="D15" s="156" t="s">
        <v>161</v>
      </c>
      <c r="E15" s="156" t="s">
        <v>91</v>
      </c>
      <c r="F15" s="194"/>
      <c r="G15" s="195"/>
      <c r="H15" s="195"/>
      <c r="I15" s="196"/>
      <c r="J15" s="197"/>
      <c r="M15" s="226"/>
      <c r="N15" s="226"/>
      <c r="O15" s="226"/>
    </row>
    <row r="16" spans="1:15" s="151" customFormat="1" ht="69">
      <c r="A16" s="189" t="s">
        <v>47</v>
      </c>
      <c r="B16" s="149"/>
      <c r="C16" s="156" t="s">
        <v>167</v>
      </c>
      <c r="D16" s="156" t="s">
        <v>162</v>
      </c>
      <c r="E16" s="156" t="s">
        <v>283</v>
      </c>
      <c r="F16" s="198"/>
      <c r="G16" s="199"/>
      <c r="H16" s="199"/>
      <c r="I16" s="200"/>
      <c r="J16" s="201"/>
      <c r="M16" s="226"/>
      <c r="N16" s="226"/>
      <c r="O16" s="226"/>
    </row>
    <row r="17" spans="1:15" s="151" customFormat="1" ht="69">
      <c r="A17" s="189" t="s">
        <v>163</v>
      </c>
      <c r="B17" s="149"/>
      <c r="C17" s="156" t="s">
        <v>192</v>
      </c>
      <c r="D17" s="156" t="s">
        <v>190</v>
      </c>
      <c r="E17" s="156" t="s">
        <v>91</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30">
        <v>2260512</v>
      </c>
      <c r="D21" s="230">
        <v>500</v>
      </c>
      <c r="E21" s="230" t="s">
        <v>275</v>
      </c>
    </row>
    <row r="22" spans="1:15">
      <c r="C22" s="230">
        <v>2260512</v>
      </c>
      <c r="D22" s="230">
        <v>4000</v>
      </c>
      <c r="E22" s="230" t="s">
        <v>279</v>
      </c>
    </row>
    <row r="23" spans="1:15">
      <c r="C23" s="230">
        <v>2260512</v>
      </c>
      <c r="D23" s="230">
        <v>1</v>
      </c>
      <c r="E23" s="230" t="s">
        <v>280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O28"/>
  <sheetViews>
    <sheetView zoomScale="75" zoomScaleNormal="75" workbookViewId="0">
      <pane ySplit="7" topLeftCell="A8" activePane="bottomLeft" state="frozen"/>
      <selection activeCell="D15" sqref="D15"/>
      <selection pane="bottomLeft" activeCell="H3" sqref="H3"/>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COUNTIF(B$8:B2005,"y")</f>
        <v>2</v>
      </c>
      <c r="F2" s="165" t="s">
        <v>17</v>
      </c>
      <c r="G2" s="166">
        <f>COUNTIF(G$8:G2005,"P")+COUNTIF(G$8:G2005,"PE")</f>
        <v>2</v>
      </c>
      <c r="H2" s="166">
        <f>COUNTIF(H$8:H2005,"P")+COUNTIF(H$8:H2005,"PE")</f>
        <v>2</v>
      </c>
      <c r="I2" s="167"/>
      <c r="J2" s="325"/>
    </row>
    <row r="3" spans="1:15" s="151" customFormat="1" ht="15" customHeight="1">
      <c r="A3" s="222" t="s">
        <v>154</v>
      </c>
      <c r="B3" s="158" t="s">
        <v>23</v>
      </c>
      <c r="C3" s="234" t="s">
        <v>278</v>
      </c>
      <c r="D3" s="160"/>
      <c r="E3" s="324"/>
      <c r="F3" s="165" t="s">
        <v>18</v>
      </c>
      <c r="G3" s="166">
        <f>COUNTIF(G$8:G2005,"F")</f>
        <v>0</v>
      </c>
      <c r="H3" s="166">
        <f>COUNTIF(H$8:H2005,"F")</f>
        <v>0</v>
      </c>
      <c r="I3" s="166">
        <f>SUM(I$8:I2005)</f>
        <v>0</v>
      </c>
      <c r="J3" s="326"/>
    </row>
    <row r="4" spans="1:15" s="151" customFormat="1">
      <c r="A4" s="169" t="s">
        <v>148</v>
      </c>
      <c r="B4" s="170"/>
      <c r="C4" s="327" t="s">
        <v>56</v>
      </c>
      <c r="D4" s="329" t="s">
        <v>173</v>
      </c>
      <c r="E4" s="330"/>
      <c r="F4" s="331"/>
      <c r="G4" s="171"/>
      <c r="H4" s="172"/>
      <c r="I4" s="172"/>
      <c r="J4" s="173"/>
    </row>
    <row r="5" spans="1:15" s="151" customFormat="1" ht="17.399999999999999">
      <c r="A5" s="174">
        <v>4</v>
      </c>
      <c r="B5" s="175"/>
      <c r="C5" s="328"/>
      <c r="D5" s="332"/>
      <c r="E5" s="333"/>
      <c r="F5" s="334"/>
      <c r="G5" s="176"/>
      <c r="H5" s="177"/>
      <c r="I5" s="177"/>
      <c r="J5" s="178"/>
    </row>
    <row r="6" spans="1:15" s="151" customFormat="1" ht="14.4">
      <c r="A6" s="335" t="s">
        <v>10</v>
      </c>
      <c r="B6" s="336"/>
      <c r="C6" s="337"/>
      <c r="D6" s="232" t="s">
        <v>274</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172</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286</v>
      </c>
      <c r="D10" s="156" t="s">
        <v>161</v>
      </c>
      <c r="E10" s="156" t="s">
        <v>288</v>
      </c>
      <c r="F10" s="194"/>
      <c r="G10" s="195"/>
      <c r="H10" s="195"/>
      <c r="I10" s="196"/>
      <c r="J10" s="197"/>
      <c r="M10" s="226"/>
      <c r="N10" s="226"/>
      <c r="O10" s="226"/>
    </row>
    <row r="11" spans="1:15" s="151" customFormat="1" ht="30.75" customHeight="1">
      <c r="A11" s="189">
        <v>2.2000000000000002</v>
      </c>
      <c r="B11" s="149"/>
      <c r="C11" s="156" t="s">
        <v>174</v>
      </c>
      <c r="D11" s="156" t="s">
        <v>175</v>
      </c>
      <c r="E11" s="156" t="s">
        <v>288</v>
      </c>
      <c r="F11" s="194"/>
      <c r="G11" s="195"/>
      <c r="H11" s="195"/>
      <c r="I11" s="196"/>
      <c r="J11" s="197"/>
      <c r="M11" s="226"/>
      <c r="N11" s="226"/>
      <c r="O11" s="226"/>
    </row>
    <row r="12" spans="1:15" s="151" customFormat="1" ht="69">
      <c r="A12" s="189" t="s">
        <v>47</v>
      </c>
      <c r="B12" s="149"/>
      <c r="C12" s="156" t="s">
        <v>289</v>
      </c>
      <c r="D12" s="156" t="s">
        <v>162</v>
      </c>
      <c r="E12" s="156" t="s">
        <v>288</v>
      </c>
      <c r="F12" s="198"/>
      <c r="G12" s="199"/>
      <c r="H12" s="199"/>
      <c r="I12" s="200"/>
      <c r="J12" s="201"/>
      <c r="M12" s="226"/>
      <c r="N12" s="226"/>
      <c r="O12" s="226"/>
    </row>
    <row r="13" spans="1:15" s="151" customFormat="1" ht="69">
      <c r="A13" s="189" t="s">
        <v>163</v>
      </c>
      <c r="B13" s="149"/>
      <c r="C13" s="156" t="s">
        <v>291</v>
      </c>
      <c r="D13" s="156" t="s">
        <v>190</v>
      </c>
      <c r="E13" s="156" t="s">
        <v>290</v>
      </c>
      <c r="F13" s="198"/>
      <c r="G13" s="199"/>
      <c r="H13" s="199"/>
      <c r="I13" s="200"/>
      <c r="J13" s="201"/>
      <c r="M13" s="226"/>
      <c r="N13" s="226"/>
      <c r="O13" s="226"/>
    </row>
    <row r="14" spans="1:15" s="183" customFormat="1" ht="45" customHeight="1">
      <c r="A14" s="184" t="s">
        <v>104</v>
      </c>
      <c r="B14" s="149" t="str">
        <f>IF(C14&gt;" ","y"," ")</f>
        <v>y</v>
      </c>
      <c r="C14" s="322" t="s">
        <v>171</v>
      </c>
      <c r="D14" s="322"/>
      <c r="E14" s="323"/>
      <c r="F14" s="229">
        <v>40735</v>
      </c>
      <c r="G14" s="186" t="s">
        <v>24</v>
      </c>
      <c r="H14" s="186" t="str">
        <f t="shared" ref="H14" si="1">IF(G14&lt;&gt;"f",G14," ")</f>
        <v>P</v>
      </c>
      <c r="I14" s="187"/>
      <c r="J14" s="188"/>
      <c r="M14" s="226"/>
      <c r="N14" s="226"/>
      <c r="O14" s="226"/>
    </row>
    <row r="15" spans="1:15" s="151" customFormat="1" ht="55.2">
      <c r="A15" s="189" t="s">
        <v>45</v>
      </c>
      <c r="B15" s="149"/>
      <c r="C15" s="156" t="s">
        <v>214</v>
      </c>
      <c r="D15" s="156" t="s">
        <v>160</v>
      </c>
      <c r="E15" s="156" t="s">
        <v>160</v>
      </c>
      <c r="F15" s="190"/>
      <c r="G15" s="191"/>
      <c r="H15" s="191"/>
      <c r="I15" s="192"/>
      <c r="J15" s="193"/>
      <c r="M15" s="226"/>
      <c r="N15" s="226"/>
      <c r="O15" s="226"/>
    </row>
    <row r="16" spans="1:15" s="151" customFormat="1" ht="27.6">
      <c r="A16" s="189" t="s">
        <v>46</v>
      </c>
      <c r="B16" s="149"/>
      <c r="C16" s="156" t="s">
        <v>170</v>
      </c>
      <c r="D16" s="156" t="s">
        <v>161</v>
      </c>
      <c r="E16" s="156" t="s">
        <v>288</v>
      </c>
      <c r="F16" s="194"/>
      <c r="G16" s="195"/>
      <c r="H16" s="195"/>
      <c r="I16" s="196"/>
      <c r="J16" s="197"/>
      <c r="M16" s="226"/>
      <c r="N16" s="226"/>
      <c r="O16" s="226"/>
    </row>
    <row r="17" spans="1:15" s="151" customFormat="1" ht="30.75" customHeight="1">
      <c r="A17" s="189">
        <v>2.2000000000000002</v>
      </c>
      <c r="B17" s="149"/>
      <c r="C17" s="156" t="s">
        <v>174</v>
      </c>
      <c r="D17" s="156" t="s">
        <v>175</v>
      </c>
      <c r="E17" s="156" t="s">
        <v>288</v>
      </c>
      <c r="F17" s="194"/>
      <c r="G17" s="195"/>
      <c r="H17" s="195"/>
      <c r="I17" s="196"/>
      <c r="J17" s="197"/>
      <c r="M17" s="226"/>
      <c r="N17" s="226"/>
      <c r="O17" s="226"/>
    </row>
    <row r="18" spans="1:15" s="151" customFormat="1" ht="69">
      <c r="A18" s="189" t="s">
        <v>47</v>
      </c>
      <c r="B18" s="149"/>
      <c r="C18" s="156" t="s">
        <v>167</v>
      </c>
      <c r="D18" s="156" t="s">
        <v>162</v>
      </c>
      <c r="E18" s="156" t="s">
        <v>288</v>
      </c>
      <c r="F18" s="198"/>
      <c r="G18" s="199"/>
      <c r="H18" s="199"/>
      <c r="I18" s="200"/>
      <c r="J18" s="201"/>
      <c r="M18" s="226"/>
      <c r="N18" s="226"/>
      <c r="O18" s="226"/>
    </row>
    <row r="19" spans="1:15" s="151" customFormat="1" ht="69">
      <c r="A19" s="189" t="s">
        <v>163</v>
      </c>
      <c r="B19" s="149"/>
      <c r="C19" s="156" t="s">
        <v>192</v>
      </c>
      <c r="D19" s="156" t="s">
        <v>190</v>
      </c>
      <c r="E19" s="156" t="s">
        <v>290</v>
      </c>
      <c r="F19" s="198"/>
      <c r="G19" s="199"/>
      <c r="H19" s="199"/>
      <c r="I19" s="200"/>
      <c r="J19" s="201"/>
      <c r="M19" s="226"/>
      <c r="N19" s="226"/>
      <c r="O19" s="226"/>
    </row>
    <row r="20" spans="1:15" s="183" customFormat="1" ht="45" customHeight="1">
      <c r="A20" s="184" t="s">
        <v>105</v>
      </c>
      <c r="B20" s="149" t="str">
        <f>IF(C20&gt;" ","y"," ")</f>
        <v xml:space="preserve"> </v>
      </c>
      <c r="C20" s="341"/>
      <c r="D20" s="341"/>
      <c r="E20" s="342"/>
      <c r="F20" s="202"/>
      <c r="G20" s="186"/>
      <c r="H20" s="186">
        <f t="shared" ref="H20" si="2">IF(G20&lt;&gt;"f",G20," ")</f>
        <v>0</v>
      </c>
      <c r="I20" s="187"/>
      <c r="J20" s="188"/>
      <c r="M20" s="226"/>
      <c r="N20" s="226"/>
      <c r="O20" s="226"/>
    </row>
    <row r="21" spans="1:15" s="151" customFormat="1" ht="14.4">
      <c r="A21" s="189" t="s">
        <v>45</v>
      </c>
      <c r="B21" s="149"/>
      <c r="C21" s="156"/>
      <c r="D21" s="156"/>
      <c r="E21" s="156"/>
      <c r="F21" s="190"/>
      <c r="G21" s="191"/>
      <c r="H21" s="191"/>
      <c r="I21" s="192"/>
      <c r="J21" s="193"/>
      <c r="M21" s="226"/>
      <c r="N21" s="226"/>
      <c r="O21" s="226"/>
    </row>
    <row r="22" spans="1:15" s="151" customFormat="1" ht="14.4">
      <c r="A22" s="189" t="s">
        <v>46</v>
      </c>
      <c r="B22" s="149"/>
      <c r="C22" s="156"/>
      <c r="D22" s="156"/>
      <c r="E22" s="156"/>
      <c r="F22" s="194"/>
      <c r="G22" s="195"/>
      <c r="H22" s="195"/>
      <c r="I22" s="196"/>
      <c r="J22" s="197"/>
      <c r="M22" s="226"/>
      <c r="N22" s="226"/>
      <c r="O22" s="226"/>
    </row>
    <row r="23" spans="1:15" s="151" customFormat="1" ht="14.4">
      <c r="A23" s="189" t="s">
        <v>47</v>
      </c>
      <c r="B23" s="149"/>
      <c r="C23" s="156"/>
      <c r="D23" s="156"/>
      <c r="E23" s="156"/>
      <c r="F23" s="198"/>
      <c r="G23" s="199"/>
      <c r="H23" s="199"/>
      <c r="I23" s="200"/>
      <c r="J23" s="201"/>
      <c r="M23" s="226"/>
      <c r="N23" s="226"/>
      <c r="O23" s="226"/>
    </row>
    <row r="24" spans="1:15" s="151" customFormat="1" ht="15.6">
      <c r="A24" s="152" t="s">
        <v>136</v>
      </c>
      <c r="B24" s="154"/>
      <c r="C24" s="203"/>
      <c r="D24" s="203"/>
      <c r="E24" s="203"/>
      <c r="F24" s="204"/>
      <c r="G24" s="205"/>
      <c r="H24" s="205"/>
      <c r="I24" s="205"/>
      <c r="J24" s="154"/>
      <c r="M24" s="226"/>
      <c r="N24" s="226"/>
      <c r="O24" s="226"/>
    </row>
    <row r="25" spans="1:15" ht="14.4">
      <c r="G25" s="208"/>
      <c r="M25" s="226"/>
      <c r="N25" s="226"/>
      <c r="O25" s="226"/>
    </row>
    <row r="26" spans="1:15" ht="14.4">
      <c r="C26" s="221" t="s">
        <v>151</v>
      </c>
      <c r="D26" s="221" t="s">
        <v>152</v>
      </c>
      <c r="E26" s="221" t="s">
        <v>153</v>
      </c>
      <c r="M26"/>
      <c r="N26"/>
      <c r="O26"/>
    </row>
    <row r="27" spans="1:15">
      <c r="C27" s="206">
        <v>5221660</v>
      </c>
      <c r="D27" s="206">
        <v>4</v>
      </c>
      <c r="E27" s="206" t="s">
        <v>292</v>
      </c>
    </row>
    <row r="28" spans="1:15">
      <c r="C28" s="206">
        <v>5221660</v>
      </c>
      <c r="D28" s="206">
        <v>1</v>
      </c>
      <c r="E28" s="206" t="s">
        <v>287</v>
      </c>
    </row>
  </sheetData>
  <sheetProtection formatCells="0" formatColumns="0" formatRows="0" insertColumns="0" insertRows="0" deleteColumns="0" deleteRows="0" selectLockedCells="1"/>
  <mergeCells count="9">
    <mergeCell ref="C8:E8"/>
    <mergeCell ref="C14:E14"/>
    <mergeCell ref="C20:E20"/>
    <mergeCell ref="E2:E3"/>
    <mergeCell ref="J2:J3"/>
    <mergeCell ref="C4:C5"/>
    <mergeCell ref="D4:F5"/>
    <mergeCell ref="A6:C6"/>
    <mergeCell ref="F6:J6"/>
  </mergeCells>
  <dataValidations count="1">
    <dataValidation type="list" allowBlank="1" showInputMessage="1" showErrorMessage="1" sqref="G8:H8 G20:H20 G14:H14">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6.xml><?xml version="1.0" encoding="utf-8"?>
<worksheet xmlns="http://schemas.openxmlformats.org/spreadsheetml/2006/main" xmlns:r="http://schemas.openxmlformats.org/officeDocument/2006/relationships">
  <sheetPr>
    <tabColor rgb="FF7030A0"/>
    <pageSetUpPr fitToPage="1"/>
  </sheetPr>
  <dimension ref="A1:O25"/>
  <sheetViews>
    <sheetView zoomScale="75" zoomScaleNormal="75" workbookViewId="0">
      <pane ySplit="7" topLeftCell="A8" activePane="bottomLeft" state="frozen"/>
      <selection activeCell="D15" sqref="D15"/>
      <selection pane="bottomLeft" activeCell="D6" sqref="D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COUNTIF(B$8:B2001,"y")</f>
        <v>2</v>
      </c>
      <c r="F2" s="165" t="s">
        <v>17</v>
      </c>
      <c r="G2" s="166">
        <f>COUNTIF(G$8:G2001,"P")+COUNTIF(G$8:G2001,"PE")</f>
        <v>2</v>
      </c>
      <c r="H2" s="166">
        <f>COUNTIF(H$8:H2001,"P")+COUNTIF(H$8:H2001,"PE")</f>
        <v>2</v>
      </c>
      <c r="I2" s="167"/>
      <c r="J2" s="325"/>
    </row>
    <row r="3" spans="1:15" s="151" customFormat="1" ht="15" customHeight="1">
      <c r="A3" s="222" t="s">
        <v>154</v>
      </c>
      <c r="B3" s="158" t="s">
        <v>23</v>
      </c>
      <c r="C3" s="234" t="s">
        <v>317</v>
      </c>
      <c r="D3" s="160"/>
      <c r="E3" s="324"/>
      <c r="F3" s="165" t="s">
        <v>18</v>
      </c>
      <c r="G3" s="166">
        <f>COUNTIF(G$8:G2001,"F")</f>
        <v>0</v>
      </c>
      <c r="H3" s="166">
        <f>COUNTIF(H$8:H2001,"F")</f>
        <v>0</v>
      </c>
      <c r="I3" s="166">
        <f>SUM(I$8:I2001)</f>
        <v>0</v>
      </c>
      <c r="J3" s="326"/>
    </row>
    <row r="4" spans="1:15" s="151" customFormat="1">
      <c r="A4" s="169" t="s">
        <v>148</v>
      </c>
      <c r="B4" s="170"/>
      <c r="C4" s="327" t="s">
        <v>56</v>
      </c>
      <c r="D4" s="329" t="s">
        <v>176</v>
      </c>
      <c r="E4" s="330"/>
      <c r="F4" s="331"/>
      <c r="G4" s="171"/>
      <c r="H4" s="172"/>
      <c r="I4" s="172"/>
      <c r="J4" s="173"/>
    </row>
    <row r="5" spans="1:15" s="151" customFormat="1" ht="17.399999999999999">
      <c r="A5" s="174">
        <v>5</v>
      </c>
      <c r="B5" s="175"/>
      <c r="C5" s="328"/>
      <c r="D5" s="332"/>
      <c r="E5" s="333"/>
      <c r="F5" s="334"/>
      <c r="G5" s="176"/>
      <c r="H5" s="177"/>
      <c r="I5" s="177"/>
      <c r="J5" s="178"/>
    </row>
    <row r="6" spans="1:15" s="151" customFormat="1" ht="14.4">
      <c r="A6" s="335" t="s">
        <v>10</v>
      </c>
      <c r="B6" s="336"/>
      <c r="C6" s="337"/>
      <c r="D6" s="232" t="s">
        <v>318</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178</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286</v>
      </c>
      <c r="D10" s="156" t="s">
        <v>161</v>
      </c>
      <c r="E10" s="156" t="s">
        <v>288</v>
      </c>
      <c r="F10" s="194"/>
      <c r="G10" s="195"/>
      <c r="H10" s="195"/>
      <c r="I10" s="196"/>
      <c r="J10" s="197"/>
      <c r="M10" s="226"/>
      <c r="N10" s="226"/>
      <c r="O10" s="226"/>
    </row>
    <row r="11" spans="1:15" s="151" customFormat="1" ht="30.75" customHeight="1">
      <c r="A11" s="189">
        <v>2.2000000000000002</v>
      </c>
      <c r="B11" s="149"/>
      <c r="C11" s="156" t="s">
        <v>174</v>
      </c>
      <c r="D11" s="156" t="s">
        <v>175</v>
      </c>
      <c r="E11" s="156" t="s">
        <v>288</v>
      </c>
      <c r="F11" s="194"/>
      <c r="G11" s="195"/>
      <c r="H11" s="195"/>
      <c r="I11" s="196"/>
      <c r="J11" s="197"/>
      <c r="M11" s="226"/>
      <c r="N11" s="226"/>
      <c r="O11" s="226"/>
    </row>
    <row r="12" spans="1:15" s="151" customFormat="1" ht="69">
      <c r="A12" s="189" t="s">
        <v>47</v>
      </c>
      <c r="B12" s="149"/>
      <c r="C12" s="156" t="s">
        <v>289</v>
      </c>
      <c r="D12" s="156" t="s">
        <v>162</v>
      </c>
      <c r="E12" s="156" t="s">
        <v>288</v>
      </c>
      <c r="F12" s="198"/>
      <c r="G12" s="199"/>
      <c r="H12" s="199"/>
      <c r="I12" s="200"/>
      <c r="J12" s="201"/>
      <c r="M12" s="226"/>
      <c r="N12" s="226"/>
      <c r="O12" s="226"/>
    </row>
    <row r="13" spans="1:15" s="151" customFormat="1" ht="69">
      <c r="A13" s="189" t="s">
        <v>163</v>
      </c>
      <c r="B13" s="149"/>
      <c r="C13" s="156" t="s">
        <v>296</v>
      </c>
      <c r="D13" s="156" t="s">
        <v>190</v>
      </c>
      <c r="E13" s="156" t="s">
        <v>288</v>
      </c>
      <c r="F13" s="198"/>
      <c r="G13" s="199"/>
      <c r="H13" s="199"/>
      <c r="I13" s="200"/>
      <c r="J13" s="201"/>
      <c r="M13" s="226"/>
      <c r="N13" s="226"/>
      <c r="O13" s="226"/>
    </row>
    <row r="14" spans="1:15" s="183" customFormat="1" ht="45" customHeight="1">
      <c r="A14" s="184" t="s">
        <v>104</v>
      </c>
      <c r="B14" s="149" t="str">
        <f>IF(C14&gt;" ","y"," ")</f>
        <v>y</v>
      </c>
      <c r="C14" s="322" t="s">
        <v>177</v>
      </c>
      <c r="D14" s="322"/>
      <c r="E14" s="323"/>
      <c r="F14" s="229">
        <v>40736</v>
      </c>
      <c r="G14" s="186" t="s">
        <v>24</v>
      </c>
      <c r="H14" s="186" t="str">
        <f t="shared" ref="H14" si="1">IF(G14&lt;&gt;"f",G14," ")</f>
        <v>P</v>
      </c>
      <c r="I14" s="187"/>
      <c r="J14" s="188"/>
      <c r="M14" s="226"/>
      <c r="N14" s="226"/>
      <c r="O14" s="226"/>
    </row>
    <row r="15" spans="1:15" s="151" customFormat="1" ht="55.2">
      <c r="A15" s="189" t="s">
        <v>45</v>
      </c>
      <c r="B15" s="149"/>
      <c r="C15" s="156" t="s">
        <v>214</v>
      </c>
      <c r="D15" s="156" t="s">
        <v>160</v>
      </c>
      <c r="E15" s="156" t="s">
        <v>160</v>
      </c>
      <c r="F15" s="190"/>
      <c r="G15" s="191"/>
      <c r="H15" s="191"/>
      <c r="I15" s="192"/>
      <c r="J15" s="193"/>
      <c r="M15" s="226"/>
      <c r="N15" s="226"/>
      <c r="O15" s="226"/>
    </row>
    <row r="16" spans="1:15" s="151" customFormat="1" ht="27.6">
      <c r="A16" s="189" t="s">
        <v>46</v>
      </c>
      <c r="B16" s="149"/>
      <c r="C16" s="156" t="s">
        <v>170</v>
      </c>
      <c r="D16" s="156" t="s">
        <v>161</v>
      </c>
      <c r="E16" s="156" t="s">
        <v>288</v>
      </c>
      <c r="F16" s="194"/>
      <c r="G16" s="195"/>
      <c r="H16" s="195"/>
      <c r="I16" s="196"/>
      <c r="J16" s="197"/>
      <c r="M16" s="226"/>
      <c r="N16" s="226"/>
      <c r="O16" s="226"/>
    </row>
    <row r="17" spans="1:15" s="151" customFormat="1" ht="30.75" customHeight="1">
      <c r="A17" s="189">
        <v>2.2000000000000002</v>
      </c>
      <c r="B17" s="149"/>
      <c r="C17" s="156" t="s">
        <v>174</v>
      </c>
      <c r="D17" s="156" t="s">
        <v>175</v>
      </c>
      <c r="E17" s="156" t="s">
        <v>288</v>
      </c>
      <c r="F17" s="194"/>
      <c r="G17" s="195"/>
      <c r="H17" s="195"/>
      <c r="I17" s="196"/>
      <c r="J17" s="197"/>
      <c r="M17" s="226"/>
      <c r="N17" s="226"/>
      <c r="O17" s="226"/>
    </row>
    <row r="18" spans="1:15" s="151" customFormat="1" ht="69">
      <c r="A18" s="189" t="s">
        <v>47</v>
      </c>
      <c r="B18" s="149"/>
      <c r="C18" s="156" t="s">
        <v>167</v>
      </c>
      <c r="D18" s="156" t="s">
        <v>162</v>
      </c>
      <c r="E18" s="156" t="s">
        <v>288</v>
      </c>
      <c r="F18" s="198"/>
      <c r="G18" s="199"/>
      <c r="H18" s="199"/>
      <c r="I18" s="200"/>
      <c r="J18" s="201"/>
      <c r="M18" s="226"/>
      <c r="N18" s="226"/>
      <c r="O18" s="226"/>
    </row>
    <row r="19" spans="1:15" s="151" customFormat="1" ht="69">
      <c r="A19" s="189" t="s">
        <v>163</v>
      </c>
      <c r="B19" s="149"/>
      <c r="C19" s="156" t="s">
        <v>192</v>
      </c>
      <c r="D19" s="156" t="s">
        <v>190</v>
      </c>
      <c r="E19" s="156" t="s">
        <v>288</v>
      </c>
      <c r="F19" s="198"/>
      <c r="G19" s="199"/>
      <c r="H19" s="199"/>
      <c r="I19" s="200"/>
      <c r="J19" s="201"/>
      <c r="M19" s="226"/>
      <c r="N19" s="226"/>
      <c r="O19" s="226"/>
    </row>
    <row r="20" spans="1:15" s="151" customFormat="1" ht="15.6">
      <c r="A20" s="152" t="s">
        <v>136</v>
      </c>
      <c r="B20" s="154"/>
      <c r="C20" s="203"/>
      <c r="D20" s="203"/>
      <c r="E20" s="203"/>
      <c r="F20" s="204"/>
      <c r="G20" s="205"/>
      <c r="H20" s="205"/>
      <c r="I20" s="205"/>
      <c r="J20" s="154"/>
      <c r="M20" s="226"/>
      <c r="N20" s="226"/>
      <c r="O20" s="226"/>
    </row>
    <row r="21" spans="1:15" ht="14.4">
      <c r="G21" s="208"/>
      <c r="M21" s="226"/>
      <c r="N21" s="226"/>
      <c r="O21" s="226"/>
    </row>
    <row r="22" spans="1:15" ht="14.4">
      <c r="C22" s="221" t="s">
        <v>151</v>
      </c>
      <c r="D22" s="221" t="s">
        <v>152</v>
      </c>
      <c r="E22" s="221" t="s">
        <v>153</v>
      </c>
      <c r="M22"/>
      <c r="N22"/>
      <c r="O22"/>
    </row>
    <row r="23" spans="1:15">
      <c r="C23" s="206">
        <v>5376544</v>
      </c>
      <c r="D23" s="206">
        <v>1</v>
      </c>
      <c r="E23" s="206" t="s">
        <v>319</v>
      </c>
    </row>
    <row r="24" spans="1:15">
      <c r="C24" s="206">
        <v>5376544</v>
      </c>
      <c r="D24" s="206">
        <v>4</v>
      </c>
      <c r="E24" s="206" t="s">
        <v>320</v>
      </c>
    </row>
    <row r="25" spans="1:15">
      <c r="C25" s="206">
        <v>5376544</v>
      </c>
      <c r="D25" s="206">
        <v>5</v>
      </c>
      <c r="E25" s="206" t="s">
        <v>314</v>
      </c>
    </row>
  </sheetData>
  <sheetProtection formatCells="0" formatColumns="0" formatRows="0" insertColumns="0" insertRows="0" deleteColumns="0" deleteRows="0" selectLockedCells="1"/>
  <mergeCells count="8">
    <mergeCell ref="C8:E8"/>
    <mergeCell ref="C14:E14"/>
    <mergeCell ref="E2:E3"/>
    <mergeCell ref="J2:J3"/>
    <mergeCell ref="C4:C5"/>
    <mergeCell ref="D4:F5"/>
    <mergeCell ref="A6:C6"/>
    <mergeCell ref="F6:J6"/>
  </mergeCells>
  <dataValidations count="1">
    <dataValidation type="list" allowBlank="1" showInputMessage="1" showErrorMessage="1" sqref="G8:H8 G14:H14">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7.xml><?xml version="1.0" encoding="utf-8"?>
<worksheet xmlns="http://schemas.openxmlformats.org/spreadsheetml/2006/main" xmlns:r="http://schemas.openxmlformats.org/officeDocument/2006/relationships">
  <sheetPr>
    <tabColor rgb="FF7030A0"/>
    <pageSetUpPr fitToPage="1"/>
  </sheetPr>
  <dimension ref="A1:O24"/>
  <sheetViews>
    <sheetView zoomScale="75" zoomScaleNormal="75" workbookViewId="0">
      <pane ySplit="7" topLeftCell="A18" activePane="bottomLeft" state="frozen"/>
      <selection activeCell="D15" sqref="D15"/>
      <selection pane="bottomLeft" activeCell="H2" sqref="H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277</v>
      </c>
      <c r="D2" s="160"/>
      <c r="E2" s="324">
        <f>COUNTIF(B$8:B2001,"y")</f>
        <v>2</v>
      </c>
      <c r="F2" s="165" t="s">
        <v>17</v>
      </c>
      <c r="G2" s="166">
        <f>COUNTIF(G$8:G2001,"P")+COUNTIF(G$8:G2001,"PE")</f>
        <v>2</v>
      </c>
      <c r="H2" s="166">
        <f>COUNTIF(H$8:H2001,"P")+COUNTIF(H$8:H2001,"PE")</f>
        <v>2</v>
      </c>
      <c r="I2" s="167"/>
      <c r="J2" s="325"/>
    </row>
    <row r="3" spans="1:15" s="151" customFormat="1" ht="15" customHeight="1">
      <c r="A3" s="222" t="s">
        <v>154</v>
      </c>
      <c r="B3" s="158" t="s">
        <v>23</v>
      </c>
      <c r="C3" s="234" t="s">
        <v>321</v>
      </c>
      <c r="D3" s="160"/>
      <c r="E3" s="324"/>
      <c r="F3" s="165" t="s">
        <v>18</v>
      </c>
      <c r="G3" s="166">
        <f>COUNTIF(G$8:G2001,"F")</f>
        <v>0</v>
      </c>
      <c r="H3" s="166">
        <f>COUNTIF(H$8:H2001,"F")</f>
        <v>0</v>
      </c>
      <c r="I3" s="166">
        <f>SUM(I$8:I2001)</f>
        <v>0</v>
      </c>
      <c r="J3" s="326"/>
    </row>
    <row r="4" spans="1:15" s="151" customFormat="1">
      <c r="A4" s="169" t="s">
        <v>148</v>
      </c>
      <c r="B4" s="170"/>
      <c r="C4" s="327" t="s">
        <v>56</v>
      </c>
      <c r="D4" s="329" t="s">
        <v>180</v>
      </c>
      <c r="E4" s="330"/>
      <c r="F4" s="331"/>
      <c r="G4" s="171"/>
      <c r="H4" s="172"/>
      <c r="I4" s="172"/>
      <c r="J4" s="173"/>
    </row>
    <row r="5" spans="1:15" s="151" customFormat="1" ht="31.5" customHeight="1">
      <c r="A5" s="174">
        <v>6</v>
      </c>
      <c r="B5" s="175"/>
      <c r="C5" s="328"/>
      <c r="D5" s="332"/>
      <c r="E5" s="333"/>
      <c r="F5" s="334"/>
      <c r="G5" s="176"/>
      <c r="H5" s="177"/>
      <c r="I5" s="177"/>
      <c r="J5" s="178"/>
    </row>
    <row r="6" spans="1:15" s="151" customFormat="1" ht="14.4">
      <c r="A6" s="335" t="s">
        <v>10</v>
      </c>
      <c r="B6" s="336"/>
      <c r="C6" s="337"/>
      <c r="D6" s="232" t="s">
        <v>318</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181</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288</v>
      </c>
      <c r="F10" s="194"/>
      <c r="G10" s="195"/>
      <c r="H10" s="195"/>
      <c r="I10" s="196"/>
      <c r="J10" s="197"/>
      <c r="M10" s="226"/>
      <c r="N10" s="226"/>
      <c r="O10" s="226"/>
    </row>
    <row r="11" spans="1:15" s="151" customFormat="1" ht="30.75" customHeight="1">
      <c r="A11" s="189">
        <v>2.2000000000000002</v>
      </c>
      <c r="B11" s="149"/>
      <c r="C11" s="156" t="s">
        <v>174</v>
      </c>
      <c r="D11" s="156" t="s">
        <v>175</v>
      </c>
      <c r="E11" s="156" t="s">
        <v>288</v>
      </c>
      <c r="F11" s="194"/>
      <c r="G11" s="195"/>
      <c r="H11" s="195"/>
      <c r="I11" s="196"/>
      <c r="J11" s="197"/>
      <c r="M11" s="226"/>
      <c r="N11" s="226"/>
      <c r="O11" s="226"/>
    </row>
    <row r="12" spans="1:15" s="151" customFormat="1" ht="69">
      <c r="A12" s="189" t="s">
        <v>47</v>
      </c>
      <c r="B12" s="149"/>
      <c r="C12" s="156" t="s">
        <v>165</v>
      </c>
      <c r="D12" s="156" t="s">
        <v>162</v>
      </c>
      <c r="E12" s="156" t="s">
        <v>288</v>
      </c>
      <c r="F12" s="198"/>
      <c r="G12" s="199"/>
      <c r="H12" s="199"/>
      <c r="I12" s="200"/>
      <c r="J12" s="201"/>
      <c r="M12" s="226"/>
      <c r="N12" s="226"/>
      <c r="O12" s="226"/>
    </row>
    <row r="13" spans="1:15" s="151" customFormat="1" ht="82.8">
      <c r="A13" s="189" t="s">
        <v>163</v>
      </c>
      <c r="B13" s="149"/>
      <c r="C13" s="156" t="s">
        <v>191</v>
      </c>
      <c r="D13" s="156" t="s">
        <v>190</v>
      </c>
      <c r="E13" s="156" t="s">
        <v>288</v>
      </c>
      <c r="F13" s="198"/>
      <c r="G13" s="199"/>
      <c r="H13" s="199"/>
      <c r="I13" s="200"/>
      <c r="J13" s="201"/>
      <c r="M13" s="226"/>
      <c r="N13" s="226"/>
      <c r="O13" s="226"/>
    </row>
    <row r="14" spans="1:15" s="183" customFormat="1" ht="45" customHeight="1">
      <c r="A14" s="184" t="s">
        <v>104</v>
      </c>
      <c r="B14" s="149" t="str">
        <f>IF(C14&gt;" ","y"," ")</f>
        <v>y</v>
      </c>
      <c r="C14" s="322" t="s">
        <v>182</v>
      </c>
      <c r="D14" s="322"/>
      <c r="E14" s="323"/>
      <c r="F14" s="229">
        <v>40736</v>
      </c>
      <c r="G14" s="186" t="s">
        <v>24</v>
      </c>
      <c r="H14" s="186" t="str">
        <f t="shared" ref="H14" si="1">IF(G14&lt;&gt;"f",G14," ")</f>
        <v>P</v>
      </c>
      <c r="I14" s="187"/>
      <c r="J14" s="188"/>
      <c r="M14" s="226"/>
      <c r="N14" s="226"/>
      <c r="O14" s="226"/>
    </row>
    <row r="15" spans="1:15" s="151" customFormat="1" ht="55.2">
      <c r="A15" s="189" t="s">
        <v>45</v>
      </c>
      <c r="B15" s="149"/>
      <c r="C15" s="156" t="s">
        <v>214</v>
      </c>
      <c r="D15" s="156" t="s">
        <v>160</v>
      </c>
      <c r="E15" s="156" t="s">
        <v>160</v>
      </c>
      <c r="F15" s="190"/>
      <c r="G15" s="191"/>
      <c r="H15" s="191"/>
      <c r="I15" s="192"/>
      <c r="J15" s="193"/>
      <c r="M15" s="226"/>
      <c r="N15" s="226"/>
      <c r="O15" s="226"/>
    </row>
    <row r="16" spans="1:15" s="151" customFormat="1" ht="27.6">
      <c r="A16" s="189" t="s">
        <v>46</v>
      </c>
      <c r="B16" s="149"/>
      <c r="C16" s="156" t="s">
        <v>170</v>
      </c>
      <c r="D16" s="156" t="s">
        <v>161</v>
      </c>
      <c r="E16" s="156" t="s">
        <v>288</v>
      </c>
      <c r="F16" s="194"/>
      <c r="G16" s="195"/>
      <c r="H16" s="195"/>
      <c r="I16" s="196"/>
      <c r="J16" s="197"/>
      <c r="M16" s="226"/>
      <c r="N16" s="226"/>
      <c r="O16" s="226"/>
    </row>
    <row r="17" spans="1:15" s="151" customFormat="1" ht="30.75" customHeight="1">
      <c r="A17" s="189">
        <v>2.2000000000000002</v>
      </c>
      <c r="B17" s="149"/>
      <c r="C17" s="156" t="s">
        <v>174</v>
      </c>
      <c r="D17" s="156" t="s">
        <v>175</v>
      </c>
      <c r="E17" s="156" t="s">
        <v>288</v>
      </c>
      <c r="F17" s="194"/>
      <c r="G17" s="195"/>
      <c r="H17" s="195"/>
      <c r="I17" s="196"/>
      <c r="J17" s="197"/>
      <c r="M17" s="226"/>
      <c r="N17" s="226"/>
      <c r="O17" s="226"/>
    </row>
    <row r="18" spans="1:15" s="151" customFormat="1" ht="69">
      <c r="A18" s="189" t="s">
        <v>47</v>
      </c>
      <c r="B18" s="149"/>
      <c r="C18" s="156" t="s">
        <v>167</v>
      </c>
      <c r="D18" s="156" t="s">
        <v>193</v>
      </c>
      <c r="E18" s="156" t="s">
        <v>288</v>
      </c>
      <c r="F18" s="198"/>
      <c r="G18" s="199"/>
      <c r="H18" s="199"/>
      <c r="I18" s="200"/>
      <c r="J18" s="201"/>
      <c r="M18" s="226"/>
      <c r="N18" s="226"/>
      <c r="O18" s="226"/>
    </row>
    <row r="19" spans="1:15" s="151" customFormat="1" ht="69">
      <c r="A19" s="189" t="s">
        <v>163</v>
      </c>
      <c r="B19" s="149"/>
      <c r="C19" s="156" t="s">
        <v>192</v>
      </c>
      <c r="D19" s="156" t="s">
        <v>194</v>
      </c>
      <c r="E19" s="156" t="s">
        <v>288</v>
      </c>
      <c r="F19" s="198"/>
      <c r="G19" s="199"/>
      <c r="H19" s="199"/>
      <c r="I19" s="200"/>
      <c r="J19" s="201"/>
      <c r="M19" s="226"/>
      <c r="N19" s="226"/>
      <c r="O19" s="226"/>
    </row>
    <row r="20" spans="1:15" s="151" customFormat="1" ht="15.6">
      <c r="A20" s="152" t="s">
        <v>136</v>
      </c>
      <c r="B20" s="154"/>
      <c r="C20" s="203"/>
      <c r="D20" s="203"/>
      <c r="E20" s="203"/>
      <c r="F20" s="204"/>
      <c r="G20" s="205"/>
      <c r="H20" s="205"/>
      <c r="I20" s="205"/>
      <c r="J20" s="154"/>
      <c r="M20" s="226"/>
      <c r="N20" s="226"/>
      <c r="O20" s="226"/>
    </row>
    <row r="21" spans="1:15" ht="14.4">
      <c r="G21" s="208"/>
      <c r="M21" s="226"/>
      <c r="N21" s="226"/>
      <c r="O21" s="226"/>
    </row>
    <row r="22" spans="1:15" ht="14.4">
      <c r="C22" s="221" t="s">
        <v>151</v>
      </c>
      <c r="D22" s="221" t="s">
        <v>152</v>
      </c>
      <c r="E22" s="221" t="s">
        <v>153</v>
      </c>
      <c r="M22"/>
      <c r="N22"/>
      <c r="O22"/>
    </row>
    <row r="23" spans="1:15">
      <c r="C23" s="206">
        <v>2025884</v>
      </c>
      <c r="D23" s="206">
        <v>3</v>
      </c>
      <c r="E23" s="206" t="s">
        <v>322</v>
      </c>
    </row>
    <row r="24" spans="1:15">
      <c r="C24" s="206">
        <v>2025884</v>
      </c>
      <c r="D24" s="206">
        <v>40</v>
      </c>
      <c r="E24" s="206" t="s">
        <v>322</v>
      </c>
    </row>
  </sheetData>
  <sheetProtection formatCells="0" formatColumns="0" formatRows="0" insertColumns="0" insertRows="0" deleteColumns="0" deleteRows="0" selectLockedCells="1"/>
  <mergeCells count="8">
    <mergeCell ref="C8:E8"/>
    <mergeCell ref="C14:E14"/>
    <mergeCell ref="E2:E3"/>
    <mergeCell ref="J2:J3"/>
    <mergeCell ref="C4:C5"/>
    <mergeCell ref="D4:F5"/>
    <mergeCell ref="A6:C6"/>
    <mergeCell ref="F6:J6"/>
  </mergeCells>
  <dataValidations count="1">
    <dataValidation type="list" allowBlank="1" showInputMessage="1" showErrorMessage="1" sqref="G8:H8 G14:H14">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8.xml><?xml version="1.0" encoding="utf-8"?>
<worksheet xmlns="http://schemas.openxmlformats.org/spreadsheetml/2006/main" xmlns:r="http://schemas.openxmlformats.org/officeDocument/2006/relationships">
  <sheetPr>
    <tabColor rgb="FF7030A0"/>
    <pageSetUpPr fitToPage="1"/>
  </sheetPr>
  <dimension ref="A1:O23"/>
  <sheetViews>
    <sheetView zoomScale="75" zoomScaleNormal="75" workbookViewId="0">
      <pane ySplit="7" topLeftCell="A15" activePane="bottomLeft" state="frozen"/>
      <selection activeCell="D15" sqref="D15"/>
      <selection pane="bottomLeft" activeCell="H2" sqref="H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323</v>
      </c>
      <c r="D2" s="160"/>
      <c r="E2" s="324">
        <f>COUNTIF(B$8:B2001,"y")</f>
        <v>2</v>
      </c>
      <c r="F2" s="165" t="s">
        <v>17</v>
      </c>
      <c r="G2" s="166">
        <f>COUNTIF(G$8:G2001,"P")+COUNTIF(G$8:G2001,"PE")</f>
        <v>2</v>
      </c>
      <c r="H2" s="166">
        <f>COUNTIF(H$8:H2001,"P")+COUNTIF(H$8:H2001,"PE")</f>
        <v>2</v>
      </c>
      <c r="I2" s="167"/>
      <c r="J2" s="325"/>
    </row>
    <row r="3" spans="1:15" s="151" customFormat="1" ht="15" customHeight="1">
      <c r="A3" s="222" t="s">
        <v>154</v>
      </c>
      <c r="B3" s="158" t="s">
        <v>23</v>
      </c>
      <c r="C3" s="234" t="s">
        <v>326</v>
      </c>
      <c r="D3" s="160"/>
      <c r="E3" s="324"/>
      <c r="F3" s="165" t="s">
        <v>18</v>
      </c>
      <c r="G3" s="166">
        <f>COUNTIF(G$8:G2001,"F")</f>
        <v>0</v>
      </c>
      <c r="H3" s="166">
        <f>COUNTIF(H$8:H2001,"F")</f>
        <v>0</v>
      </c>
      <c r="I3" s="166">
        <f>SUM(I$8:I2001)</f>
        <v>0</v>
      </c>
      <c r="J3" s="326"/>
    </row>
    <row r="4" spans="1:15" s="151" customFormat="1">
      <c r="A4" s="169" t="s">
        <v>148</v>
      </c>
      <c r="B4" s="170"/>
      <c r="C4" s="327" t="s">
        <v>56</v>
      </c>
      <c r="D4" s="329" t="s">
        <v>129</v>
      </c>
      <c r="E4" s="330"/>
      <c r="F4" s="331"/>
      <c r="G4" s="171"/>
      <c r="H4" s="172"/>
      <c r="I4" s="172"/>
      <c r="J4" s="173"/>
    </row>
    <row r="5" spans="1:15" s="151" customFormat="1" ht="37.5" customHeight="1">
      <c r="A5" s="174">
        <v>7</v>
      </c>
      <c r="B5" s="175"/>
      <c r="C5" s="328"/>
      <c r="D5" s="332"/>
      <c r="E5" s="333"/>
      <c r="F5" s="334"/>
      <c r="G5" s="176"/>
      <c r="H5" s="177"/>
      <c r="I5" s="177"/>
      <c r="J5" s="178"/>
    </row>
    <row r="6" spans="1:15" s="151" customFormat="1" ht="14.4">
      <c r="A6" s="335" t="s">
        <v>10</v>
      </c>
      <c r="B6" s="336"/>
      <c r="C6" s="337"/>
      <c r="D6" s="232" t="s">
        <v>325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322" t="s">
        <v>183</v>
      </c>
      <c r="D8" s="322"/>
      <c r="E8" s="323"/>
      <c r="F8" s="228">
        <v>40736</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14.4">
      <c r="A10" s="189" t="s">
        <v>184</v>
      </c>
      <c r="B10" s="149"/>
      <c r="C10" s="156" t="s">
        <v>185</v>
      </c>
      <c r="D10" s="156"/>
      <c r="E10" s="156"/>
      <c r="F10" s="227"/>
      <c r="G10" s="195"/>
      <c r="H10" s="195"/>
      <c r="I10" s="196"/>
      <c r="J10" s="197"/>
      <c r="M10" s="226"/>
      <c r="N10" s="226"/>
      <c r="O10" s="226"/>
    </row>
    <row r="11" spans="1:15" s="151" customFormat="1" ht="30.75" customHeight="1">
      <c r="A11" s="189" t="s">
        <v>46</v>
      </c>
      <c r="B11" s="149"/>
      <c r="C11" s="156" t="s">
        <v>276</v>
      </c>
      <c r="D11" s="156" t="s">
        <v>161</v>
      </c>
      <c r="E11" s="156" t="s">
        <v>288</v>
      </c>
      <c r="F11" s="194"/>
      <c r="G11" s="195"/>
      <c r="H11" s="195"/>
      <c r="I11" s="196"/>
      <c r="J11" s="197"/>
      <c r="M11" s="226"/>
      <c r="N11" s="226"/>
      <c r="O11" s="226"/>
    </row>
    <row r="12" spans="1:15" s="151" customFormat="1" ht="41.4">
      <c r="A12" s="189" t="s">
        <v>47</v>
      </c>
      <c r="B12" s="149"/>
      <c r="C12" s="156" t="s">
        <v>324</v>
      </c>
      <c r="D12" s="156" t="s">
        <v>186</v>
      </c>
      <c r="E12" s="156" t="s">
        <v>288</v>
      </c>
      <c r="F12" s="198"/>
      <c r="G12" s="199"/>
      <c r="H12" s="199"/>
      <c r="I12" s="200"/>
      <c r="J12" s="201"/>
      <c r="M12" s="226"/>
      <c r="N12" s="226"/>
      <c r="O12" s="226"/>
    </row>
    <row r="13" spans="1:15" s="151" customFormat="1" ht="41.4">
      <c r="A13" s="189" t="s">
        <v>163</v>
      </c>
      <c r="B13" s="149"/>
      <c r="C13" s="156" t="s">
        <v>195</v>
      </c>
      <c r="D13" s="156" t="s">
        <v>187</v>
      </c>
      <c r="E13" s="156" t="s">
        <v>288</v>
      </c>
      <c r="F13" s="198"/>
      <c r="G13" s="199"/>
      <c r="H13" s="199"/>
      <c r="I13" s="200"/>
      <c r="J13" s="201"/>
      <c r="M13" s="226"/>
      <c r="N13" s="226"/>
      <c r="O13" s="226"/>
    </row>
    <row r="14" spans="1:15" s="183" customFormat="1" ht="45" customHeight="1">
      <c r="A14" s="184" t="s">
        <v>104</v>
      </c>
      <c r="B14" s="149" t="str">
        <f>IF(C14&gt;" ","y"," ")</f>
        <v>y</v>
      </c>
      <c r="C14" s="322" t="s">
        <v>166</v>
      </c>
      <c r="D14" s="322"/>
      <c r="E14" s="323"/>
      <c r="F14" s="229">
        <v>40736</v>
      </c>
      <c r="G14" s="186" t="s">
        <v>66</v>
      </c>
      <c r="H14" s="186" t="str">
        <f t="shared" ref="H14" si="1">IF(G14&lt;&gt;"f",G14," ")</f>
        <v>PE</v>
      </c>
      <c r="I14" s="187"/>
      <c r="J14" s="188"/>
      <c r="M14" s="226"/>
      <c r="N14" s="226"/>
      <c r="O14" s="226"/>
    </row>
    <row r="15" spans="1:15" s="151" customFormat="1" ht="55.2">
      <c r="A15" s="189" t="s">
        <v>45</v>
      </c>
      <c r="B15" s="149"/>
      <c r="C15" s="156" t="s">
        <v>214</v>
      </c>
      <c r="D15" s="156" t="s">
        <v>160</v>
      </c>
      <c r="E15" s="156" t="s">
        <v>160</v>
      </c>
      <c r="F15" s="190"/>
      <c r="G15" s="191"/>
      <c r="H15" s="191"/>
      <c r="I15" s="192"/>
      <c r="J15" s="193"/>
      <c r="M15" s="226"/>
      <c r="N15" s="226"/>
      <c r="O15" s="226"/>
    </row>
    <row r="16" spans="1:15" s="151" customFormat="1" ht="14.4">
      <c r="A16" s="189" t="s">
        <v>184</v>
      </c>
      <c r="B16" s="149"/>
      <c r="C16" s="156" t="s">
        <v>185</v>
      </c>
      <c r="D16" s="156"/>
      <c r="E16" s="156"/>
      <c r="F16" s="227"/>
      <c r="G16" s="195"/>
      <c r="H16" s="195"/>
      <c r="I16" s="196"/>
      <c r="J16" s="197"/>
      <c r="M16" s="226"/>
      <c r="N16" s="226"/>
      <c r="O16" s="226"/>
    </row>
    <row r="17" spans="1:15" s="151" customFormat="1" ht="27.6">
      <c r="A17" s="189" t="s">
        <v>46</v>
      </c>
      <c r="B17" s="149"/>
      <c r="C17" s="156" t="s">
        <v>170</v>
      </c>
      <c r="D17" s="156" t="s">
        <v>161</v>
      </c>
      <c r="E17" s="156" t="s">
        <v>288</v>
      </c>
      <c r="F17" s="194"/>
      <c r="G17" s="195"/>
      <c r="H17" s="195"/>
      <c r="I17" s="196"/>
      <c r="J17" s="197"/>
      <c r="M17" s="226"/>
      <c r="N17" s="226"/>
      <c r="O17" s="226"/>
    </row>
    <row r="18" spans="1:15" s="151" customFormat="1" ht="41.4">
      <c r="A18" s="189" t="s">
        <v>47</v>
      </c>
      <c r="B18" s="149"/>
      <c r="C18" s="156" t="s">
        <v>188</v>
      </c>
      <c r="D18" s="156" t="s">
        <v>189</v>
      </c>
      <c r="E18" s="156" t="s">
        <v>288</v>
      </c>
      <c r="F18" s="198"/>
      <c r="G18" s="199"/>
      <c r="H18" s="199"/>
      <c r="I18" s="200"/>
      <c r="J18" s="201"/>
      <c r="M18" s="226"/>
      <c r="N18" s="226"/>
      <c r="O18" s="226"/>
    </row>
    <row r="19" spans="1:15" s="151" customFormat="1" ht="82.8">
      <c r="A19" s="189" t="s">
        <v>163</v>
      </c>
      <c r="B19" s="149"/>
      <c r="C19" s="156" t="s">
        <v>196</v>
      </c>
      <c r="D19" s="156" t="s">
        <v>187</v>
      </c>
      <c r="E19" s="236" t="s">
        <v>327</v>
      </c>
      <c r="F19" s="198"/>
      <c r="G19" s="199"/>
      <c r="H19" s="199"/>
      <c r="I19" s="200"/>
      <c r="J19" s="201"/>
      <c r="M19" s="226"/>
      <c r="N19" s="226"/>
      <c r="O19" s="226"/>
    </row>
    <row r="20" spans="1:15" s="151" customFormat="1" ht="15.6">
      <c r="A20" s="152" t="s">
        <v>136</v>
      </c>
      <c r="B20" s="154"/>
      <c r="C20" s="203"/>
      <c r="D20" s="203"/>
      <c r="E20" s="203"/>
      <c r="F20" s="204"/>
      <c r="G20" s="205"/>
      <c r="H20" s="205"/>
      <c r="I20" s="205"/>
      <c r="J20" s="154"/>
      <c r="M20" s="226"/>
      <c r="N20" s="226"/>
      <c r="O20" s="226"/>
    </row>
    <row r="21" spans="1:15" ht="14.4">
      <c r="G21" s="208"/>
      <c r="M21" s="226"/>
      <c r="N21" s="226"/>
      <c r="O21" s="226"/>
    </row>
    <row r="22" spans="1:15" ht="14.4">
      <c r="C22" s="221" t="s">
        <v>151</v>
      </c>
      <c r="D22" s="221" t="s">
        <v>152</v>
      </c>
      <c r="E22" s="221" t="s">
        <v>153</v>
      </c>
      <c r="M22"/>
      <c r="N22"/>
      <c r="O22"/>
    </row>
    <row r="23" spans="1:15">
      <c r="C23" s="206">
        <v>2200564</v>
      </c>
      <c r="D23" s="206">
        <v>500</v>
      </c>
      <c r="E23" s="206" t="s">
        <v>279</v>
      </c>
    </row>
  </sheetData>
  <sheetProtection formatCells="0" formatColumns="0" formatRows="0" insertColumns="0" insertRows="0" deleteColumns="0" deleteRows="0" selectLockedCells="1"/>
  <mergeCells count="8">
    <mergeCell ref="C8:E8"/>
    <mergeCell ref="C14:E14"/>
    <mergeCell ref="E2:E3"/>
    <mergeCell ref="J2:J3"/>
    <mergeCell ref="C4:C5"/>
    <mergeCell ref="D4:F5"/>
    <mergeCell ref="A6:C6"/>
    <mergeCell ref="F6:J6"/>
  </mergeCells>
  <dataValidations count="1">
    <dataValidation type="list" allowBlank="1" showInputMessage="1" showErrorMessage="1" sqref="G8:H8 G14:H14">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9.xml><?xml version="1.0" encoding="utf-8"?>
<worksheet xmlns="http://schemas.openxmlformats.org/spreadsheetml/2006/main" xmlns:r="http://schemas.openxmlformats.org/officeDocument/2006/relationships">
  <sheetPr>
    <tabColor rgb="FFFF0000"/>
    <pageSetUpPr fitToPage="1"/>
  </sheetPr>
  <dimension ref="A1:O22"/>
  <sheetViews>
    <sheetView zoomScale="75" zoomScaleNormal="75" workbookViewId="0">
      <pane ySplit="7" topLeftCell="A13" activePane="bottomLeft" state="frozen"/>
      <selection activeCell="D15" sqref="D15"/>
      <selection pane="bottomLeft" activeCell="E15" sqref="E15"/>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33" t="s">
        <v>293</v>
      </c>
      <c r="D2" s="160"/>
      <c r="E2" s="324">
        <f>COUNTIF(B$8:B1999,"y")</f>
        <v>2</v>
      </c>
      <c r="F2" s="165" t="s">
        <v>17</v>
      </c>
      <c r="G2" s="166">
        <f>COUNTIF(G$8:G1999,"P")+COUNTIF(G$8:G1999,"PE")</f>
        <v>1</v>
      </c>
      <c r="H2" s="166">
        <f>COUNTIF(H$8:H1999,"P")+COUNTIF(H$8:H1999,"PE")</f>
        <v>1</v>
      </c>
      <c r="I2" s="167"/>
      <c r="J2" s="325"/>
    </row>
    <row r="3" spans="1:15" s="151" customFormat="1" ht="15" customHeight="1">
      <c r="A3" s="222" t="s">
        <v>154</v>
      </c>
      <c r="B3" s="158" t="s">
        <v>23</v>
      </c>
      <c r="C3" s="234" t="s">
        <v>294</v>
      </c>
      <c r="D3" s="160"/>
      <c r="E3" s="324"/>
      <c r="F3" s="165" t="s">
        <v>18</v>
      </c>
      <c r="G3" s="166">
        <f>COUNTIF(G$8:G1999,"F")</f>
        <v>1</v>
      </c>
      <c r="H3" s="166">
        <f>COUNTIF(H$8:H1999,"F")</f>
        <v>0</v>
      </c>
      <c r="I3" s="166">
        <f>SUM(I$8:I1999)</f>
        <v>0</v>
      </c>
      <c r="J3" s="326"/>
    </row>
    <row r="4" spans="1:15" s="151" customFormat="1">
      <c r="A4" s="169" t="s">
        <v>148</v>
      </c>
      <c r="B4" s="170"/>
      <c r="C4" s="327" t="s">
        <v>56</v>
      </c>
      <c r="D4" s="329" t="s">
        <v>199</v>
      </c>
      <c r="E4" s="330"/>
      <c r="F4" s="331"/>
      <c r="G4" s="171"/>
      <c r="H4" s="172"/>
      <c r="I4" s="172"/>
      <c r="J4" s="173"/>
    </row>
    <row r="5" spans="1:15" s="151" customFormat="1" ht="45" customHeight="1">
      <c r="A5" s="174">
        <v>12</v>
      </c>
      <c r="B5" s="175"/>
      <c r="C5" s="328"/>
      <c r="D5" s="332"/>
      <c r="E5" s="333"/>
      <c r="F5" s="334"/>
      <c r="G5" s="176"/>
      <c r="H5" s="177"/>
      <c r="I5" s="177"/>
      <c r="J5" s="178"/>
    </row>
    <row r="6" spans="1:15" s="151" customFormat="1" ht="14.4">
      <c r="A6" s="335" t="s">
        <v>10</v>
      </c>
      <c r="B6" s="336"/>
      <c r="C6" s="337"/>
      <c r="D6" s="232" t="s">
        <v>295</v>
      </c>
      <c r="E6" s="180" t="s">
        <v>9</v>
      </c>
      <c r="F6" s="338" t="s">
        <v>273</v>
      </c>
      <c r="G6" s="339"/>
      <c r="H6" s="339"/>
      <c r="I6" s="339"/>
      <c r="J6" s="340"/>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2.5" customHeight="1">
      <c r="A8" s="184" t="s">
        <v>103</v>
      </c>
      <c r="B8" s="149" t="str">
        <f>IF(C8&gt;" ","y"," ")</f>
        <v>y</v>
      </c>
      <c r="C8" s="322" t="s">
        <v>200</v>
      </c>
      <c r="D8" s="322"/>
      <c r="E8" s="323"/>
      <c r="F8" s="228">
        <v>40735</v>
      </c>
      <c r="G8" s="186" t="s">
        <v>24</v>
      </c>
      <c r="H8" s="186" t="str">
        <f t="shared" ref="H8" si="0">IF(G8&lt;&gt;"f",G8," ")</f>
        <v>P</v>
      </c>
      <c r="I8" s="187"/>
      <c r="J8" s="188"/>
      <c r="M8" s="226"/>
      <c r="N8" s="226"/>
      <c r="O8" s="226"/>
    </row>
    <row r="9" spans="1:15" s="151" customFormat="1" ht="55.2">
      <c r="A9" s="189" t="s">
        <v>45</v>
      </c>
      <c r="B9" s="149"/>
      <c r="C9" s="156" t="s">
        <v>213</v>
      </c>
      <c r="D9" s="156" t="s">
        <v>160</v>
      </c>
      <c r="E9" s="156" t="s">
        <v>160</v>
      </c>
      <c r="F9" s="190"/>
      <c r="G9" s="191"/>
      <c r="H9" s="191"/>
      <c r="I9" s="192"/>
      <c r="J9" s="193"/>
      <c r="M9" s="226"/>
      <c r="N9" s="226"/>
      <c r="O9" s="226"/>
    </row>
    <row r="10" spans="1:15" s="151" customFormat="1" ht="30.75" customHeight="1">
      <c r="A10" s="189" t="s">
        <v>46</v>
      </c>
      <c r="B10" s="149"/>
      <c r="C10" s="156" t="s">
        <v>276</v>
      </c>
      <c r="D10" s="156" t="s">
        <v>161</v>
      </c>
      <c r="E10" s="156" t="s">
        <v>288</v>
      </c>
      <c r="F10" s="194"/>
      <c r="G10" s="195"/>
      <c r="H10" s="195"/>
      <c r="I10" s="196"/>
      <c r="J10" s="197"/>
      <c r="M10" s="226"/>
      <c r="N10" s="226"/>
      <c r="O10" s="226"/>
    </row>
    <row r="11" spans="1:15" s="151" customFormat="1" ht="69">
      <c r="A11" s="189" t="s">
        <v>47</v>
      </c>
      <c r="B11" s="149"/>
      <c r="C11" s="156" t="s">
        <v>281</v>
      </c>
      <c r="D11" s="156" t="s">
        <v>162</v>
      </c>
      <c r="E11" s="156" t="s">
        <v>288</v>
      </c>
      <c r="F11" s="198"/>
      <c r="G11" s="199"/>
      <c r="H11" s="199"/>
      <c r="I11" s="200"/>
      <c r="J11" s="201"/>
      <c r="M11" s="226"/>
      <c r="N11" s="226"/>
      <c r="O11" s="226"/>
    </row>
    <row r="12" spans="1:15" s="151" customFormat="1" ht="69">
      <c r="A12" s="189" t="s">
        <v>163</v>
      </c>
      <c r="B12" s="149"/>
      <c r="C12" s="156" t="s">
        <v>296</v>
      </c>
      <c r="D12" s="156" t="s">
        <v>190</v>
      </c>
      <c r="E12" s="156" t="s">
        <v>288</v>
      </c>
      <c r="F12" s="198"/>
      <c r="G12" s="199"/>
      <c r="H12" s="199"/>
      <c r="I12" s="200"/>
      <c r="J12" s="201"/>
      <c r="M12" s="226"/>
      <c r="N12" s="226"/>
      <c r="O12" s="226"/>
    </row>
    <row r="13" spans="1:15" s="183" customFormat="1" ht="45" customHeight="1">
      <c r="A13" s="184" t="s">
        <v>104</v>
      </c>
      <c r="B13" s="149" t="str">
        <f>IF(C13&gt;" ","y"," ")</f>
        <v>y</v>
      </c>
      <c r="C13" s="322" t="s">
        <v>201</v>
      </c>
      <c r="D13" s="322"/>
      <c r="E13" s="323"/>
      <c r="F13" s="229">
        <v>40735</v>
      </c>
      <c r="G13" s="186" t="s">
        <v>25</v>
      </c>
      <c r="H13" s="186" t="str">
        <f t="shared" ref="H13" si="1">IF(G13&lt;&gt;"f",G13," ")</f>
        <v xml:space="preserve"> </v>
      </c>
      <c r="I13" s="187"/>
      <c r="J13" s="188"/>
      <c r="M13" s="226"/>
      <c r="N13" s="226"/>
      <c r="O13" s="226"/>
    </row>
    <row r="14" spans="1:15" s="151" customFormat="1" ht="55.2">
      <c r="A14" s="189" t="s">
        <v>45</v>
      </c>
      <c r="B14" s="149"/>
      <c r="C14" s="156" t="s">
        <v>214</v>
      </c>
      <c r="D14" s="156" t="s">
        <v>160</v>
      </c>
      <c r="E14" s="156" t="s">
        <v>160</v>
      </c>
      <c r="F14" s="190"/>
      <c r="G14" s="191"/>
      <c r="H14" s="191"/>
      <c r="I14" s="192"/>
      <c r="J14" s="193"/>
      <c r="M14" s="226"/>
      <c r="N14" s="226"/>
      <c r="O14" s="226"/>
    </row>
    <row r="15" spans="1:15" s="151" customFormat="1" ht="82.8">
      <c r="A15" s="189" t="s">
        <v>46</v>
      </c>
      <c r="B15" s="149"/>
      <c r="C15" s="156" t="s">
        <v>170</v>
      </c>
      <c r="D15" s="156" t="s">
        <v>161</v>
      </c>
      <c r="E15" s="156" t="s">
        <v>328</v>
      </c>
      <c r="F15" s="194"/>
      <c r="G15" s="195"/>
      <c r="H15" s="195"/>
      <c r="I15" s="196"/>
      <c r="J15" s="197"/>
      <c r="M15" s="226"/>
      <c r="N15" s="226"/>
      <c r="O15" s="226"/>
    </row>
    <row r="16" spans="1:15" s="151" customFormat="1" ht="69">
      <c r="A16" s="189" t="s">
        <v>47</v>
      </c>
      <c r="B16" s="149"/>
      <c r="C16" s="156" t="s">
        <v>167</v>
      </c>
      <c r="D16" s="156" t="s">
        <v>162</v>
      </c>
      <c r="E16" s="156"/>
      <c r="F16" s="198"/>
      <c r="G16" s="199"/>
      <c r="H16" s="199"/>
      <c r="I16" s="200"/>
      <c r="J16" s="201"/>
      <c r="M16" s="226"/>
      <c r="N16" s="226"/>
      <c r="O16" s="226"/>
    </row>
    <row r="17" spans="1:15" s="151" customFormat="1" ht="69">
      <c r="A17" s="189" t="s">
        <v>163</v>
      </c>
      <c r="B17" s="149"/>
      <c r="C17" s="156" t="s">
        <v>192</v>
      </c>
      <c r="D17" s="156" t="s">
        <v>190</v>
      </c>
      <c r="E17" s="156"/>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ht="27.6">
      <c r="C21" s="206" t="s">
        <v>297</v>
      </c>
      <c r="D21" s="206">
        <v>1</v>
      </c>
      <c r="E21" s="206" t="s">
        <v>287</v>
      </c>
    </row>
    <row r="22" spans="1:15" ht="27.6">
      <c r="C22" s="206" t="s">
        <v>297</v>
      </c>
      <c r="D22" s="206">
        <v>1</v>
      </c>
      <c r="E22" s="206" t="s">
        <v>310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76</vt:i4>
      </vt:variant>
    </vt:vector>
  </HeadingPairs>
  <TitlesOfParts>
    <vt:vector size="114" baseType="lpstr">
      <vt:lpstr>Instructions</vt:lpstr>
      <vt:lpstr>SignOff</vt:lpstr>
      <vt:lpstr>Summary</vt:lpstr>
      <vt:lpstr>DataMap1</vt:lpstr>
      <vt:lpstr>DataMap4</vt:lpstr>
      <vt:lpstr>DataMap5</vt:lpstr>
      <vt:lpstr>DataMap6</vt:lpstr>
      <vt:lpstr>DataMap7</vt:lpstr>
      <vt:lpstr>DataMap12</vt:lpstr>
      <vt:lpstr>DataMap12 (2)</vt:lpstr>
      <vt:lpstr>DataMap12 (3)</vt:lpstr>
      <vt:lpstr>DataMap13</vt:lpstr>
      <vt:lpstr>DataMap14</vt:lpstr>
      <vt:lpstr>DataMap15</vt:lpstr>
      <vt:lpstr>DataMap16</vt:lpstr>
      <vt:lpstr>DataMap17</vt:lpstr>
      <vt:lpstr>DataMap19</vt:lpstr>
      <vt:lpstr>DataMap21</vt:lpstr>
      <vt:lpstr>DataMap31</vt:lpstr>
      <vt:lpstr>DataMap32</vt:lpstr>
      <vt:lpstr>DataMap35</vt:lpstr>
      <vt:lpstr>DataMap36</vt:lpstr>
      <vt:lpstr>DataMap37</vt:lpstr>
      <vt:lpstr>DataMap38</vt:lpstr>
      <vt:lpstr>DataMap39</vt:lpstr>
      <vt:lpstr>DataMap40</vt:lpstr>
      <vt:lpstr>DataMap41</vt:lpstr>
      <vt:lpstr>DataMap42</vt:lpstr>
      <vt:lpstr>DataMap43</vt:lpstr>
      <vt:lpstr>DataMap44</vt:lpstr>
      <vt:lpstr>DataMap45</vt:lpstr>
      <vt:lpstr>DataMap46</vt:lpstr>
      <vt:lpstr>DataMap47</vt:lpstr>
      <vt:lpstr>Step UC #.#</vt:lpstr>
      <vt:lpstr>UC #.#</vt:lpstr>
      <vt:lpstr>Blank-DO NOT DELETE OR MOVE</vt:lpstr>
      <vt:lpstr>Step UC Example</vt:lpstr>
      <vt:lpstr>UC Example</vt:lpstr>
      <vt:lpstr>'Blank-DO NOT DELETE OR MOVE'!Pass_Count</vt:lpstr>
      <vt:lpstr>DataMap1!Pass_Count</vt:lpstr>
      <vt:lpstr>DataMap12!Pass_Count</vt:lpstr>
      <vt:lpstr>'DataMap12 (2)'!Pass_Count</vt:lpstr>
      <vt:lpstr>'DataMap12 (3)'!Pass_Count</vt:lpstr>
      <vt:lpstr>DataMap13!Pass_Count</vt:lpstr>
      <vt:lpstr>DataMap14!Pass_Count</vt:lpstr>
      <vt:lpstr>DataMap15!Pass_Count</vt:lpstr>
      <vt:lpstr>DataMap16!Pass_Count</vt:lpstr>
      <vt:lpstr>DataMap17!Pass_Count</vt:lpstr>
      <vt:lpstr>DataMap19!Pass_Count</vt:lpstr>
      <vt:lpstr>DataMap21!Pass_Count</vt:lpstr>
      <vt:lpstr>DataMap31!Pass_Count</vt:lpstr>
      <vt:lpstr>DataMap32!Pass_Count</vt:lpstr>
      <vt:lpstr>DataMap35!Pass_Count</vt:lpstr>
      <vt:lpstr>DataMap36!Pass_Count</vt:lpstr>
      <vt:lpstr>DataMap37!Pass_Count</vt:lpstr>
      <vt:lpstr>DataMap38!Pass_Count</vt:lpstr>
      <vt:lpstr>DataMap39!Pass_Count</vt:lpstr>
      <vt:lpstr>DataMap4!Pass_Count</vt:lpstr>
      <vt:lpstr>DataMap40!Pass_Count</vt:lpstr>
      <vt:lpstr>DataMap41!Pass_Count</vt:lpstr>
      <vt:lpstr>DataMap42!Pass_Count</vt:lpstr>
      <vt:lpstr>DataMap43!Pass_Count</vt:lpstr>
      <vt:lpstr>DataMap44!Pass_Count</vt:lpstr>
      <vt:lpstr>DataMap45!Pass_Count</vt:lpstr>
      <vt:lpstr>DataMap46!Pass_Count</vt:lpstr>
      <vt:lpstr>DataMap47!Pass_Count</vt:lpstr>
      <vt:lpstr>DataMap5!Pass_Count</vt:lpstr>
      <vt:lpstr>DataMap6!Pass_Count</vt:lpstr>
      <vt:lpstr>DataMap7!Pass_Count</vt:lpstr>
      <vt:lpstr>'Step UC #.#'!Pass_Count</vt:lpstr>
      <vt:lpstr>'Step UC Example'!Pass_Count</vt:lpstr>
      <vt:lpstr>'Blank-DO NOT DELETE OR MOVE'!Print_Titles</vt:lpstr>
      <vt:lpstr>DataMap1!Print_Titles</vt:lpstr>
      <vt:lpstr>DataMap12!Print_Titles</vt:lpstr>
      <vt:lpstr>'DataMap12 (2)'!Print_Titles</vt:lpstr>
      <vt:lpstr>'DataMap12 (3)'!Print_Titles</vt:lpstr>
      <vt:lpstr>DataMap13!Print_Titles</vt:lpstr>
      <vt:lpstr>DataMap14!Print_Titles</vt:lpstr>
      <vt:lpstr>DataMap15!Print_Titles</vt:lpstr>
      <vt:lpstr>DataMap16!Print_Titles</vt:lpstr>
      <vt:lpstr>DataMap17!Print_Titles</vt:lpstr>
      <vt:lpstr>DataMap19!Print_Titles</vt:lpstr>
      <vt:lpstr>DataMap21!Print_Titles</vt:lpstr>
      <vt:lpstr>DataMap31!Print_Titles</vt:lpstr>
      <vt:lpstr>DataMap32!Print_Titles</vt:lpstr>
      <vt:lpstr>DataMap35!Print_Titles</vt:lpstr>
      <vt:lpstr>DataMap36!Print_Titles</vt:lpstr>
      <vt:lpstr>DataMap37!Print_Titles</vt:lpstr>
      <vt:lpstr>DataMap38!Print_Titles</vt:lpstr>
      <vt:lpstr>DataMap39!Print_Titles</vt:lpstr>
      <vt:lpstr>DataMap4!Print_Titles</vt:lpstr>
      <vt:lpstr>DataMap40!Print_Titles</vt:lpstr>
      <vt:lpstr>DataMap41!Print_Titles</vt:lpstr>
      <vt:lpstr>DataMap42!Print_Titles</vt:lpstr>
      <vt:lpstr>DataMap43!Print_Titles</vt:lpstr>
      <vt:lpstr>DataMap44!Print_Titles</vt:lpstr>
      <vt:lpstr>DataMap45!Print_Titles</vt:lpstr>
      <vt:lpstr>DataMap46!Print_Titles</vt:lpstr>
      <vt:lpstr>DataMap47!Print_Titles</vt:lpstr>
      <vt:lpstr>DataMap5!Print_Titles</vt:lpstr>
      <vt:lpstr>DataMap6!Print_Titles</vt:lpstr>
      <vt:lpstr>DataMap7!Print_Titles</vt:lpstr>
      <vt:lpstr>Instructions!Print_Titles</vt:lpstr>
      <vt:lpstr>SignOff!Print_Titles</vt:lpstr>
      <vt:lpstr>'Step UC #.#'!Print_Titles</vt:lpstr>
      <vt:lpstr>'Step UC Example'!Print_Titles</vt:lpstr>
      <vt:lpstr>Summary!Print_Titles</vt:lpstr>
      <vt:lpstr>'UC #.#'!Print_Titles</vt:lpstr>
      <vt:lpstr>'UC Example'!Print_Titles</vt:lpstr>
      <vt:lpstr>SignOff!Text2</vt:lpstr>
      <vt:lpstr>SignOff!Text3</vt:lpstr>
      <vt:lpstr>SignOff!Text4</vt:lpstr>
      <vt:lpstr>SignOff!Text5</vt:lpstr>
      <vt:lpstr>SignOff!Text6</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Penelope Vandt</dc:creator>
  <cp:lastModifiedBy>Donnette Hawley</cp:lastModifiedBy>
  <cp:lastPrinted>2011-07-09T20:54:24Z</cp:lastPrinted>
  <dcterms:created xsi:type="dcterms:W3CDTF">2010-04-21T15:15:14Z</dcterms:created>
  <dcterms:modified xsi:type="dcterms:W3CDTF">2011-08-04T16:15:30Z</dcterms:modified>
</cp:coreProperties>
</file>