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 firstSheet="7" activeTab="13"/>
  </bookViews>
  <sheets>
    <sheet name="KunTagTrail" sheetId="8" r:id="rId1"/>
    <sheet name="Шустрый Бобер" sheetId="5" r:id="rId2"/>
    <sheet name="Блиннный Забег" sheetId="12" r:id="rId3"/>
    <sheet name="Самопревосхождение" sheetId="13" r:id="rId4"/>
    <sheet name="3Вершины" sheetId="2" r:id="rId5"/>
    <sheet name="Снежный Заяц" sheetId="3" r:id="rId6"/>
    <sheet name="Горячий Лед" sheetId="4" r:id="rId7"/>
    <sheet name="ЭлектроТрейл" sheetId="11" r:id="rId8"/>
    <sheet name="ЧР Borus race" sheetId="18" r:id="rId9"/>
    <sheet name="КР Gladenkaya VK" sheetId="19" r:id="rId10"/>
    <sheet name="ЧСФО Козерог" sheetId="20" r:id="rId11"/>
    <sheet name="Трейл№1" sheetId="21" r:id="rId12"/>
    <sheet name="Гремячая Грива" sheetId="22" r:id="rId13"/>
    <sheet name="Итоговый М" sheetId="16" r:id="rId14"/>
    <sheet name="Итоговый Ж" sheetId="17" r:id="rId15"/>
  </sheets>
  <calcPr calcId="152511" concurrentCalc="0"/>
</workbook>
</file>

<file path=xl/calcChain.xml><?xml version="1.0" encoding="utf-8"?>
<calcChain xmlns="http://schemas.openxmlformats.org/spreadsheetml/2006/main">
  <c r="V70" i="17" l="1"/>
  <c r="V69" i="17"/>
  <c r="U69" i="17"/>
  <c r="W69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U70" i="17"/>
  <c r="W70" i="17"/>
  <c r="X70" i="17"/>
  <c r="U65" i="17"/>
  <c r="W65" i="17"/>
  <c r="X65" i="17"/>
  <c r="U66" i="17"/>
  <c r="W66" i="17"/>
  <c r="X66" i="17"/>
  <c r="U67" i="17"/>
  <c r="W67" i="17"/>
  <c r="X67" i="17"/>
  <c r="U68" i="17"/>
  <c r="W68" i="17"/>
  <c r="X68" i="17"/>
  <c r="X69" i="17"/>
  <c r="U56" i="17"/>
  <c r="W56" i="17"/>
  <c r="X56" i="17"/>
  <c r="U57" i="17"/>
  <c r="W57" i="17"/>
  <c r="X57" i="17"/>
  <c r="U58" i="17"/>
  <c r="W58" i="17"/>
  <c r="X58" i="17"/>
  <c r="U59" i="17"/>
  <c r="W59" i="17"/>
  <c r="X59" i="17"/>
  <c r="U60" i="17"/>
  <c r="W60" i="17"/>
  <c r="X60" i="17"/>
  <c r="U61" i="17"/>
  <c r="W61" i="17"/>
  <c r="X61" i="17"/>
  <c r="U62" i="17"/>
  <c r="W62" i="17"/>
  <c r="X62" i="17"/>
  <c r="U63" i="17"/>
  <c r="W63" i="17"/>
  <c r="X63" i="17"/>
  <c r="U64" i="17"/>
  <c r="W64" i="17"/>
  <c r="X64" i="17"/>
  <c r="V55" i="17"/>
  <c r="V54" i="17"/>
  <c r="V53" i="17"/>
  <c r="V52" i="17"/>
  <c r="U52" i="17"/>
  <c r="W52" i="17"/>
  <c r="V51" i="17"/>
  <c r="V50" i="17"/>
  <c r="U51" i="17"/>
  <c r="W51" i="17"/>
  <c r="X51" i="17"/>
  <c r="X52" i="17"/>
  <c r="U53" i="17"/>
  <c r="W53" i="17"/>
  <c r="X53" i="17"/>
  <c r="U54" i="17"/>
  <c r="W54" i="17"/>
  <c r="X54" i="17"/>
  <c r="U55" i="17"/>
  <c r="W55" i="17"/>
  <c r="X55" i="17"/>
  <c r="U50" i="17"/>
  <c r="W50" i="17"/>
  <c r="X50" i="17"/>
  <c r="U49" i="17"/>
  <c r="V49" i="17"/>
  <c r="W49" i="17"/>
  <c r="X49" i="17"/>
  <c r="U48" i="17"/>
  <c r="V48" i="17"/>
  <c r="W48" i="17"/>
  <c r="X48" i="17"/>
  <c r="U47" i="17"/>
  <c r="V47" i="17"/>
  <c r="W47" i="17"/>
  <c r="X47" i="17"/>
  <c r="U46" i="17"/>
  <c r="V46" i="17"/>
  <c r="W46" i="17"/>
  <c r="X46" i="17"/>
  <c r="U45" i="17"/>
  <c r="V45" i="17"/>
  <c r="W45" i="17"/>
  <c r="X45" i="17"/>
  <c r="U44" i="17"/>
  <c r="V44" i="17"/>
  <c r="W44" i="17"/>
  <c r="X44" i="17"/>
  <c r="U43" i="17"/>
  <c r="V43" i="17"/>
  <c r="W43" i="17"/>
  <c r="X43" i="17"/>
  <c r="U42" i="17"/>
  <c r="V42" i="17"/>
  <c r="W42" i="17"/>
  <c r="X42" i="17"/>
  <c r="U41" i="17"/>
  <c r="V41" i="17"/>
  <c r="W41" i="17"/>
  <c r="X41" i="17"/>
  <c r="U40" i="17"/>
  <c r="V40" i="17"/>
  <c r="W40" i="17"/>
  <c r="X40" i="17"/>
  <c r="U39" i="17"/>
  <c r="V39" i="17"/>
  <c r="W39" i="17"/>
  <c r="X39" i="17"/>
  <c r="U38" i="17"/>
  <c r="V38" i="17"/>
  <c r="W38" i="17"/>
  <c r="X38" i="17"/>
  <c r="U37" i="17"/>
  <c r="V37" i="17"/>
  <c r="W37" i="17"/>
  <c r="X37" i="17"/>
  <c r="U36" i="17"/>
  <c r="V36" i="17"/>
  <c r="W36" i="17"/>
  <c r="X36" i="17"/>
  <c r="U35" i="17"/>
  <c r="V35" i="17"/>
  <c r="W35" i="17"/>
  <c r="X35" i="17"/>
  <c r="U34" i="17"/>
  <c r="V34" i="17"/>
  <c r="W34" i="17"/>
  <c r="X34" i="17"/>
  <c r="U33" i="17"/>
  <c r="V33" i="17"/>
  <c r="W33" i="17"/>
  <c r="X33" i="17"/>
  <c r="U32" i="17"/>
  <c r="V32" i="17"/>
  <c r="W32" i="17"/>
  <c r="X32" i="17"/>
  <c r="U31" i="17"/>
  <c r="V31" i="17"/>
  <c r="W31" i="17"/>
  <c r="X31" i="17"/>
  <c r="U30" i="17"/>
  <c r="V30" i="17"/>
  <c r="W30" i="17"/>
  <c r="X30" i="17"/>
  <c r="U29" i="17"/>
  <c r="V29" i="17"/>
  <c r="W29" i="17"/>
  <c r="X29" i="17"/>
  <c r="U28" i="17"/>
  <c r="V28" i="17"/>
  <c r="W28" i="17"/>
  <c r="X28" i="17"/>
  <c r="U27" i="17"/>
  <c r="V27" i="17"/>
  <c r="W27" i="17"/>
  <c r="X27" i="17"/>
  <c r="U26" i="17"/>
  <c r="V26" i="17"/>
  <c r="W26" i="17"/>
  <c r="X26" i="17"/>
  <c r="U25" i="17"/>
  <c r="V25" i="17"/>
  <c r="W25" i="17"/>
  <c r="X25" i="17"/>
  <c r="U24" i="17"/>
  <c r="V24" i="17"/>
  <c r="W24" i="17"/>
  <c r="X24" i="17"/>
  <c r="U23" i="17"/>
  <c r="V23" i="17"/>
  <c r="W23" i="17"/>
  <c r="X23" i="17"/>
  <c r="U22" i="17"/>
  <c r="V22" i="17"/>
  <c r="W22" i="17"/>
  <c r="X22" i="17"/>
  <c r="U21" i="17"/>
  <c r="V21" i="17"/>
  <c r="W21" i="17"/>
  <c r="X21" i="17"/>
  <c r="U20" i="17"/>
  <c r="V20" i="17"/>
  <c r="W20" i="17"/>
  <c r="X20" i="17"/>
  <c r="U19" i="17"/>
  <c r="V19" i="17"/>
  <c r="W19" i="17"/>
  <c r="X19" i="17"/>
  <c r="U18" i="17"/>
  <c r="V18" i="17"/>
  <c r="W18" i="17"/>
  <c r="X18" i="17"/>
  <c r="U17" i="17"/>
  <c r="V17" i="17"/>
  <c r="W17" i="17"/>
  <c r="X17" i="17"/>
  <c r="U16" i="17"/>
  <c r="V16" i="17"/>
  <c r="W16" i="17"/>
  <c r="X16" i="17"/>
  <c r="U15" i="17"/>
  <c r="V15" i="17"/>
  <c r="W15" i="17"/>
  <c r="X15" i="17"/>
  <c r="U14" i="17"/>
  <c r="V14" i="17"/>
  <c r="W14" i="17"/>
  <c r="X14" i="17"/>
  <c r="U13" i="17"/>
  <c r="V13" i="17"/>
  <c r="W13" i="17"/>
  <c r="X13" i="17"/>
  <c r="U12" i="17"/>
  <c r="V12" i="17"/>
  <c r="W12" i="17"/>
  <c r="X12" i="17"/>
  <c r="U11" i="17"/>
  <c r="V11" i="17"/>
  <c r="W11" i="17"/>
  <c r="X11" i="17"/>
  <c r="U10" i="17"/>
  <c r="V10" i="17"/>
  <c r="W10" i="17"/>
  <c r="X10" i="17"/>
  <c r="U9" i="17"/>
  <c r="V9" i="17"/>
  <c r="W9" i="17"/>
  <c r="X9" i="17"/>
  <c r="U8" i="17"/>
  <c r="V8" i="17"/>
  <c r="W8" i="17"/>
  <c r="X8" i="17"/>
  <c r="U7" i="17"/>
  <c r="V7" i="17"/>
  <c r="W7" i="17"/>
  <c r="X7" i="17"/>
  <c r="U6" i="17"/>
  <c r="V6" i="17"/>
  <c r="W6" i="17"/>
  <c r="X6" i="17"/>
  <c r="V30" i="16"/>
  <c r="U9" i="16"/>
  <c r="V9" i="16"/>
  <c r="W9" i="16"/>
  <c r="X9" i="16"/>
  <c r="U10" i="16"/>
  <c r="V10" i="16"/>
  <c r="W10" i="16"/>
  <c r="X10" i="16"/>
  <c r="U11" i="16"/>
  <c r="V11" i="16"/>
  <c r="W11" i="16"/>
  <c r="X11" i="16"/>
  <c r="U12" i="16"/>
  <c r="V12" i="16"/>
  <c r="W12" i="16"/>
  <c r="X12" i="16"/>
  <c r="U13" i="16"/>
  <c r="V13" i="16"/>
  <c r="W13" i="16"/>
  <c r="X13" i="16"/>
  <c r="U14" i="16"/>
  <c r="V14" i="16"/>
  <c r="W14" i="16"/>
  <c r="X14" i="16"/>
  <c r="U15" i="16"/>
  <c r="V15" i="16"/>
  <c r="W15" i="16"/>
  <c r="X15" i="16"/>
  <c r="U16" i="16"/>
  <c r="V16" i="16"/>
  <c r="W16" i="16"/>
  <c r="X16" i="16"/>
  <c r="U17" i="16"/>
  <c r="V17" i="16"/>
  <c r="W17" i="16"/>
  <c r="X17" i="16"/>
  <c r="U18" i="16"/>
  <c r="V18" i="16"/>
  <c r="W18" i="16"/>
  <c r="X18" i="16"/>
  <c r="U19" i="16"/>
  <c r="V19" i="16"/>
  <c r="W19" i="16"/>
  <c r="X19" i="16"/>
  <c r="U20" i="16"/>
  <c r="V20" i="16"/>
  <c r="W20" i="16"/>
  <c r="X20" i="16"/>
  <c r="U21" i="16"/>
  <c r="V21" i="16"/>
  <c r="W21" i="16"/>
  <c r="X21" i="16"/>
  <c r="U22" i="16"/>
  <c r="V22" i="16"/>
  <c r="W22" i="16"/>
  <c r="X22" i="16"/>
  <c r="U23" i="16"/>
  <c r="V23" i="16"/>
  <c r="W23" i="16"/>
  <c r="X23" i="16"/>
  <c r="U24" i="16"/>
  <c r="V24" i="16"/>
  <c r="W24" i="16"/>
  <c r="X24" i="16"/>
  <c r="U25" i="16"/>
  <c r="V25" i="16"/>
  <c r="W25" i="16"/>
  <c r="X25" i="16"/>
  <c r="U26" i="16"/>
  <c r="V26" i="16"/>
  <c r="W26" i="16"/>
  <c r="X26" i="16"/>
  <c r="U27" i="16"/>
  <c r="V27" i="16"/>
  <c r="W27" i="16"/>
  <c r="X27" i="16"/>
  <c r="U28" i="16"/>
  <c r="V28" i="16"/>
  <c r="W28" i="16"/>
  <c r="X28" i="16"/>
  <c r="U29" i="16"/>
  <c r="V29" i="16"/>
  <c r="W29" i="16"/>
  <c r="X29" i="16"/>
  <c r="U30" i="16"/>
  <c r="W30" i="16"/>
  <c r="X30" i="16"/>
  <c r="U31" i="16"/>
  <c r="V31" i="16"/>
  <c r="W31" i="16"/>
  <c r="X31" i="16"/>
  <c r="U32" i="16"/>
  <c r="V32" i="16"/>
  <c r="W32" i="16"/>
  <c r="X32" i="16"/>
  <c r="U33" i="16"/>
  <c r="V33" i="16"/>
  <c r="W33" i="16"/>
  <c r="X33" i="16"/>
  <c r="U34" i="16"/>
  <c r="V34" i="16"/>
  <c r="W34" i="16"/>
  <c r="X34" i="16"/>
  <c r="U35" i="16"/>
  <c r="V35" i="16"/>
  <c r="W35" i="16"/>
  <c r="X35" i="16"/>
  <c r="U36" i="16"/>
  <c r="V36" i="16"/>
  <c r="W36" i="16"/>
  <c r="X36" i="16"/>
  <c r="U37" i="16"/>
  <c r="V37" i="16"/>
  <c r="W37" i="16"/>
  <c r="X37" i="16"/>
  <c r="U38" i="16"/>
  <c r="V38" i="16"/>
  <c r="W38" i="16"/>
  <c r="X38" i="16"/>
  <c r="U39" i="16"/>
  <c r="V39" i="16"/>
  <c r="W39" i="16"/>
  <c r="X39" i="16"/>
  <c r="U40" i="16"/>
  <c r="V40" i="16"/>
  <c r="W40" i="16"/>
  <c r="X40" i="16"/>
  <c r="U41" i="16"/>
  <c r="V41" i="16"/>
  <c r="W41" i="16"/>
  <c r="X41" i="16"/>
  <c r="U42" i="16"/>
  <c r="V42" i="16"/>
  <c r="W42" i="16"/>
  <c r="X42" i="16"/>
  <c r="U43" i="16"/>
  <c r="V43" i="16"/>
  <c r="W43" i="16"/>
  <c r="X43" i="16"/>
  <c r="U44" i="16"/>
  <c r="V44" i="16"/>
  <c r="W44" i="16"/>
  <c r="X44" i="16"/>
  <c r="U45" i="16"/>
  <c r="V45" i="16"/>
  <c r="W45" i="16"/>
  <c r="X45" i="16"/>
  <c r="U46" i="16"/>
  <c r="V46" i="16"/>
  <c r="W46" i="16"/>
  <c r="X46" i="16"/>
  <c r="U47" i="16"/>
  <c r="V47" i="16"/>
  <c r="W47" i="16"/>
  <c r="X47" i="16"/>
  <c r="U48" i="16"/>
  <c r="V48" i="16"/>
  <c r="W48" i="16"/>
  <c r="X48" i="16"/>
  <c r="U49" i="16"/>
  <c r="V49" i="16"/>
  <c r="W49" i="16"/>
  <c r="X49" i="16"/>
  <c r="U50" i="16"/>
  <c r="V50" i="16"/>
  <c r="W50" i="16"/>
  <c r="X50" i="16"/>
  <c r="U51" i="16"/>
  <c r="V51" i="16"/>
  <c r="W51" i="16"/>
  <c r="X51" i="16"/>
  <c r="U52" i="16"/>
  <c r="V52" i="16"/>
  <c r="W52" i="16"/>
  <c r="X52" i="16"/>
  <c r="U53" i="16"/>
  <c r="V53" i="16"/>
  <c r="W53" i="16"/>
  <c r="X53" i="16"/>
  <c r="U54" i="16"/>
  <c r="V54" i="16"/>
  <c r="W54" i="16"/>
  <c r="X54" i="16"/>
  <c r="U55" i="16"/>
  <c r="V55" i="16"/>
  <c r="W55" i="16"/>
  <c r="X55" i="16"/>
  <c r="U56" i="16"/>
  <c r="V56" i="16"/>
  <c r="W56" i="16"/>
  <c r="X56" i="16"/>
  <c r="U57" i="16"/>
  <c r="V57" i="16"/>
  <c r="W57" i="16"/>
  <c r="X57" i="16"/>
  <c r="U58" i="16"/>
  <c r="V58" i="16"/>
  <c r="W58" i="16"/>
  <c r="X58" i="16"/>
  <c r="U59" i="16"/>
  <c r="V59" i="16"/>
  <c r="W59" i="16"/>
  <c r="X59" i="16"/>
  <c r="U60" i="16"/>
  <c r="V60" i="16"/>
  <c r="W60" i="16"/>
  <c r="X60" i="16"/>
  <c r="U61" i="16"/>
  <c r="V61" i="16"/>
  <c r="W61" i="16"/>
  <c r="X61" i="16"/>
  <c r="U62" i="16"/>
  <c r="V62" i="16"/>
  <c r="W62" i="16"/>
  <c r="X62" i="16"/>
  <c r="U63" i="16"/>
  <c r="V63" i="16"/>
  <c r="W63" i="16"/>
  <c r="X63" i="16"/>
  <c r="U64" i="16"/>
  <c r="V64" i="16"/>
  <c r="W64" i="16"/>
  <c r="X64" i="16"/>
  <c r="U65" i="16"/>
  <c r="V65" i="16"/>
  <c r="W65" i="16"/>
  <c r="X65" i="16"/>
  <c r="U66" i="16"/>
  <c r="V66" i="16"/>
  <c r="W66" i="16"/>
  <c r="X66" i="16"/>
  <c r="U67" i="16"/>
  <c r="V67" i="16"/>
  <c r="W67" i="16"/>
  <c r="X67" i="16"/>
  <c r="U68" i="16"/>
  <c r="V68" i="16"/>
  <c r="W68" i="16"/>
  <c r="X68" i="16"/>
  <c r="U69" i="16"/>
  <c r="V69" i="16"/>
  <c r="W69" i="16"/>
  <c r="X69" i="16"/>
  <c r="U70" i="16"/>
  <c r="V70" i="16"/>
  <c r="W70" i="16"/>
  <c r="X70" i="16"/>
  <c r="U8" i="16"/>
  <c r="V8" i="16"/>
  <c r="W8" i="16"/>
  <c r="X8" i="16"/>
  <c r="U7" i="16"/>
  <c r="V7" i="16"/>
  <c r="W7" i="16"/>
  <c r="X7" i="16"/>
  <c r="U123" i="17"/>
  <c r="U127" i="17"/>
  <c r="U133" i="17"/>
  <c r="U105" i="17"/>
  <c r="U98" i="17"/>
  <c r="U91" i="17"/>
  <c r="U126" i="17"/>
  <c r="U97" i="17"/>
  <c r="U99" i="17"/>
  <c r="U71" i="17"/>
  <c r="U108" i="17"/>
  <c r="U81" i="17"/>
  <c r="U120" i="17"/>
  <c r="U131" i="17"/>
  <c r="U79" i="17"/>
  <c r="U130" i="17"/>
  <c r="U112" i="17"/>
  <c r="U110" i="17"/>
  <c r="U85" i="17"/>
  <c r="U113" i="17"/>
  <c r="U125" i="17"/>
  <c r="U95" i="17"/>
  <c r="U96" i="17"/>
  <c r="U80" i="17"/>
  <c r="U101" i="17"/>
  <c r="U82" i="17"/>
  <c r="U100" i="17"/>
  <c r="U77" i="17"/>
  <c r="U72" i="17"/>
  <c r="U84" i="17"/>
  <c r="U138" i="17"/>
  <c r="U102" i="17"/>
  <c r="U106" i="17"/>
  <c r="U122" i="17"/>
  <c r="U78" i="17"/>
  <c r="U115" i="17"/>
  <c r="U93" i="17"/>
  <c r="U119" i="17"/>
  <c r="U129" i="17"/>
  <c r="U137" i="17"/>
  <c r="U90" i="17"/>
  <c r="U88" i="17"/>
  <c r="U87" i="17"/>
  <c r="U107" i="17"/>
  <c r="U94" i="17"/>
  <c r="U75" i="17"/>
  <c r="U134" i="17"/>
  <c r="U118" i="17"/>
  <c r="U135" i="17"/>
  <c r="U128" i="17"/>
  <c r="U116" i="17"/>
  <c r="U83" i="17"/>
  <c r="U136" i="17"/>
  <c r="U74" i="17"/>
  <c r="U86" i="17"/>
  <c r="U103" i="17"/>
  <c r="U76" i="17"/>
  <c r="U111" i="17"/>
  <c r="U124" i="17"/>
  <c r="U117" i="17"/>
  <c r="U73" i="17"/>
  <c r="U89" i="17"/>
  <c r="U104" i="17"/>
  <c r="U109" i="17"/>
  <c r="U114" i="17"/>
  <c r="U121" i="17"/>
  <c r="U132" i="17"/>
  <c r="U92" i="17"/>
  <c r="U142" i="16"/>
  <c r="U74" i="16"/>
  <c r="U207" i="16"/>
  <c r="U344" i="16"/>
  <c r="U128" i="16"/>
  <c r="U176" i="16"/>
  <c r="U192" i="16"/>
  <c r="U247" i="16"/>
  <c r="U166" i="16"/>
  <c r="U383" i="16"/>
  <c r="U102" i="16"/>
  <c r="U291" i="16"/>
  <c r="U199" i="16"/>
  <c r="U198" i="16"/>
  <c r="U313" i="16"/>
  <c r="U221" i="16"/>
  <c r="U224" i="16"/>
  <c r="U386" i="16"/>
  <c r="U353" i="16"/>
  <c r="U382" i="16"/>
  <c r="U157" i="16"/>
  <c r="U367" i="16"/>
  <c r="U377" i="16"/>
  <c r="U109" i="16"/>
  <c r="U211" i="16"/>
  <c r="U246" i="16"/>
  <c r="U218" i="16"/>
  <c r="U259" i="16"/>
  <c r="U284" i="16"/>
  <c r="U213" i="16"/>
  <c r="U226" i="16"/>
  <c r="U230" i="16"/>
  <c r="U314" i="16"/>
  <c r="U319" i="16"/>
  <c r="U122" i="16"/>
  <c r="U182" i="16"/>
  <c r="U374" i="16"/>
  <c r="U232" i="16"/>
  <c r="U190" i="16"/>
  <c r="U189" i="16"/>
  <c r="U108" i="16"/>
  <c r="U118" i="16"/>
  <c r="U304" i="16"/>
  <c r="U277" i="16"/>
  <c r="U323" i="16"/>
  <c r="U76" i="16"/>
  <c r="U131" i="16"/>
  <c r="U160" i="16"/>
  <c r="U75" i="16"/>
  <c r="U71" i="16"/>
  <c r="U350" i="16"/>
  <c r="U169" i="16"/>
  <c r="U320" i="16"/>
  <c r="U301" i="16"/>
  <c r="U287" i="16"/>
  <c r="U373" i="16"/>
  <c r="U355" i="16"/>
  <c r="U210" i="16"/>
  <c r="U150" i="16"/>
  <c r="U90" i="16"/>
  <c r="U87" i="16"/>
  <c r="U282" i="16"/>
  <c r="U104" i="16"/>
  <c r="U243" i="16"/>
  <c r="U384" i="16"/>
  <c r="U84" i="16"/>
  <c r="U358" i="16"/>
  <c r="U233" i="16"/>
  <c r="U184" i="16"/>
  <c r="U170" i="16"/>
  <c r="U253" i="16"/>
  <c r="U110" i="16"/>
  <c r="U278" i="16"/>
  <c r="U209" i="16"/>
  <c r="U235" i="16"/>
  <c r="U79" i="16"/>
  <c r="U144" i="16"/>
  <c r="U161" i="16"/>
  <c r="U370" i="16"/>
  <c r="U178" i="16"/>
  <c r="U237" i="16"/>
  <c r="U97" i="16"/>
  <c r="U387" i="16"/>
  <c r="U315" i="16"/>
  <c r="U143" i="16"/>
  <c r="U171" i="16"/>
  <c r="U147" i="16"/>
  <c r="U200" i="16"/>
  <c r="U204" i="16"/>
  <c r="U285" i="16"/>
  <c r="U99" i="16"/>
  <c r="U89" i="16"/>
  <c r="U305" i="16"/>
  <c r="U152" i="16"/>
  <c r="U113" i="16"/>
  <c r="U229" i="16"/>
  <c r="U125" i="16"/>
  <c r="U349" i="16"/>
  <c r="U153" i="16"/>
  <c r="U329" i="16"/>
  <c r="U188" i="16"/>
  <c r="U228" i="16"/>
  <c r="U306" i="16"/>
  <c r="U295" i="16"/>
  <c r="U298" i="16"/>
  <c r="U321" i="16"/>
  <c r="U280" i="16"/>
  <c r="U78" i="16"/>
  <c r="U267" i="16"/>
  <c r="U363" i="16"/>
  <c r="U172" i="16"/>
  <c r="U201" i="16"/>
  <c r="U294" i="16"/>
  <c r="U260" i="16"/>
  <c r="U151" i="16"/>
  <c r="U163" i="16"/>
  <c r="U98" i="16"/>
  <c r="U168" i="16"/>
  <c r="U231" i="16"/>
  <c r="U380" i="16"/>
  <c r="U240" i="16"/>
  <c r="U252" i="16"/>
  <c r="U123" i="16"/>
  <c r="U219" i="16"/>
  <c r="U308" i="16"/>
  <c r="U322" i="16"/>
  <c r="U309" i="16"/>
  <c r="U101" i="16"/>
  <c r="U93" i="16"/>
  <c r="U300" i="16"/>
  <c r="U375" i="16"/>
  <c r="U368" i="16"/>
  <c r="U165" i="16"/>
  <c r="U148" i="16"/>
  <c r="U206" i="16"/>
  <c r="U137" i="16"/>
  <c r="U223" i="16"/>
  <c r="U345" i="16"/>
  <c r="U185" i="16"/>
  <c r="U135" i="16"/>
  <c r="U191" i="16"/>
  <c r="U100" i="16"/>
  <c r="U129" i="16"/>
  <c r="U359" i="16"/>
  <c r="U336" i="16"/>
  <c r="U124" i="16"/>
  <c r="U181" i="16"/>
  <c r="U92" i="16"/>
  <c r="U134" i="16"/>
  <c r="U236" i="16"/>
  <c r="U324" i="16"/>
  <c r="U330" i="16"/>
  <c r="U222" i="16"/>
  <c r="U132" i="16"/>
  <c r="U112" i="16"/>
  <c r="U88" i="16"/>
  <c r="U77" i="16"/>
  <c r="U271" i="16"/>
  <c r="U369" i="16"/>
  <c r="U273" i="16"/>
  <c r="U81" i="16"/>
  <c r="U279" i="16"/>
  <c r="U342" i="16"/>
  <c r="U381" i="16"/>
  <c r="U283" i="16"/>
  <c r="U343" i="16"/>
  <c r="U268" i="16"/>
  <c r="U83" i="16"/>
  <c r="U94" i="16"/>
  <c r="U255" i="16"/>
  <c r="U205" i="16"/>
  <c r="U385" i="16"/>
  <c r="U117" i="16"/>
  <c r="U140" i="16"/>
  <c r="U275" i="16"/>
  <c r="U227" i="16"/>
  <c r="U158" i="16"/>
  <c r="U154" i="16"/>
  <c r="U197" i="16"/>
  <c r="U80" i="16"/>
  <c r="U334" i="16"/>
  <c r="U337" i="16"/>
  <c r="U133" i="16"/>
  <c r="U167" i="16"/>
  <c r="U72" i="16"/>
  <c r="U173" i="16"/>
  <c r="U159" i="16"/>
  <c r="U203" i="16"/>
  <c r="U105" i="16"/>
  <c r="U311" i="16"/>
  <c r="U217" i="16"/>
  <c r="U86" i="16"/>
  <c r="U136" i="16"/>
  <c r="U326" i="16"/>
  <c r="U250" i="16"/>
  <c r="U146" i="16"/>
  <c r="U245" i="16"/>
  <c r="U196" i="16"/>
  <c r="U238" i="16"/>
  <c r="U95" i="16"/>
  <c r="U362" i="16"/>
  <c r="U202" i="16"/>
  <c r="U302" i="16"/>
  <c r="U91" i="16"/>
  <c r="U388" i="16"/>
  <c r="U85" i="16"/>
  <c r="U312" i="16"/>
  <c r="U214" i="16"/>
  <c r="U127" i="16"/>
  <c r="U274" i="16"/>
  <c r="U293" i="16"/>
  <c r="U325" i="16"/>
  <c r="U365" i="16"/>
  <c r="U116" i="16"/>
  <c r="U269" i="16"/>
  <c r="U73" i="16"/>
  <c r="U194" i="16"/>
  <c r="U155" i="16"/>
  <c r="U249" i="16"/>
  <c r="U316" i="16"/>
  <c r="U162" i="16"/>
  <c r="U352" i="16"/>
  <c r="U262" i="16"/>
  <c r="U270" i="16"/>
  <c r="U307" i="16"/>
  <c r="U114" i="16"/>
  <c r="U303" i="16"/>
  <c r="U138" i="16"/>
  <c r="U276" i="16"/>
  <c r="U376" i="16"/>
  <c r="U263" i="16"/>
  <c r="U366" i="16"/>
  <c r="U193" i="16"/>
  <c r="U372" i="16"/>
  <c r="U338" i="16"/>
  <c r="U149" i="16"/>
  <c r="U356" i="16"/>
  <c r="U215" i="16"/>
  <c r="U212" i="16"/>
  <c r="U175" i="16"/>
  <c r="U103" i="16"/>
  <c r="U120" i="16"/>
  <c r="U371" i="16"/>
  <c r="U331" i="16"/>
  <c r="U82" i="16"/>
  <c r="U126" i="16"/>
  <c r="U266" i="16"/>
  <c r="U310" i="16"/>
  <c r="U241" i="16"/>
  <c r="U281" i="16"/>
  <c r="U297" i="16"/>
  <c r="U234" i="16"/>
  <c r="U186" i="16"/>
  <c r="U290" i="16"/>
  <c r="U195" i="16"/>
  <c r="U251" i="16"/>
  <c r="U347" i="16"/>
  <c r="U156" i="16"/>
  <c r="U378" i="16"/>
  <c r="U242" i="16"/>
  <c r="U379" i="16"/>
  <c r="U272" i="16"/>
  <c r="U179" i="16"/>
  <c r="U244" i="16"/>
  <c r="U257" i="16"/>
  <c r="U239" i="16"/>
  <c r="U180" i="16"/>
  <c r="U216" i="16"/>
  <c r="U364" i="16"/>
  <c r="U121" i="16"/>
  <c r="U254" i="16"/>
  <c r="U335" i="16"/>
  <c r="U183" i="16"/>
  <c r="U220" i="16"/>
  <c r="U261" i="16"/>
  <c r="U145" i="16"/>
  <c r="U106" i="16"/>
  <c r="U317" i="16"/>
  <c r="U111" i="16"/>
  <c r="U328" i="16"/>
  <c r="U346" i="16"/>
  <c r="U360" i="16"/>
  <c r="U187" i="16"/>
  <c r="U292" i="16"/>
  <c r="U256" i="16"/>
  <c r="U258" i="16"/>
  <c r="U265" i="16"/>
  <c r="U289" i="16"/>
  <c r="U208" i="16"/>
  <c r="U332" i="16"/>
  <c r="U139" i="16"/>
  <c r="U115" i="16"/>
  <c r="U351" i="16"/>
  <c r="U318" i="16"/>
  <c r="U96" i="16"/>
  <c r="U264" i="16"/>
  <c r="U333" i="16"/>
  <c r="U286" i="16"/>
  <c r="U296" i="16"/>
  <c r="U141" i="16"/>
  <c r="U357" i="16"/>
  <c r="U299" i="16"/>
  <c r="U174" i="16"/>
  <c r="U225" i="16"/>
  <c r="U107" i="16"/>
  <c r="U341" i="16"/>
  <c r="U327" i="16"/>
  <c r="U164" i="16"/>
  <c r="U361" i="16"/>
  <c r="U340" i="16"/>
  <c r="U119" i="16"/>
  <c r="U339" i="16"/>
  <c r="U348" i="16"/>
  <c r="U288" i="16"/>
  <c r="U248" i="16"/>
  <c r="U130" i="16"/>
  <c r="U354" i="16"/>
  <c r="U177" i="16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53" i="21"/>
  <c r="K53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6" i="21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5" i="22"/>
  <c r="J46" i="22"/>
  <c r="J47" i="22"/>
  <c r="J48" i="22"/>
  <c r="J49" i="22"/>
  <c r="J50" i="22"/>
  <c r="J51" i="22"/>
  <c r="J52" i="22"/>
  <c r="J53" i="22"/>
  <c r="J54" i="22"/>
  <c r="J55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J44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J6" i="22"/>
  <c r="F3" i="22"/>
  <c r="G3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6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I85" i="20"/>
  <c r="K85" i="20"/>
  <c r="I86" i="20"/>
  <c r="K86" i="20"/>
  <c r="I87" i="20"/>
  <c r="K87" i="20"/>
  <c r="I88" i="20"/>
  <c r="K88" i="20"/>
  <c r="I89" i="20"/>
  <c r="K89" i="20"/>
  <c r="I90" i="20"/>
  <c r="K90" i="20"/>
  <c r="I91" i="20"/>
  <c r="K91" i="20"/>
  <c r="I92" i="20"/>
  <c r="K92" i="20"/>
  <c r="I93" i="20"/>
  <c r="K93" i="20"/>
  <c r="I94" i="20"/>
  <c r="K94" i="20"/>
  <c r="I95" i="20"/>
  <c r="K95" i="20"/>
  <c r="I96" i="20"/>
  <c r="K96" i="20"/>
  <c r="I97" i="20"/>
  <c r="K97" i="20"/>
  <c r="I98" i="20"/>
  <c r="K98" i="20"/>
  <c r="I99" i="20"/>
  <c r="K99" i="20"/>
  <c r="I100" i="20"/>
  <c r="K100" i="20"/>
  <c r="I101" i="20"/>
  <c r="K101" i="20"/>
  <c r="I102" i="20"/>
  <c r="K102" i="20"/>
  <c r="I103" i="20"/>
  <c r="K103" i="20"/>
  <c r="I104" i="20"/>
  <c r="K104" i="20"/>
  <c r="I105" i="20"/>
  <c r="K105" i="20"/>
  <c r="I106" i="20"/>
  <c r="K106" i="20"/>
  <c r="I84" i="20"/>
  <c r="K84" i="20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63" i="19"/>
  <c r="J63" i="19"/>
  <c r="H7" i="19"/>
  <c r="J7" i="19"/>
  <c r="H8" i="19"/>
  <c r="J8" i="19"/>
  <c r="H9" i="19"/>
  <c r="J9" i="19"/>
  <c r="H10" i="19"/>
  <c r="J10" i="19"/>
  <c r="H11" i="19"/>
  <c r="J11" i="19"/>
  <c r="H12" i="19"/>
  <c r="J12" i="19"/>
  <c r="H13" i="19"/>
  <c r="J13" i="19"/>
  <c r="H14" i="19"/>
  <c r="J14" i="19"/>
  <c r="H15" i="19"/>
  <c r="J15" i="19"/>
  <c r="H16" i="19"/>
  <c r="J16" i="19"/>
  <c r="H17" i="19"/>
  <c r="J17" i="19"/>
  <c r="H18" i="19"/>
  <c r="J18" i="19"/>
  <c r="H19" i="19"/>
  <c r="J19" i="19"/>
  <c r="H20" i="19"/>
  <c r="J20" i="19"/>
  <c r="H21" i="19"/>
  <c r="J21" i="19"/>
  <c r="H22" i="19"/>
  <c r="J22" i="19"/>
  <c r="H23" i="19"/>
  <c r="J23" i="19"/>
  <c r="H24" i="19"/>
  <c r="J24" i="19"/>
  <c r="H25" i="19"/>
  <c r="J25" i="19"/>
  <c r="H26" i="19"/>
  <c r="J26" i="19"/>
  <c r="H27" i="19"/>
  <c r="J27" i="19"/>
  <c r="H28" i="19"/>
  <c r="J28" i="19"/>
  <c r="H29" i="19"/>
  <c r="J29" i="19"/>
  <c r="H30" i="19"/>
  <c r="J30" i="19"/>
  <c r="H31" i="19"/>
  <c r="J31" i="19"/>
  <c r="H32" i="19"/>
  <c r="J32" i="19"/>
  <c r="H33" i="19"/>
  <c r="J33" i="19"/>
  <c r="H34" i="19"/>
  <c r="J34" i="19"/>
  <c r="H35" i="19"/>
  <c r="J35" i="19"/>
  <c r="H36" i="19"/>
  <c r="J36" i="19"/>
  <c r="H37" i="19"/>
  <c r="J37" i="19"/>
  <c r="H38" i="19"/>
  <c r="J38" i="19"/>
  <c r="H39" i="19"/>
  <c r="J39" i="19"/>
  <c r="H40" i="19"/>
  <c r="J40" i="19"/>
  <c r="H41" i="19"/>
  <c r="J41" i="19"/>
  <c r="H42" i="19"/>
  <c r="J42" i="19"/>
  <c r="H43" i="19"/>
  <c r="J43" i="19"/>
  <c r="H44" i="19"/>
  <c r="J44" i="19"/>
  <c r="H45" i="19"/>
  <c r="J45" i="19"/>
  <c r="H46" i="19"/>
  <c r="J46" i="19"/>
  <c r="H47" i="19"/>
  <c r="J47" i="19"/>
  <c r="H48" i="19"/>
  <c r="J48" i="19"/>
  <c r="H49" i="19"/>
  <c r="J49" i="19"/>
  <c r="H50" i="19"/>
  <c r="J50" i="19"/>
  <c r="H51" i="19"/>
  <c r="J51" i="19"/>
  <c r="H52" i="19"/>
  <c r="J52" i="19"/>
  <c r="H53" i="19"/>
  <c r="J53" i="19"/>
  <c r="H54" i="19"/>
  <c r="J54" i="19"/>
  <c r="H55" i="19"/>
  <c r="J55" i="19"/>
  <c r="H56" i="19"/>
  <c r="J56" i="19"/>
  <c r="H57" i="19"/>
  <c r="J57" i="19"/>
  <c r="H58" i="19"/>
  <c r="J58" i="19"/>
  <c r="H59" i="19"/>
  <c r="J59" i="19"/>
  <c r="H60" i="19"/>
  <c r="J60" i="19"/>
  <c r="H6" i="19"/>
  <c r="G3" i="20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14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6" i="19"/>
  <c r="F3" i="19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15" i="18"/>
  <c r="N114" i="18"/>
  <c r="N5" i="18"/>
  <c r="M20" i="11"/>
  <c r="F3" i="18"/>
  <c r="J38" i="13"/>
  <c r="L38" i="13"/>
  <c r="J39" i="13"/>
  <c r="L39" i="13"/>
  <c r="J40" i="13"/>
  <c r="L40" i="13"/>
  <c r="J41" i="13"/>
  <c r="L41" i="13"/>
  <c r="J42" i="13"/>
  <c r="L42" i="13"/>
  <c r="J37" i="13"/>
  <c r="L37" i="13"/>
  <c r="J5" i="13"/>
  <c r="L5" i="13"/>
  <c r="J6" i="13"/>
  <c r="L6" i="13"/>
  <c r="J7" i="13"/>
  <c r="L7" i="13"/>
  <c r="J8" i="13"/>
  <c r="L8" i="13"/>
  <c r="J9" i="13"/>
  <c r="L9" i="13"/>
  <c r="J10" i="13"/>
  <c r="L10" i="13"/>
  <c r="J11" i="13"/>
  <c r="L11" i="13"/>
  <c r="J12" i="13"/>
  <c r="L12" i="13"/>
  <c r="J13" i="13"/>
  <c r="L13" i="13"/>
  <c r="J14" i="13"/>
  <c r="L14" i="13"/>
  <c r="J15" i="13"/>
  <c r="L15" i="13"/>
  <c r="J16" i="13"/>
  <c r="L16" i="13"/>
  <c r="J17" i="13"/>
  <c r="L17" i="13"/>
  <c r="J18" i="13"/>
  <c r="L18" i="13"/>
  <c r="J19" i="13"/>
  <c r="L19" i="13"/>
  <c r="J20" i="13"/>
  <c r="L20" i="13"/>
  <c r="J21" i="13"/>
  <c r="L21" i="13"/>
  <c r="J22" i="13"/>
  <c r="L22" i="13"/>
  <c r="J23" i="13"/>
  <c r="L23" i="13"/>
  <c r="J24" i="13"/>
  <c r="L24" i="13"/>
  <c r="J25" i="13"/>
  <c r="L25" i="13"/>
  <c r="J26" i="13"/>
  <c r="L26" i="13"/>
  <c r="J27" i="13"/>
  <c r="L27" i="13"/>
  <c r="J28" i="13"/>
  <c r="L28" i="13"/>
  <c r="J29" i="13"/>
  <c r="L29" i="13"/>
  <c r="J30" i="13"/>
  <c r="L30" i="13"/>
  <c r="J31" i="13"/>
  <c r="L31" i="13"/>
  <c r="J32" i="13"/>
  <c r="L32" i="13"/>
  <c r="J33" i="13"/>
  <c r="L33" i="13"/>
  <c r="J34" i="13"/>
  <c r="L34" i="13"/>
  <c r="J35" i="13"/>
  <c r="L35" i="13"/>
  <c r="J4" i="13"/>
  <c r="L4" i="13"/>
  <c r="L4" i="2"/>
  <c r="I4" i="2"/>
  <c r="E3" i="13"/>
  <c r="J31" i="12"/>
  <c r="L31" i="12"/>
  <c r="J32" i="12"/>
  <c r="L32" i="12"/>
  <c r="J33" i="12"/>
  <c r="L33" i="12"/>
  <c r="J34" i="12"/>
  <c r="L34" i="12"/>
  <c r="J30" i="12"/>
  <c r="L30" i="12"/>
  <c r="J5" i="12"/>
  <c r="L5" i="12"/>
  <c r="J6" i="12"/>
  <c r="L6" i="12"/>
  <c r="J7" i="12"/>
  <c r="L7" i="12"/>
  <c r="J8" i="12"/>
  <c r="L8" i="12"/>
  <c r="J9" i="12"/>
  <c r="L9" i="12"/>
  <c r="J10" i="12"/>
  <c r="L10" i="12"/>
  <c r="J11" i="12"/>
  <c r="L11" i="12"/>
  <c r="J12" i="12"/>
  <c r="L12" i="12"/>
  <c r="J13" i="12"/>
  <c r="L13" i="12"/>
  <c r="J14" i="12"/>
  <c r="L14" i="12"/>
  <c r="J15" i="12"/>
  <c r="L15" i="12"/>
  <c r="J16" i="12"/>
  <c r="L16" i="12"/>
  <c r="J17" i="12"/>
  <c r="L17" i="12"/>
  <c r="J18" i="12"/>
  <c r="L18" i="12"/>
  <c r="J19" i="12"/>
  <c r="L19" i="12"/>
  <c r="J20" i="12"/>
  <c r="L20" i="12"/>
  <c r="J21" i="12"/>
  <c r="L21" i="12"/>
  <c r="J22" i="12"/>
  <c r="L22" i="12"/>
  <c r="J23" i="12"/>
  <c r="L23" i="12"/>
  <c r="J24" i="12"/>
  <c r="L24" i="12"/>
  <c r="J25" i="12"/>
  <c r="L25" i="12"/>
  <c r="J26" i="12"/>
  <c r="L26" i="12"/>
  <c r="J27" i="12"/>
  <c r="L27" i="12"/>
  <c r="J28" i="12"/>
  <c r="L28" i="12"/>
  <c r="J4" i="12"/>
  <c r="L4" i="12"/>
  <c r="J4" i="4"/>
  <c r="N4" i="2"/>
  <c r="E3" i="12"/>
  <c r="J4" i="8"/>
  <c r="L4" i="8"/>
  <c r="O20" i="11"/>
  <c r="M21" i="11"/>
  <c r="O21" i="11"/>
  <c r="M22" i="11"/>
  <c r="O22" i="11"/>
  <c r="M23" i="11"/>
  <c r="O23" i="11"/>
  <c r="M24" i="11"/>
  <c r="O24" i="11"/>
  <c r="M25" i="11"/>
  <c r="O25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4" i="11"/>
  <c r="O4" i="11"/>
  <c r="M58" i="4"/>
  <c r="O58" i="4"/>
  <c r="M59" i="4"/>
  <c r="O59" i="4"/>
  <c r="M60" i="4"/>
  <c r="O60" i="4"/>
  <c r="M61" i="4"/>
  <c r="O61" i="4"/>
  <c r="M62" i="4"/>
  <c r="O62" i="4"/>
  <c r="M63" i="4"/>
  <c r="O63" i="4"/>
  <c r="M64" i="4"/>
  <c r="O64" i="4"/>
  <c r="M65" i="4"/>
  <c r="O65" i="4"/>
  <c r="M66" i="4"/>
  <c r="O66" i="4"/>
  <c r="M67" i="4"/>
  <c r="O67" i="4"/>
  <c r="M57" i="4"/>
  <c r="O57" i="4"/>
  <c r="N27" i="3"/>
  <c r="P27" i="3"/>
  <c r="N28" i="3"/>
  <c r="P28" i="3"/>
  <c r="N29" i="3"/>
  <c r="P29" i="3"/>
  <c r="N26" i="3"/>
  <c r="P26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L62" i="2"/>
  <c r="N62" i="2"/>
  <c r="L63" i="2"/>
  <c r="N63" i="2"/>
  <c r="L64" i="2"/>
  <c r="N64" i="2"/>
  <c r="L65" i="2"/>
  <c r="N65" i="2"/>
  <c r="L66" i="2"/>
  <c r="N66" i="2"/>
  <c r="L67" i="2"/>
  <c r="N67" i="2"/>
  <c r="L68" i="2"/>
  <c r="N68" i="2"/>
  <c r="L69" i="2"/>
  <c r="N69" i="2"/>
  <c r="L70" i="2"/>
  <c r="N70" i="2"/>
  <c r="L71" i="2"/>
  <c r="N71" i="2"/>
  <c r="L72" i="2"/>
  <c r="N72" i="2"/>
  <c r="L73" i="2"/>
  <c r="N73" i="2"/>
  <c r="L74" i="2"/>
  <c r="N74" i="2"/>
  <c r="L75" i="2"/>
  <c r="N75" i="2"/>
  <c r="L76" i="2"/>
  <c r="N76" i="2"/>
  <c r="L77" i="2"/>
  <c r="N77" i="2"/>
  <c r="L78" i="2"/>
  <c r="N78" i="2"/>
  <c r="L79" i="2"/>
  <c r="N79" i="2"/>
  <c r="L80" i="2"/>
  <c r="N80" i="2"/>
  <c r="L81" i="2"/>
  <c r="N81" i="2"/>
  <c r="L82" i="2"/>
  <c r="N82" i="2"/>
  <c r="L61" i="2"/>
  <c r="N61" i="2"/>
  <c r="O65" i="5"/>
  <c r="Q65" i="5"/>
  <c r="O66" i="5"/>
  <c r="Q66" i="5"/>
  <c r="O67" i="5"/>
  <c r="Q67" i="5"/>
  <c r="O68" i="5"/>
  <c r="Q68" i="5"/>
  <c r="O69" i="5"/>
  <c r="Q69" i="5"/>
  <c r="O70" i="5"/>
  <c r="Q70" i="5"/>
  <c r="O71" i="5"/>
  <c r="Q71" i="5"/>
  <c r="O72" i="5"/>
  <c r="Q72" i="5"/>
  <c r="O73" i="5"/>
  <c r="Q73" i="5"/>
  <c r="O74" i="5"/>
  <c r="Q74" i="5"/>
  <c r="O75" i="5"/>
  <c r="Q75" i="5"/>
  <c r="O76" i="5"/>
  <c r="Q76" i="5"/>
  <c r="O77" i="5"/>
  <c r="Q77" i="5"/>
  <c r="O78" i="5"/>
  <c r="Q78" i="5"/>
  <c r="O79" i="5"/>
  <c r="Q79" i="5"/>
  <c r="O80" i="5"/>
  <c r="Q80" i="5"/>
  <c r="O81" i="5"/>
  <c r="Q81" i="5"/>
  <c r="O82" i="5"/>
  <c r="Q82" i="5"/>
  <c r="O83" i="5"/>
  <c r="Q83" i="5"/>
  <c r="O84" i="5"/>
  <c r="Q84" i="5"/>
  <c r="O85" i="5"/>
  <c r="Q85" i="5"/>
  <c r="O86" i="5"/>
  <c r="Q86" i="5"/>
  <c r="O87" i="5"/>
  <c r="Q87" i="5"/>
  <c r="O88" i="5"/>
  <c r="Q88" i="5"/>
  <c r="O89" i="5"/>
  <c r="Q89" i="5"/>
  <c r="O90" i="5"/>
  <c r="Q90" i="5"/>
  <c r="O91" i="5"/>
  <c r="Q91" i="5"/>
  <c r="O92" i="5"/>
  <c r="Q92" i="5"/>
  <c r="O64" i="5"/>
  <c r="Q64" i="5"/>
  <c r="J43" i="8"/>
  <c r="L43" i="8"/>
  <c r="J44" i="8"/>
  <c r="L44" i="8"/>
  <c r="J45" i="8"/>
  <c r="L45" i="8"/>
  <c r="J46" i="8"/>
  <c r="L46" i="8"/>
  <c r="J47" i="8"/>
  <c r="L47" i="8"/>
  <c r="J48" i="8"/>
  <c r="L48" i="8"/>
  <c r="J49" i="8"/>
  <c r="L49" i="8"/>
  <c r="J50" i="8"/>
  <c r="L50" i="8"/>
  <c r="J51" i="8"/>
  <c r="L51" i="8"/>
  <c r="J52" i="8"/>
  <c r="L52" i="8"/>
  <c r="J53" i="8"/>
  <c r="L53" i="8"/>
  <c r="J54" i="8"/>
  <c r="L54" i="8"/>
  <c r="J42" i="8"/>
  <c r="L42" i="8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4" i="3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J5" i="8"/>
  <c r="L5" i="8"/>
  <c r="J6" i="8"/>
  <c r="L6" i="8"/>
  <c r="J7" i="8"/>
  <c r="L7" i="8"/>
  <c r="J8" i="8"/>
  <c r="L8" i="8"/>
  <c r="J9" i="8"/>
  <c r="L9" i="8"/>
  <c r="J10" i="8"/>
  <c r="L10" i="8"/>
  <c r="J11" i="8"/>
  <c r="L11" i="8"/>
  <c r="J12" i="8"/>
  <c r="L12" i="8"/>
  <c r="J13" i="8"/>
  <c r="L13" i="8"/>
  <c r="J14" i="8"/>
  <c r="L14" i="8"/>
  <c r="J15" i="8"/>
  <c r="L15" i="8"/>
  <c r="J16" i="8"/>
  <c r="L16" i="8"/>
  <c r="J17" i="8"/>
  <c r="L17" i="8"/>
  <c r="J18" i="8"/>
  <c r="L18" i="8"/>
  <c r="J19" i="8"/>
  <c r="L19" i="8"/>
  <c r="J20" i="8"/>
  <c r="L20" i="8"/>
  <c r="J21" i="8"/>
  <c r="L21" i="8"/>
  <c r="J22" i="8"/>
  <c r="L22" i="8"/>
  <c r="J23" i="8"/>
  <c r="L23" i="8"/>
  <c r="J24" i="8"/>
  <c r="L24" i="8"/>
  <c r="J25" i="8"/>
  <c r="L25" i="8"/>
  <c r="J26" i="8"/>
  <c r="L26" i="8"/>
  <c r="J27" i="8"/>
  <c r="L27" i="8"/>
  <c r="J28" i="8"/>
  <c r="L28" i="8"/>
  <c r="J29" i="8"/>
  <c r="L29" i="8"/>
  <c r="J30" i="8"/>
  <c r="L30" i="8"/>
  <c r="J31" i="8"/>
  <c r="L31" i="8"/>
  <c r="J32" i="8"/>
  <c r="L32" i="8"/>
  <c r="J33" i="8"/>
  <c r="L33" i="8"/>
  <c r="J34" i="8"/>
  <c r="L34" i="8"/>
  <c r="J35" i="8"/>
  <c r="L35" i="8"/>
  <c r="J36" i="8"/>
  <c r="L36" i="8"/>
  <c r="J37" i="8"/>
  <c r="L37" i="8"/>
  <c r="J38" i="8"/>
  <c r="L38" i="8"/>
  <c r="J39" i="8"/>
  <c r="L39" i="8"/>
  <c r="J40" i="8"/>
  <c r="L40" i="8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4" i="5"/>
  <c r="L5" i="2"/>
  <c r="N5" i="2"/>
  <c r="L6" i="2"/>
  <c r="N6" i="2"/>
  <c r="L7" i="2"/>
  <c r="N7" i="2"/>
  <c r="L8" i="2"/>
  <c r="N8" i="2"/>
  <c r="L9" i="2"/>
  <c r="N9" i="2"/>
  <c r="L10" i="2"/>
  <c r="N10" i="2"/>
  <c r="L11" i="2"/>
  <c r="N11" i="2"/>
  <c r="L12" i="2"/>
  <c r="N12" i="2"/>
  <c r="L13" i="2"/>
  <c r="N13" i="2"/>
  <c r="L14" i="2"/>
  <c r="N14" i="2"/>
  <c r="L15" i="2"/>
  <c r="N15" i="2"/>
  <c r="L16" i="2"/>
  <c r="N16" i="2"/>
  <c r="L17" i="2"/>
  <c r="N17" i="2"/>
  <c r="L18" i="2"/>
  <c r="N18" i="2"/>
  <c r="L19" i="2"/>
  <c r="N19" i="2"/>
  <c r="L20" i="2"/>
  <c r="N20" i="2"/>
  <c r="L21" i="2"/>
  <c r="N21" i="2"/>
  <c r="L22" i="2"/>
  <c r="N22" i="2"/>
  <c r="L23" i="2"/>
  <c r="N23" i="2"/>
  <c r="L24" i="2"/>
  <c r="N24" i="2"/>
  <c r="L25" i="2"/>
  <c r="N25" i="2"/>
  <c r="L26" i="2"/>
  <c r="N26" i="2"/>
  <c r="L27" i="2"/>
  <c r="N27" i="2"/>
  <c r="L28" i="2"/>
  <c r="N28" i="2"/>
  <c r="L29" i="2"/>
  <c r="N29" i="2"/>
  <c r="L30" i="2"/>
  <c r="N30" i="2"/>
  <c r="L31" i="2"/>
  <c r="N31" i="2"/>
  <c r="L32" i="2"/>
  <c r="N32" i="2"/>
  <c r="L33" i="2"/>
  <c r="N33" i="2"/>
  <c r="L34" i="2"/>
  <c r="N34" i="2"/>
  <c r="L35" i="2"/>
  <c r="N35" i="2"/>
  <c r="L36" i="2"/>
  <c r="N36" i="2"/>
  <c r="L37" i="2"/>
  <c r="N37" i="2"/>
  <c r="L38" i="2"/>
  <c r="N38" i="2"/>
  <c r="L39" i="2"/>
  <c r="N39" i="2"/>
  <c r="L40" i="2"/>
  <c r="N40" i="2"/>
  <c r="L41" i="2"/>
  <c r="N41" i="2"/>
  <c r="L42" i="2"/>
  <c r="N42" i="2"/>
  <c r="L43" i="2"/>
  <c r="N43" i="2"/>
  <c r="L44" i="2"/>
  <c r="N44" i="2"/>
  <c r="L45" i="2"/>
  <c r="N45" i="2"/>
  <c r="L46" i="2"/>
  <c r="N46" i="2"/>
  <c r="L47" i="2"/>
  <c r="N47" i="2"/>
  <c r="L48" i="2"/>
  <c r="N48" i="2"/>
  <c r="L49" i="2"/>
  <c r="N49" i="2"/>
  <c r="L50" i="2"/>
  <c r="N50" i="2"/>
  <c r="L51" i="2"/>
  <c r="N51" i="2"/>
  <c r="L52" i="2"/>
  <c r="N52" i="2"/>
  <c r="L53" i="2"/>
  <c r="N53" i="2"/>
  <c r="M5" i="4"/>
  <c r="O5" i="4"/>
  <c r="M6" i="4"/>
  <c r="O6" i="4"/>
  <c r="M7" i="4"/>
  <c r="O7" i="4"/>
  <c r="M8" i="4"/>
  <c r="O8" i="4"/>
  <c r="M9" i="4"/>
  <c r="O9" i="4"/>
  <c r="M10" i="4"/>
  <c r="O10" i="4"/>
  <c r="M11" i="4"/>
  <c r="O11" i="4"/>
  <c r="M12" i="4"/>
  <c r="O12" i="4"/>
  <c r="M13" i="4"/>
  <c r="O13" i="4"/>
  <c r="M14" i="4"/>
  <c r="O14" i="4"/>
  <c r="M15" i="4"/>
  <c r="O15" i="4"/>
  <c r="M16" i="4"/>
  <c r="O16" i="4"/>
  <c r="M17" i="4"/>
  <c r="O17" i="4"/>
  <c r="M18" i="4"/>
  <c r="O18" i="4"/>
  <c r="M19" i="4"/>
  <c r="O19" i="4"/>
  <c r="M20" i="4"/>
  <c r="O20" i="4"/>
  <c r="M21" i="4"/>
  <c r="O21" i="4"/>
  <c r="M22" i="4"/>
  <c r="O22" i="4"/>
  <c r="M23" i="4"/>
  <c r="O23" i="4"/>
  <c r="M24" i="4"/>
  <c r="O24" i="4"/>
  <c r="M25" i="4"/>
  <c r="O25" i="4"/>
  <c r="M26" i="4"/>
  <c r="O26" i="4"/>
  <c r="M27" i="4"/>
  <c r="O27" i="4"/>
  <c r="M28" i="4"/>
  <c r="O28" i="4"/>
  <c r="M29" i="4"/>
  <c r="O29" i="4"/>
  <c r="M30" i="4"/>
  <c r="O30" i="4"/>
  <c r="M31" i="4"/>
  <c r="O31" i="4"/>
  <c r="M32" i="4"/>
  <c r="O32" i="4"/>
  <c r="M33" i="4"/>
  <c r="O33" i="4"/>
  <c r="M34" i="4"/>
  <c r="O34" i="4"/>
  <c r="M35" i="4"/>
  <c r="O35" i="4"/>
  <c r="M36" i="4"/>
  <c r="O36" i="4"/>
  <c r="M37" i="4"/>
  <c r="O37" i="4"/>
  <c r="M38" i="4"/>
  <c r="O38" i="4"/>
  <c r="M39" i="4"/>
  <c r="O39" i="4"/>
  <c r="M40" i="4"/>
  <c r="O40" i="4"/>
  <c r="M41" i="4"/>
  <c r="O41" i="4"/>
  <c r="M42" i="4"/>
  <c r="O42" i="4"/>
  <c r="M43" i="4"/>
  <c r="O43" i="4"/>
  <c r="M44" i="4"/>
  <c r="O44" i="4"/>
  <c r="M45" i="4"/>
  <c r="O45" i="4"/>
  <c r="M46" i="4"/>
  <c r="O46" i="4"/>
  <c r="M47" i="4"/>
  <c r="O47" i="4"/>
  <c r="M48" i="4"/>
  <c r="O48" i="4"/>
  <c r="M49" i="4"/>
  <c r="O49" i="4"/>
  <c r="M50" i="4"/>
  <c r="O50" i="4"/>
  <c r="M51" i="4"/>
  <c r="O51" i="4"/>
  <c r="M52" i="4"/>
  <c r="O52" i="4"/>
  <c r="M53" i="4"/>
  <c r="O53" i="4"/>
  <c r="M54" i="4"/>
  <c r="O54" i="4"/>
  <c r="M55" i="4"/>
  <c r="O55" i="4"/>
  <c r="M4" i="4"/>
  <c r="O4" i="4"/>
  <c r="J25" i="11"/>
  <c r="J24" i="11"/>
  <c r="J23" i="11"/>
  <c r="J22" i="11"/>
  <c r="J21" i="11"/>
  <c r="J20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46" i="11"/>
  <c r="J45" i="11"/>
  <c r="J44" i="11"/>
  <c r="J5" i="11"/>
  <c r="J6" i="11"/>
  <c r="J4" i="11"/>
  <c r="J67" i="4"/>
  <c r="H67" i="4"/>
  <c r="J66" i="4"/>
  <c r="H66" i="4"/>
  <c r="J65" i="4"/>
  <c r="H65" i="4"/>
  <c r="J64" i="4"/>
  <c r="H64" i="4"/>
  <c r="J63" i="4"/>
  <c r="H63" i="4"/>
  <c r="J62" i="4"/>
  <c r="H62" i="4"/>
  <c r="J61" i="4"/>
  <c r="H61" i="4"/>
  <c r="J60" i="4"/>
  <c r="H60" i="4"/>
  <c r="J59" i="4"/>
  <c r="H59" i="4"/>
  <c r="J58" i="4"/>
  <c r="H58" i="4"/>
  <c r="J57" i="4"/>
  <c r="H57" i="4"/>
  <c r="K29" i="3"/>
  <c r="K28" i="3"/>
  <c r="K27" i="3"/>
  <c r="K26" i="3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61" i="2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64" i="5"/>
  <c r="G3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4" i="12"/>
  <c r="D3" i="8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4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4" i="4"/>
  <c r="D3" i="4"/>
  <c r="F3" i="3"/>
  <c r="D3" i="2"/>
  <c r="H3" i="5"/>
  <c r="J3" i="5"/>
  <c r="J5" i="5"/>
  <c r="L5" i="5"/>
  <c r="Q5" i="5"/>
  <c r="J7" i="5"/>
  <c r="J4" i="5"/>
  <c r="L4" i="5"/>
  <c r="Q4" i="5"/>
  <c r="L7" i="5"/>
  <c r="Q7" i="5"/>
  <c r="J6" i="5"/>
  <c r="J9" i="5"/>
  <c r="L9" i="5"/>
  <c r="Q9" i="5"/>
  <c r="L6" i="5"/>
  <c r="Q6" i="5"/>
  <c r="J11" i="5"/>
  <c r="J8" i="5"/>
  <c r="L8" i="5"/>
  <c r="Q8" i="5"/>
  <c r="L11" i="5"/>
  <c r="Q11" i="5"/>
  <c r="J10" i="5"/>
  <c r="J13" i="5"/>
  <c r="L13" i="5"/>
  <c r="Q13" i="5"/>
  <c r="L10" i="5"/>
  <c r="Q10" i="5"/>
  <c r="J15" i="5"/>
  <c r="J12" i="5"/>
  <c r="L12" i="5"/>
  <c r="Q12" i="5"/>
  <c r="L15" i="5"/>
  <c r="Q15" i="5"/>
  <c r="J14" i="5"/>
  <c r="J17" i="5"/>
  <c r="L17" i="5"/>
  <c r="Q17" i="5"/>
  <c r="L14" i="5"/>
  <c r="Q14" i="5"/>
  <c r="J19" i="5"/>
  <c r="J16" i="5"/>
  <c r="L16" i="5"/>
  <c r="Q16" i="5"/>
  <c r="L19" i="5"/>
  <c r="Q19" i="5"/>
  <c r="J18" i="5"/>
  <c r="J21" i="5"/>
  <c r="L21" i="5"/>
  <c r="Q21" i="5"/>
  <c r="L18" i="5"/>
  <c r="Q18" i="5"/>
  <c r="J23" i="5"/>
  <c r="J20" i="5"/>
  <c r="L20" i="5"/>
  <c r="Q20" i="5"/>
  <c r="L23" i="5"/>
  <c r="Q23" i="5"/>
  <c r="J22" i="5"/>
  <c r="J25" i="5"/>
  <c r="L25" i="5"/>
  <c r="Q25" i="5"/>
  <c r="L22" i="5"/>
  <c r="Q22" i="5"/>
  <c r="J27" i="5"/>
  <c r="J24" i="5"/>
  <c r="L24" i="5"/>
  <c r="Q24" i="5"/>
  <c r="L27" i="5"/>
  <c r="Q27" i="5"/>
  <c r="J26" i="5"/>
  <c r="J29" i="5"/>
  <c r="L29" i="5"/>
  <c r="Q29" i="5"/>
  <c r="L26" i="5"/>
  <c r="Q26" i="5"/>
  <c r="J31" i="5"/>
  <c r="J28" i="5"/>
  <c r="L28" i="5"/>
  <c r="Q28" i="5"/>
  <c r="L31" i="5"/>
  <c r="Q31" i="5"/>
  <c r="J30" i="5"/>
  <c r="J33" i="5"/>
  <c r="L33" i="5"/>
  <c r="Q33" i="5"/>
  <c r="L30" i="5"/>
  <c r="Q30" i="5"/>
  <c r="J35" i="5"/>
  <c r="J32" i="5"/>
  <c r="L32" i="5"/>
  <c r="Q32" i="5"/>
  <c r="L35" i="5"/>
  <c r="Q35" i="5"/>
  <c r="J34" i="5"/>
  <c r="J37" i="5"/>
  <c r="L37" i="5"/>
  <c r="Q37" i="5"/>
  <c r="L34" i="5"/>
  <c r="Q34" i="5"/>
  <c r="J36" i="5"/>
  <c r="J39" i="5"/>
  <c r="L39" i="5"/>
  <c r="Q39" i="5"/>
  <c r="L36" i="5"/>
  <c r="Q36" i="5"/>
  <c r="J38" i="5"/>
  <c r="J41" i="5"/>
  <c r="L41" i="5"/>
  <c r="Q41" i="5"/>
  <c r="L38" i="5"/>
  <c r="Q38" i="5"/>
  <c r="J43" i="5"/>
  <c r="Q43" i="5"/>
  <c r="J40" i="5"/>
  <c r="L40" i="5"/>
  <c r="Q40" i="5"/>
  <c r="J42" i="5"/>
  <c r="Q42" i="5"/>
  <c r="J45" i="5"/>
  <c r="Q45" i="5"/>
  <c r="J47" i="5"/>
  <c r="Q47" i="5"/>
  <c r="J44" i="5"/>
  <c r="Q44" i="5"/>
  <c r="J46" i="5"/>
  <c r="Q46" i="5"/>
  <c r="J49" i="5"/>
  <c r="Q49" i="5"/>
  <c r="J51" i="5"/>
  <c r="Q51" i="5"/>
  <c r="J48" i="5"/>
  <c r="Q48" i="5"/>
  <c r="J50" i="5"/>
  <c r="Q50" i="5"/>
  <c r="J53" i="5"/>
  <c r="Q53" i="5"/>
  <c r="J55" i="5"/>
  <c r="Q55" i="5"/>
  <c r="J52" i="5"/>
  <c r="Q52" i="5"/>
  <c r="J54" i="5"/>
  <c r="Q54" i="5"/>
  <c r="J57" i="5"/>
  <c r="Q57" i="5"/>
  <c r="J59" i="5"/>
  <c r="Q59" i="5"/>
  <c r="J56" i="5"/>
  <c r="Q56" i="5"/>
  <c r="J58" i="5"/>
  <c r="Q58" i="5"/>
  <c r="J61" i="5"/>
  <c r="Q61" i="5"/>
  <c r="J60" i="5"/>
  <c r="Q60" i="5"/>
  <c r="J62" i="5"/>
  <c r="Q62" i="5"/>
</calcChain>
</file>

<file path=xl/sharedStrings.xml><?xml version="1.0" encoding="utf-8"?>
<sst xmlns="http://schemas.openxmlformats.org/spreadsheetml/2006/main" count="4384" uniqueCount="1507">
  <si>
    <t>Березенко</t>
  </si>
  <si>
    <t>Евгений</t>
  </si>
  <si>
    <t>Красноярск</t>
  </si>
  <si>
    <t>Якимов</t>
  </si>
  <si>
    <t>Павел</t>
  </si>
  <si>
    <t>Александрович</t>
  </si>
  <si>
    <t>п. Подгорный</t>
  </si>
  <si>
    <t>Краснояры</t>
  </si>
  <si>
    <t>Донец</t>
  </si>
  <si>
    <t>Сергей</t>
  </si>
  <si>
    <t>Михайловия</t>
  </si>
  <si>
    <t>горностай</t>
  </si>
  <si>
    <t>Титов</t>
  </si>
  <si>
    <t>Иван</t>
  </si>
  <si>
    <t>Андреевич</t>
  </si>
  <si>
    <t>Александр</t>
  </si>
  <si>
    <t>Коасноярск</t>
  </si>
  <si>
    <t>Муртазин</t>
  </si>
  <si>
    <t>Леонид</t>
  </si>
  <si>
    <t>Елизарович</t>
  </si>
  <si>
    <t>Беркут</t>
  </si>
  <si>
    <t>Останин</t>
  </si>
  <si>
    <t>Владимирович</t>
  </si>
  <si>
    <t>Почеренюк</t>
  </si>
  <si>
    <t>Иванович</t>
  </si>
  <si>
    <t>Горностай</t>
  </si>
  <si>
    <t>Рычков</t>
  </si>
  <si>
    <t>Николаевич</t>
  </si>
  <si>
    <t>п. Курагино</t>
  </si>
  <si>
    <t>RUNetka-skyrunning</t>
  </si>
  <si>
    <t>Филипчук</t>
  </si>
  <si>
    <t>Владимир</t>
  </si>
  <si>
    <t>Юрьевич</t>
  </si>
  <si>
    <t>Хазов</t>
  </si>
  <si>
    <t>Отчество</t>
  </si>
  <si>
    <t>TRIATLETA</t>
  </si>
  <si>
    <t>Сорокин</t>
  </si>
  <si>
    <t>Триатлета</t>
  </si>
  <si>
    <t>Борисов</t>
  </si>
  <si>
    <t>Николай</t>
  </si>
  <si>
    <t>Томск</t>
  </si>
  <si>
    <t>ТАВЗ</t>
  </si>
  <si>
    <t>Ронжанин</t>
  </si>
  <si>
    <t>Васильевич</t>
  </si>
  <si>
    <t>Власов</t>
  </si>
  <si>
    <t>Эдуард</t>
  </si>
  <si>
    <t>Гурков</t>
  </si>
  <si>
    <t>Андрей</t>
  </si>
  <si>
    <t>Алексеевич</t>
  </si>
  <si>
    <t>I LOVE SKIING</t>
  </si>
  <si>
    <t>Токарев</t>
  </si>
  <si>
    <t>Алексей</t>
  </si>
  <si>
    <t>ИВМ СО РАН</t>
  </si>
  <si>
    <t>Мурашкин</t>
  </si>
  <si>
    <t>Жармухамбетов</t>
  </si>
  <si>
    <t>Ренат</t>
  </si>
  <si>
    <t>Муратович</t>
  </si>
  <si>
    <t>Skyrunning Team Tomsk</t>
  </si>
  <si>
    <t>Спирин</t>
  </si>
  <si>
    <t>Тимур</t>
  </si>
  <si>
    <t>Сергеевич</t>
  </si>
  <si>
    <t>Грачёв</t>
  </si>
  <si>
    <t>Анатольевич</t>
  </si>
  <si>
    <t xml:space="preserve">Новиков </t>
  </si>
  <si>
    <t>Олег</t>
  </si>
  <si>
    <t xml:space="preserve">Анатольевич </t>
  </si>
  <si>
    <t xml:space="preserve">Красноярск </t>
  </si>
  <si>
    <t>Динамо</t>
  </si>
  <si>
    <t>Красовский</t>
  </si>
  <si>
    <t>Максим</t>
  </si>
  <si>
    <t>Пономарев</t>
  </si>
  <si>
    <t>Валерьевич</t>
  </si>
  <si>
    <t>Санкт-Петербург</t>
  </si>
  <si>
    <t>Педальки</t>
  </si>
  <si>
    <t>Волков</t>
  </si>
  <si>
    <t>Мегаполюс</t>
  </si>
  <si>
    <t>Артем</t>
  </si>
  <si>
    <t>Витальевич</t>
  </si>
  <si>
    <t>Шарафетдинов</t>
  </si>
  <si>
    <t>Игоревич</t>
  </si>
  <si>
    <t>Красноярский Клуб Альпинистов</t>
  </si>
  <si>
    <t>Мигас</t>
  </si>
  <si>
    <t>Яков</t>
  </si>
  <si>
    <t>Сойка</t>
  </si>
  <si>
    <t>Ященко</t>
  </si>
  <si>
    <t>Вадим</t>
  </si>
  <si>
    <t>Евгеньевич</t>
  </si>
  <si>
    <t>Качаев</t>
  </si>
  <si>
    <t xml:space="preserve">Подборский </t>
  </si>
  <si>
    <t>Первый бит</t>
  </si>
  <si>
    <t>Балагуров</t>
  </si>
  <si>
    <t>Вячеслав</t>
  </si>
  <si>
    <t>Дерюшкин</t>
  </si>
  <si>
    <t>Валериевич</t>
  </si>
  <si>
    <t>I love running</t>
  </si>
  <si>
    <t>Катаргин</t>
  </si>
  <si>
    <t>Дмитрий</t>
  </si>
  <si>
    <t>Лавыгин</t>
  </si>
  <si>
    <t>Суворин</t>
  </si>
  <si>
    <t>Михаил</t>
  </si>
  <si>
    <t>Кызыл</t>
  </si>
  <si>
    <t>Масолитов</t>
  </si>
  <si>
    <t>Станислав</t>
  </si>
  <si>
    <t>Викторович</t>
  </si>
  <si>
    <t>Белоногов</t>
  </si>
  <si>
    <t>Синюгин</t>
  </si>
  <si>
    <t>Иосифович</t>
  </si>
  <si>
    <t>Лютый Бобер</t>
  </si>
  <si>
    <t>Шабалин</t>
  </si>
  <si>
    <t>Денис</t>
  </si>
  <si>
    <t>ШБ "Буревестник"</t>
  </si>
  <si>
    <t>Вицко</t>
  </si>
  <si>
    <t>Никита</t>
  </si>
  <si>
    <t>ТриАтлета</t>
  </si>
  <si>
    <t>Шадчин</t>
  </si>
  <si>
    <t>Метелкин</t>
  </si>
  <si>
    <t>Фирсенко</t>
  </si>
  <si>
    <t>ILR KRASNOYARSK</t>
  </si>
  <si>
    <t>Пузаков</t>
  </si>
  <si>
    <t>Петрович</t>
  </si>
  <si>
    <t>Купыров</t>
  </si>
  <si>
    <t>Ястребцов</t>
  </si>
  <si>
    <t>Иркутск</t>
  </si>
  <si>
    <t>Сенченко</t>
  </si>
  <si>
    <t>Фольк</t>
  </si>
  <si>
    <t>Попов</t>
  </si>
  <si>
    <t>Кирил</t>
  </si>
  <si>
    <t>Убык</t>
  </si>
  <si>
    <t>Сосновоборск</t>
  </si>
  <si>
    <t>Лубышев</t>
  </si>
  <si>
    <t>Москва</t>
  </si>
  <si>
    <t>Ряженки</t>
  </si>
  <si>
    <t>Сарычев</t>
  </si>
  <si>
    <t>Железногорск</t>
  </si>
  <si>
    <t>Coconut Runners</t>
  </si>
  <si>
    <t>Сазонов</t>
  </si>
  <si>
    <t>Носачев</t>
  </si>
  <si>
    <t>Колганов</t>
  </si>
  <si>
    <t>Горбатюк</t>
  </si>
  <si>
    <t>Константин</t>
  </si>
  <si>
    <t>ILR</t>
  </si>
  <si>
    <t>Барышев</t>
  </si>
  <si>
    <t>Виктор</t>
  </si>
  <si>
    <t>I Love Running</t>
  </si>
  <si>
    <t>Пиенко</t>
  </si>
  <si>
    <t>Виталий</t>
  </si>
  <si>
    <t>Александровичь</t>
  </si>
  <si>
    <t>Червяков Александр Сергеевич</t>
  </si>
  <si>
    <t>Сикилинда Алексей Николаевич</t>
  </si>
  <si>
    <t>Спортивный клуб фитнеса</t>
  </si>
  <si>
    <t>Мурашкин Андрей Николаевич</t>
  </si>
  <si>
    <t>Лично</t>
  </si>
  <si>
    <t>Почеренюк Сергей Иванович</t>
  </si>
  <si>
    <t>Власов Эдуард Николаевич</t>
  </si>
  <si>
    <t>Борисов Николай Николаевич</t>
  </si>
  <si>
    <t>Рычков Сергей Николаевич</t>
  </si>
  <si>
    <t>RUNetka</t>
  </si>
  <si>
    <t xml:space="preserve">Останин Иван </t>
  </si>
  <si>
    <t>Ронжанин Евгений</t>
  </si>
  <si>
    <t>Купыров Вячеслав Алексеевич</t>
  </si>
  <si>
    <t>Иванов Марк Александрович</t>
  </si>
  <si>
    <t>01.13.37</t>
  </si>
  <si>
    <t>Спирин Тимур Сергеевич</t>
  </si>
  <si>
    <t>Семья</t>
  </si>
  <si>
    <t>01.13.35</t>
  </si>
  <si>
    <t>Диц Андрей Олегович</t>
  </si>
  <si>
    <t>01.14.08</t>
  </si>
  <si>
    <t>Филипчук Владимир</t>
  </si>
  <si>
    <t>01.15.18</t>
  </si>
  <si>
    <t>Токарев Алексей Владимирович</t>
  </si>
  <si>
    <t>СО РАН</t>
  </si>
  <si>
    <t>01.15.48</t>
  </si>
  <si>
    <t>Вишняков Никита Евгеньевич</t>
  </si>
  <si>
    <t>01.16.01</t>
  </si>
  <si>
    <t>Грачёв Евгений Анатольевич</t>
  </si>
  <si>
    <t>01.16.14</t>
  </si>
  <si>
    <t>Григорьев Евгений Владимирович</t>
  </si>
  <si>
    <t>Корпус Спасателей</t>
  </si>
  <si>
    <t>01.17.12</t>
  </si>
  <si>
    <t>Лашин Артур Сергеевич</t>
  </si>
  <si>
    <t>01.19.12</t>
  </si>
  <si>
    <t>Хорст Павел Сергеевич</t>
  </si>
  <si>
    <t>Саяногорск</t>
  </si>
  <si>
    <t>01.25.25</t>
  </si>
  <si>
    <t xml:space="preserve">Новиков Олег Анатольевич </t>
  </si>
  <si>
    <t>Варвары</t>
  </si>
  <si>
    <t>01.28.23</t>
  </si>
  <si>
    <t>Обедин Андрей Александрович</t>
  </si>
  <si>
    <t>Adwalkteam</t>
  </si>
  <si>
    <t>Абакан</t>
  </si>
  <si>
    <t>01.28.27</t>
  </si>
  <si>
    <t>Мигас Яков Александрович</t>
  </si>
  <si>
    <t>01.28.50</t>
  </si>
  <si>
    <t>Бельских Борис Владимирович</t>
  </si>
  <si>
    <t>01.29.00</t>
  </si>
  <si>
    <t xml:space="preserve">Клиценко Георгий Витальевич </t>
  </si>
  <si>
    <t xml:space="preserve">Сойка </t>
  </si>
  <si>
    <t>01.29.50</t>
  </si>
  <si>
    <t>Волков Александр Владимирович</t>
  </si>
  <si>
    <t>01.30.34</t>
  </si>
  <si>
    <t>Шарафетдинов Андрей Игоревич</t>
  </si>
  <si>
    <t>01.30.40</t>
  </si>
  <si>
    <t xml:space="preserve">Гордиевских Александр </t>
  </si>
  <si>
    <t>TrailRunningSchool</t>
  </si>
  <si>
    <t>01.30.50</t>
  </si>
  <si>
    <t>Катаргин Дмитрий Сергеевич</t>
  </si>
  <si>
    <t>01.32.11</t>
  </si>
  <si>
    <t>Теплых Михаил Владимирович</t>
  </si>
  <si>
    <t>СРПСО</t>
  </si>
  <si>
    <t>01.32.12</t>
  </si>
  <si>
    <t>Мурашкин Виктор Николаевич</t>
  </si>
  <si>
    <t>01.33.21</t>
  </si>
  <si>
    <t>Смирнов Владислав Владимирович</t>
  </si>
  <si>
    <t>Мешки</t>
  </si>
  <si>
    <t>01.33.51</t>
  </si>
  <si>
    <t>Клезис Владимир Владимирович</t>
  </si>
  <si>
    <t>=^-_-^=</t>
  </si>
  <si>
    <t>01.34.26</t>
  </si>
  <si>
    <t>Белоногов Андрей Андреевич</t>
  </si>
  <si>
    <t>01.34.33</t>
  </si>
  <si>
    <t>Лавыгин Сергей Александрович</t>
  </si>
  <si>
    <t>01.35.40</t>
  </si>
  <si>
    <t>Виноградов Алексей Михайлович</t>
  </si>
  <si>
    <t>01.38.09</t>
  </si>
  <si>
    <t>Фольк Владимир Александрович</t>
  </si>
  <si>
    <t>01.38.21</t>
  </si>
  <si>
    <t>Пузаков Андрей петрович</t>
  </si>
  <si>
    <t>01.38.27</t>
  </si>
  <si>
    <t>Косолапов Андрей Викторович</t>
  </si>
  <si>
    <t>Уставшие панды</t>
  </si>
  <si>
    <t>01.38.28</t>
  </si>
  <si>
    <t>Петяркин Дмитрий Владимирович</t>
  </si>
  <si>
    <t>01.38.44</t>
  </si>
  <si>
    <t xml:space="preserve">Шадчин Максим Викторович </t>
  </si>
  <si>
    <t>01.40.33</t>
  </si>
  <si>
    <t xml:space="preserve">Метелкин Леонид Александрович </t>
  </si>
  <si>
    <t>01.44.03</t>
  </si>
  <si>
    <t>Вирясов Николай Михайлович</t>
  </si>
  <si>
    <t>Академия зимних видов спорта</t>
  </si>
  <si>
    <t>01.45.46</t>
  </si>
  <si>
    <t>Носачев Иван Александрович</t>
  </si>
  <si>
    <t>01.54.37</t>
  </si>
  <si>
    <t>Шульц Павел Сергеевич</t>
  </si>
  <si>
    <t>Абаканский клуб спелеологов</t>
  </si>
  <si>
    <t>01.54.55</t>
  </si>
  <si>
    <t>Ворошилов Владимир Александрович</t>
  </si>
  <si>
    <t>Городилов Иван Александрович</t>
  </si>
  <si>
    <t>Птичка-Невеличка</t>
  </si>
  <si>
    <t>Белоногов Валентин Александрович</t>
  </si>
  <si>
    <t>Белоногов Дмитрий Андреевич</t>
  </si>
  <si>
    <t>Миторун Олег Владимирович</t>
  </si>
  <si>
    <t>Майоран</t>
  </si>
  <si>
    <t>02.25.09</t>
  </si>
  <si>
    <t>Курганов Анатолий Сергеевич</t>
  </si>
  <si>
    <t xml:space="preserve">ГПС МЧС России </t>
  </si>
  <si>
    <t xml:space="preserve">Железногорск </t>
  </si>
  <si>
    <t>н/с</t>
  </si>
  <si>
    <t>-</t>
  </si>
  <si>
    <t>Курбатов А.Н.</t>
  </si>
  <si>
    <t>Качаев Максим Александрович</t>
  </si>
  <si>
    <t>Бушманов Артем Вячеславович</t>
  </si>
  <si>
    <t>Sparta club</t>
  </si>
  <si>
    <t>Соболев Максим Александрович</t>
  </si>
  <si>
    <t>до 1978</t>
  </si>
  <si>
    <t>Пронин Андрей Викторович</t>
  </si>
  <si>
    <t>Пронин</t>
  </si>
  <si>
    <t>1968-1977</t>
  </si>
  <si>
    <t>Аникин Игорь Васильевич</t>
  </si>
  <si>
    <t>Красноярский рогейн, Аникина Е.Н.</t>
  </si>
  <si>
    <t>Анисимов Юрий Алексеевич</t>
  </si>
  <si>
    <t>Красцветмет</t>
  </si>
  <si>
    <t>1958-1967</t>
  </si>
  <si>
    <t>Еремеев Пётр Олегович</t>
  </si>
  <si>
    <t>СК RUNетка</t>
  </si>
  <si>
    <t>Прокопас Андрей</t>
  </si>
  <si>
    <t>Семёнов Дмитрий Николаевич</t>
  </si>
  <si>
    <t>Ермак ГУФСИН</t>
  </si>
  <si>
    <t>Мегаполис</t>
  </si>
  <si>
    <t>Почеренюк Сергей</t>
  </si>
  <si>
    <t>Черных Алексей Юрьевич</t>
  </si>
  <si>
    <t>Мусиенко Владимир Иванович</t>
  </si>
  <si>
    <t>Волков Александр Александрович</t>
  </si>
  <si>
    <t>Новосёлово</t>
  </si>
  <si>
    <t>Малавита</t>
  </si>
  <si>
    <t>Славкин Игорь Александрович</t>
  </si>
  <si>
    <t>Самофал Владимир Фёдорович</t>
  </si>
  <si>
    <t>КЛБ Беркут</t>
  </si>
  <si>
    <t>1948-1957</t>
  </si>
  <si>
    <t>Кудымов Валентин Дмитриевич</t>
  </si>
  <si>
    <t>Велоклуб Звезда</t>
  </si>
  <si>
    <t>Гафаров Александр Сергеевич</t>
  </si>
  <si>
    <t>Шадчин Максим Викторович</t>
  </si>
  <si>
    <t>Сикилинда</t>
  </si>
  <si>
    <t>Червяков</t>
  </si>
  <si>
    <t>Кислан</t>
  </si>
  <si>
    <t>Степан</t>
  </si>
  <si>
    <t>Кудров</t>
  </si>
  <si>
    <t>Мишин</t>
  </si>
  <si>
    <t>Семенов</t>
  </si>
  <si>
    <t>Вишняков</t>
  </si>
  <si>
    <t xml:space="preserve">Клиценко </t>
  </si>
  <si>
    <t xml:space="preserve">Георгий </t>
  </si>
  <si>
    <t>Грачев</t>
  </si>
  <si>
    <t>Славкин</t>
  </si>
  <si>
    <t>Игорь</t>
  </si>
  <si>
    <t>Ковалев</t>
  </si>
  <si>
    <t>Феликс</t>
  </si>
  <si>
    <t xml:space="preserve">Горюнов </t>
  </si>
  <si>
    <t xml:space="preserve">Илья </t>
  </si>
  <si>
    <t>Савоськин</t>
  </si>
  <si>
    <t>Антон</t>
  </si>
  <si>
    <t>Фартушняк</t>
  </si>
  <si>
    <t>Мурашев</t>
  </si>
  <si>
    <t>Серяков</t>
  </si>
  <si>
    <t>Яковлев</t>
  </si>
  <si>
    <t>Новиков</t>
  </si>
  <si>
    <t>Лашин</t>
  </si>
  <si>
    <t>Артур</t>
  </si>
  <si>
    <t>Черных</t>
  </si>
  <si>
    <t>Ковель</t>
  </si>
  <si>
    <t>Дорощенко</t>
  </si>
  <si>
    <t>Василий</t>
  </si>
  <si>
    <t>Косолапов</t>
  </si>
  <si>
    <t>Девятов</t>
  </si>
  <si>
    <t>Петр</t>
  </si>
  <si>
    <t>Березников</t>
  </si>
  <si>
    <t>Курбатов</t>
  </si>
  <si>
    <t>Таянчин</t>
  </si>
  <si>
    <t xml:space="preserve">Мартынов </t>
  </si>
  <si>
    <t>Артём</t>
  </si>
  <si>
    <t>Степанов</t>
  </si>
  <si>
    <t>Верещагин</t>
  </si>
  <si>
    <t>Юрий</t>
  </si>
  <si>
    <t>Кирилл</t>
  </si>
  <si>
    <t xml:space="preserve">Куриленко </t>
  </si>
  <si>
    <t>Костылев</t>
  </si>
  <si>
    <t xml:space="preserve">Пестряков </t>
  </si>
  <si>
    <t>Шабанов</t>
  </si>
  <si>
    <t>Дистанция, км.</t>
  </si>
  <si>
    <t>Набор, м.</t>
  </si>
  <si>
    <t>Коэффицент трассы</t>
  </si>
  <si>
    <t>Иванов</t>
  </si>
  <si>
    <t>Итого</t>
  </si>
  <si>
    <t>Гетт</t>
  </si>
  <si>
    <t>Пётр</t>
  </si>
  <si>
    <t>Балакирев</t>
  </si>
  <si>
    <t>Анучин</t>
  </si>
  <si>
    <t>Нечпай Сергей</t>
  </si>
  <si>
    <t>Дидим Ооржак</t>
  </si>
  <si>
    <t>Голиков Дмитрий</t>
  </si>
  <si>
    <t>Пахомов Денис</t>
  </si>
  <si>
    <t>Песегов Антон</t>
  </si>
  <si>
    <t>Никонов Артем</t>
  </si>
  <si>
    <t>Серёдкин Андрей</t>
  </si>
  <si>
    <t>Будунов Евгений</t>
  </si>
  <si>
    <t>Ефременко Василий</t>
  </si>
  <si>
    <t>Бабижаев Артем</t>
  </si>
  <si>
    <t>Александров Илья</t>
  </si>
  <si>
    <t>Константинов Роман</t>
  </si>
  <si>
    <t>Богданов Василий</t>
  </si>
  <si>
    <t>Готовский Алексей</t>
  </si>
  <si>
    <t>Тарасов Евгений</t>
  </si>
  <si>
    <t>Хандархаев Александр</t>
  </si>
  <si>
    <t>Кизилов Виктор</t>
  </si>
  <si>
    <t>Кадников Александр</t>
  </si>
  <si>
    <t>Цапенко Алексей</t>
  </si>
  <si>
    <t>Кореев Степан</t>
  </si>
  <si>
    <t>Еловего Виктор</t>
  </si>
  <si>
    <t>Иванец Вячеслав</t>
  </si>
  <si>
    <t>Александров Алексей</t>
  </si>
  <si>
    <t>Штерцер Пётр</t>
  </si>
  <si>
    <t>Сударев Василий</t>
  </si>
  <si>
    <t>Нургалиева Олеся</t>
  </si>
  <si>
    <t>Лукашева Екатерина</t>
  </si>
  <si>
    <t>Овсюкова Ольга</t>
  </si>
  <si>
    <t>Бортник Ксения</t>
  </si>
  <si>
    <t>Славнова Любовь</t>
  </si>
  <si>
    <t>Абилдаева</t>
  </si>
  <si>
    <t>Марина</t>
  </si>
  <si>
    <t>Анатольевна</t>
  </si>
  <si>
    <t>Новосибирск</t>
  </si>
  <si>
    <t>Шиканова</t>
  </si>
  <si>
    <t>Варвара</t>
  </si>
  <si>
    <t>Red Fox</t>
  </si>
  <si>
    <t>Пономарева</t>
  </si>
  <si>
    <t>Вера</t>
  </si>
  <si>
    <t>Александровна</t>
  </si>
  <si>
    <t>Ливанова</t>
  </si>
  <si>
    <t>Алеся</t>
  </si>
  <si>
    <t>Витальевна</t>
  </si>
  <si>
    <t>Трушина</t>
  </si>
  <si>
    <t>Анна</t>
  </si>
  <si>
    <t>Владимировна</t>
  </si>
  <si>
    <t>Никитина</t>
  </si>
  <si>
    <t>Полина</t>
  </si>
  <si>
    <t>Кусова</t>
  </si>
  <si>
    <t>Галина</t>
  </si>
  <si>
    <t>Хафисовна</t>
  </si>
  <si>
    <t>красноярск</t>
  </si>
  <si>
    <t>горонстай-адидас</t>
  </si>
  <si>
    <t>Сорокина</t>
  </si>
  <si>
    <t>Екатерина</t>
  </si>
  <si>
    <t>Васильевна</t>
  </si>
  <si>
    <t>Бейзель</t>
  </si>
  <si>
    <t>Софья</t>
  </si>
  <si>
    <t>Лыжный клуб НГУ</t>
  </si>
  <si>
    <t>Ковалева</t>
  </si>
  <si>
    <t>Викторовна</t>
  </si>
  <si>
    <t>Селищева</t>
  </si>
  <si>
    <t>Инна</t>
  </si>
  <si>
    <t>Аркадьевна</t>
  </si>
  <si>
    <t>Сибирский Трейл</t>
  </si>
  <si>
    <t>Козлова</t>
  </si>
  <si>
    <t>Анастасия</t>
  </si>
  <si>
    <t>Паловна</t>
  </si>
  <si>
    <t>Норильск</t>
  </si>
  <si>
    <t>Бойко</t>
  </si>
  <si>
    <t>Вячеславовна</t>
  </si>
  <si>
    <t>Зайцева</t>
  </si>
  <si>
    <t>Татьяна</t>
  </si>
  <si>
    <t>Иванющенко</t>
  </si>
  <si>
    <t>Светлана</t>
  </si>
  <si>
    <t>Юрьевна</t>
  </si>
  <si>
    <t>Нефедова</t>
  </si>
  <si>
    <t>Мария</t>
  </si>
  <si>
    <t>Давидюк</t>
  </si>
  <si>
    <t>Евгения</t>
  </si>
  <si>
    <t>Сергеевна</t>
  </si>
  <si>
    <t>Ястребова</t>
  </si>
  <si>
    <t>Михайловна</t>
  </si>
  <si>
    <t>Гелия</t>
  </si>
  <si>
    <t>Липова</t>
  </si>
  <si>
    <t>Лариса</t>
  </si>
  <si>
    <t>Валентиновна</t>
  </si>
  <si>
    <t>Adidas runners</t>
  </si>
  <si>
    <t>Колганова</t>
  </si>
  <si>
    <t>Алина</t>
  </si>
  <si>
    <t>Зиннуровна</t>
  </si>
  <si>
    <t>Дерюшкина</t>
  </si>
  <si>
    <t>Алексеевна</t>
  </si>
  <si>
    <t>Rosneft</t>
  </si>
  <si>
    <t>Манькова</t>
  </si>
  <si>
    <t>Катерина</t>
  </si>
  <si>
    <t>Баранова</t>
  </si>
  <si>
    <t>Оксана</t>
  </si>
  <si>
    <t xml:space="preserve">Татьяна </t>
  </si>
  <si>
    <t>Бастрикова</t>
  </si>
  <si>
    <t>Евгеньевна</t>
  </si>
  <si>
    <t>Прокопова</t>
  </si>
  <si>
    <t>Борисовна</t>
  </si>
  <si>
    <t>Любшина</t>
  </si>
  <si>
    <t>Елена</t>
  </si>
  <si>
    <t>I love skiing</t>
  </si>
  <si>
    <t>Иванова</t>
  </si>
  <si>
    <t>Александра</t>
  </si>
  <si>
    <t>Корнейчук</t>
  </si>
  <si>
    <t>DNF</t>
  </si>
  <si>
    <t>Шиканова Варвара Леонидовна</t>
  </si>
  <si>
    <t>Красяноярск</t>
  </si>
  <si>
    <t>01.17.45</t>
  </si>
  <si>
    <t>Руденко Наталья Владимировна</t>
  </si>
  <si>
    <t>01.22.10</t>
  </si>
  <si>
    <t>Кузьмина Мареамия Иосифовна</t>
  </si>
  <si>
    <t>Runетка</t>
  </si>
  <si>
    <t>01.22.50</t>
  </si>
  <si>
    <t>Никитина Полина</t>
  </si>
  <si>
    <t>01.23.31</t>
  </si>
  <si>
    <t>Трушина Анна Владимировна</t>
  </si>
  <si>
    <t>01.23.44</t>
  </si>
  <si>
    <t>Кусова Галина</t>
  </si>
  <si>
    <t>01.28.07</t>
  </si>
  <si>
    <t>Козлова Анастасия Павловна</t>
  </si>
  <si>
    <t>01.33.38</t>
  </si>
  <si>
    <t>Ковалева Екатерина Викторовна</t>
  </si>
  <si>
    <t>01.33.44</t>
  </si>
  <si>
    <t>Торгунова Инга Егоровна</t>
  </si>
  <si>
    <t>01.33.59</t>
  </si>
  <si>
    <t>Волкова Александра Александровна</t>
  </si>
  <si>
    <t>01.35.36</t>
  </si>
  <si>
    <t>Зайцева Татьяна Викторовна</t>
  </si>
  <si>
    <t>01.37.24</t>
  </si>
  <si>
    <t>Головань Марьяна Олеговна</t>
  </si>
  <si>
    <t>01.37.45</t>
  </si>
  <si>
    <t>Гафарова Елена Александровна</t>
  </si>
  <si>
    <t>RUNетка</t>
  </si>
  <si>
    <t>01.38.47</t>
  </si>
  <si>
    <t>Артемьева Екатерина Викторовна</t>
  </si>
  <si>
    <t>01.49.10</t>
  </si>
  <si>
    <t>Донец Гелия Александровна</t>
  </si>
  <si>
    <t>01.52.34</t>
  </si>
  <si>
    <t xml:space="preserve">Быковских Виктория Валерьевна </t>
  </si>
  <si>
    <t>02.00.07</t>
  </si>
  <si>
    <t>Манькова Екатерина Анатольевна</t>
  </si>
  <si>
    <t>Ковалева Ольга Николаевна</t>
  </si>
  <si>
    <t>Городилова Варвара Дмитриевна</t>
  </si>
  <si>
    <t>Иванова Юлия Григорьевна</t>
  </si>
  <si>
    <t>Брычёва Ирина Алексеевна</t>
  </si>
  <si>
    <t>02.25.58</t>
  </si>
  <si>
    <t>Подборская Ирина Григорьевна</t>
  </si>
  <si>
    <t>03.59.59</t>
  </si>
  <si>
    <t>Смогла 3 раза</t>
  </si>
  <si>
    <t>Ултургашева Дина Артемовна</t>
  </si>
  <si>
    <t>Тумак Юлия Васильевна</t>
  </si>
  <si>
    <t>Краснова Оксана Васильевна</t>
  </si>
  <si>
    <t>Тетенкова Светлана Николаевна</t>
  </si>
  <si>
    <t>Волкова Анастасия Сергеевна</t>
  </si>
  <si>
    <t>Свиридова</t>
  </si>
  <si>
    <t>Ирина</t>
  </si>
  <si>
    <t>Тетенкова</t>
  </si>
  <si>
    <t>Тесленок</t>
  </si>
  <si>
    <t>Дарья</t>
  </si>
  <si>
    <t>Лохмакова</t>
  </si>
  <si>
    <t>Кузьмина</t>
  </si>
  <si>
    <t>Мареамия</t>
  </si>
  <si>
    <t>Нога</t>
  </si>
  <si>
    <t>Юлия</t>
  </si>
  <si>
    <t>Краснова</t>
  </si>
  <si>
    <t>Артемьева</t>
  </si>
  <si>
    <t>Сабитова</t>
  </si>
  <si>
    <t>KunTagTrail</t>
  </si>
  <si>
    <t>Шустрый Бобер</t>
  </si>
  <si>
    <t>3Вершины</t>
  </si>
  <si>
    <t>Снежный Заяц</t>
  </si>
  <si>
    <t>Горячий лед</t>
  </si>
  <si>
    <t>ЭлктроТрейл</t>
  </si>
  <si>
    <t>Штанков Юрий Леонидович</t>
  </si>
  <si>
    <t>Рудольф Евгений Игоревич</t>
  </si>
  <si>
    <t>MST-Siberia</t>
  </si>
  <si>
    <t>Клиценко Георгий Витальевич</t>
  </si>
  <si>
    <t>adwalkteam</t>
  </si>
  <si>
    <t>Царев Александр Михайлович</t>
  </si>
  <si>
    <t>Пашин Даниил Михайлович</t>
  </si>
  <si>
    <t>Кочкин Кирилл Сергеевич</t>
  </si>
  <si>
    <t>Пузаков Андрей Петрович</t>
  </si>
  <si>
    <t>Жидков Алексей Михайлович</t>
  </si>
  <si>
    <t>Колмаков Александр Александрович</t>
  </si>
  <si>
    <t>Смирнов Андрей Александрович</t>
  </si>
  <si>
    <t>Сабитова Юлия Вячеславовна</t>
  </si>
  <si>
    <t>Жидкова Галина Васильевна</t>
  </si>
  <si>
    <t>Егорова Елена Юрьевна</t>
  </si>
  <si>
    <t>Пыхалова Татьяна Игоревна</t>
  </si>
  <si>
    <t>БОРУС</t>
  </si>
  <si>
    <t>АКС</t>
  </si>
  <si>
    <t>Роман</t>
  </si>
  <si>
    <t>Гетт Александр Иванович</t>
  </si>
  <si>
    <t>Пцарев Александр Иванович</t>
  </si>
  <si>
    <t>Наумов Петр Сергеевич</t>
  </si>
  <si>
    <t>Кемерово</t>
  </si>
  <si>
    <t>Корниенко Василий Анатольвеич</t>
  </si>
  <si>
    <t>Овчарук Константин Евгеньевич</t>
  </si>
  <si>
    <t>Степанидин Дмитрий Юрьевич</t>
  </si>
  <si>
    <t>Расцвет</t>
  </si>
  <si>
    <t>Жармухамбетов Ренат Муратович</t>
  </si>
  <si>
    <t>Филипчук Владмири Юрьевич</t>
  </si>
  <si>
    <t>Петров Роман Валерьевич</t>
  </si>
  <si>
    <t>Паламарчук Юрий</t>
  </si>
  <si>
    <t>Балакирев Андрей Андреевич</t>
  </si>
  <si>
    <t>Козобин Ярослав Дмитриевич</t>
  </si>
  <si>
    <t>Лаптев Александр Васильевич</t>
  </si>
  <si>
    <t>Колегов Евгений</t>
  </si>
  <si>
    <t>Минусинск</t>
  </si>
  <si>
    <t>Бильтрков Владимир Алексеевич</t>
  </si>
  <si>
    <t>Кузнецов Денис Михайлович</t>
  </si>
  <si>
    <t>Сущенко Алексей Денисович</t>
  </si>
  <si>
    <t>Соломин Евгений Александрович</t>
  </si>
  <si>
    <t>Черногорск</t>
  </si>
  <si>
    <t>Шалгинов Аяс Эдуардович</t>
  </si>
  <si>
    <t>Павленко Олег Игоревич</t>
  </si>
  <si>
    <t>Чижов Аркадий Викторович</t>
  </si>
  <si>
    <t>Пашин Денис Михайлович</t>
  </si>
  <si>
    <t>Смрнов Андрей Александрович</t>
  </si>
  <si>
    <t>Нербышев Игорь</t>
  </si>
  <si>
    <t>Манахтаев Сергей Владимирович</t>
  </si>
  <si>
    <t>Разамасцев Михаил Юрьевич</t>
  </si>
  <si>
    <t>Санаров Антон Павлович</t>
  </si>
  <si>
    <t>Букатов Василий Сергеевич</t>
  </si>
  <si>
    <t>Анучин Никита Александрович</t>
  </si>
  <si>
    <t>Ромащенко Кристина Андреевна</t>
  </si>
  <si>
    <t>Гетт Елена Александровна</t>
  </si>
  <si>
    <t>Тетенкова Светлана Николевна</t>
  </si>
  <si>
    <t>Роднина Ольга Дмитриевна</t>
  </si>
  <si>
    <t>Чемерская Валерия Владимировна</t>
  </si>
  <si>
    <t xml:space="preserve">Боровикова Анастасия Вячеславовна </t>
  </si>
  <si>
    <t>Черемушки</t>
  </si>
  <si>
    <t>Гусакова Снежанна</t>
  </si>
  <si>
    <t>Шестакова Виктория Андреевна</t>
  </si>
  <si>
    <t>Герман Елизавета Игоревна</t>
  </si>
  <si>
    <t>Бильтрков</t>
  </si>
  <si>
    <t>Красноярский край</t>
  </si>
  <si>
    <t>Красноярский рогейн</t>
  </si>
  <si>
    <t>Томская область</t>
  </si>
  <si>
    <t>Московская область</t>
  </si>
  <si>
    <t>Кемеровская область</t>
  </si>
  <si>
    <t>Ленинградская область</t>
  </si>
  <si>
    <t>Республика Тыва</t>
  </si>
  <si>
    <t>Иркутская область</t>
  </si>
  <si>
    <t>1.44.22</t>
  </si>
  <si>
    <t>Александров Владимир</t>
  </si>
  <si>
    <t>1.48.33</t>
  </si>
  <si>
    <t>Капустин Виктор</t>
  </si>
  <si>
    <t>1.49.20</t>
  </si>
  <si>
    <t>Лукьяненко Алексей</t>
  </si>
  <si>
    <t>1.58.55</t>
  </si>
  <si>
    <t>Ооржак Дидим-оол</t>
  </si>
  <si>
    <t>Писаренко Дмитрий</t>
  </si>
  <si>
    <t>2.13.53</t>
  </si>
  <si>
    <t>Глушков Денис</t>
  </si>
  <si>
    <t>2.23.05</t>
  </si>
  <si>
    <t>Сергеева Анастасия</t>
  </si>
  <si>
    <t>2.23.35</t>
  </si>
  <si>
    <t>Печкин Михаил</t>
  </si>
  <si>
    <t>Кузьмин Михаил</t>
  </si>
  <si>
    <t>2.23.57</t>
  </si>
  <si>
    <t>Дрокин Андрей</t>
  </si>
  <si>
    <t>2.24.01</t>
  </si>
  <si>
    <t>Сережников Денис</t>
  </si>
  <si>
    <t>2.29.25</t>
  </si>
  <si>
    <t>Василенко Иван</t>
  </si>
  <si>
    <t>2.30.06</t>
  </si>
  <si>
    <t>Завязкин Сергей</t>
  </si>
  <si>
    <t xml:space="preserve">2.30.28 – 0.10.00 </t>
  </si>
  <si>
    <t>Шулякивский Алексей</t>
  </si>
  <si>
    <t>2.31.19</t>
  </si>
  <si>
    <t>Брюханов Андрей</t>
  </si>
  <si>
    <t>2.31.22</t>
  </si>
  <si>
    <t>Ананьин Никита</t>
  </si>
  <si>
    <t>2.32.04</t>
  </si>
  <si>
    <t>Кочменёв Максим</t>
  </si>
  <si>
    <t>2.36.25</t>
  </si>
  <si>
    <t>Емельянов Евгений</t>
  </si>
  <si>
    <t>2.47.40</t>
  </si>
  <si>
    <t>Климов Андрей</t>
  </si>
  <si>
    <t>2.47.49</t>
  </si>
  <si>
    <t>Клоповский Евгений</t>
  </si>
  <si>
    <t>2.48.37</t>
  </si>
  <si>
    <t>Абдулагапов Ринат</t>
  </si>
  <si>
    <t>2.50.45</t>
  </si>
  <si>
    <t>Иванов Евгений</t>
  </si>
  <si>
    <t>2.57.13</t>
  </si>
  <si>
    <t>Ефремов Юрий</t>
  </si>
  <si>
    <t>2.59.39</t>
  </si>
  <si>
    <t>Середин Денис</t>
  </si>
  <si>
    <t>Швецов Артём</t>
  </si>
  <si>
    <t>Перунов Евгений</t>
  </si>
  <si>
    <t>Попова Нина</t>
  </si>
  <si>
    <t>Гудым Руслан</t>
  </si>
  <si>
    <t>Решетников Иван</t>
  </si>
  <si>
    <t>Мирина Наталья</t>
  </si>
  <si>
    <t>Бояркин Владимир</t>
  </si>
  <si>
    <t>Забелин Алексей</t>
  </si>
  <si>
    <t>3.13.50</t>
  </si>
  <si>
    <t>Колодий Андрей</t>
  </si>
  <si>
    <t>3.24.00</t>
  </si>
  <si>
    <t>Петрулина Надежда</t>
  </si>
  <si>
    <t>3.24.01</t>
  </si>
  <si>
    <t>Субботин Максим</t>
  </si>
  <si>
    <t>3.24.03</t>
  </si>
  <si>
    <t>Рысдавлетова Талина</t>
  </si>
  <si>
    <t>3.49.42</t>
  </si>
  <si>
    <t>Ермохина Наталья</t>
  </si>
  <si>
    <t>3.50.40</t>
  </si>
  <si>
    <t>Доронин Олег</t>
  </si>
  <si>
    <t>м</t>
  </si>
  <si>
    <t>ж</t>
  </si>
  <si>
    <t>Голиков</t>
  </si>
  <si>
    <t>Никонов</t>
  </si>
  <si>
    <t>Серёдкин</t>
  </si>
  <si>
    <t>Будунов</t>
  </si>
  <si>
    <t>Ефременко</t>
  </si>
  <si>
    <t>Бабижаев</t>
  </si>
  <si>
    <t>Александров</t>
  </si>
  <si>
    <t>Илья</t>
  </si>
  <si>
    <t>Константинов</t>
  </si>
  <si>
    <t>Богданов</t>
  </si>
  <si>
    <t>Готовский</t>
  </si>
  <si>
    <t>Тарасов</t>
  </si>
  <si>
    <t>Хандархаев</t>
  </si>
  <si>
    <t>Кизилов</t>
  </si>
  <si>
    <t>Кадников</t>
  </si>
  <si>
    <t>Цапенко</t>
  </si>
  <si>
    <t>Кореев</t>
  </si>
  <si>
    <t>Еловего</t>
  </si>
  <si>
    <t>Иванец</t>
  </si>
  <si>
    <t>Штерцер</t>
  </si>
  <si>
    <t>Сударев</t>
  </si>
  <si>
    <t>Забайкальский край</t>
  </si>
  <si>
    <t>Капустин</t>
  </si>
  <si>
    <t>Лукьяненко</t>
  </si>
  <si>
    <t>Ооржак</t>
  </si>
  <si>
    <t>Дидим-оол</t>
  </si>
  <si>
    <t>Писаренко</t>
  </si>
  <si>
    <t>Глушков</t>
  </si>
  <si>
    <t>Печкин</t>
  </si>
  <si>
    <t>Кузьмин</t>
  </si>
  <si>
    <t>Дрокин</t>
  </si>
  <si>
    <t>Сережников</t>
  </si>
  <si>
    <t>Василенко</t>
  </si>
  <si>
    <t>Завязкин</t>
  </si>
  <si>
    <t>Шулякивский</t>
  </si>
  <si>
    <t>Брюханов</t>
  </si>
  <si>
    <t>Ананьин</t>
  </si>
  <si>
    <t>Кочменёв</t>
  </si>
  <si>
    <t>Емельянов</t>
  </si>
  <si>
    <t>Климов</t>
  </si>
  <si>
    <t>Клоповский</t>
  </si>
  <si>
    <t>Абдулагапов</t>
  </si>
  <si>
    <t>Ринат</t>
  </si>
  <si>
    <t>Ефремов</t>
  </si>
  <si>
    <t>Середин</t>
  </si>
  <si>
    <t>Швецов</t>
  </si>
  <si>
    <t>Перунов</t>
  </si>
  <si>
    <t>Гудым</t>
  </si>
  <si>
    <t>Руслан</t>
  </si>
  <si>
    <t>Решетников</t>
  </si>
  <si>
    <t>Бояркин</t>
  </si>
  <si>
    <t>Забелин</t>
  </si>
  <si>
    <t>Колодий</t>
  </si>
  <si>
    <t>Субботин</t>
  </si>
  <si>
    <t>Доронин</t>
  </si>
  <si>
    <t>Блинный забег</t>
  </si>
  <si>
    <t>Самопревосхождение</t>
  </si>
  <si>
    <t>Нина</t>
  </si>
  <si>
    <t>Наталья</t>
  </si>
  <si>
    <t>Олеся</t>
  </si>
  <si>
    <t>Инга</t>
  </si>
  <si>
    <t>Мирина</t>
  </si>
  <si>
    <t>Нургалиева</t>
  </si>
  <si>
    <t>Надежда</t>
  </si>
  <si>
    <t>Талина</t>
  </si>
  <si>
    <t>Ольга</t>
  </si>
  <si>
    <t>Кристина</t>
  </si>
  <si>
    <t>Лукашева</t>
  </si>
  <si>
    <t>Рысдавлетова</t>
  </si>
  <si>
    <t>Овсюкова</t>
  </si>
  <si>
    <t>Марьяна</t>
  </si>
  <si>
    <t>Валерия</t>
  </si>
  <si>
    <t>Ксения</t>
  </si>
  <si>
    <t>Виктория</t>
  </si>
  <si>
    <t>Снежанна</t>
  </si>
  <si>
    <t>Любовь</t>
  </si>
  <si>
    <t>Елизавета</t>
  </si>
  <si>
    <t xml:space="preserve">Сергеева </t>
  </si>
  <si>
    <t>Попова</t>
  </si>
  <si>
    <t>Торгунова</t>
  </si>
  <si>
    <t>Руденко</t>
  </si>
  <si>
    <t>Гафарова</t>
  </si>
  <si>
    <t>Петрулина</t>
  </si>
  <si>
    <t>Ромащенко</t>
  </si>
  <si>
    <t>Волкова</t>
  </si>
  <si>
    <t>Жидкова</t>
  </si>
  <si>
    <t>Головань</t>
  </si>
  <si>
    <t>Роднина</t>
  </si>
  <si>
    <t>Чемерская</t>
  </si>
  <si>
    <t>Бортник</t>
  </si>
  <si>
    <t>Егорова</t>
  </si>
  <si>
    <t>Быковских</t>
  </si>
  <si>
    <t>Боровикова</t>
  </si>
  <si>
    <t>Ермохина</t>
  </si>
  <si>
    <t xml:space="preserve">Гусакова </t>
  </si>
  <si>
    <t>Славнова</t>
  </si>
  <si>
    <t>Городилова</t>
  </si>
  <si>
    <t>Пыхалова</t>
  </si>
  <si>
    <t>Шестакова</t>
  </si>
  <si>
    <t>Брычёва</t>
  </si>
  <si>
    <t>Герман</t>
  </si>
  <si>
    <t>Подборская</t>
  </si>
  <si>
    <t>Бахтинов</t>
  </si>
  <si>
    <t>Боголюбский</t>
  </si>
  <si>
    <t>Бакалейников</t>
  </si>
  <si>
    <t>Георгий</t>
  </si>
  <si>
    <t xml:space="preserve">Абраменко </t>
  </si>
  <si>
    <t>Влад</t>
  </si>
  <si>
    <t>Бобров</t>
  </si>
  <si>
    <t>Геля</t>
  </si>
  <si>
    <t>Чингиз</t>
  </si>
  <si>
    <t>Ярослав</t>
  </si>
  <si>
    <t>Брушевич</t>
  </si>
  <si>
    <t>Бахирев</t>
  </si>
  <si>
    <t>Владислав</t>
  </si>
  <si>
    <t>Света</t>
  </si>
  <si>
    <t>Штанков Юрий</t>
  </si>
  <si>
    <t>Красноярский край, г.Красноярск</t>
  </si>
  <si>
    <t>Чернов Виталий</t>
  </si>
  <si>
    <t>Иркутская область, г. Шелехов</t>
  </si>
  <si>
    <t>Хазов Сергей</t>
  </si>
  <si>
    <t>Титов Иван</t>
  </si>
  <si>
    <t>Юшин Дмитрий</t>
  </si>
  <si>
    <t>Иркутская область, г.Иркутск</t>
  </si>
  <si>
    <t>Родыгин Владимир</t>
  </si>
  <si>
    <t>Свердловская область, г.Первоуральск</t>
  </si>
  <si>
    <t>Донец Сергей</t>
  </si>
  <si>
    <t>Сикилинда Алексей</t>
  </si>
  <si>
    <t>Борисов Николай</t>
  </si>
  <si>
    <t>Томская область,г.Томск</t>
  </si>
  <si>
    <t xml:space="preserve">Бахтинов Денис </t>
  </si>
  <si>
    <t>Алтайский край. Г.Барнаул</t>
  </si>
  <si>
    <t xml:space="preserve">Филипчук Владимир </t>
  </si>
  <si>
    <t>Овчарук Константин</t>
  </si>
  <si>
    <t>Республика Хакасия, г. Абакан</t>
  </si>
  <si>
    <t>Власов Эдуард</t>
  </si>
  <si>
    <t>Боголюбский Константин</t>
  </si>
  <si>
    <t>Челябинская область, г.Челябинск</t>
  </si>
  <si>
    <t>Рудин Юрий</t>
  </si>
  <si>
    <t>Новосибирская обл., г.Новосибирск</t>
  </si>
  <si>
    <t>Рычков Сергей</t>
  </si>
  <si>
    <t>Красноярский край,п. Курагино</t>
  </si>
  <si>
    <t>Привалов Алексей</t>
  </si>
  <si>
    <t>Свердловская область, п. Двуреченск</t>
  </si>
  <si>
    <t>Голиков дмитрий</t>
  </si>
  <si>
    <t>Иркутская область, г.Шелехов</t>
  </si>
  <si>
    <t>Пустовойтов Иван</t>
  </si>
  <si>
    <t>Курочкин Алексей</t>
  </si>
  <si>
    <t>Свердловская область, г. Березовский</t>
  </si>
  <si>
    <t>Иванов Марк</t>
  </si>
  <si>
    <t>Красноярский край,г.Железногорск</t>
  </si>
  <si>
    <t>Смокотнин Алексей</t>
  </si>
  <si>
    <t>Спирин Тимур</t>
  </si>
  <si>
    <t>Жармухамбетов Ренат</t>
  </si>
  <si>
    <t>Корягин Алексей</t>
  </si>
  <si>
    <t>Новосибирская обл., г. Бердск</t>
  </si>
  <si>
    <t>Тимофеев Сергей</t>
  </si>
  <si>
    <t>Иркутская область, г.Черемхово</t>
  </si>
  <si>
    <t>Пцарев Александр</t>
  </si>
  <si>
    <t>Пономарев Алексей</t>
  </si>
  <si>
    <t>Сорокин Александр</t>
  </si>
  <si>
    <t>Бахирев Евгений</t>
  </si>
  <si>
    <t>Матвеев Никита</t>
  </si>
  <si>
    <t>Могилевец Андрей</t>
  </si>
  <si>
    <t>Кемеровская область, г.Прокопьевск</t>
  </si>
  <si>
    <t>Колесников Константин</t>
  </si>
  <si>
    <t>Кудров Алексей</t>
  </si>
  <si>
    <t>Красноярский край, г.Дивногорск</t>
  </si>
  <si>
    <t>Хорст Павел</t>
  </si>
  <si>
    <t>Республика Хакасия, пос.Черемушки</t>
  </si>
  <si>
    <t>Грачев Евгений</t>
  </si>
  <si>
    <t>Клиценко Георгий</t>
  </si>
  <si>
    <t>Гильц Дмитрий</t>
  </si>
  <si>
    <t>Еремеев Петр</t>
  </si>
  <si>
    <t>Красноярский край, г.Железногорск</t>
  </si>
  <si>
    <t>Абрамов Сергей</t>
  </si>
  <si>
    <t>Новосибирская обл., п.Университетский</t>
  </si>
  <si>
    <t>Нелюбин Ярослав</t>
  </si>
  <si>
    <t>Томская область, г.Томск</t>
  </si>
  <si>
    <t>Обедин Андрей</t>
  </si>
  <si>
    <t>Добрыгин Антон</t>
  </si>
  <si>
    <t>Качаев Максим</t>
  </si>
  <si>
    <t>Савоськин Антон</t>
  </si>
  <si>
    <t>Гончарук Дмитрий</t>
  </si>
  <si>
    <t>Муртазин Леонид</t>
  </si>
  <si>
    <t>Шевцов Константин</t>
  </si>
  <si>
    <t>Абраменко Александр</t>
  </si>
  <si>
    <t>Томская область,Томск</t>
  </si>
  <si>
    <t>Загородний Андрей</t>
  </si>
  <si>
    <t>Розанов Павел</t>
  </si>
  <si>
    <t>Шубин Андрей</t>
  </si>
  <si>
    <t>Фомичев Андрей</t>
  </si>
  <si>
    <t>Кемеровская область, г Кемерово</t>
  </si>
  <si>
    <t>Жильцов Евгений</t>
  </si>
  <si>
    <t>Республика Хакасия, г.Саяногорск</t>
  </si>
  <si>
    <t>Катаргин Дмитрий</t>
  </si>
  <si>
    <t>Чолдак-оол Чингиз</t>
  </si>
  <si>
    <t>Республика Тыва, п.Хову-Аксы</t>
  </si>
  <si>
    <t>Зарипов Павел</t>
  </si>
  <si>
    <t>Свердловская область,г.Нижний Тагил</t>
  </si>
  <si>
    <t>Мигас Яков</t>
  </si>
  <si>
    <t>Власов Илья</t>
  </si>
  <si>
    <t>Червяков Александр</t>
  </si>
  <si>
    <t>Кондратьев Сергей</t>
  </si>
  <si>
    <t>Ященко Вадим</t>
  </si>
  <si>
    <t>Джабиев Рафаэль</t>
  </si>
  <si>
    <t>Коростелев Сергей</t>
  </si>
  <si>
    <t>Гордиевских Александр</t>
  </si>
  <si>
    <t>Журавлев Александр</t>
  </si>
  <si>
    <t>Зройченко Игорь</t>
  </si>
  <si>
    <t>Красноярский край, г.Бородино</t>
  </si>
  <si>
    <t>Киргинеков Роман</t>
  </si>
  <si>
    <t>Республика Хакасия, г.Верх-Аскиз</t>
  </si>
  <si>
    <t>Лелюшкин Андрей</t>
  </si>
  <si>
    <t>Лапшин Сергей</t>
  </si>
  <si>
    <t>Дерюшкин Павел</t>
  </si>
  <si>
    <t xml:space="preserve">Суворин Михаил </t>
  </si>
  <si>
    <t>Республика Тыва, г.Кызыл</t>
  </si>
  <si>
    <t>Некрасов Андрей</t>
  </si>
  <si>
    <t>Вицко Никита</t>
  </si>
  <si>
    <t>Пузаков Андрей</t>
  </si>
  <si>
    <t>Сергеев  Дмитрий</t>
  </si>
  <si>
    <t>Сапегин Роман</t>
  </si>
  <si>
    <t>Назаров Евгений</t>
  </si>
  <si>
    <t xml:space="preserve">Смирнов Владислав </t>
  </si>
  <si>
    <t>Достовалов Артем</t>
  </si>
  <si>
    <t>Гопанько Роман</t>
  </si>
  <si>
    <t>Новосибирская область, г.Новосибирск</t>
  </si>
  <si>
    <t>Струкалев Константин</t>
  </si>
  <si>
    <t>Красноярский Край , г.Дивногорск</t>
  </si>
  <si>
    <t>Косолапов Евгений</t>
  </si>
  <si>
    <t>Колегов Иван</t>
  </si>
  <si>
    <t>Красноярский край, г.Анаш</t>
  </si>
  <si>
    <t>Леонтьев Иван</t>
  </si>
  <si>
    <t>Шушенский район,  с. Красный хутор</t>
  </si>
  <si>
    <t>Магда Антон</t>
  </si>
  <si>
    <t>Подтеребов Владислав</t>
  </si>
  <si>
    <t>Халитов Артем</t>
  </si>
  <si>
    <t>Ивлиев Андрей</t>
  </si>
  <si>
    <t>Комаров Андрей</t>
  </si>
  <si>
    <t>Носачев Иван</t>
  </si>
  <si>
    <t>Попов Алексей</t>
  </si>
  <si>
    <t>Брушевич Артем</t>
  </si>
  <si>
    <t>Макаров Максим</t>
  </si>
  <si>
    <t>Шадчин Максим</t>
  </si>
  <si>
    <t>Красноярский край, г.Минусинск</t>
  </si>
  <si>
    <t>Тимофеев Евгений</t>
  </si>
  <si>
    <t>Бобров Сергей</t>
  </si>
  <si>
    <t>Щербаков Александр</t>
  </si>
  <si>
    <t>Красноярский край,п. Шушенское</t>
  </si>
  <si>
    <t>Королятина Надежда</t>
  </si>
  <si>
    <t>Нещерет Наталья</t>
  </si>
  <si>
    <t>Шиканова Варвара</t>
  </si>
  <si>
    <t>Абилдаева Марина</t>
  </si>
  <si>
    <t>Пономарева Вера</t>
  </si>
  <si>
    <t>Кузьмина Мареамия</t>
  </si>
  <si>
    <t>Тетенкова Светлана</t>
  </si>
  <si>
    <t>Зайцева Татьяна</t>
  </si>
  <si>
    <t>Гончарова Мария</t>
  </si>
  <si>
    <t>Торгунова Инга</t>
  </si>
  <si>
    <t>Меркурьева Валерия</t>
  </si>
  <si>
    <t>Артемьева Екатерина</t>
  </si>
  <si>
    <t>Республика Хакасия, г.Абакан</t>
  </si>
  <si>
    <t>Ливанова Алеся</t>
  </si>
  <si>
    <t>Елшина Ксения</t>
  </si>
  <si>
    <t>Нефедова Мария</t>
  </si>
  <si>
    <t>Жидкова Галина</t>
  </si>
  <si>
    <t>Республика Хакасия, г.Черемушки</t>
  </si>
  <si>
    <t>Фатеева Татьяна</t>
  </si>
  <si>
    <t>Бондарева Надежда</t>
  </si>
  <si>
    <t>Новоселова Ольга</t>
  </si>
  <si>
    <t>Нурдавлетова Виктория</t>
  </si>
  <si>
    <t>Козлова Анастасия</t>
  </si>
  <si>
    <t>Красноярский край, г.Норильск</t>
  </si>
  <si>
    <t>Сабитова Юлия</t>
  </si>
  <si>
    <t>Толстихина Ирина</t>
  </si>
  <si>
    <t>Бойко Екатерина</t>
  </si>
  <si>
    <t>Буйлова Ангелина</t>
  </si>
  <si>
    <t>Богоявленская Татьяна</t>
  </si>
  <si>
    <t>Иванова Ангелина</t>
  </si>
  <si>
    <t>Донец Гелия</t>
  </si>
  <si>
    <t>Иванова Марина</t>
  </si>
  <si>
    <t>Новосибирская область,г.Краснообск</t>
  </si>
  <si>
    <t>Корягина Наталья</t>
  </si>
  <si>
    <t>Мигас Кристина</t>
  </si>
  <si>
    <t>Салова Татьяна</t>
  </si>
  <si>
    <t>Лебедева Елизавета</t>
  </si>
  <si>
    <t>Иванова Юлия</t>
  </si>
  <si>
    <t>Шарапова Анастасия</t>
  </si>
  <si>
    <t>Шевелева Алена</t>
  </si>
  <si>
    <t>Бабенко Наталья</t>
  </si>
  <si>
    <t>Щербакова Лариса</t>
  </si>
  <si>
    <t>Красноярский край, г.Шушенское</t>
  </si>
  <si>
    <t>Титов Александр</t>
  </si>
  <si>
    <t>Бушуев Евгений</t>
  </si>
  <si>
    <t>Бакалейников Антон</t>
  </si>
  <si>
    <t>Бахтинов Денис</t>
  </si>
  <si>
    <t>Алтайский край, г. Барнаул</t>
  </si>
  <si>
    <t>Копчёнов Владислав</t>
  </si>
  <si>
    <t>Курзаков Максим</t>
  </si>
  <si>
    <t>Кемеровская область,г.Кемерово</t>
  </si>
  <si>
    <t>Тришкина Анастасия</t>
  </si>
  <si>
    <t>Бейзель София</t>
  </si>
  <si>
    <t>Иванющенко Светлана</t>
  </si>
  <si>
    <t>Сорокина Екатерина</t>
  </si>
  <si>
    <t>Ястребова Галина</t>
  </si>
  <si>
    <t xml:space="preserve">Пономарев </t>
  </si>
  <si>
    <t>Чернов Виталий Викторович</t>
  </si>
  <si>
    <t>Абносов Артем Александрович</t>
  </si>
  <si>
    <t>Байкальск</t>
  </si>
  <si>
    <t>Голиков Дмитрий Александрович</t>
  </si>
  <si>
    <t>Шелехов</t>
  </si>
  <si>
    <t>Улитин Александр Васильевич</t>
  </si>
  <si>
    <t>Перевалов Владимир Александрович</t>
  </si>
  <si>
    <t>Семилет Андрей Алексееевич</t>
  </si>
  <si>
    <t>Ооржак Дидим-оол Сергеевич</t>
  </si>
  <si>
    <t>Завадский Александр Витальевич</t>
  </si>
  <si>
    <t>Неверов Иван Александрович</t>
  </si>
  <si>
    <t>Филипчук Владимир Юрьевич</t>
  </si>
  <si>
    <t>Войличенко Сергей Константинович</t>
  </si>
  <si>
    <t>Штеркель Алексей Сергеевич</t>
  </si>
  <si>
    <t>Антропов Алексей Геннадьевич</t>
  </si>
  <si>
    <t>Вотто Илья Юрьевич</t>
  </si>
  <si>
    <t>Ершов Сергей Викторович</t>
  </si>
  <si>
    <t>Норкин Станислав Валериевич</t>
  </si>
  <si>
    <t>Тараканов Денис Игоревич</t>
  </si>
  <si>
    <t>Черемхово</t>
  </si>
  <si>
    <t>Тимофеев Иван Александрович</t>
  </si>
  <si>
    <t>Ангарск</t>
  </si>
  <si>
    <t>Кузнецов Сергей Александрович</t>
  </si>
  <si>
    <t>Пахомов Денис Георгиевич</t>
  </si>
  <si>
    <t>Франго Алексей Артурович</t>
  </si>
  <si>
    <t>Быков Анатолий Юрьевич</t>
  </si>
  <si>
    <t>Кочульский Григорий Владимирович</t>
  </si>
  <si>
    <t>Иванов Евгений Федорович</t>
  </si>
  <si>
    <t>Ронжанин Евгений Васильевич</t>
  </si>
  <si>
    <t>Стерехов Дмитрий Анатольевич</t>
  </si>
  <si>
    <t>Кистенев Владислав</t>
  </si>
  <si>
    <t>Оленников Андрей Николаевич</t>
  </si>
  <si>
    <t>респ.Бурятия</t>
  </si>
  <si>
    <t>Улан-Удэ</t>
  </si>
  <si>
    <t>Мисюркеев Алексей Петрович</t>
  </si>
  <si>
    <t>Коршунов Максим Викторович</t>
  </si>
  <si>
    <t>Генеральченко Дмитрий Сергеевич</t>
  </si>
  <si>
    <t>Песегов Антон Андреевич</t>
  </si>
  <si>
    <t>Тимофеев Павел Иванович</t>
  </si>
  <si>
    <t>Колесников Иван Сергеевич</t>
  </si>
  <si>
    <t>Тютрин Евгений Витальевич</t>
  </si>
  <si>
    <t>Барковский Михаил Владимирович</t>
  </si>
  <si>
    <t>Иванов Сергей Анатольевич</t>
  </si>
  <si>
    <t>Залесов Кирилл Георгиевич</t>
  </si>
  <si>
    <t>Братск</t>
  </si>
  <si>
    <t>Бура Геннадий Константинович</t>
  </si>
  <si>
    <t>Дёмин Илья Павлович</t>
  </si>
  <si>
    <t>ТИМОФЕЕВ СЕРГЕЙ ВИКТОРОВИЧ</t>
  </si>
  <si>
    <t>Соломаха Сергей Сергеевич</t>
  </si>
  <si>
    <t>Перевощиков Леонид Анатольевич</t>
  </si>
  <si>
    <t>Протасов Марк</t>
  </si>
  <si>
    <t>Константинов Роман Владимирович</t>
  </si>
  <si>
    <t>Метляев Алексей Юрьевич</t>
  </si>
  <si>
    <t>Чупахин Андрей Германович</t>
  </si>
  <si>
    <t>Смолин Виктор Витальевич</t>
  </si>
  <si>
    <t>Постовалов Олег Михайлович</t>
  </si>
  <si>
    <t>Луковников Даниил Владимирович</t>
  </si>
  <si>
    <t>Рудьман Алексей</t>
  </si>
  <si>
    <t>Головин Константин Алексеевич</t>
  </si>
  <si>
    <t>Блинов Александр Борисович</t>
  </si>
  <si>
    <t>Гаврилюк Борис Владимирович</t>
  </si>
  <si>
    <t>Афанасьев Андрей Николаевич</t>
  </si>
  <si>
    <t>Китов Александр Данилович</t>
  </si>
  <si>
    <t>Шабанов Виктор Владимирович</t>
  </si>
  <si>
    <t>Россов Владимир</t>
  </si>
  <si>
    <t>Ефременко Василий Владимрович</t>
  </si>
  <si>
    <t>Мегет</t>
  </si>
  <si>
    <t>Бояркин Денис Александрович</t>
  </si>
  <si>
    <t>Воцке Дмитрий Аркадьевич</t>
  </si>
  <si>
    <t>Каблуков Михаил Михайлович</t>
  </si>
  <si>
    <t>Федоров Виталий Валерьевич</t>
  </si>
  <si>
    <t>Цыренжапов Булат Очирович</t>
  </si>
  <si>
    <t>республика Бурятия</t>
  </si>
  <si>
    <t>Селиверстов Алексей Александрович</t>
  </si>
  <si>
    <t>Шестаков Роман</t>
  </si>
  <si>
    <t>Щербаков Александр владимирович</t>
  </si>
  <si>
    <t>Черняв Александр</t>
  </si>
  <si>
    <t>Шаламов Дмитрий Сергеевич</t>
  </si>
  <si>
    <t>Кинщак Иван</t>
  </si>
  <si>
    <t>Корепанов Василий</t>
  </si>
  <si>
    <t>Гармаев Эдуард</t>
  </si>
  <si>
    <t>Сушкеев Сергей</t>
  </si>
  <si>
    <t>Шимки</t>
  </si>
  <si>
    <t>Бедов Александр Леонидович</t>
  </si>
  <si>
    <t>Дубиков Александр Михайлович</t>
  </si>
  <si>
    <t>Кравченко Елена Сергеевна</t>
  </si>
  <si>
    <t>Лукашева Екатерина Владимировна</t>
  </si>
  <si>
    <t>Солонина Людмила Сергеевна</t>
  </si>
  <si>
    <t>Перетолчина Ирина Геннадьевна</t>
  </si>
  <si>
    <t>Костоусова Инга Михайловна</t>
  </si>
  <si>
    <t>Жданова Светлана Николаевна</t>
  </si>
  <si>
    <t>Карякина Александра Геннадьевна</t>
  </si>
  <si>
    <t>Лелякова Анна Евгеньевна</t>
  </si>
  <si>
    <t>Чеботарёва Наталья Леонидовна</t>
  </si>
  <si>
    <t>Середкина Алена Игоревна</t>
  </si>
  <si>
    <t>Ерлыкова Галина Константиновна</t>
  </si>
  <si>
    <t>Гайдукова Ольга Леонидовна</t>
  </si>
  <si>
    <t>Гусарик Марьяна</t>
  </si>
  <si>
    <t>Маслова Татьяна Викторовна</t>
  </si>
  <si>
    <t>Дунаева Ольга Евгеньевна</t>
  </si>
  <si>
    <t>Быстрова Татьяна Александровна</t>
  </si>
  <si>
    <t>Кистенева Анна</t>
  </si>
  <si>
    <t>Батанова Таисия</t>
  </si>
  <si>
    <t>Шаратских Анна Юрьевна</t>
  </si>
  <si>
    <t>Федорова Светлана Валерьевна</t>
  </si>
  <si>
    <t>Толмачева Екатерина Александровна</t>
  </si>
  <si>
    <t>Прытова Алена</t>
  </si>
  <si>
    <t>Розова Наталья Александровна</t>
  </si>
  <si>
    <t>ЧР Borus race</t>
  </si>
  <si>
    <t>КР Gladenkaya VK</t>
  </si>
  <si>
    <t>ЧСФО Козерог</t>
  </si>
  <si>
    <t>Абносов</t>
  </si>
  <si>
    <t>Абрамов</t>
  </si>
  <si>
    <t>клуб</t>
  </si>
  <si>
    <t>год</t>
  </si>
  <si>
    <t>регион</t>
  </si>
  <si>
    <t>город</t>
  </si>
  <si>
    <t>Аникин</t>
  </si>
  <si>
    <t>Анисимов</t>
  </si>
  <si>
    <t>Антропов</t>
  </si>
  <si>
    <t>Афанасьев</t>
  </si>
  <si>
    <t>Барковский</t>
  </si>
  <si>
    <t>Бедов</t>
  </si>
  <si>
    <t>Валентин</t>
  </si>
  <si>
    <t>Бельских</t>
  </si>
  <si>
    <t>Борис</t>
  </si>
  <si>
    <t>Блинов</t>
  </si>
  <si>
    <t>Букатов</t>
  </si>
  <si>
    <t>Гордиевских</t>
  </si>
  <si>
    <t>Чернов</t>
  </si>
  <si>
    <t>Хорст</t>
  </si>
  <si>
    <t>Штанков</t>
  </si>
  <si>
    <t>Пцарев</t>
  </si>
  <si>
    <t>Свердловская область</t>
  </si>
  <si>
    <t>Первоуральск</t>
  </si>
  <si>
    <t>Родыгин</t>
  </si>
  <si>
    <t>Обедин</t>
  </si>
  <si>
    <t>Овчарук</t>
  </si>
  <si>
    <t>Дивногорск</t>
  </si>
  <si>
    <t>Курагино</t>
  </si>
  <si>
    <t>Алтайский край</t>
  </si>
  <si>
    <t>Барнаул</t>
  </si>
  <si>
    <t>Челябинская область</t>
  </si>
  <si>
    <t>Челябинск</t>
  </si>
  <si>
    <t>Тимофеев</t>
  </si>
  <si>
    <t>Марк</t>
  </si>
  <si>
    <t>Двуреченск</t>
  </si>
  <si>
    <t>Республика Хакасия</t>
  </si>
  <si>
    <t>Березовский</t>
  </si>
  <si>
    <t>Прокопьевск</t>
  </si>
  <si>
    <t>Привалов</t>
  </si>
  <si>
    <t>Пустовойтов</t>
  </si>
  <si>
    <t>Смокотнин</t>
  </si>
  <si>
    <t>Юшин</t>
  </si>
  <si>
    <t>Курочкин</t>
  </si>
  <si>
    <t>Могилевец</t>
  </si>
  <si>
    <t>Еремеев</t>
  </si>
  <si>
    <t>Новосибирская обл</t>
  </si>
  <si>
    <t>Рудин</t>
  </si>
  <si>
    <t>Матвеев</t>
  </si>
  <si>
    <t>Корягин</t>
  </si>
  <si>
    <t>Бердск</t>
  </si>
  <si>
    <t>Новосибирская область</t>
  </si>
  <si>
    <t>Нелюбин</t>
  </si>
  <si>
    <t>Колесников</t>
  </si>
  <si>
    <t>Пахомов</t>
  </si>
  <si>
    <t>Гильц</t>
  </si>
  <si>
    <t>Загородний</t>
  </si>
  <si>
    <t>Добрыгин</t>
  </si>
  <si>
    <t>Хову-Аксы</t>
  </si>
  <si>
    <t>Чолдак-оол</t>
  </si>
  <si>
    <t>Шубин</t>
  </si>
  <si>
    <t>Песегов</t>
  </si>
  <si>
    <t>Жильцов</t>
  </si>
  <si>
    <t>Кондратьев</t>
  </si>
  <si>
    <t>Гончарук</t>
  </si>
  <si>
    <t>Шевцов</t>
  </si>
  <si>
    <t>Фомичев</t>
  </si>
  <si>
    <t>Розанов</t>
  </si>
  <si>
    <t>Зарипов</t>
  </si>
  <si>
    <t>Нижний Тагил</t>
  </si>
  <si>
    <t>Александр Владимирович</t>
  </si>
  <si>
    <t>Смирнов</t>
  </si>
  <si>
    <t>Нечпай</t>
  </si>
  <si>
    <t>Пашин</t>
  </si>
  <si>
    <t>Даниил</t>
  </si>
  <si>
    <t>Рудольф</t>
  </si>
  <si>
    <t>Джабиев</t>
  </si>
  <si>
    <t>Рафаэль</t>
  </si>
  <si>
    <t>Улитин</t>
  </si>
  <si>
    <t>Перевалов</t>
  </si>
  <si>
    <t>Коростелев</t>
  </si>
  <si>
    <t>Семилет</t>
  </si>
  <si>
    <t>Завадский</t>
  </si>
  <si>
    <t>Зройченко</t>
  </si>
  <si>
    <t>Бородино</t>
  </si>
  <si>
    <t>Неверов</t>
  </si>
  <si>
    <t>Анатолий</t>
  </si>
  <si>
    <t>Григорий</t>
  </si>
  <si>
    <t>Геннадий</t>
  </si>
  <si>
    <t>Аяс</t>
  </si>
  <si>
    <t>Аркадий</t>
  </si>
  <si>
    <t>Булат</t>
  </si>
  <si>
    <t>Верх-Аскиз</t>
  </si>
  <si>
    <t>Анаш</t>
  </si>
  <si>
    <t>Красный хутор</t>
  </si>
  <si>
    <t>Краснярский край</t>
  </si>
  <si>
    <t>Республика Бурятия</t>
  </si>
  <si>
    <t>Шушенское</t>
  </si>
  <si>
    <t>Дубиков</t>
  </si>
  <si>
    <t>Миторун</t>
  </si>
  <si>
    <t>Щербаков</t>
  </si>
  <si>
    <t>Сушкеев</t>
  </si>
  <si>
    <t>Гармаев</t>
  </si>
  <si>
    <t>Корепанов</t>
  </si>
  <si>
    <t>Санаров</t>
  </si>
  <si>
    <t>Кинщак</t>
  </si>
  <si>
    <t>Шаламов</t>
  </si>
  <si>
    <t>Городилов</t>
  </si>
  <si>
    <t>Гафаров</t>
  </si>
  <si>
    <t>Разамасцев</t>
  </si>
  <si>
    <t>Черняв</t>
  </si>
  <si>
    <t>Ворошилов</t>
  </si>
  <si>
    <t>Манахтаев</t>
  </si>
  <si>
    <t>Селиверстов</t>
  </si>
  <si>
    <t>Кудымов</t>
  </si>
  <si>
    <t>Шестаков</t>
  </si>
  <si>
    <t>Макаров</t>
  </si>
  <si>
    <t>Шульц</t>
  </si>
  <si>
    <t>Нербышев</t>
  </si>
  <si>
    <t>Цыренжапов</t>
  </si>
  <si>
    <t>Федоров</t>
  </si>
  <si>
    <t>Каблуков</t>
  </si>
  <si>
    <t>Вирясов</t>
  </si>
  <si>
    <t>Курзаков</t>
  </si>
  <si>
    <t>Воцке</t>
  </si>
  <si>
    <t>Самофал</t>
  </si>
  <si>
    <t>Чижов</t>
  </si>
  <si>
    <t>Павленко</t>
  </si>
  <si>
    <t>Смрнов</t>
  </si>
  <si>
    <t>Россов</t>
  </si>
  <si>
    <t>Комаров</t>
  </si>
  <si>
    <t>Колмаков</t>
  </si>
  <si>
    <t>Петяркин</t>
  </si>
  <si>
    <t>Шалгинов</t>
  </si>
  <si>
    <t>Китов</t>
  </si>
  <si>
    <t>Ивлиев</t>
  </si>
  <si>
    <t>Гаврилюк</t>
  </si>
  <si>
    <t>Халитов</t>
  </si>
  <si>
    <t>Головин</t>
  </si>
  <si>
    <t>Подтеребов</t>
  </si>
  <si>
    <t>Жидков</t>
  </si>
  <si>
    <t>Рудьман</t>
  </si>
  <si>
    <t>Соломин</t>
  </si>
  <si>
    <t>Луковников</t>
  </si>
  <si>
    <t>Магда</t>
  </si>
  <si>
    <t>Виноградов</t>
  </si>
  <si>
    <t>Мусиенко</t>
  </si>
  <si>
    <t>Постовалов</t>
  </si>
  <si>
    <t>Сущенко</t>
  </si>
  <si>
    <t>Смолин</t>
  </si>
  <si>
    <t>Леонтьев</t>
  </si>
  <si>
    <t>Чупахин</t>
  </si>
  <si>
    <t>Кузнецов</t>
  </si>
  <si>
    <t>Метляев</t>
  </si>
  <si>
    <t>Клезис</t>
  </si>
  <si>
    <t>Протасов</t>
  </si>
  <si>
    <t>Колегов</t>
  </si>
  <si>
    <t>Перевощиков</t>
  </si>
  <si>
    <t>Струкалев</t>
  </si>
  <si>
    <t>Соломаха</t>
  </si>
  <si>
    <t>Лаптев</t>
  </si>
  <si>
    <t>Гопанько</t>
  </si>
  <si>
    <t>Теплых</t>
  </si>
  <si>
    <t>Дёмин</t>
  </si>
  <si>
    <t>Бура</t>
  </si>
  <si>
    <t>Достовалов</t>
  </si>
  <si>
    <t>Войличенко</t>
  </si>
  <si>
    <t>Диц</t>
  </si>
  <si>
    <t>Журавлев</t>
  </si>
  <si>
    <t>Штеркель</t>
  </si>
  <si>
    <t>Корниенко</t>
  </si>
  <si>
    <t>Вотто</t>
  </si>
  <si>
    <t>Ершов</t>
  </si>
  <si>
    <t>Киргинеков</t>
  </si>
  <si>
    <t>Норкин</t>
  </si>
  <si>
    <t>Тараканов</t>
  </si>
  <si>
    <t>Лелюшкин</t>
  </si>
  <si>
    <t>Лапшин</t>
  </si>
  <si>
    <t>Григорьев</t>
  </si>
  <si>
    <t>Кочкин</t>
  </si>
  <si>
    <t>Степанидин</t>
  </si>
  <si>
    <t>Франго</t>
  </si>
  <si>
    <t>Бушуев</t>
  </si>
  <si>
    <t>Быков</t>
  </si>
  <si>
    <t>Кочульский</t>
  </si>
  <si>
    <t>Сапегин</t>
  </si>
  <si>
    <t>Прокопас</t>
  </si>
  <si>
    <t>Некрасов</t>
  </si>
  <si>
    <t>Залесов</t>
  </si>
  <si>
    <t>Козобин</t>
  </si>
  <si>
    <t>Тютрин</t>
  </si>
  <si>
    <t>Назаров</t>
  </si>
  <si>
    <t>Паламарчук</t>
  </si>
  <si>
    <t>Генеральченко</t>
  </si>
  <si>
    <t>Сергеев</t>
  </si>
  <si>
    <t>Копчёнов</t>
  </si>
  <si>
    <t>Коршунов</t>
  </si>
  <si>
    <t>Мисюркеев</t>
  </si>
  <si>
    <t>Царев</t>
  </si>
  <si>
    <t>Оленников</t>
  </si>
  <si>
    <t>Кистенев</t>
  </si>
  <si>
    <t>Стерехов</t>
  </si>
  <si>
    <t>Петров</t>
  </si>
  <si>
    <t>Людмила</t>
  </si>
  <si>
    <t>Ангелина</t>
  </si>
  <si>
    <t>Алена</t>
  </si>
  <si>
    <t>Таисия</t>
  </si>
  <si>
    <t>Краснообск</t>
  </si>
  <si>
    <t>Розова</t>
  </si>
  <si>
    <t>Щербакова</t>
  </si>
  <si>
    <t>Толмачева</t>
  </si>
  <si>
    <t>Бабенко</t>
  </si>
  <si>
    <t>Федорова</t>
  </si>
  <si>
    <t>Прытова</t>
  </si>
  <si>
    <t>Шевелева</t>
  </si>
  <si>
    <t>Шаратских</t>
  </si>
  <si>
    <t>Батанова</t>
  </si>
  <si>
    <t>Шарапова</t>
  </si>
  <si>
    <t>Кистенева</t>
  </si>
  <si>
    <t>Быстрова</t>
  </si>
  <si>
    <t>Дунаева</t>
  </si>
  <si>
    <t>Лебедева</t>
  </si>
  <si>
    <t>Маслова</t>
  </si>
  <si>
    <t>Салова</t>
  </si>
  <si>
    <t>Гусарик</t>
  </si>
  <si>
    <t>Гайдукова</t>
  </si>
  <si>
    <t>Ерлыкова</t>
  </si>
  <si>
    <t>Корягина</t>
  </si>
  <si>
    <t>Середкина</t>
  </si>
  <si>
    <t>Чеботарёва</t>
  </si>
  <si>
    <t>Лелякова</t>
  </si>
  <si>
    <t>Карякина</t>
  </si>
  <si>
    <t>Жданова</t>
  </si>
  <si>
    <t>Тришкина</t>
  </si>
  <si>
    <t>Костоусова</t>
  </si>
  <si>
    <t>Богоявленская</t>
  </si>
  <si>
    <t>Перетолчина</t>
  </si>
  <si>
    <t>Солонина</t>
  </si>
  <si>
    <t>Буйлова</t>
  </si>
  <si>
    <t>Кравченко</t>
  </si>
  <si>
    <t>Толстихина</t>
  </si>
  <si>
    <t>Нурдавлетова</t>
  </si>
  <si>
    <t>Новоселова</t>
  </si>
  <si>
    <t>Фатеева</t>
  </si>
  <si>
    <t>Елшина</t>
  </si>
  <si>
    <t>Бондарева</t>
  </si>
  <si>
    <t>Гончарова</t>
  </si>
  <si>
    <t>Меркурьева</t>
  </si>
  <si>
    <t>Нещерет</t>
  </si>
  <si>
    <t>Королятина</t>
  </si>
  <si>
    <t>Александр Александрович</t>
  </si>
  <si>
    <t>респ. Бурятия</t>
  </si>
  <si>
    <t>Наумов</t>
  </si>
  <si>
    <t>Бельский Иван</t>
  </si>
  <si>
    <t>Томская обл.</t>
  </si>
  <si>
    <t>с. Мельниково</t>
  </si>
  <si>
    <t>Гулик Михаил</t>
  </si>
  <si>
    <t>с/к Легион, г. Томск</t>
  </si>
  <si>
    <t>Попов Александр</t>
  </si>
  <si>
    <t>ТГУ, г. Томск</t>
  </si>
  <si>
    <t>Ведерников Михаил</t>
  </si>
  <si>
    <t>СибГМУ team, г. Томск</t>
  </si>
  <si>
    <t>SKYRUNNING TEAM TOMSK, г. Томск</t>
  </si>
  <si>
    <t>Тимофеев Виталий</t>
  </si>
  <si>
    <t>г. Томск</t>
  </si>
  <si>
    <t>Колегов Андрей</t>
  </si>
  <si>
    <t>Кугач Вячеслав</t>
  </si>
  <si>
    <t>ТАКТ, г. Томск</t>
  </si>
  <si>
    <t>Чебетарев Виталий</t>
  </si>
  <si>
    <t>Кедр, г. Томск</t>
  </si>
  <si>
    <t>Новосибирская обл.</t>
  </si>
  <si>
    <t>Атлант, г. Новосибирск</t>
  </si>
  <si>
    <t>ЯБЕГУ, г. Новосибирск</t>
  </si>
  <si>
    <t>т/к'Экватор', г. Новосибирск</t>
  </si>
  <si>
    <t>Пшеничников Иван</t>
  </si>
  <si>
    <t>ДЮСШ-1, г. Томск</t>
  </si>
  <si>
    <t>Грудинин Виктор</t>
  </si>
  <si>
    <t>Кемеровская обл.</t>
  </si>
  <si>
    <t>г. Кемерово</t>
  </si>
  <si>
    <t>г. Новосибирск</t>
  </si>
  <si>
    <t>Анищенко Роман</t>
  </si>
  <si>
    <t>Перемитин Евгений</t>
  </si>
  <si>
    <t>Желтухин Сергей</t>
  </si>
  <si>
    <t xml:space="preserve">Ященко Вадим </t>
  </si>
  <si>
    <t>Стадник Андрей</t>
  </si>
  <si>
    <t>КЛБ «Сибиряк», г. Томск</t>
  </si>
  <si>
    <t>Сухарев Дмитрий</t>
  </si>
  <si>
    <t>RUNNERS, г. Новосибирск</t>
  </si>
  <si>
    <t>Первухин Владимир</t>
  </si>
  <si>
    <t>Хорошко Алексей</t>
  </si>
  <si>
    <t>I Love Running, г. Томск</t>
  </si>
  <si>
    <t>Худяков Алексей</t>
  </si>
  <si>
    <t>Crossfit Berloga, г. Новосибирск</t>
  </si>
  <si>
    <t>Полежаев Максим</t>
  </si>
  <si>
    <t>Малов Юрий</t>
  </si>
  <si>
    <t>Ювента, г. Новосибирск</t>
  </si>
  <si>
    <t>Иванов Дмитрий</t>
  </si>
  <si>
    <t>Рогов Сергей</t>
  </si>
  <si>
    <t>Ушаков Егор</t>
  </si>
  <si>
    <t>I Love Running, г. Кемерово</t>
  </si>
  <si>
    <t>Шестаков Сергей</t>
  </si>
  <si>
    <t>Нестеров Александр</t>
  </si>
  <si>
    <t>Зезюн Денис</t>
  </si>
  <si>
    <t>Социальная драма, г. Томск</t>
  </si>
  <si>
    <t>Кудряшев Дмитрий</t>
  </si>
  <si>
    <t>Симуткин Артём</t>
  </si>
  <si>
    <t>Маликайдаров Тимур</t>
  </si>
  <si>
    <t>Колечкина Вера</t>
  </si>
  <si>
    <t>Дочь марафонца Перминова, г. Новосибирск</t>
  </si>
  <si>
    <t>Ганиева Эльмира</t>
  </si>
  <si>
    <t>Бейзель Софья</t>
  </si>
  <si>
    <t>Лыжный клуб НГУ, г. Новосибирск</t>
  </si>
  <si>
    <t>Легенза Ольга</t>
  </si>
  <si>
    <t>Куклина Алёна</t>
  </si>
  <si>
    <t>Веретенникова Дарья</t>
  </si>
  <si>
    <t>Ёлшина Ксения</t>
  </si>
  <si>
    <t>Журавлева Екатерина</t>
  </si>
  <si>
    <t>Яньшина Татьяна</t>
  </si>
  <si>
    <t>Заковряшина Нина</t>
  </si>
  <si>
    <t>Наймушина Ирина</t>
  </si>
  <si>
    <t>с. Молчаново,</t>
  </si>
  <si>
    <t>Покровская Мария</t>
  </si>
  <si>
    <t>Ломкина Елена</t>
  </si>
  <si>
    <t>Муртазин  Леонид</t>
  </si>
  <si>
    <t>Токарев Алексей</t>
  </si>
  <si>
    <t>Аникин Игорь</t>
  </si>
  <si>
    <t>Арминов Дмитрий</t>
  </si>
  <si>
    <t>Усов Дмитрий</t>
  </si>
  <si>
    <t>Кислан Степан</t>
  </si>
  <si>
    <t>Вишняков Никита</t>
  </si>
  <si>
    <t>Мишин Артем</t>
  </si>
  <si>
    <t>Красовский Максим</t>
  </si>
  <si>
    <t>Полев Максим</t>
  </si>
  <si>
    <t>Еремеев Пётр</t>
  </si>
  <si>
    <t>Волков Александр</t>
  </si>
  <si>
    <t>Тришин Владимир</t>
  </si>
  <si>
    <t>Горюнов Илья</t>
  </si>
  <si>
    <t>Лаптев Александр</t>
  </si>
  <si>
    <t>Гафарова Елена</t>
  </si>
  <si>
    <t>Баранова Виктория</t>
  </si>
  <si>
    <t>Артемьева Мария</t>
  </si>
  <si>
    <t>Антошин Илья</t>
  </si>
  <si>
    <t>Райт Сергей</t>
  </si>
  <si>
    <t>Зырянова Надежда</t>
  </si>
  <si>
    <t>Наговская Елена</t>
  </si>
  <si>
    <t>Югов Никита</t>
  </si>
  <si>
    <t>Вшивков Владимир</t>
  </si>
  <si>
    <t>Самофал Владимир</t>
  </si>
  <si>
    <t>Ткаченко Юрий</t>
  </si>
  <si>
    <t>Басов Александр</t>
  </si>
  <si>
    <t>Корейша Владимир</t>
  </si>
  <si>
    <t>Ганжурова Людмила</t>
  </si>
  <si>
    <t>Трейл№1</t>
  </si>
  <si>
    <t>Гремячая Грива</t>
  </si>
  <si>
    <t>Мельниково</t>
  </si>
  <si>
    <t>Легион</t>
  </si>
  <si>
    <t>ТГУ</t>
  </si>
  <si>
    <t>СибГМУ team</t>
  </si>
  <si>
    <t>ТАКТ</t>
  </si>
  <si>
    <t>Кедр</t>
  </si>
  <si>
    <t>Атлант</t>
  </si>
  <si>
    <t>ЯБЕГУ</t>
  </si>
  <si>
    <t>Экватор</t>
  </si>
  <si>
    <t>ДЮСШ-1</t>
  </si>
  <si>
    <t>Сибиряк</t>
  </si>
  <si>
    <t>RUNNERS</t>
  </si>
  <si>
    <t>Crossfit Berloga</t>
  </si>
  <si>
    <t>Ювента</t>
  </si>
  <si>
    <t>Социальная драма</t>
  </si>
  <si>
    <t>Егор</t>
  </si>
  <si>
    <t>Бельский</t>
  </si>
  <si>
    <t>Гулик</t>
  </si>
  <si>
    <t>Ведерников</t>
  </si>
  <si>
    <t>Кугач</t>
  </si>
  <si>
    <t>Чебетарев</t>
  </si>
  <si>
    <t>Пшеничников</t>
  </si>
  <si>
    <t>Грудинин</t>
  </si>
  <si>
    <t>Анищенко</t>
  </si>
  <si>
    <t>Перемитин</t>
  </si>
  <si>
    <t>Желтухин</t>
  </si>
  <si>
    <t>Стадник</t>
  </si>
  <si>
    <t>Сухарев</t>
  </si>
  <si>
    <t>Первухин</t>
  </si>
  <si>
    <t>Хорошко</t>
  </si>
  <si>
    <t>Худяков</t>
  </si>
  <si>
    <t>Полежаев</t>
  </si>
  <si>
    <t>Малов</t>
  </si>
  <si>
    <t>Рогов</t>
  </si>
  <si>
    <t>Ушаков</t>
  </si>
  <si>
    <t>Нестеров</t>
  </si>
  <si>
    <t>Зезюн</t>
  </si>
  <si>
    <t>Кудряшев</t>
  </si>
  <si>
    <t>Симуткин</t>
  </si>
  <si>
    <t>Маликайдаров</t>
  </si>
  <si>
    <t>Антошин</t>
  </si>
  <si>
    <t>Арминов</t>
  </si>
  <si>
    <t>Басов</t>
  </si>
  <si>
    <t>Вшивков</t>
  </si>
  <si>
    <t>Горюнов</t>
  </si>
  <si>
    <t>Корейша</t>
  </si>
  <si>
    <t>Полев</t>
  </si>
  <si>
    <t>Райт</t>
  </si>
  <si>
    <t>Тришин</t>
  </si>
  <si>
    <t>Усов</t>
  </si>
  <si>
    <t>Веретенникова</t>
  </si>
  <si>
    <t>Ганжурова</t>
  </si>
  <si>
    <t>Ганиева</t>
  </si>
  <si>
    <t>Эльмира</t>
  </si>
  <si>
    <t>Журавлева</t>
  </si>
  <si>
    <t>Заковряшина</t>
  </si>
  <si>
    <t>Зырянова</t>
  </si>
  <si>
    <t>Колечкина</t>
  </si>
  <si>
    <t>Куклина</t>
  </si>
  <si>
    <t>Алёна</t>
  </si>
  <si>
    <t>Легенза</t>
  </si>
  <si>
    <t>Ломкина</t>
  </si>
  <si>
    <t>Наговская</t>
  </si>
  <si>
    <t>Наймушина</t>
  </si>
  <si>
    <t>Покровская</t>
  </si>
  <si>
    <t>Яньшина</t>
  </si>
  <si>
    <t>Дочь марафонца Перминова</t>
  </si>
  <si>
    <t>Молчаново</t>
  </si>
  <si>
    <t>дистанция</t>
  </si>
  <si>
    <t>набор</t>
  </si>
  <si>
    <t>трудность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</si>
</sst>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3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5" fillId="2" borderId="1" xfId="0" applyFont="1" applyFill="1" applyBorder="1" applyAlignment="1"/>
    <xf numFmtId="0" fontId="0" fillId="2" borderId="1" xfId="0" applyFont="1" applyFill="1" applyBorder="1" applyAlignment="1"/>
    <xf numFmtId="46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/>
    <xf numFmtId="21" fontId="0" fillId="2" borderId="1" xfId="0" applyNumberFormat="1" applyFont="1" applyFill="1" applyBorder="1" applyAlignment="1"/>
    <xf numFmtId="0" fontId="5" fillId="0" borderId="1" xfId="0" applyFont="1" applyBorder="1" applyAlignment="1"/>
    <xf numFmtId="14" fontId="0" fillId="0" borderId="1" xfId="0" applyNumberFormat="1" applyFont="1" applyBorder="1" applyAlignment="1"/>
    <xf numFmtId="0" fontId="0" fillId="0" borderId="1" xfId="0" applyFont="1" applyBorder="1" applyAlignment="1"/>
    <xf numFmtId="21" fontId="0" fillId="0" borderId="1" xfId="0" applyNumberFormat="1" applyFont="1" applyBorder="1" applyAlignment="1"/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/>
    <xf numFmtId="1" fontId="0" fillId="0" borderId="0" xfId="0" applyNumberFormat="1"/>
    <xf numFmtId="1" fontId="0" fillId="2" borderId="1" xfId="0" applyNumberFormat="1" applyFont="1" applyFill="1" applyBorder="1" applyAlignment="1"/>
    <xf numFmtId="2" fontId="0" fillId="0" borderId="0" xfId="0" applyNumberFormat="1"/>
    <xf numFmtId="2" fontId="6" fillId="0" borderId="0" xfId="0" applyNumberFormat="1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7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D1" sqref="D1:D3"/>
    </sheetView>
  </sheetViews>
  <sheetFormatPr defaultRowHeight="15" x14ac:dyDescent="0.25"/>
  <cols>
    <col min="2" max="2" width="3" bestFit="1" customWidth="1"/>
    <col min="3" max="3" width="35.7109375" bestFit="1" customWidth="1"/>
    <col min="5" max="5" width="11.7109375" bestFit="1" customWidth="1"/>
    <col min="10" max="10" width="9.140625" style="16"/>
    <col min="12" max="12" width="10.28515625" style="16" bestFit="1" customWidth="1"/>
  </cols>
  <sheetData>
    <row r="1" spans="2:12" x14ac:dyDescent="0.25">
      <c r="C1" t="s">
        <v>338</v>
      </c>
      <c r="D1">
        <v>10.1</v>
      </c>
    </row>
    <row r="2" spans="2:12" x14ac:dyDescent="0.25">
      <c r="C2" t="s">
        <v>339</v>
      </c>
      <c r="D2">
        <v>450</v>
      </c>
    </row>
    <row r="3" spans="2:12" x14ac:dyDescent="0.25">
      <c r="C3" t="s">
        <v>340</v>
      </c>
      <c r="D3">
        <f>D1+D2/100</f>
        <v>14.6</v>
      </c>
    </row>
    <row r="4" spans="2:12" x14ac:dyDescent="0.25">
      <c r="B4">
        <v>1</v>
      </c>
      <c r="C4" t="s">
        <v>544</v>
      </c>
      <c r="D4" s="2">
        <v>1985</v>
      </c>
      <c r="E4" s="2" t="s">
        <v>189</v>
      </c>
      <c r="F4" s="2">
        <v>3.667824074074074E-2</v>
      </c>
      <c r="G4" s="2"/>
      <c r="H4">
        <v>14.6</v>
      </c>
      <c r="I4">
        <v>36</v>
      </c>
      <c r="J4" s="16">
        <f t="shared" ref="J4:J40" si="0">100-((B4-1)/I4)*100</f>
        <v>100</v>
      </c>
      <c r="L4" s="16">
        <f>J4*H4</f>
        <v>1460</v>
      </c>
    </row>
    <row r="5" spans="2:12" x14ac:dyDescent="0.25">
      <c r="B5">
        <v>2</v>
      </c>
      <c r="C5" t="s">
        <v>545</v>
      </c>
      <c r="D5" s="2">
        <v>1980</v>
      </c>
      <c r="E5" s="2" t="s">
        <v>189</v>
      </c>
      <c r="F5" s="2">
        <v>3.6770833333333336E-2</v>
      </c>
      <c r="G5" s="2"/>
      <c r="H5">
        <v>14.6</v>
      </c>
      <c r="I5">
        <v>36</v>
      </c>
      <c r="J5" s="16">
        <f t="shared" si="0"/>
        <v>97.222222222222229</v>
      </c>
      <c r="L5" s="16">
        <f t="shared" ref="L5:L54" si="1">J5*H5</f>
        <v>1419.4444444444446</v>
      </c>
    </row>
    <row r="6" spans="2:12" x14ac:dyDescent="0.25">
      <c r="B6">
        <v>3</v>
      </c>
      <c r="C6" t="s">
        <v>546</v>
      </c>
      <c r="D6" s="2">
        <v>1982</v>
      </c>
      <c r="E6" s="2" t="s">
        <v>547</v>
      </c>
      <c r="F6" s="2">
        <v>3.7071759259259256E-2</v>
      </c>
      <c r="G6" s="2"/>
      <c r="H6">
        <v>14.6</v>
      </c>
      <c r="I6">
        <v>36</v>
      </c>
      <c r="J6" s="16">
        <f t="shared" si="0"/>
        <v>94.444444444444443</v>
      </c>
      <c r="L6" s="16">
        <f t="shared" si="1"/>
        <v>1378.8888888888889</v>
      </c>
    </row>
    <row r="7" spans="2:12" x14ac:dyDescent="0.25">
      <c r="B7">
        <v>4</v>
      </c>
      <c r="C7" t="s">
        <v>548</v>
      </c>
      <c r="D7" s="2">
        <v>1986</v>
      </c>
      <c r="E7" s="2" t="s">
        <v>189</v>
      </c>
      <c r="F7" s="2">
        <v>3.7812500000000006E-2</v>
      </c>
      <c r="G7" s="2"/>
      <c r="H7">
        <v>14.6</v>
      </c>
      <c r="I7">
        <v>36</v>
      </c>
      <c r="J7" s="16">
        <f t="shared" si="0"/>
        <v>91.666666666666671</v>
      </c>
      <c r="L7" s="16">
        <f t="shared" si="1"/>
        <v>1338.3333333333333</v>
      </c>
    </row>
    <row r="8" spans="2:12" x14ac:dyDescent="0.25">
      <c r="B8">
        <v>5</v>
      </c>
      <c r="C8" t="s">
        <v>147</v>
      </c>
      <c r="D8" s="2">
        <v>1985</v>
      </c>
      <c r="E8" s="2" t="s">
        <v>2</v>
      </c>
      <c r="F8" s="2">
        <v>3.9247685185185184E-2</v>
      </c>
      <c r="G8" s="2"/>
      <c r="H8">
        <v>14.6</v>
      </c>
      <c r="I8">
        <v>36</v>
      </c>
      <c r="J8" s="16">
        <f t="shared" si="0"/>
        <v>88.888888888888886</v>
      </c>
      <c r="L8" s="16">
        <f t="shared" si="1"/>
        <v>1297.7777777777776</v>
      </c>
    </row>
    <row r="9" spans="2:12" x14ac:dyDescent="0.25">
      <c r="B9">
        <v>6</v>
      </c>
      <c r="C9" t="s">
        <v>549</v>
      </c>
      <c r="D9" s="2">
        <v>1974</v>
      </c>
      <c r="E9" s="2" t="s">
        <v>189</v>
      </c>
      <c r="F9" s="2">
        <v>4.0740740740740737E-2</v>
      </c>
      <c r="G9" s="2"/>
      <c r="H9">
        <v>14.6</v>
      </c>
      <c r="I9">
        <v>36</v>
      </c>
      <c r="J9" s="16">
        <f t="shared" si="0"/>
        <v>86.111111111111114</v>
      </c>
      <c r="L9" s="16">
        <f t="shared" si="1"/>
        <v>1257.2222222222222</v>
      </c>
    </row>
    <row r="10" spans="2:12" x14ac:dyDescent="0.25">
      <c r="B10">
        <v>7</v>
      </c>
      <c r="C10" t="s">
        <v>162</v>
      </c>
      <c r="D10" s="2">
        <v>1983</v>
      </c>
      <c r="E10" s="2" t="s">
        <v>2</v>
      </c>
      <c r="F10" s="2">
        <v>4.0810185185185185E-2</v>
      </c>
      <c r="G10" s="2"/>
      <c r="H10">
        <v>14.6</v>
      </c>
      <c r="I10">
        <v>36</v>
      </c>
      <c r="J10" s="16">
        <f t="shared" si="0"/>
        <v>83.333333333333343</v>
      </c>
      <c r="L10" s="16">
        <f t="shared" si="1"/>
        <v>1216.6666666666667</v>
      </c>
    </row>
    <row r="11" spans="2:12" x14ac:dyDescent="0.25">
      <c r="B11">
        <v>8</v>
      </c>
      <c r="C11" t="s">
        <v>550</v>
      </c>
      <c r="D11" s="2">
        <v>1990</v>
      </c>
      <c r="E11" s="2" t="s">
        <v>551</v>
      </c>
      <c r="F11" s="2">
        <v>4.1296296296296296E-2</v>
      </c>
      <c r="G11" s="2"/>
      <c r="H11">
        <v>14.6</v>
      </c>
      <c r="I11">
        <v>36</v>
      </c>
      <c r="J11" s="16">
        <f t="shared" si="0"/>
        <v>80.555555555555557</v>
      </c>
      <c r="L11" s="16">
        <f t="shared" si="1"/>
        <v>1176.1111111111111</v>
      </c>
    </row>
    <row r="12" spans="2:12" x14ac:dyDescent="0.25">
      <c r="B12">
        <v>9</v>
      </c>
      <c r="C12" t="s">
        <v>552</v>
      </c>
      <c r="D12" s="2">
        <v>1991</v>
      </c>
      <c r="E12" s="2" t="s">
        <v>40</v>
      </c>
      <c r="F12" s="2">
        <v>4.1423611111111112E-2</v>
      </c>
      <c r="G12" s="2"/>
      <c r="H12">
        <v>14.6</v>
      </c>
      <c r="I12">
        <v>36</v>
      </c>
      <c r="J12" s="16">
        <f t="shared" si="0"/>
        <v>77.777777777777771</v>
      </c>
      <c r="L12" s="16">
        <f t="shared" si="1"/>
        <v>1135.5555555555554</v>
      </c>
    </row>
    <row r="13" spans="2:12" x14ac:dyDescent="0.25">
      <c r="B13">
        <v>10</v>
      </c>
      <c r="C13" t="s">
        <v>553</v>
      </c>
      <c r="D13" s="2">
        <v>1985</v>
      </c>
      <c r="E13" s="2" t="s">
        <v>2</v>
      </c>
      <c r="F13" s="2">
        <v>4.1851851851851855E-2</v>
      </c>
      <c r="G13" s="2"/>
      <c r="H13">
        <v>14.6</v>
      </c>
      <c r="I13">
        <v>36</v>
      </c>
      <c r="J13" s="16">
        <f t="shared" si="0"/>
        <v>75</v>
      </c>
      <c r="L13" s="16">
        <f t="shared" si="1"/>
        <v>1095</v>
      </c>
    </row>
    <row r="14" spans="2:12" x14ac:dyDescent="0.25">
      <c r="B14">
        <v>11</v>
      </c>
      <c r="C14" t="s">
        <v>554</v>
      </c>
      <c r="D14" s="2">
        <v>1980</v>
      </c>
      <c r="E14" s="2" t="s">
        <v>189</v>
      </c>
      <c r="F14" s="2">
        <v>4.372685185185185E-2</v>
      </c>
      <c r="G14" s="2"/>
      <c r="H14">
        <v>14.6</v>
      </c>
      <c r="I14">
        <v>36</v>
      </c>
      <c r="J14" s="16">
        <f t="shared" si="0"/>
        <v>72.222222222222229</v>
      </c>
      <c r="L14" s="16">
        <f t="shared" si="1"/>
        <v>1054.4444444444446</v>
      </c>
    </row>
    <row r="15" spans="2:12" x14ac:dyDescent="0.25">
      <c r="B15">
        <v>12</v>
      </c>
      <c r="C15" t="s">
        <v>528</v>
      </c>
      <c r="D15" s="2">
        <v>1986</v>
      </c>
      <c r="E15" s="2" t="s">
        <v>2</v>
      </c>
      <c r="F15" s="2">
        <v>4.5312499999999999E-2</v>
      </c>
      <c r="G15" s="2"/>
      <c r="H15">
        <v>14.6</v>
      </c>
      <c r="I15">
        <v>36</v>
      </c>
      <c r="J15" s="16">
        <f t="shared" si="0"/>
        <v>69.444444444444443</v>
      </c>
      <c r="L15" s="16">
        <f t="shared" si="1"/>
        <v>1013.8888888888888</v>
      </c>
    </row>
    <row r="16" spans="2:12" x14ac:dyDescent="0.25">
      <c r="B16">
        <v>13</v>
      </c>
      <c r="C16" t="s">
        <v>181</v>
      </c>
      <c r="D16" s="2">
        <v>1999</v>
      </c>
      <c r="E16" s="2" t="s">
        <v>182</v>
      </c>
      <c r="F16" s="2">
        <v>4.5347222222222226E-2</v>
      </c>
      <c r="G16" s="2"/>
      <c r="H16">
        <v>14.6</v>
      </c>
      <c r="I16">
        <v>36</v>
      </c>
      <c r="J16" s="16">
        <f t="shared" si="0"/>
        <v>66.666666666666671</v>
      </c>
      <c r="L16" s="16">
        <f t="shared" si="1"/>
        <v>973.33333333333337</v>
      </c>
    </row>
    <row r="17" spans="2:12" x14ac:dyDescent="0.25">
      <c r="B17">
        <v>14</v>
      </c>
      <c r="C17" t="s">
        <v>555</v>
      </c>
      <c r="D17" s="2">
        <v>1988</v>
      </c>
      <c r="E17" s="2" t="s">
        <v>189</v>
      </c>
      <c r="F17" s="2">
        <v>4.6724537037037044E-2</v>
      </c>
      <c r="G17" s="2"/>
      <c r="H17">
        <v>14.6</v>
      </c>
      <c r="I17">
        <v>36</v>
      </c>
      <c r="J17" s="16">
        <f t="shared" si="0"/>
        <v>63.888888888888893</v>
      </c>
      <c r="L17" s="16">
        <f t="shared" si="1"/>
        <v>932.77777777777783</v>
      </c>
    </row>
    <row r="18" spans="2:12" x14ac:dyDescent="0.25">
      <c r="B18">
        <v>15</v>
      </c>
      <c r="C18" t="s">
        <v>556</v>
      </c>
      <c r="D18" s="2">
        <v>1980</v>
      </c>
      <c r="E18" s="2" t="s">
        <v>189</v>
      </c>
      <c r="F18" s="2">
        <v>4.7326388888888883E-2</v>
      </c>
      <c r="G18" s="2"/>
      <c r="H18">
        <v>14.6</v>
      </c>
      <c r="I18">
        <v>36</v>
      </c>
      <c r="J18" s="16">
        <f t="shared" si="0"/>
        <v>61.111111111111107</v>
      </c>
      <c r="L18" s="16">
        <f t="shared" si="1"/>
        <v>892.22222222222217</v>
      </c>
    </row>
    <row r="19" spans="2:12" x14ac:dyDescent="0.25">
      <c r="B19">
        <v>16</v>
      </c>
      <c r="C19" t="s">
        <v>191</v>
      </c>
      <c r="D19" s="2">
        <v>1986</v>
      </c>
      <c r="E19" s="2" t="s">
        <v>2</v>
      </c>
      <c r="F19" s="2">
        <v>4.8356481481481479E-2</v>
      </c>
      <c r="G19" s="2"/>
      <c r="H19">
        <v>14.6</v>
      </c>
      <c r="I19">
        <v>36</v>
      </c>
      <c r="J19" s="16">
        <f t="shared" si="0"/>
        <v>58.333333333333329</v>
      </c>
      <c r="L19" s="16">
        <f t="shared" si="1"/>
        <v>851.66666666666663</v>
      </c>
    </row>
    <row r="20" spans="2:12" x14ac:dyDescent="0.25">
      <c r="B20">
        <v>17</v>
      </c>
      <c r="C20" t="s">
        <v>557</v>
      </c>
      <c r="D20" s="2">
        <v>1992</v>
      </c>
      <c r="E20" s="2" t="s">
        <v>189</v>
      </c>
      <c r="F20" s="2">
        <v>4.9074074074074076E-2</v>
      </c>
      <c r="G20" s="2"/>
      <c r="H20">
        <v>14.6</v>
      </c>
      <c r="I20">
        <v>36</v>
      </c>
      <c r="J20" s="16">
        <f t="shared" si="0"/>
        <v>55.555555555555557</v>
      </c>
      <c r="L20" s="16">
        <f t="shared" si="1"/>
        <v>811.11111111111109</v>
      </c>
    </row>
    <row r="21" spans="2:12" x14ac:dyDescent="0.25">
      <c r="B21">
        <v>18</v>
      </c>
      <c r="C21" t="s">
        <v>531</v>
      </c>
      <c r="D21" s="2">
        <v>1985</v>
      </c>
      <c r="E21" s="2" t="s">
        <v>182</v>
      </c>
      <c r="F21" s="2">
        <v>4.988425925925926E-2</v>
      </c>
      <c r="G21" s="2"/>
      <c r="H21">
        <v>14.6</v>
      </c>
      <c r="I21">
        <v>36</v>
      </c>
      <c r="J21" s="16">
        <f t="shared" si="0"/>
        <v>52.777777777777779</v>
      </c>
      <c r="L21" s="16">
        <f t="shared" si="1"/>
        <v>770.55555555555554</v>
      </c>
    </row>
    <row r="22" spans="2:12" x14ac:dyDescent="0.25">
      <c r="B22">
        <v>19</v>
      </c>
      <c r="C22" t="s">
        <v>558</v>
      </c>
      <c r="D22" s="2">
        <v>1975</v>
      </c>
      <c r="E22" s="2" t="s">
        <v>189</v>
      </c>
      <c r="F22" s="2">
        <v>5.1099537037037041E-2</v>
      </c>
      <c r="G22" s="2"/>
      <c r="H22">
        <v>14.6</v>
      </c>
      <c r="I22">
        <v>36</v>
      </c>
      <c r="J22" s="16">
        <f t="shared" si="0"/>
        <v>50</v>
      </c>
      <c r="L22" s="16">
        <f t="shared" si="1"/>
        <v>730</v>
      </c>
    </row>
    <row r="23" spans="2:12" x14ac:dyDescent="0.25">
      <c r="B23">
        <v>20</v>
      </c>
      <c r="C23" t="s">
        <v>559</v>
      </c>
      <c r="D23" s="2">
        <v>1987</v>
      </c>
      <c r="E23" s="2" t="s">
        <v>560</v>
      </c>
      <c r="F23" s="2">
        <v>5.1597222222222218E-2</v>
      </c>
      <c r="G23" s="2"/>
      <c r="H23">
        <v>14.6</v>
      </c>
      <c r="I23">
        <v>36</v>
      </c>
      <c r="J23" s="16">
        <f t="shared" si="0"/>
        <v>47.222222222222221</v>
      </c>
      <c r="L23" s="16">
        <f t="shared" si="1"/>
        <v>689.44444444444446</v>
      </c>
    </row>
    <row r="24" spans="2:12" x14ac:dyDescent="0.25">
      <c r="B24">
        <v>21</v>
      </c>
      <c r="C24" t="s">
        <v>561</v>
      </c>
      <c r="D24" s="2">
        <v>2000</v>
      </c>
      <c r="E24" s="2" t="s">
        <v>189</v>
      </c>
      <c r="F24" s="2">
        <v>5.1793981481481483E-2</v>
      </c>
      <c r="G24" s="2"/>
      <c r="H24">
        <v>14.6</v>
      </c>
      <c r="I24">
        <v>36</v>
      </c>
      <c r="J24" s="16">
        <f t="shared" si="0"/>
        <v>44.444444444444443</v>
      </c>
      <c r="L24" s="16">
        <f t="shared" si="1"/>
        <v>648.8888888888888</v>
      </c>
    </row>
    <row r="25" spans="2:12" x14ac:dyDescent="0.25">
      <c r="B25">
        <v>22</v>
      </c>
      <c r="C25" t="s">
        <v>562</v>
      </c>
      <c r="D25" s="2">
        <v>1995</v>
      </c>
      <c r="E25" s="2" t="s">
        <v>189</v>
      </c>
      <c r="F25" s="2">
        <v>5.1840277777777777E-2</v>
      </c>
      <c r="G25" s="2"/>
      <c r="H25">
        <v>14.6</v>
      </c>
      <c r="I25">
        <v>36</v>
      </c>
      <c r="J25" s="16">
        <f t="shared" si="0"/>
        <v>41.666666666666664</v>
      </c>
      <c r="L25" s="16">
        <f t="shared" si="1"/>
        <v>608.33333333333326</v>
      </c>
    </row>
    <row r="26" spans="2:12" x14ac:dyDescent="0.25">
      <c r="B26">
        <v>23</v>
      </c>
      <c r="C26" t="s">
        <v>563</v>
      </c>
      <c r="D26" s="2">
        <v>2001</v>
      </c>
      <c r="E26" s="2" t="s">
        <v>189</v>
      </c>
      <c r="F26" s="2">
        <v>5.2233796296296299E-2</v>
      </c>
      <c r="G26" s="2"/>
      <c r="H26">
        <v>14.6</v>
      </c>
      <c r="I26">
        <v>36</v>
      </c>
      <c r="J26" s="16">
        <f t="shared" si="0"/>
        <v>38.888888888888886</v>
      </c>
      <c r="L26" s="16">
        <f t="shared" si="1"/>
        <v>567.77777777777771</v>
      </c>
    </row>
    <row r="27" spans="2:12" x14ac:dyDescent="0.25">
      <c r="B27">
        <v>24</v>
      </c>
      <c r="C27" t="s">
        <v>564</v>
      </c>
      <c r="D27" s="2">
        <v>1987</v>
      </c>
      <c r="E27" s="2" t="s">
        <v>565</v>
      </c>
      <c r="F27" s="2">
        <v>5.2361111111111108E-2</v>
      </c>
      <c r="G27" s="2"/>
      <c r="H27">
        <v>14.6</v>
      </c>
      <c r="I27">
        <v>36</v>
      </c>
      <c r="J27" s="16">
        <f t="shared" si="0"/>
        <v>36.111111111111114</v>
      </c>
      <c r="L27" s="16">
        <f t="shared" si="1"/>
        <v>527.22222222222229</v>
      </c>
    </row>
    <row r="28" spans="2:12" x14ac:dyDescent="0.25">
      <c r="B28">
        <v>25</v>
      </c>
      <c r="C28" t="s">
        <v>240</v>
      </c>
      <c r="D28" s="2">
        <v>1984</v>
      </c>
      <c r="E28" s="2" t="s">
        <v>2</v>
      </c>
      <c r="F28" s="2">
        <v>5.3969907407407404E-2</v>
      </c>
      <c r="G28" s="2"/>
      <c r="H28">
        <v>14.6</v>
      </c>
      <c r="I28">
        <v>36</v>
      </c>
      <c r="J28" s="16">
        <f t="shared" si="0"/>
        <v>33.333333333333343</v>
      </c>
      <c r="L28" s="16">
        <f t="shared" si="1"/>
        <v>486.6666666666668</v>
      </c>
    </row>
    <row r="29" spans="2:12" x14ac:dyDescent="0.25">
      <c r="B29">
        <v>26</v>
      </c>
      <c r="C29" t="s">
        <v>532</v>
      </c>
      <c r="D29" s="2">
        <v>1989</v>
      </c>
      <c r="E29" s="2" t="s">
        <v>189</v>
      </c>
      <c r="F29" s="2">
        <v>5.4178240740740735E-2</v>
      </c>
      <c r="G29" s="2"/>
      <c r="H29">
        <v>14.6</v>
      </c>
      <c r="I29">
        <v>36</v>
      </c>
      <c r="J29" s="16">
        <f t="shared" si="0"/>
        <v>30.555555555555557</v>
      </c>
      <c r="L29" s="16">
        <f t="shared" si="1"/>
        <v>446.11111111111114</v>
      </c>
    </row>
    <row r="30" spans="2:12" x14ac:dyDescent="0.25">
      <c r="B30">
        <v>27</v>
      </c>
      <c r="C30" t="s">
        <v>566</v>
      </c>
      <c r="D30" s="2">
        <v>1993</v>
      </c>
      <c r="E30" s="2" t="s">
        <v>189</v>
      </c>
      <c r="F30" s="2">
        <v>5.4189814814814809E-2</v>
      </c>
      <c r="G30" s="2"/>
      <c r="H30">
        <v>14.6</v>
      </c>
      <c r="I30">
        <v>36</v>
      </c>
      <c r="J30" s="16">
        <f t="shared" si="0"/>
        <v>27.777777777777786</v>
      </c>
      <c r="L30" s="16">
        <f t="shared" si="1"/>
        <v>405.55555555555566</v>
      </c>
    </row>
    <row r="31" spans="2:12" x14ac:dyDescent="0.25">
      <c r="B31">
        <v>28</v>
      </c>
      <c r="C31" t="s">
        <v>567</v>
      </c>
      <c r="D31" s="2">
        <v>1971</v>
      </c>
      <c r="E31" s="2" t="s">
        <v>560</v>
      </c>
      <c r="F31" s="2">
        <v>5.6145833333333339E-2</v>
      </c>
      <c r="G31" s="2"/>
      <c r="H31">
        <v>14.6</v>
      </c>
      <c r="I31">
        <v>36</v>
      </c>
      <c r="J31" s="16">
        <f t="shared" si="0"/>
        <v>25</v>
      </c>
      <c r="L31" s="16">
        <f t="shared" si="1"/>
        <v>365</v>
      </c>
    </row>
    <row r="32" spans="2:12" x14ac:dyDescent="0.25">
      <c r="B32">
        <v>29</v>
      </c>
      <c r="C32" t="s">
        <v>568</v>
      </c>
      <c r="D32" s="2">
        <v>1986</v>
      </c>
      <c r="E32" s="2" t="s">
        <v>189</v>
      </c>
      <c r="F32" s="2">
        <v>5.7152777777777775E-2</v>
      </c>
      <c r="G32" s="2"/>
      <c r="H32">
        <v>14.6</v>
      </c>
      <c r="I32">
        <v>36</v>
      </c>
      <c r="J32" s="16">
        <f t="shared" si="0"/>
        <v>22.222222222222214</v>
      </c>
      <c r="L32" s="16">
        <f t="shared" si="1"/>
        <v>324.44444444444434</v>
      </c>
    </row>
    <row r="33" spans="2:12" x14ac:dyDescent="0.25">
      <c r="B33">
        <v>30</v>
      </c>
      <c r="C33" t="s">
        <v>569</v>
      </c>
      <c r="D33" s="2">
        <v>1983</v>
      </c>
      <c r="E33" s="2" t="s">
        <v>182</v>
      </c>
      <c r="F33" s="2">
        <v>5.9074074074074077E-2</v>
      </c>
      <c r="G33" s="2"/>
      <c r="H33">
        <v>14.6</v>
      </c>
      <c r="I33">
        <v>36</v>
      </c>
      <c r="J33" s="16">
        <f t="shared" si="0"/>
        <v>19.444444444444443</v>
      </c>
      <c r="L33" s="16">
        <f t="shared" si="1"/>
        <v>283.88888888888886</v>
      </c>
    </row>
    <row r="34" spans="2:12" x14ac:dyDescent="0.25">
      <c r="B34">
        <v>31</v>
      </c>
      <c r="C34" t="s">
        <v>570</v>
      </c>
      <c r="D34" s="2">
        <v>1971</v>
      </c>
      <c r="E34" s="2" t="s">
        <v>189</v>
      </c>
      <c r="F34" s="2">
        <v>6.06712962962963E-2</v>
      </c>
      <c r="G34" s="2"/>
      <c r="H34">
        <v>14.6</v>
      </c>
      <c r="I34">
        <v>36</v>
      </c>
      <c r="J34" s="16">
        <f t="shared" si="0"/>
        <v>16.666666666666657</v>
      </c>
      <c r="L34" s="16">
        <f t="shared" si="1"/>
        <v>243.3333333333332</v>
      </c>
    </row>
    <row r="35" spans="2:12" x14ac:dyDescent="0.25">
      <c r="B35">
        <v>31</v>
      </c>
      <c r="C35" t="s">
        <v>571</v>
      </c>
      <c r="D35" s="2">
        <v>1995</v>
      </c>
      <c r="E35" s="2" t="s">
        <v>189</v>
      </c>
      <c r="F35" s="2">
        <v>6.1469907407407404E-2</v>
      </c>
      <c r="G35" s="2"/>
      <c r="H35">
        <v>14.6</v>
      </c>
      <c r="I35">
        <v>36</v>
      </c>
      <c r="J35" s="16">
        <f t="shared" si="0"/>
        <v>16.666666666666657</v>
      </c>
      <c r="L35" s="16">
        <f t="shared" si="1"/>
        <v>243.3333333333332</v>
      </c>
    </row>
    <row r="36" spans="2:12" x14ac:dyDescent="0.25">
      <c r="B36">
        <v>32</v>
      </c>
      <c r="C36" t="s">
        <v>572</v>
      </c>
      <c r="D36" s="2">
        <v>1980</v>
      </c>
      <c r="E36" s="2" t="s">
        <v>189</v>
      </c>
      <c r="F36" s="2">
        <v>6.6805555555555562E-2</v>
      </c>
      <c r="G36" s="2"/>
      <c r="H36">
        <v>14.6</v>
      </c>
      <c r="I36">
        <v>36</v>
      </c>
      <c r="J36" s="16">
        <f t="shared" si="0"/>
        <v>13.888888888888886</v>
      </c>
      <c r="L36" s="16">
        <f t="shared" si="1"/>
        <v>202.77777777777771</v>
      </c>
    </row>
    <row r="37" spans="2:12" x14ac:dyDescent="0.25">
      <c r="B37">
        <v>33</v>
      </c>
      <c r="C37" t="s">
        <v>573</v>
      </c>
      <c r="D37" s="2">
        <v>1955</v>
      </c>
      <c r="E37" s="2" t="s">
        <v>189</v>
      </c>
      <c r="F37" s="2">
        <v>6.7592592592592593E-2</v>
      </c>
      <c r="G37" s="2"/>
      <c r="H37">
        <v>14.6</v>
      </c>
      <c r="I37">
        <v>36</v>
      </c>
      <c r="J37" s="16">
        <f t="shared" si="0"/>
        <v>11.111111111111114</v>
      </c>
      <c r="L37" s="16">
        <f t="shared" si="1"/>
        <v>162.22222222222226</v>
      </c>
    </row>
    <row r="38" spans="2:12" x14ac:dyDescent="0.25">
      <c r="B38">
        <v>34</v>
      </c>
      <c r="C38" t="s">
        <v>574</v>
      </c>
      <c r="D38" s="2">
        <v>2004</v>
      </c>
      <c r="E38" s="2" t="s">
        <v>189</v>
      </c>
      <c r="F38" s="2">
        <v>6.8946759259259263E-2</v>
      </c>
      <c r="G38" s="2"/>
      <c r="H38">
        <v>14.6</v>
      </c>
      <c r="I38">
        <v>36</v>
      </c>
      <c r="J38" s="16">
        <f t="shared" si="0"/>
        <v>8.3333333333333428</v>
      </c>
      <c r="L38" s="16">
        <f t="shared" si="1"/>
        <v>121.6666666666668</v>
      </c>
    </row>
    <row r="39" spans="2:12" x14ac:dyDescent="0.25">
      <c r="B39">
        <v>35</v>
      </c>
      <c r="C39" t="s">
        <v>575</v>
      </c>
      <c r="D39" s="2">
        <v>1989</v>
      </c>
      <c r="E39" s="2" t="s">
        <v>189</v>
      </c>
      <c r="F39" s="2">
        <v>6.895833333333333E-2</v>
      </c>
      <c r="G39" s="2"/>
      <c r="H39">
        <v>14.6</v>
      </c>
      <c r="I39">
        <v>36</v>
      </c>
      <c r="J39" s="16">
        <f t="shared" si="0"/>
        <v>5.5555555555555571</v>
      </c>
      <c r="L39" s="16">
        <f t="shared" si="1"/>
        <v>81.111111111111128</v>
      </c>
    </row>
    <row r="40" spans="2:12" x14ac:dyDescent="0.25">
      <c r="B40">
        <v>36</v>
      </c>
      <c r="C40" t="s">
        <v>576</v>
      </c>
      <c r="D40" s="2">
        <v>2007</v>
      </c>
      <c r="E40" s="2" t="s">
        <v>551</v>
      </c>
      <c r="F40" s="2">
        <v>7.1886574074074075E-2</v>
      </c>
      <c r="G40" s="2"/>
      <c r="H40">
        <v>14.6</v>
      </c>
      <c r="I40">
        <v>36</v>
      </c>
      <c r="J40" s="16">
        <f t="shared" si="0"/>
        <v>2.7777777777777857</v>
      </c>
      <c r="L40" s="16">
        <f t="shared" si="1"/>
        <v>40.555555555555671</v>
      </c>
    </row>
    <row r="42" spans="2:12" x14ac:dyDescent="0.25">
      <c r="B42">
        <v>1</v>
      </c>
      <c r="C42" t="s">
        <v>577</v>
      </c>
      <c r="D42" s="2">
        <v>1993</v>
      </c>
      <c r="E42" s="2" t="s">
        <v>189</v>
      </c>
      <c r="F42" s="2">
        <v>4.6041666666666668E-2</v>
      </c>
      <c r="G42" s="2"/>
      <c r="H42">
        <v>14.6</v>
      </c>
      <c r="I42">
        <v>13</v>
      </c>
      <c r="J42" s="16">
        <f t="shared" ref="J42:J54" si="2">100-((B42-1)/I42)*100</f>
        <v>100</v>
      </c>
      <c r="L42" s="16">
        <f t="shared" si="1"/>
        <v>1460</v>
      </c>
    </row>
    <row r="43" spans="2:12" x14ac:dyDescent="0.25">
      <c r="B43">
        <v>2</v>
      </c>
      <c r="C43" t="s">
        <v>537</v>
      </c>
      <c r="D43" s="2">
        <v>1981</v>
      </c>
      <c r="E43" s="2" t="s">
        <v>182</v>
      </c>
      <c r="F43" s="2">
        <v>4.8645833333333333E-2</v>
      </c>
      <c r="G43" s="2"/>
      <c r="H43">
        <v>14.6</v>
      </c>
      <c r="I43">
        <v>13</v>
      </c>
      <c r="J43" s="16">
        <f t="shared" si="2"/>
        <v>92.307692307692307</v>
      </c>
      <c r="L43" s="16">
        <f t="shared" si="1"/>
        <v>1347.6923076923076</v>
      </c>
    </row>
    <row r="44" spans="2:12" x14ac:dyDescent="0.25">
      <c r="B44">
        <v>3</v>
      </c>
      <c r="C44" t="s">
        <v>578</v>
      </c>
      <c r="D44" s="2">
        <v>1988</v>
      </c>
      <c r="E44" s="2" t="s">
        <v>189</v>
      </c>
      <c r="F44" s="2">
        <v>4.9398148148148142E-2</v>
      </c>
      <c r="G44" s="2"/>
      <c r="H44">
        <v>14.6</v>
      </c>
      <c r="I44">
        <v>13</v>
      </c>
      <c r="J44" s="16">
        <f t="shared" si="2"/>
        <v>84.615384615384613</v>
      </c>
      <c r="L44" s="16">
        <f t="shared" si="1"/>
        <v>1235.3846153846152</v>
      </c>
    </row>
    <row r="45" spans="2:12" x14ac:dyDescent="0.25">
      <c r="B45">
        <v>4</v>
      </c>
      <c r="C45" t="s">
        <v>579</v>
      </c>
      <c r="D45" s="2">
        <v>1988</v>
      </c>
      <c r="E45" s="2" t="s">
        <v>2</v>
      </c>
      <c r="F45" s="2">
        <v>5.2430555555555557E-2</v>
      </c>
      <c r="G45" s="2"/>
      <c r="H45">
        <v>14.6</v>
      </c>
      <c r="I45">
        <v>13</v>
      </c>
      <c r="J45" s="16">
        <f t="shared" si="2"/>
        <v>76.92307692307692</v>
      </c>
      <c r="L45" s="16">
        <f t="shared" si="1"/>
        <v>1123.0769230769231</v>
      </c>
    </row>
    <row r="46" spans="2:12" x14ac:dyDescent="0.25">
      <c r="B46">
        <v>5</v>
      </c>
      <c r="C46" t="s">
        <v>471</v>
      </c>
      <c r="D46" s="2">
        <v>1995</v>
      </c>
      <c r="E46" s="2" t="s">
        <v>415</v>
      </c>
      <c r="F46" s="2">
        <v>5.288194444444444E-2</v>
      </c>
      <c r="G46" s="2"/>
      <c r="H46">
        <v>14.6</v>
      </c>
      <c r="I46">
        <v>13</v>
      </c>
      <c r="J46" s="16">
        <f t="shared" si="2"/>
        <v>69.230769230769226</v>
      </c>
      <c r="L46" s="16">
        <f t="shared" si="1"/>
        <v>1010.7692307692307</v>
      </c>
    </row>
    <row r="47" spans="2:12" x14ac:dyDescent="0.25">
      <c r="B47">
        <v>6</v>
      </c>
      <c r="C47" t="s">
        <v>479</v>
      </c>
      <c r="D47" s="2">
        <v>1985</v>
      </c>
      <c r="E47" s="2" t="s">
        <v>2</v>
      </c>
      <c r="F47" s="2">
        <v>5.4201388888888889E-2</v>
      </c>
      <c r="G47" s="2"/>
      <c r="H47">
        <v>14.6</v>
      </c>
      <c r="I47">
        <v>13</v>
      </c>
      <c r="J47" s="16">
        <f t="shared" si="2"/>
        <v>61.538461538461533</v>
      </c>
      <c r="L47" s="16">
        <f t="shared" si="1"/>
        <v>898.46153846153834</v>
      </c>
    </row>
    <row r="48" spans="2:12" x14ac:dyDescent="0.25">
      <c r="B48">
        <v>7</v>
      </c>
      <c r="C48" t="s">
        <v>580</v>
      </c>
      <c r="D48" s="2">
        <v>1991</v>
      </c>
      <c r="E48" s="2" t="s">
        <v>189</v>
      </c>
      <c r="F48" s="2">
        <v>5.424768518518519E-2</v>
      </c>
      <c r="G48" s="2"/>
      <c r="H48">
        <v>14.6</v>
      </c>
      <c r="I48">
        <v>13</v>
      </c>
      <c r="J48" s="16">
        <f t="shared" si="2"/>
        <v>53.846153846153847</v>
      </c>
      <c r="L48" s="16">
        <f t="shared" si="1"/>
        <v>786.15384615384619</v>
      </c>
    </row>
    <row r="49" spans="2:12" x14ac:dyDescent="0.25">
      <c r="B49">
        <v>8</v>
      </c>
      <c r="C49" t="s">
        <v>581</v>
      </c>
      <c r="D49" s="2">
        <v>1992</v>
      </c>
      <c r="E49" s="2" t="s">
        <v>182</v>
      </c>
      <c r="F49" s="2">
        <v>5.6678240740740737E-2</v>
      </c>
      <c r="G49" s="2"/>
      <c r="H49">
        <v>14.6</v>
      </c>
      <c r="I49">
        <v>13</v>
      </c>
      <c r="J49" s="16">
        <f t="shared" si="2"/>
        <v>46.153846153846153</v>
      </c>
      <c r="L49" s="16">
        <f t="shared" si="1"/>
        <v>673.84615384615381</v>
      </c>
    </row>
    <row r="50" spans="2:12" x14ac:dyDescent="0.25">
      <c r="B50">
        <v>9</v>
      </c>
      <c r="C50" t="s">
        <v>582</v>
      </c>
      <c r="D50" s="2">
        <v>1983</v>
      </c>
      <c r="E50" s="2" t="s">
        <v>583</v>
      </c>
      <c r="F50" s="2">
        <v>6.115740740740741E-2</v>
      </c>
      <c r="G50" s="2"/>
      <c r="H50">
        <v>14.6</v>
      </c>
      <c r="I50">
        <v>13</v>
      </c>
      <c r="J50" s="16">
        <f t="shared" si="2"/>
        <v>38.46153846153846</v>
      </c>
      <c r="L50" s="16">
        <f t="shared" si="1"/>
        <v>561.53846153846155</v>
      </c>
    </row>
    <row r="51" spans="2:12" x14ac:dyDescent="0.25">
      <c r="B51">
        <v>10</v>
      </c>
      <c r="C51" t="s">
        <v>488</v>
      </c>
      <c r="D51" s="2">
        <v>1990</v>
      </c>
      <c r="E51" s="2" t="s">
        <v>2</v>
      </c>
      <c r="F51" s="2">
        <v>6.7013888888888887E-2</v>
      </c>
      <c r="G51" s="2"/>
      <c r="H51">
        <v>14.6</v>
      </c>
      <c r="I51">
        <v>13</v>
      </c>
      <c r="J51" s="16">
        <f t="shared" si="2"/>
        <v>30.769230769230774</v>
      </c>
      <c r="L51" s="16">
        <f t="shared" si="1"/>
        <v>449.23076923076928</v>
      </c>
    </row>
    <row r="52" spans="2:12" x14ac:dyDescent="0.25">
      <c r="B52">
        <v>11</v>
      </c>
      <c r="C52" t="s">
        <v>584</v>
      </c>
      <c r="D52" s="2">
        <v>2007</v>
      </c>
      <c r="E52" s="2" t="s">
        <v>551</v>
      </c>
      <c r="F52" s="2">
        <v>6.7800925925925917E-2</v>
      </c>
      <c r="G52" s="2"/>
      <c r="H52">
        <v>14.6</v>
      </c>
      <c r="I52">
        <v>13</v>
      </c>
      <c r="J52" s="16">
        <f t="shared" si="2"/>
        <v>23.076923076923066</v>
      </c>
      <c r="L52" s="16">
        <f t="shared" si="1"/>
        <v>336.92307692307674</v>
      </c>
    </row>
    <row r="53" spans="2:12" x14ac:dyDescent="0.25">
      <c r="B53">
        <v>12</v>
      </c>
      <c r="C53" t="s">
        <v>585</v>
      </c>
      <c r="D53" s="2">
        <v>1997</v>
      </c>
      <c r="E53" s="2" t="s">
        <v>560</v>
      </c>
      <c r="F53" s="2">
        <v>6.9513888888888889E-2</v>
      </c>
      <c r="G53" s="2"/>
      <c r="H53">
        <v>14.6</v>
      </c>
      <c r="I53">
        <v>13</v>
      </c>
      <c r="J53" s="16">
        <f t="shared" si="2"/>
        <v>15.384615384615387</v>
      </c>
      <c r="L53" s="16">
        <f t="shared" si="1"/>
        <v>224.61538461538464</v>
      </c>
    </row>
    <row r="54" spans="2:12" x14ac:dyDescent="0.25">
      <c r="B54">
        <v>13</v>
      </c>
      <c r="C54" t="s">
        <v>586</v>
      </c>
      <c r="D54" s="2">
        <v>1992</v>
      </c>
      <c r="E54" s="2" t="s">
        <v>189</v>
      </c>
      <c r="F54" s="2">
        <v>8.0428240740740745E-2</v>
      </c>
      <c r="G54" s="2"/>
      <c r="H54">
        <v>14.6</v>
      </c>
      <c r="I54">
        <v>13</v>
      </c>
      <c r="J54" s="16">
        <f t="shared" si="2"/>
        <v>7.6923076923076934</v>
      </c>
      <c r="L54" s="16">
        <f t="shared" si="1"/>
        <v>112.30769230769232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F1" sqref="F1:F3"/>
    </sheetView>
  </sheetViews>
  <sheetFormatPr defaultRowHeight="15" x14ac:dyDescent="0.25"/>
  <cols>
    <col min="2" max="2" width="24.42578125" bestFit="1" customWidth="1"/>
    <col min="3" max="3" width="14.28515625" customWidth="1"/>
    <col min="4" max="4" width="7.42578125" customWidth="1"/>
    <col min="5" max="5" width="37.28515625" bestFit="1" customWidth="1"/>
    <col min="8" max="8" width="10.140625" style="16" customWidth="1"/>
    <col min="10" max="10" width="9.140625" style="16"/>
  </cols>
  <sheetData>
    <row r="1" spans="1:10" x14ac:dyDescent="0.25">
      <c r="E1" t="s">
        <v>338</v>
      </c>
      <c r="F1">
        <v>3.4</v>
      </c>
    </row>
    <row r="2" spans="1:10" x14ac:dyDescent="0.25">
      <c r="E2" t="s">
        <v>339</v>
      </c>
      <c r="F2">
        <v>900</v>
      </c>
    </row>
    <row r="3" spans="1:10" x14ac:dyDescent="0.25">
      <c r="E3" t="s">
        <v>340</v>
      </c>
      <c r="F3">
        <f>F1+F2/100</f>
        <v>12.4</v>
      </c>
    </row>
    <row r="6" spans="1:10" x14ac:dyDescent="0.25">
      <c r="A6">
        <v>1</v>
      </c>
      <c r="B6" t="s">
        <v>782</v>
      </c>
      <c r="C6" t="s">
        <v>145</v>
      </c>
      <c r="D6">
        <v>1979</v>
      </c>
      <c r="E6" t="s">
        <v>783</v>
      </c>
      <c r="F6">
        <v>12.4</v>
      </c>
      <c r="G6">
        <v>56</v>
      </c>
      <c r="H6" s="16">
        <f t="shared" ref="H6:H37" si="0">100-((A6-1)/G6)*100</f>
        <v>100</v>
      </c>
      <c r="J6" s="16">
        <f t="shared" ref="J6:J37" si="1">H6*F6</f>
        <v>1240</v>
      </c>
    </row>
    <row r="7" spans="1:10" x14ac:dyDescent="0.25">
      <c r="A7">
        <v>2</v>
      </c>
      <c r="B7" t="s">
        <v>788</v>
      </c>
      <c r="C7" t="s">
        <v>31</v>
      </c>
      <c r="D7">
        <v>1983</v>
      </c>
      <c r="E7" t="s">
        <v>789</v>
      </c>
      <c r="F7">
        <v>12.4</v>
      </c>
      <c r="G7">
        <v>56</v>
      </c>
      <c r="H7" s="16">
        <f t="shared" si="0"/>
        <v>98.214285714285708</v>
      </c>
      <c r="J7" s="16">
        <f t="shared" si="1"/>
        <v>1217.8571428571429</v>
      </c>
    </row>
    <row r="8" spans="1:10" x14ac:dyDescent="0.25">
      <c r="A8">
        <v>3</v>
      </c>
      <c r="B8" t="s">
        <v>688</v>
      </c>
      <c r="C8" t="s">
        <v>689</v>
      </c>
      <c r="D8">
        <v>1995</v>
      </c>
      <c r="E8" t="s">
        <v>787</v>
      </c>
      <c r="F8">
        <v>12.4</v>
      </c>
      <c r="G8">
        <v>56</v>
      </c>
      <c r="H8" s="16">
        <f t="shared" si="0"/>
        <v>96.428571428571431</v>
      </c>
      <c r="J8" s="16">
        <f t="shared" si="1"/>
        <v>1195.7142857142858</v>
      </c>
    </row>
    <row r="9" spans="1:10" x14ac:dyDescent="0.25">
      <c r="A9">
        <v>4</v>
      </c>
      <c r="B9" t="s">
        <v>349</v>
      </c>
      <c r="C9" t="s">
        <v>96</v>
      </c>
      <c r="D9">
        <v>1990</v>
      </c>
      <c r="E9" t="s">
        <v>809</v>
      </c>
      <c r="F9">
        <v>12.4</v>
      </c>
      <c r="G9">
        <v>56</v>
      </c>
      <c r="H9" s="16">
        <f t="shared" si="0"/>
        <v>94.642857142857139</v>
      </c>
      <c r="J9" s="16">
        <f t="shared" si="1"/>
        <v>1173.5714285714284</v>
      </c>
    </row>
    <row r="10" spans="1:10" x14ac:dyDescent="0.25">
      <c r="A10">
        <v>5</v>
      </c>
      <c r="B10" t="s">
        <v>957</v>
      </c>
      <c r="C10" t="s">
        <v>13</v>
      </c>
      <c r="D10">
        <v>1986</v>
      </c>
      <c r="E10" t="s">
        <v>781</v>
      </c>
      <c r="F10">
        <v>12.4</v>
      </c>
      <c r="G10">
        <v>56</v>
      </c>
      <c r="H10" s="16">
        <f t="shared" si="0"/>
        <v>92.857142857142861</v>
      </c>
      <c r="J10" s="16">
        <f t="shared" si="1"/>
        <v>1151.4285714285716</v>
      </c>
    </row>
    <row r="11" spans="1:10" x14ac:dyDescent="0.25">
      <c r="A11">
        <v>6</v>
      </c>
      <c r="B11" t="s">
        <v>958</v>
      </c>
      <c r="C11" t="s">
        <v>1</v>
      </c>
      <c r="D11">
        <v>1976</v>
      </c>
      <c r="E11" t="s">
        <v>838</v>
      </c>
      <c r="F11">
        <v>12.4</v>
      </c>
      <c r="G11">
        <v>56</v>
      </c>
      <c r="H11" s="16">
        <f t="shared" si="0"/>
        <v>91.071428571428569</v>
      </c>
      <c r="J11" s="16">
        <f t="shared" si="1"/>
        <v>1129.2857142857142</v>
      </c>
    </row>
    <row r="12" spans="1:10" x14ac:dyDescent="0.25">
      <c r="A12">
        <v>7</v>
      </c>
      <c r="B12" t="s">
        <v>822</v>
      </c>
      <c r="C12" t="s">
        <v>15</v>
      </c>
      <c r="D12">
        <v>1980</v>
      </c>
      <c r="E12" t="s">
        <v>798</v>
      </c>
      <c r="F12">
        <v>12.4</v>
      </c>
      <c r="G12">
        <v>56</v>
      </c>
      <c r="H12" s="16">
        <f t="shared" si="0"/>
        <v>89.285714285714292</v>
      </c>
      <c r="J12" s="16">
        <f t="shared" si="1"/>
        <v>1107.1428571428573</v>
      </c>
    </row>
    <row r="13" spans="1:10" x14ac:dyDescent="0.25">
      <c r="A13">
        <v>8</v>
      </c>
      <c r="B13" t="s">
        <v>827</v>
      </c>
      <c r="C13" t="s">
        <v>47</v>
      </c>
      <c r="D13">
        <v>1985</v>
      </c>
      <c r="E13" t="s">
        <v>828</v>
      </c>
      <c r="F13">
        <v>12.4</v>
      </c>
      <c r="G13">
        <v>56</v>
      </c>
      <c r="H13" s="16">
        <f t="shared" si="0"/>
        <v>87.5</v>
      </c>
      <c r="J13" s="16">
        <f t="shared" si="1"/>
        <v>1085</v>
      </c>
    </row>
    <row r="14" spans="1:10" x14ac:dyDescent="0.25">
      <c r="A14">
        <v>9</v>
      </c>
      <c r="B14" t="s">
        <v>959</v>
      </c>
      <c r="C14" t="s">
        <v>310</v>
      </c>
      <c r="D14">
        <v>1985</v>
      </c>
      <c r="E14" t="s">
        <v>781</v>
      </c>
      <c r="F14">
        <v>12.4</v>
      </c>
      <c r="G14">
        <v>56</v>
      </c>
      <c r="H14" s="16">
        <f t="shared" si="0"/>
        <v>85.714285714285722</v>
      </c>
      <c r="J14" s="16">
        <f t="shared" si="1"/>
        <v>1062.8571428571429</v>
      </c>
    </row>
    <row r="15" spans="1:10" x14ac:dyDescent="0.25">
      <c r="A15">
        <v>10</v>
      </c>
      <c r="B15" t="s">
        <v>790</v>
      </c>
      <c r="C15" t="s">
        <v>9</v>
      </c>
      <c r="D15">
        <v>1985</v>
      </c>
      <c r="E15" t="s">
        <v>781</v>
      </c>
      <c r="F15">
        <v>12.4</v>
      </c>
      <c r="G15">
        <v>56</v>
      </c>
      <c r="H15" s="16">
        <f t="shared" si="0"/>
        <v>83.928571428571431</v>
      </c>
      <c r="J15" s="16">
        <f t="shared" si="1"/>
        <v>1040.7142857142858</v>
      </c>
    </row>
    <row r="16" spans="1:10" x14ac:dyDescent="0.25">
      <c r="A16">
        <v>11</v>
      </c>
      <c r="B16" t="s">
        <v>960</v>
      </c>
      <c r="C16" t="s">
        <v>109</v>
      </c>
      <c r="D16">
        <v>1989</v>
      </c>
      <c r="E16" t="s">
        <v>961</v>
      </c>
      <c r="F16">
        <v>12.4</v>
      </c>
      <c r="G16">
        <v>56</v>
      </c>
      <c r="H16" s="16">
        <f t="shared" si="0"/>
        <v>82.142857142857139</v>
      </c>
      <c r="J16" s="16">
        <f t="shared" si="1"/>
        <v>1018.5714285714286</v>
      </c>
    </row>
    <row r="17" spans="1:10" x14ac:dyDescent="0.25">
      <c r="A17">
        <v>12</v>
      </c>
      <c r="B17" t="s">
        <v>810</v>
      </c>
      <c r="C17" t="s">
        <v>13</v>
      </c>
      <c r="D17">
        <v>1982</v>
      </c>
      <c r="E17" t="s">
        <v>795</v>
      </c>
      <c r="F17">
        <v>12.4</v>
      </c>
      <c r="G17">
        <v>56</v>
      </c>
      <c r="H17" s="16">
        <f t="shared" si="0"/>
        <v>80.357142857142861</v>
      </c>
      <c r="J17" s="16">
        <f t="shared" si="1"/>
        <v>996.42857142857156</v>
      </c>
    </row>
    <row r="18" spans="1:10" x14ac:dyDescent="0.25">
      <c r="A18">
        <v>13</v>
      </c>
      <c r="B18" t="s">
        <v>820</v>
      </c>
      <c r="C18" t="s">
        <v>9</v>
      </c>
      <c r="D18">
        <v>1982</v>
      </c>
      <c r="E18" t="s">
        <v>821</v>
      </c>
      <c r="F18">
        <v>12.4</v>
      </c>
      <c r="G18">
        <v>56</v>
      </c>
      <c r="H18" s="16">
        <f t="shared" si="0"/>
        <v>78.571428571428569</v>
      </c>
      <c r="J18" s="16">
        <f t="shared" si="1"/>
        <v>974.28571428571433</v>
      </c>
    </row>
    <row r="19" spans="1:10" x14ac:dyDescent="0.25">
      <c r="A19">
        <v>14</v>
      </c>
      <c r="B19" t="s">
        <v>962</v>
      </c>
      <c r="C19" t="s">
        <v>778</v>
      </c>
      <c r="D19">
        <v>1972</v>
      </c>
      <c r="E19" t="s">
        <v>842</v>
      </c>
      <c r="F19">
        <v>12.4</v>
      </c>
      <c r="G19">
        <v>56</v>
      </c>
      <c r="H19" s="16">
        <f t="shared" si="0"/>
        <v>76.785714285714278</v>
      </c>
      <c r="J19" s="16">
        <f t="shared" si="1"/>
        <v>952.14285714285711</v>
      </c>
    </row>
    <row r="20" spans="1:10" x14ac:dyDescent="0.25">
      <c r="A20">
        <v>15</v>
      </c>
      <c r="B20" t="s">
        <v>792</v>
      </c>
      <c r="C20" t="s">
        <v>39</v>
      </c>
      <c r="D20">
        <v>1989</v>
      </c>
      <c r="E20" t="s">
        <v>793</v>
      </c>
      <c r="F20">
        <v>12.4</v>
      </c>
      <c r="G20">
        <v>56</v>
      </c>
      <c r="H20" s="16">
        <f t="shared" si="0"/>
        <v>75</v>
      </c>
      <c r="J20" s="16">
        <f t="shared" si="1"/>
        <v>930</v>
      </c>
    </row>
    <row r="21" spans="1:10" x14ac:dyDescent="0.25">
      <c r="A21">
        <v>16</v>
      </c>
      <c r="B21" t="s">
        <v>815</v>
      </c>
      <c r="C21" t="s">
        <v>51</v>
      </c>
      <c r="D21">
        <v>1982</v>
      </c>
      <c r="E21" t="s">
        <v>798</v>
      </c>
      <c r="F21">
        <v>12.4</v>
      </c>
      <c r="G21">
        <v>56</v>
      </c>
      <c r="H21" s="16">
        <f t="shared" si="0"/>
        <v>73.214285714285722</v>
      </c>
      <c r="J21" s="16">
        <f t="shared" si="1"/>
        <v>907.857142857143</v>
      </c>
    </row>
    <row r="22" spans="1:10" x14ac:dyDescent="0.25">
      <c r="A22">
        <v>17</v>
      </c>
      <c r="B22" t="s">
        <v>806</v>
      </c>
      <c r="C22" t="s">
        <v>51</v>
      </c>
      <c r="D22">
        <v>1980</v>
      </c>
      <c r="E22" t="s">
        <v>807</v>
      </c>
      <c r="F22">
        <v>12.4</v>
      </c>
      <c r="G22">
        <v>56</v>
      </c>
      <c r="H22" s="16">
        <f t="shared" si="0"/>
        <v>71.428571428571431</v>
      </c>
      <c r="J22" s="16">
        <f t="shared" si="1"/>
        <v>885.71428571428578</v>
      </c>
    </row>
    <row r="23" spans="1:10" x14ac:dyDescent="0.25">
      <c r="A23">
        <v>18</v>
      </c>
      <c r="B23" t="s">
        <v>848</v>
      </c>
      <c r="C23" t="s">
        <v>18</v>
      </c>
      <c r="D23">
        <v>1968</v>
      </c>
      <c r="E23" t="s">
        <v>781</v>
      </c>
      <c r="F23">
        <v>12.4</v>
      </c>
      <c r="G23">
        <v>56</v>
      </c>
      <c r="H23" s="16">
        <f t="shared" si="0"/>
        <v>69.642857142857139</v>
      </c>
      <c r="J23" s="16">
        <f t="shared" si="1"/>
        <v>863.57142857142856</v>
      </c>
    </row>
    <row r="24" spans="1:10" x14ac:dyDescent="0.25">
      <c r="A24">
        <v>19</v>
      </c>
      <c r="B24" t="s">
        <v>158</v>
      </c>
      <c r="C24" t="s">
        <v>1</v>
      </c>
      <c r="D24">
        <v>1981</v>
      </c>
      <c r="E24" t="s">
        <v>781</v>
      </c>
      <c r="F24">
        <v>12.4</v>
      </c>
      <c r="G24">
        <v>56</v>
      </c>
      <c r="H24" s="16">
        <f t="shared" si="0"/>
        <v>67.857142857142861</v>
      </c>
      <c r="J24" s="16">
        <f t="shared" si="1"/>
        <v>841.42857142857156</v>
      </c>
    </row>
    <row r="25" spans="1:10" x14ac:dyDescent="0.25">
      <c r="A25">
        <v>20</v>
      </c>
      <c r="B25" t="s">
        <v>800</v>
      </c>
      <c r="C25" t="s">
        <v>139</v>
      </c>
      <c r="D25">
        <v>1983</v>
      </c>
      <c r="E25" t="s">
        <v>801</v>
      </c>
      <c r="F25">
        <v>12.4</v>
      </c>
      <c r="G25">
        <v>56</v>
      </c>
      <c r="H25" s="16">
        <f t="shared" si="0"/>
        <v>66.071428571428569</v>
      </c>
      <c r="J25" s="16">
        <f t="shared" si="1"/>
        <v>819.28571428571433</v>
      </c>
    </row>
    <row r="26" spans="1:10" x14ac:dyDescent="0.25">
      <c r="A26">
        <v>28</v>
      </c>
      <c r="B26" t="s">
        <v>826</v>
      </c>
      <c r="C26" t="s">
        <v>112</v>
      </c>
      <c r="D26">
        <v>1977</v>
      </c>
      <c r="E26" t="s">
        <v>130</v>
      </c>
      <c r="F26">
        <v>12.4</v>
      </c>
      <c r="G26">
        <v>56</v>
      </c>
      <c r="H26" s="16">
        <f t="shared" si="0"/>
        <v>51.785714285714285</v>
      </c>
      <c r="J26" s="16">
        <f t="shared" si="1"/>
        <v>642.14285714285711</v>
      </c>
    </row>
    <row r="27" spans="1:10" x14ac:dyDescent="0.25">
      <c r="A27">
        <v>22</v>
      </c>
      <c r="B27" t="s">
        <v>835</v>
      </c>
      <c r="C27" t="s">
        <v>769</v>
      </c>
      <c r="D27">
        <v>1986</v>
      </c>
      <c r="E27" t="s">
        <v>781</v>
      </c>
      <c r="F27">
        <v>12.4</v>
      </c>
      <c r="G27">
        <v>56</v>
      </c>
      <c r="H27" s="16">
        <f t="shared" si="0"/>
        <v>62.5</v>
      </c>
      <c r="J27" s="16">
        <f t="shared" si="1"/>
        <v>775</v>
      </c>
    </row>
    <row r="28" spans="1:10" x14ac:dyDescent="0.25">
      <c r="A28">
        <v>23</v>
      </c>
      <c r="B28" t="s">
        <v>824</v>
      </c>
      <c r="C28" t="s">
        <v>15</v>
      </c>
      <c r="D28">
        <v>1987</v>
      </c>
      <c r="E28" t="s">
        <v>781</v>
      </c>
      <c r="F28">
        <v>12.4</v>
      </c>
      <c r="G28">
        <v>56</v>
      </c>
      <c r="H28" s="16">
        <f t="shared" si="0"/>
        <v>60.714285714285715</v>
      </c>
      <c r="J28" s="16">
        <f t="shared" si="1"/>
        <v>752.85714285714289</v>
      </c>
    </row>
    <row r="29" spans="1:10" x14ac:dyDescent="0.25">
      <c r="A29">
        <v>24</v>
      </c>
      <c r="B29" t="s">
        <v>816</v>
      </c>
      <c r="C29" t="s">
        <v>59</v>
      </c>
      <c r="D29">
        <v>1983</v>
      </c>
      <c r="E29" t="s">
        <v>781</v>
      </c>
      <c r="F29">
        <v>12.4</v>
      </c>
      <c r="G29">
        <v>56</v>
      </c>
      <c r="H29" s="16">
        <f t="shared" si="0"/>
        <v>58.928571428571431</v>
      </c>
      <c r="J29" s="16">
        <f t="shared" si="1"/>
        <v>730.71428571428578</v>
      </c>
    </row>
    <row r="30" spans="1:10" x14ac:dyDescent="0.25">
      <c r="A30">
        <v>25</v>
      </c>
      <c r="B30" t="s">
        <v>850</v>
      </c>
      <c r="C30" t="s">
        <v>15</v>
      </c>
      <c r="D30">
        <v>1988</v>
      </c>
      <c r="E30" t="s">
        <v>851</v>
      </c>
      <c r="F30">
        <v>12.4</v>
      </c>
      <c r="G30">
        <v>56</v>
      </c>
      <c r="H30" s="16">
        <f t="shared" si="0"/>
        <v>57.142857142857146</v>
      </c>
      <c r="J30" s="16">
        <f t="shared" si="1"/>
        <v>708.57142857142867</v>
      </c>
    </row>
    <row r="31" spans="1:10" x14ac:dyDescent="0.25">
      <c r="A31">
        <v>26</v>
      </c>
      <c r="B31" t="s">
        <v>811</v>
      </c>
      <c r="C31" t="s">
        <v>51</v>
      </c>
      <c r="D31">
        <v>1978</v>
      </c>
      <c r="E31" t="s">
        <v>812</v>
      </c>
      <c r="F31">
        <v>12.4</v>
      </c>
      <c r="G31">
        <v>56</v>
      </c>
      <c r="H31" s="16">
        <f t="shared" si="0"/>
        <v>55.357142857142854</v>
      </c>
      <c r="J31" s="16">
        <f t="shared" si="1"/>
        <v>686.42857142857144</v>
      </c>
    </row>
    <row r="32" spans="1:10" x14ac:dyDescent="0.25">
      <c r="A32">
        <v>27</v>
      </c>
      <c r="B32" t="s">
        <v>867</v>
      </c>
      <c r="C32" t="s">
        <v>9</v>
      </c>
      <c r="D32">
        <v>1966</v>
      </c>
      <c r="E32" t="s">
        <v>858</v>
      </c>
      <c r="F32">
        <v>12.4</v>
      </c>
      <c r="G32">
        <v>56</v>
      </c>
      <c r="H32" s="16">
        <f t="shared" si="0"/>
        <v>53.571428571428569</v>
      </c>
      <c r="J32" s="16">
        <f t="shared" si="1"/>
        <v>664.28571428571433</v>
      </c>
    </row>
    <row r="33" spans="1:10" x14ac:dyDescent="0.25">
      <c r="A33">
        <v>29</v>
      </c>
      <c r="B33" t="s">
        <v>970</v>
      </c>
      <c r="C33" t="s">
        <v>51</v>
      </c>
      <c r="D33">
        <v>1978</v>
      </c>
      <c r="E33" t="s">
        <v>72</v>
      </c>
      <c r="F33">
        <v>12.4</v>
      </c>
      <c r="G33">
        <v>56</v>
      </c>
      <c r="H33" s="16">
        <f t="shared" si="0"/>
        <v>50</v>
      </c>
      <c r="J33" s="16">
        <f t="shared" si="1"/>
        <v>620</v>
      </c>
    </row>
    <row r="34" spans="1:10" x14ac:dyDescent="0.25">
      <c r="A34">
        <v>30</v>
      </c>
      <c r="B34" t="s">
        <v>830</v>
      </c>
      <c r="C34" t="s">
        <v>51</v>
      </c>
      <c r="D34">
        <v>1987</v>
      </c>
      <c r="E34" t="s">
        <v>831</v>
      </c>
      <c r="F34">
        <v>12.4</v>
      </c>
      <c r="G34">
        <v>56</v>
      </c>
      <c r="H34" s="16">
        <f t="shared" si="0"/>
        <v>48.214285714285708</v>
      </c>
      <c r="J34" s="16">
        <f t="shared" si="1"/>
        <v>597.85714285714278</v>
      </c>
    </row>
    <row r="35" spans="1:10" x14ac:dyDescent="0.25">
      <c r="A35">
        <v>31</v>
      </c>
      <c r="B35" t="s">
        <v>799</v>
      </c>
      <c r="C35" t="s">
        <v>45</v>
      </c>
      <c r="D35">
        <v>1982</v>
      </c>
      <c r="E35" t="s">
        <v>781</v>
      </c>
      <c r="F35">
        <v>12.4</v>
      </c>
      <c r="G35">
        <v>56</v>
      </c>
      <c r="H35" s="16">
        <f t="shared" si="0"/>
        <v>46.428571428571431</v>
      </c>
      <c r="J35" s="16">
        <f t="shared" si="1"/>
        <v>575.71428571428578</v>
      </c>
    </row>
    <row r="36" spans="1:10" x14ac:dyDescent="0.25">
      <c r="A36">
        <v>32</v>
      </c>
      <c r="B36" t="s">
        <v>358</v>
      </c>
      <c r="C36" t="s">
        <v>543</v>
      </c>
      <c r="D36">
        <v>1974</v>
      </c>
      <c r="E36" t="s">
        <v>787</v>
      </c>
      <c r="F36">
        <v>12.4</v>
      </c>
      <c r="G36">
        <v>56</v>
      </c>
      <c r="H36" s="16">
        <f t="shared" si="0"/>
        <v>44.642857142857139</v>
      </c>
      <c r="J36" s="16">
        <f t="shared" si="1"/>
        <v>553.57142857142856</v>
      </c>
    </row>
    <row r="37" spans="1:10" x14ac:dyDescent="0.25">
      <c r="A37">
        <v>33</v>
      </c>
      <c r="B37" t="s">
        <v>860</v>
      </c>
      <c r="C37" t="s">
        <v>774</v>
      </c>
      <c r="D37">
        <v>1985</v>
      </c>
      <c r="E37" t="s">
        <v>787</v>
      </c>
      <c r="F37">
        <v>12.4</v>
      </c>
      <c r="G37">
        <v>56</v>
      </c>
      <c r="H37" s="16">
        <f t="shared" si="0"/>
        <v>42.857142857142861</v>
      </c>
      <c r="J37" s="16">
        <f t="shared" si="1"/>
        <v>531.42857142857144</v>
      </c>
    </row>
    <row r="38" spans="1:10" x14ac:dyDescent="0.25">
      <c r="A38">
        <v>34</v>
      </c>
      <c r="B38" t="s">
        <v>866</v>
      </c>
      <c r="C38" t="s">
        <v>15</v>
      </c>
      <c r="D38">
        <v>1985</v>
      </c>
      <c r="E38" t="s">
        <v>781</v>
      </c>
      <c r="F38">
        <v>12.4</v>
      </c>
      <c r="G38">
        <v>56</v>
      </c>
      <c r="H38" s="16">
        <f t="shared" ref="H38:H60" si="2">100-((A38-1)/G38)*100</f>
        <v>41.071428571428569</v>
      </c>
      <c r="J38" s="16">
        <f t="shared" ref="J38:J60" si="3">H38*F38</f>
        <v>509.28571428571428</v>
      </c>
    </row>
    <row r="39" spans="1:10" x14ac:dyDescent="0.25">
      <c r="A39">
        <v>35</v>
      </c>
      <c r="B39" t="s">
        <v>841</v>
      </c>
      <c r="C39" t="s">
        <v>775</v>
      </c>
      <c r="D39">
        <v>1978</v>
      </c>
      <c r="E39" t="s">
        <v>842</v>
      </c>
      <c r="F39">
        <v>12.4</v>
      </c>
      <c r="G39">
        <v>56</v>
      </c>
      <c r="H39" s="16">
        <f t="shared" si="2"/>
        <v>39.285714285714292</v>
      </c>
      <c r="J39" s="16">
        <f t="shared" si="3"/>
        <v>487.14285714285722</v>
      </c>
    </row>
    <row r="40" spans="1:10" x14ac:dyDescent="0.25">
      <c r="A40">
        <v>36</v>
      </c>
      <c r="B40" t="s">
        <v>843</v>
      </c>
      <c r="C40" t="s">
        <v>47</v>
      </c>
      <c r="D40">
        <v>1990</v>
      </c>
      <c r="E40" t="s">
        <v>798</v>
      </c>
      <c r="F40">
        <v>12.4</v>
      </c>
      <c r="G40">
        <v>56</v>
      </c>
      <c r="H40" s="16">
        <f t="shared" si="2"/>
        <v>37.5</v>
      </c>
      <c r="J40" s="16">
        <f t="shared" si="3"/>
        <v>465</v>
      </c>
    </row>
    <row r="41" spans="1:10" x14ac:dyDescent="0.25">
      <c r="A41">
        <v>37</v>
      </c>
      <c r="B41" t="s">
        <v>871</v>
      </c>
      <c r="C41" t="s">
        <v>15</v>
      </c>
      <c r="D41">
        <v>1971</v>
      </c>
      <c r="E41" t="s">
        <v>793</v>
      </c>
      <c r="F41">
        <v>12.4</v>
      </c>
      <c r="G41">
        <v>56</v>
      </c>
      <c r="H41" s="16">
        <f t="shared" si="2"/>
        <v>35.714285714285708</v>
      </c>
      <c r="J41" s="16">
        <f t="shared" si="3"/>
        <v>442.85714285714278</v>
      </c>
    </row>
    <row r="42" spans="1:10" x14ac:dyDescent="0.25">
      <c r="A42">
        <v>38</v>
      </c>
      <c r="B42" t="s">
        <v>852</v>
      </c>
      <c r="C42" t="s">
        <v>47</v>
      </c>
      <c r="D42">
        <v>1988</v>
      </c>
      <c r="E42" t="s">
        <v>842</v>
      </c>
      <c r="F42">
        <v>12.4</v>
      </c>
      <c r="G42">
        <v>56</v>
      </c>
      <c r="H42" s="16">
        <f t="shared" si="2"/>
        <v>33.928571428571431</v>
      </c>
      <c r="J42" s="16">
        <f t="shared" si="3"/>
        <v>420.71428571428578</v>
      </c>
    </row>
    <row r="43" spans="1:10" x14ac:dyDescent="0.25">
      <c r="A43">
        <v>39</v>
      </c>
      <c r="B43" t="s">
        <v>857</v>
      </c>
      <c r="C43" t="s">
        <v>1</v>
      </c>
      <c r="D43">
        <v>1985</v>
      </c>
      <c r="E43" t="s">
        <v>858</v>
      </c>
      <c r="F43">
        <v>12.4</v>
      </c>
      <c r="G43">
        <v>56</v>
      </c>
      <c r="H43" s="16">
        <f t="shared" si="2"/>
        <v>32.142857142857139</v>
      </c>
      <c r="J43" s="16">
        <f t="shared" si="3"/>
        <v>398.57142857142856</v>
      </c>
    </row>
    <row r="44" spans="1:10" x14ac:dyDescent="0.25">
      <c r="A44">
        <v>40</v>
      </c>
      <c r="B44" t="s">
        <v>845</v>
      </c>
      <c r="C44" t="s">
        <v>69</v>
      </c>
      <c r="D44">
        <v>1984</v>
      </c>
      <c r="E44" t="s">
        <v>781</v>
      </c>
      <c r="F44">
        <v>12.4</v>
      </c>
      <c r="G44">
        <v>56</v>
      </c>
      <c r="H44" s="16">
        <f t="shared" si="2"/>
        <v>30.357142857142861</v>
      </c>
      <c r="J44" s="16">
        <f t="shared" si="3"/>
        <v>376.4285714285715</v>
      </c>
    </row>
    <row r="45" spans="1:10" x14ac:dyDescent="0.25">
      <c r="A45">
        <v>41</v>
      </c>
      <c r="B45" t="s">
        <v>854</v>
      </c>
      <c r="C45" t="s">
        <v>47</v>
      </c>
      <c r="D45">
        <v>1983</v>
      </c>
      <c r="E45" t="s">
        <v>842</v>
      </c>
      <c r="F45">
        <v>12.4</v>
      </c>
      <c r="G45">
        <v>56</v>
      </c>
      <c r="H45" s="16">
        <f t="shared" si="2"/>
        <v>28.571428571428569</v>
      </c>
      <c r="J45" s="16">
        <f t="shared" si="3"/>
        <v>354.28571428571428</v>
      </c>
    </row>
    <row r="46" spans="1:10" x14ac:dyDescent="0.25">
      <c r="A46">
        <v>42</v>
      </c>
      <c r="B46" t="s">
        <v>868</v>
      </c>
      <c r="C46" t="s">
        <v>85</v>
      </c>
      <c r="D46">
        <v>1978</v>
      </c>
      <c r="E46" t="s">
        <v>842</v>
      </c>
      <c r="F46">
        <v>12.4</v>
      </c>
      <c r="G46">
        <v>56</v>
      </c>
      <c r="H46" s="16">
        <f t="shared" si="2"/>
        <v>26.785714285714292</v>
      </c>
      <c r="J46" s="16">
        <f t="shared" si="3"/>
        <v>332.14285714285722</v>
      </c>
    </row>
    <row r="47" spans="1:10" x14ac:dyDescent="0.25">
      <c r="A47">
        <v>43</v>
      </c>
      <c r="B47" t="s">
        <v>884</v>
      </c>
      <c r="C47" t="s">
        <v>47</v>
      </c>
      <c r="D47">
        <v>1974</v>
      </c>
      <c r="E47" t="s">
        <v>781</v>
      </c>
      <c r="F47">
        <v>12.4</v>
      </c>
      <c r="G47">
        <v>56</v>
      </c>
      <c r="H47" s="16">
        <f t="shared" si="2"/>
        <v>25</v>
      </c>
      <c r="J47" s="16">
        <f t="shared" si="3"/>
        <v>310</v>
      </c>
    </row>
    <row r="48" spans="1:10" x14ac:dyDescent="0.25">
      <c r="A48">
        <v>44</v>
      </c>
      <c r="B48" t="s">
        <v>963</v>
      </c>
      <c r="C48" t="s">
        <v>69</v>
      </c>
      <c r="D48">
        <v>1985</v>
      </c>
      <c r="E48" t="s">
        <v>781</v>
      </c>
      <c r="F48">
        <v>12.4</v>
      </c>
      <c r="G48">
        <v>56</v>
      </c>
      <c r="H48" s="16">
        <f t="shared" si="2"/>
        <v>23.214285714285708</v>
      </c>
      <c r="J48" s="16">
        <f t="shared" si="3"/>
        <v>287.85714285714278</v>
      </c>
    </row>
    <row r="49" spans="1:10" x14ac:dyDescent="0.25">
      <c r="A49">
        <v>45</v>
      </c>
      <c r="B49" t="s">
        <v>859</v>
      </c>
      <c r="C49" t="s">
        <v>96</v>
      </c>
      <c r="D49">
        <v>1981</v>
      </c>
      <c r="E49" t="s">
        <v>781</v>
      </c>
      <c r="F49">
        <v>12.4</v>
      </c>
      <c r="G49">
        <v>56</v>
      </c>
      <c r="H49" s="16">
        <f t="shared" si="2"/>
        <v>21.428571428571431</v>
      </c>
      <c r="J49" s="16">
        <f t="shared" si="3"/>
        <v>265.71428571428572</v>
      </c>
    </row>
    <row r="50" spans="1:10" x14ac:dyDescent="0.25">
      <c r="A50">
        <v>46</v>
      </c>
      <c r="B50" t="s">
        <v>888</v>
      </c>
      <c r="C50" t="s">
        <v>771</v>
      </c>
      <c r="D50">
        <v>1988</v>
      </c>
      <c r="E50" t="s">
        <v>781</v>
      </c>
      <c r="F50">
        <v>12.4</v>
      </c>
      <c r="G50">
        <v>56</v>
      </c>
      <c r="H50" s="16">
        <f t="shared" si="2"/>
        <v>19.642857142857139</v>
      </c>
      <c r="J50" s="16">
        <f t="shared" si="3"/>
        <v>243.57142857142853</v>
      </c>
    </row>
    <row r="51" spans="1:10" x14ac:dyDescent="0.25">
      <c r="A51">
        <v>47</v>
      </c>
      <c r="B51" t="s">
        <v>894</v>
      </c>
      <c r="C51" t="s">
        <v>1</v>
      </c>
      <c r="D51">
        <v>1981</v>
      </c>
      <c r="E51" t="s">
        <v>798</v>
      </c>
      <c r="F51">
        <v>12.4</v>
      </c>
      <c r="G51">
        <v>56</v>
      </c>
      <c r="H51" s="16">
        <f t="shared" si="2"/>
        <v>17.857142857142861</v>
      </c>
      <c r="J51" s="16">
        <f t="shared" si="3"/>
        <v>221.42857142857147</v>
      </c>
    </row>
    <row r="52" spans="1:10" x14ac:dyDescent="0.25">
      <c r="A52">
        <v>48</v>
      </c>
      <c r="B52" t="s">
        <v>886</v>
      </c>
      <c r="C52" t="s">
        <v>47</v>
      </c>
      <c r="D52">
        <v>1976</v>
      </c>
      <c r="E52" t="s">
        <v>842</v>
      </c>
      <c r="F52">
        <v>12.4</v>
      </c>
      <c r="G52">
        <v>56</v>
      </c>
      <c r="H52" s="16">
        <f t="shared" si="2"/>
        <v>16.071428571428569</v>
      </c>
      <c r="J52" s="16">
        <f t="shared" si="3"/>
        <v>199.28571428571428</v>
      </c>
    </row>
    <row r="53" spans="1:10" x14ac:dyDescent="0.25">
      <c r="A53">
        <v>49</v>
      </c>
      <c r="B53" t="s">
        <v>855</v>
      </c>
      <c r="C53" t="s">
        <v>543</v>
      </c>
      <c r="D53">
        <v>1988</v>
      </c>
      <c r="E53" t="s">
        <v>964</v>
      </c>
      <c r="F53">
        <v>12.4</v>
      </c>
      <c r="G53">
        <v>56</v>
      </c>
      <c r="H53" s="16">
        <f t="shared" si="2"/>
        <v>14.285714285714292</v>
      </c>
      <c r="J53" s="16">
        <f t="shared" si="3"/>
        <v>177.14285714285722</v>
      </c>
    </row>
    <row r="54" spans="1:10" x14ac:dyDescent="0.25">
      <c r="A54">
        <v>50</v>
      </c>
      <c r="B54" t="s">
        <v>883</v>
      </c>
      <c r="C54" t="s">
        <v>112</v>
      </c>
      <c r="D54">
        <v>1989</v>
      </c>
      <c r="E54" t="s">
        <v>781</v>
      </c>
      <c r="F54">
        <v>12.4</v>
      </c>
      <c r="G54">
        <v>56</v>
      </c>
      <c r="H54" s="16">
        <f t="shared" si="2"/>
        <v>12.5</v>
      </c>
      <c r="J54" s="16">
        <f t="shared" si="3"/>
        <v>155</v>
      </c>
    </row>
    <row r="55" spans="1:10" x14ac:dyDescent="0.25">
      <c r="A55">
        <v>51</v>
      </c>
      <c r="B55" t="s">
        <v>895</v>
      </c>
      <c r="C55" t="s">
        <v>13</v>
      </c>
      <c r="D55">
        <v>1974</v>
      </c>
      <c r="E55" t="s">
        <v>896</v>
      </c>
      <c r="F55">
        <v>12.4</v>
      </c>
      <c r="G55">
        <v>56</v>
      </c>
      <c r="H55" s="16">
        <f t="shared" si="2"/>
        <v>10.714285714285708</v>
      </c>
      <c r="J55" s="16">
        <f t="shared" si="3"/>
        <v>132.85714285714278</v>
      </c>
    </row>
    <row r="56" spans="1:10" x14ac:dyDescent="0.25">
      <c r="A56">
        <v>52</v>
      </c>
      <c r="B56" t="s">
        <v>873</v>
      </c>
      <c r="C56" t="s">
        <v>304</v>
      </c>
      <c r="D56">
        <v>1987</v>
      </c>
      <c r="E56" t="s">
        <v>874</v>
      </c>
      <c r="F56">
        <v>12.4</v>
      </c>
      <c r="G56">
        <v>56</v>
      </c>
      <c r="H56" s="16">
        <f t="shared" si="2"/>
        <v>8.9285714285714306</v>
      </c>
      <c r="J56" s="16">
        <f t="shared" si="3"/>
        <v>110.71428571428574</v>
      </c>
    </row>
    <row r="57" spans="1:10" x14ac:dyDescent="0.25">
      <c r="A57">
        <v>53</v>
      </c>
      <c r="B57" t="s">
        <v>911</v>
      </c>
      <c r="C57" t="s">
        <v>9</v>
      </c>
      <c r="D57">
        <v>1954</v>
      </c>
      <c r="E57" t="s">
        <v>781</v>
      </c>
      <c r="F57">
        <v>12.4</v>
      </c>
      <c r="G57">
        <v>56</v>
      </c>
      <c r="H57" s="16">
        <f t="shared" si="2"/>
        <v>7.1428571428571388</v>
      </c>
      <c r="J57" s="16">
        <f t="shared" si="3"/>
        <v>88.571428571428527</v>
      </c>
    </row>
    <row r="58" spans="1:10" x14ac:dyDescent="0.25">
      <c r="A58">
        <v>54</v>
      </c>
      <c r="B58" t="s">
        <v>906</v>
      </c>
      <c r="C58" t="s">
        <v>76</v>
      </c>
      <c r="D58">
        <v>1976</v>
      </c>
      <c r="E58" t="s">
        <v>842</v>
      </c>
      <c r="F58">
        <v>12.4</v>
      </c>
      <c r="G58">
        <v>56</v>
      </c>
      <c r="H58" s="16">
        <f t="shared" si="2"/>
        <v>5.3571428571428612</v>
      </c>
      <c r="J58" s="16">
        <f t="shared" si="3"/>
        <v>66.428571428571487</v>
      </c>
    </row>
    <row r="59" spans="1:10" x14ac:dyDescent="0.25">
      <c r="A59">
        <v>55</v>
      </c>
      <c r="B59" t="s">
        <v>817</v>
      </c>
      <c r="D59">
        <v>1991</v>
      </c>
      <c r="E59" t="s">
        <v>793</v>
      </c>
      <c r="F59">
        <v>12.4</v>
      </c>
      <c r="G59">
        <v>56</v>
      </c>
      <c r="H59" s="16">
        <f t="shared" si="2"/>
        <v>3.5714285714285694</v>
      </c>
      <c r="J59" s="16">
        <f t="shared" si="3"/>
        <v>44.285714285714263</v>
      </c>
    </row>
    <row r="60" spans="1:10" x14ac:dyDescent="0.25">
      <c r="A60">
        <v>56</v>
      </c>
      <c r="B60" t="s">
        <v>908</v>
      </c>
      <c r="D60">
        <v>1997</v>
      </c>
      <c r="E60" t="s">
        <v>909</v>
      </c>
      <c r="F60">
        <v>12.4</v>
      </c>
      <c r="G60">
        <v>56</v>
      </c>
      <c r="H60" s="16">
        <f t="shared" si="2"/>
        <v>1.7857142857142918</v>
      </c>
      <c r="J60" s="16">
        <f t="shared" si="3"/>
        <v>22.142857142857221</v>
      </c>
    </row>
    <row r="63" spans="1:10" x14ac:dyDescent="0.25">
      <c r="A63">
        <v>1</v>
      </c>
      <c r="B63" t="s">
        <v>965</v>
      </c>
      <c r="C63" t="s">
        <v>413</v>
      </c>
      <c r="D63">
        <v>1989</v>
      </c>
      <c r="E63" t="s">
        <v>803</v>
      </c>
      <c r="F63">
        <v>12.4</v>
      </c>
      <c r="G63">
        <v>20</v>
      </c>
      <c r="H63" s="16">
        <f t="shared" ref="H63:H82" si="4">100-((A63-1)/G63)*100</f>
        <v>100</v>
      </c>
      <c r="J63" s="16">
        <f t="shared" ref="J63:J82" si="5">H63*F63</f>
        <v>1240</v>
      </c>
    </row>
    <row r="64" spans="1:10" x14ac:dyDescent="0.25">
      <c r="A64">
        <v>2</v>
      </c>
      <c r="B64" t="s">
        <v>914</v>
      </c>
      <c r="C64" t="s">
        <v>727</v>
      </c>
      <c r="D64">
        <v>1988</v>
      </c>
      <c r="E64" t="s">
        <v>781</v>
      </c>
      <c r="F64">
        <v>12.4</v>
      </c>
      <c r="G64">
        <v>20</v>
      </c>
      <c r="H64" s="16">
        <f t="shared" si="4"/>
        <v>95</v>
      </c>
      <c r="J64" s="16">
        <f t="shared" si="5"/>
        <v>1178</v>
      </c>
    </row>
    <row r="65" spans="1:10" x14ac:dyDescent="0.25">
      <c r="A65">
        <v>3</v>
      </c>
      <c r="B65" t="s">
        <v>915</v>
      </c>
      <c r="C65" t="s">
        <v>722</v>
      </c>
      <c r="D65">
        <v>1983</v>
      </c>
      <c r="E65" t="s">
        <v>801</v>
      </c>
      <c r="F65">
        <v>12.4</v>
      </c>
      <c r="G65">
        <v>20</v>
      </c>
      <c r="H65" s="16">
        <f t="shared" si="4"/>
        <v>90</v>
      </c>
      <c r="J65" s="16">
        <f t="shared" si="5"/>
        <v>1116</v>
      </c>
    </row>
    <row r="66" spans="1:10" x14ac:dyDescent="0.25">
      <c r="A66">
        <v>4</v>
      </c>
      <c r="B66" t="s">
        <v>917</v>
      </c>
      <c r="C66" t="s">
        <v>378</v>
      </c>
      <c r="D66">
        <v>1990</v>
      </c>
      <c r="E66" t="s">
        <v>803</v>
      </c>
      <c r="F66">
        <v>12.4</v>
      </c>
      <c r="G66">
        <v>20</v>
      </c>
      <c r="H66" s="16">
        <f t="shared" si="4"/>
        <v>85</v>
      </c>
      <c r="J66" s="16">
        <f t="shared" si="5"/>
        <v>1054</v>
      </c>
    </row>
    <row r="67" spans="1:10" x14ac:dyDescent="0.25">
      <c r="A67">
        <v>5</v>
      </c>
      <c r="B67" t="s">
        <v>966</v>
      </c>
      <c r="C67" t="s">
        <v>404</v>
      </c>
      <c r="D67">
        <v>1983</v>
      </c>
      <c r="E67" t="s">
        <v>803</v>
      </c>
      <c r="F67">
        <v>12.4</v>
      </c>
      <c r="G67">
        <v>20</v>
      </c>
      <c r="H67" s="16">
        <f t="shared" si="4"/>
        <v>80</v>
      </c>
      <c r="J67" s="16">
        <f t="shared" si="5"/>
        <v>992</v>
      </c>
    </row>
    <row r="68" spans="1:10" x14ac:dyDescent="0.25">
      <c r="A68">
        <v>6</v>
      </c>
      <c r="B68" t="s">
        <v>920</v>
      </c>
      <c r="D68">
        <v>1988</v>
      </c>
      <c r="E68" t="s">
        <v>781</v>
      </c>
      <c r="F68">
        <v>12.4</v>
      </c>
      <c r="G68">
        <v>20</v>
      </c>
      <c r="H68" s="16">
        <f t="shared" si="4"/>
        <v>75</v>
      </c>
      <c r="J68" s="16">
        <f t="shared" si="5"/>
        <v>930</v>
      </c>
    </row>
    <row r="69" spans="1:10" x14ac:dyDescent="0.25">
      <c r="A69">
        <v>7</v>
      </c>
      <c r="B69" t="s">
        <v>967</v>
      </c>
      <c r="C69" t="s">
        <v>779</v>
      </c>
      <c r="D69">
        <v>1997</v>
      </c>
      <c r="E69" t="s">
        <v>842</v>
      </c>
      <c r="F69">
        <v>12.4</v>
      </c>
      <c r="G69">
        <v>20</v>
      </c>
      <c r="H69" s="16">
        <f t="shared" si="4"/>
        <v>70</v>
      </c>
      <c r="J69" s="16">
        <f t="shared" si="5"/>
        <v>868</v>
      </c>
    </row>
    <row r="70" spans="1:10" x14ac:dyDescent="0.25">
      <c r="A70">
        <v>8</v>
      </c>
      <c r="B70" t="s">
        <v>469</v>
      </c>
      <c r="C70" t="s">
        <v>396</v>
      </c>
      <c r="D70">
        <v>1979</v>
      </c>
      <c r="E70" t="s">
        <v>781</v>
      </c>
      <c r="F70">
        <v>12.4</v>
      </c>
      <c r="G70">
        <v>20</v>
      </c>
      <c r="H70" s="16">
        <f t="shared" si="4"/>
        <v>65</v>
      </c>
      <c r="J70" s="16">
        <f t="shared" si="5"/>
        <v>806</v>
      </c>
    </row>
    <row r="71" spans="1:10" x14ac:dyDescent="0.25">
      <c r="A71">
        <v>9</v>
      </c>
      <c r="B71" t="s">
        <v>918</v>
      </c>
      <c r="C71" t="s">
        <v>385</v>
      </c>
      <c r="D71">
        <v>1979</v>
      </c>
      <c r="E71" t="s">
        <v>72</v>
      </c>
      <c r="F71">
        <v>12.4</v>
      </c>
      <c r="G71">
        <v>20</v>
      </c>
      <c r="H71" s="16">
        <f t="shared" si="4"/>
        <v>60</v>
      </c>
      <c r="J71" s="16">
        <f t="shared" si="5"/>
        <v>744</v>
      </c>
    </row>
    <row r="72" spans="1:10" x14ac:dyDescent="0.25">
      <c r="A72">
        <v>10</v>
      </c>
      <c r="B72" t="s">
        <v>465</v>
      </c>
      <c r="C72" t="s">
        <v>394</v>
      </c>
      <c r="D72">
        <v>1985</v>
      </c>
      <c r="E72" t="s">
        <v>781</v>
      </c>
      <c r="F72">
        <v>12.4</v>
      </c>
      <c r="G72">
        <v>20</v>
      </c>
      <c r="H72" s="16">
        <f t="shared" si="4"/>
        <v>55</v>
      </c>
      <c r="J72" s="16">
        <f t="shared" si="5"/>
        <v>682</v>
      </c>
    </row>
    <row r="73" spans="1:10" x14ac:dyDescent="0.25">
      <c r="A73">
        <v>11</v>
      </c>
      <c r="B73" t="s">
        <v>927</v>
      </c>
      <c r="C73" t="s">
        <v>388</v>
      </c>
      <c r="D73">
        <v>1993</v>
      </c>
      <c r="E73" t="s">
        <v>842</v>
      </c>
      <c r="F73">
        <v>12.4</v>
      </c>
      <c r="G73">
        <v>20</v>
      </c>
      <c r="H73" s="16">
        <f t="shared" si="4"/>
        <v>50</v>
      </c>
      <c r="J73" s="16">
        <f t="shared" si="5"/>
        <v>620</v>
      </c>
    </row>
    <row r="74" spans="1:10" x14ac:dyDescent="0.25">
      <c r="A74">
        <v>12</v>
      </c>
      <c r="B74" t="s">
        <v>968</v>
      </c>
      <c r="D74">
        <v>1992</v>
      </c>
      <c r="E74" t="s">
        <v>781</v>
      </c>
      <c r="F74">
        <v>12.4</v>
      </c>
      <c r="G74">
        <v>20</v>
      </c>
      <c r="H74" s="16">
        <f t="shared" si="4"/>
        <v>44.999999999999993</v>
      </c>
      <c r="J74" s="16">
        <f t="shared" si="5"/>
        <v>557.99999999999989</v>
      </c>
    </row>
    <row r="75" spans="1:10" x14ac:dyDescent="0.25">
      <c r="A75">
        <v>13</v>
      </c>
      <c r="B75" t="s">
        <v>936</v>
      </c>
      <c r="C75" t="s">
        <v>413</v>
      </c>
      <c r="D75">
        <v>1995</v>
      </c>
      <c r="E75" t="s">
        <v>937</v>
      </c>
      <c r="F75">
        <v>12.4</v>
      </c>
      <c r="G75">
        <v>20</v>
      </c>
      <c r="H75" s="16">
        <f t="shared" si="4"/>
        <v>40</v>
      </c>
      <c r="J75" s="16">
        <f t="shared" si="5"/>
        <v>496</v>
      </c>
    </row>
    <row r="76" spans="1:10" x14ac:dyDescent="0.25">
      <c r="A76">
        <v>14</v>
      </c>
      <c r="B76" t="s">
        <v>933</v>
      </c>
      <c r="C76" t="s">
        <v>727</v>
      </c>
      <c r="D76">
        <v>1989</v>
      </c>
      <c r="E76" t="s">
        <v>842</v>
      </c>
      <c r="F76">
        <v>12.4</v>
      </c>
      <c r="G76">
        <v>20</v>
      </c>
      <c r="H76" s="16">
        <f t="shared" si="4"/>
        <v>35</v>
      </c>
      <c r="J76" s="16">
        <f t="shared" si="5"/>
        <v>434</v>
      </c>
    </row>
    <row r="77" spans="1:10" x14ac:dyDescent="0.25">
      <c r="A77">
        <v>15</v>
      </c>
      <c r="B77" t="s">
        <v>924</v>
      </c>
      <c r="C77" t="s">
        <v>735</v>
      </c>
      <c r="D77">
        <v>1992</v>
      </c>
      <c r="E77" t="s">
        <v>72</v>
      </c>
      <c r="F77">
        <v>12.4</v>
      </c>
      <c r="G77">
        <v>20</v>
      </c>
      <c r="H77" s="16">
        <f t="shared" si="4"/>
        <v>30</v>
      </c>
      <c r="J77" s="16">
        <f t="shared" si="5"/>
        <v>372</v>
      </c>
    </row>
    <row r="78" spans="1:10" x14ac:dyDescent="0.25">
      <c r="A78">
        <v>16</v>
      </c>
      <c r="B78" t="s">
        <v>925</v>
      </c>
      <c r="C78" t="s">
        <v>401</v>
      </c>
      <c r="D78">
        <v>1989</v>
      </c>
      <c r="E78" t="s">
        <v>926</v>
      </c>
      <c r="F78">
        <v>12.4</v>
      </c>
      <c r="G78">
        <v>20</v>
      </c>
      <c r="H78" s="16">
        <f t="shared" si="4"/>
        <v>25</v>
      </c>
      <c r="J78" s="16">
        <f t="shared" si="5"/>
        <v>310</v>
      </c>
    </row>
    <row r="79" spans="1:10" x14ac:dyDescent="0.25">
      <c r="A79">
        <v>17</v>
      </c>
      <c r="B79" t="s">
        <v>921</v>
      </c>
      <c r="C79" t="s">
        <v>419</v>
      </c>
      <c r="D79">
        <v>1985</v>
      </c>
      <c r="E79" t="s">
        <v>781</v>
      </c>
      <c r="F79">
        <v>12.4</v>
      </c>
      <c r="G79">
        <v>20</v>
      </c>
      <c r="H79" s="16">
        <f t="shared" si="4"/>
        <v>20</v>
      </c>
      <c r="J79" s="16">
        <f t="shared" si="5"/>
        <v>248</v>
      </c>
    </row>
    <row r="80" spans="1:10" x14ac:dyDescent="0.25">
      <c r="A80">
        <v>18</v>
      </c>
      <c r="B80" t="s">
        <v>969</v>
      </c>
      <c r="C80" t="s">
        <v>396</v>
      </c>
      <c r="D80">
        <v>1972</v>
      </c>
      <c r="E80" t="s">
        <v>781</v>
      </c>
      <c r="F80">
        <v>12.4</v>
      </c>
      <c r="G80">
        <v>20</v>
      </c>
      <c r="H80" s="16">
        <f t="shared" si="4"/>
        <v>15</v>
      </c>
      <c r="J80" s="16">
        <f t="shared" si="5"/>
        <v>186</v>
      </c>
    </row>
    <row r="81" spans="1:10" x14ac:dyDescent="0.25">
      <c r="A81">
        <v>19</v>
      </c>
      <c r="B81" t="s">
        <v>929</v>
      </c>
      <c r="C81" t="s">
        <v>424</v>
      </c>
      <c r="D81">
        <v>1985</v>
      </c>
      <c r="E81" t="s">
        <v>803</v>
      </c>
      <c r="F81">
        <v>12.4</v>
      </c>
      <c r="G81">
        <v>20</v>
      </c>
      <c r="H81" s="16">
        <f t="shared" si="4"/>
        <v>10</v>
      </c>
      <c r="J81" s="16">
        <f t="shared" si="5"/>
        <v>124</v>
      </c>
    </row>
    <row r="82" spans="1:10" x14ac:dyDescent="0.25">
      <c r="A82">
        <v>20</v>
      </c>
      <c r="B82" t="s">
        <v>941</v>
      </c>
      <c r="C82" t="s">
        <v>773</v>
      </c>
      <c r="D82">
        <v>1992</v>
      </c>
      <c r="E82" t="s">
        <v>831</v>
      </c>
      <c r="F82">
        <v>12.4</v>
      </c>
      <c r="G82">
        <v>20</v>
      </c>
      <c r="H82" s="16">
        <f t="shared" si="4"/>
        <v>5</v>
      </c>
      <c r="J82" s="16">
        <f t="shared" si="5"/>
        <v>62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workbookViewId="0">
      <selection activeCell="G1" sqref="G1:G3"/>
    </sheetView>
  </sheetViews>
  <sheetFormatPr defaultRowHeight="15" x14ac:dyDescent="0.25"/>
  <cols>
    <col min="2" max="2" width="9.140625" style="22"/>
    <col min="3" max="3" width="36.28515625" bestFit="1" customWidth="1"/>
    <col min="4" max="4" width="7.5703125" customWidth="1"/>
    <col min="5" max="5" width="19.7109375" bestFit="1" customWidth="1"/>
    <col min="6" max="6" width="19.140625" bestFit="1" customWidth="1"/>
    <col min="9" max="9" width="10.140625" style="16" customWidth="1"/>
    <col min="11" max="11" width="9.140625" style="16"/>
    <col min="16" max="16" width="36.28515625" bestFit="1" customWidth="1"/>
    <col min="19" max="21" width="9.140625" style="16"/>
  </cols>
  <sheetData>
    <row r="1" spans="1:11" x14ac:dyDescent="0.25">
      <c r="F1" t="s">
        <v>338</v>
      </c>
      <c r="G1">
        <v>3.4</v>
      </c>
    </row>
    <row r="2" spans="1:11" x14ac:dyDescent="0.25">
      <c r="F2" t="s">
        <v>339</v>
      </c>
      <c r="G2">
        <v>1240</v>
      </c>
    </row>
    <row r="3" spans="1:11" x14ac:dyDescent="0.25">
      <c r="F3" t="s">
        <v>340</v>
      </c>
      <c r="G3">
        <f>G1+G2/100</f>
        <v>15.8</v>
      </c>
    </row>
    <row r="4" spans="1:11" x14ac:dyDescent="0.25">
      <c r="D4" s="2"/>
    </row>
    <row r="6" spans="1:11" x14ac:dyDescent="0.25">
      <c r="A6">
        <v>1</v>
      </c>
      <c r="B6">
        <v>2</v>
      </c>
      <c r="C6" t="s">
        <v>971</v>
      </c>
      <c r="D6">
        <v>1979</v>
      </c>
      <c r="E6" t="s">
        <v>595</v>
      </c>
      <c r="F6" t="s">
        <v>122</v>
      </c>
      <c r="G6">
        <v>15.8</v>
      </c>
      <c r="H6">
        <v>76</v>
      </c>
      <c r="I6" s="16">
        <f t="shared" ref="I6:I37" si="0">100-((A6-1)/H6)*100</f>
        <v>100</v>
      </c>
      <c r="J6" s="16"/>
      <c r="K6" s="16">
        <f>I6*G6</f>
        <v>1580</v>
      </c>
    </row>
    <row r="7" spans="1:11" x14ac:dyDescent="0.25">
      <c r="A7">
        <v>2</v>
      </c>
      <c r="B7">
        <v>89</v>
      </c>
      <c r="C7" t="s">
        <v>972</v>
      </c>
      <c r="D7">
        <v>1988</v>
      </c>
      <c r="E7" t="s">
        <v>595</v>
      </c>
      <c r="F7" t="s">
        <v>973</v>
      </c>
      <c r="G7">
        <v>15.8</v>
      </c>
      <c r="H7">
        <v>76</v>
      </c>
      <c r="I7" s="16">
        <f t="shared" si="0"/>
        <v>98.684210526315795</v>
      </c>
      <c r="J7" s="16"/>
      <c r="K7" s="16">
        <f t="shared" ref="K7:K70" si="1">I7*G7</f>
        <v>1559.2105263157896</v>
      </c>
    </row>
    <row r="8" spans="1:11" x14ac:dyDescent="0.25">
      <c r="A8">
        <v>3</v>
      </c>
      <c r="B8">
        <v>11</v>
      </c>
      <c r="C8" t="s">
        <v>974</v>
      </c>
      <c r="D8">
        <v>1990</v>
      </c>
      <c r="E8" t="s">
        <v>595</v>
      </c>
      <c r="F8" t="s">
        <v>975</v>
      </c>
      <c r="G8">
        <v>15.8</v>
      </c>
      <c r="H8">
        <v>76</v>
      </c>
      <c r="I8" s="16">
        <f t="shared" si="0"/>
        <v>97.368421052631575</v>
      </c>
      <c r="J8" s="16"/>
      <c r="K8" s="16">
        <f t="shared" si="1"/>
        <v>1538.421052631579</v>
      </c>
    </row>
    <row r="9" spans="1:11" x14ac:dyDescent="0.25">
      <c r="A9">
        <v>4</v>
      </c>
      <c r="B9">
        <v>45</v>
      </c>
      <c r="C9" t="s">
        <v>976</v>
      </c>
      <c r="D9">
        <v>1985</v>
      </c>
      <c r="E9" t="s">
        <v>595</v>
      </c>
      <c r="F9" t="s">
        <v>122</v>
      </c>
      <c r="G9">
        <v>15.8</v>
      </c>
      <c r="H9">
        <v>76</v>
      </c>
      <c r="I9" s="16">
        <f t="shared" si="0"/>
        <v>96.05263157894737</v>
      </c>
      <c r="J9" s="16"/>
      <c r="K9" s="16">
        <f t="shared" si="1"/>
        <v>1517.6315789473686</v>
      </c>
    </row>
    <row r="10" spans="1:11" x14ac:dyDescent="0.25">
      <c r="A10">
        <v>5</v>
      </c>
      <c r="B10">
        <v>65</v>
      </c>
      <c r="C10" t="s">
        <v>977</v>
      </c>
      <c r="D10">
        <v>1988</v>
      </c>
      <c r="E10" t="s">
        <v>595</v>
      </c>
      <c r="F10" t="s">
        <v>122</v>
      </c>
      <c r="G10">
        <v>15.8</v>
      </c>
      <c r="H10">
        <v>76</v>
      </c>
      <c r="I10" s="16">
        <f t="shared" si="0"/>
        <v>94.736842105263165</v>
      </c>
      <c r="J10" s="16"/>
      <c r="K10" s="16">
        <f t="shared" si="1"/>
        <v>1496.8421052631581</v>
      </c>
    </row>
    <row r="11" spans="1:11" x14ac:dyDescent="0.25">
      <c r="A11">
        <v>6</v>
      </c>
      <c r="B11">
        <v>5</v>
      </c>
      <c r="C11" t="s">
        <v>978</v>
      </c>
      <c r="D11">
        <v>1999</v>
      </c>
      <c r="E11" t="s">
        <v>595</v>
      </c>
      <c r="F11" t="s">
        <v>122</v>
      </c>
      <c r="G11">
        <v>15.8</v>
      </c>
      <c r="H11">
        <v>76</v>
      </c>
      <c r="I11" s="16">
        <f t="shared" si="0"/>
        <v>93.421052631578945</v>
      </c>
      <c r="J11" s="16"/>
      <c r="K11" s="16">
        <f t="shared" si="1"/>
        <v>1476.0526315789475</v>
      </c>
    </row>
    <row r="12" spans="1:11" x14ac:dyDescent="0.25">
      <c r="A12">
        <v>7</v>
      </c>
      <c r="B12">
        <v>115</v>
      </c>
      <c r="C12" t="s">
        <v>979</v>
      </c>
      <c r="D12">
        <v>1995</v>
      </c>
      <c r="E12" t="s">
        <v>595</v>
      </c>
      <c r="F12" t="s">
        <v>122</v>
      </c>
      <c r="G12">
        <v>15.8</v>
      </c>
      <c r="H12">
        <v>76</v>
      </c>
      <c r="I12" s="16">
        <f t="shared" si="0"/>
        <v>92.10526315789474</v>
      </c>
      <c r="J12" s="16"/>
      <c r="K12" s="16">
        <f t="shared" si="1"/>
        <v>1455.2631578947369</v>
      </c>
    </row>
    <row r="13" spans="1:11" x14ac:dyDescent="0.25">
      <c r="A13">
        <v>8</v>
      </c>
      <c r="B13">
        <v>13</v>
      </c>
      <c r="C13" t="s">
        <v>980</v>
      </c>
      <c r="D13">
        <v>1999</v>
      </c>
      <c r="E13" t="s">
        <v>595</v>
      </c>
      <c r="F13" t="s">
        <v>122</v>
      </c>
      <c r="G13">
        <v>15.8</v>
      </c>
      <c r="H13">
        <v>76</v>
      </c>
      <c r="I13" s="16">
        <f t="shared" si="0"/>
        <v>90.78947368421052</v>
      </c>
      <c r="J13" s="16"/>
      <c r="K13" s="16">
        <f t="shared" si="1"/>
        <v>1434.4736842105262</v>
      </c>
    </row>
    <row r="14" spans="1:11" x14ac:dyDescent="0.25">
      <c r="A14">
        <v>9</v>
      </c>
      <c r="B14">
        <v>8</v>
      </c>
      <c r="C14" t="s">
        <v>981</v>
      </c>
      <c r="D14">
        <v>1992</v>
      </c>
      <c r="E14" t="s">
        <v>595</v>
      </c>
      <c r="F14" t="s">
        <v>122</v>
      </c>
      <c r="G14">
        <v>15.8</v>
      </c>
      <c r="H14">
        <v>76</v>
      </c>
      <c r="I14" s="16">
        <f t="shared" si="0"/>
        <v>89.473684210526315</v>
      </c>
      <c r="J14" s="16"/>
      <c r="K14" s="16">
        <f t="shared" si="1"/>
        <v>1413.6842105263158</v>
      </c>
    </row>
    <row r="15" spans="1:11" x14ac:dyDescent="0.25">
      <c r="A15">
        <v>10</v>
      </c>
      <c r="B15">
        <v>71</v>
      </c>
      <c r="C15" t="s">
        <v>982</v>
      </c>
      <c r="D15">
        <v>1985</v>
      </c>
      <c r="E15" t="s">
        <v>588</v>
      </c>
      <c r="F15" t="s">
        <v>2</v>
      </c>
      <c r="G15">
        <v>15.8</v>
      </c>
      <c r="H15">
        <v>76</v>
      </c>
      <c r="I15" s="16">
        <f t="shared" si="0"/>
        <v>88.15789473684211</v>
      </c>
      <c r="J15" s="16"/>
      <c r="K15" s="16">
        <f t="shared" si="1"/>
        <v>1392.8947368421054</v>
      </c>
    </row>
    <row r="16" spans="1:11" x14ac:dyDescent="0.25">
      <c r="A16">
        <v>11</v>
      </c>
      <c r="B16">
        <v>62</v>
      </c>
      <c r="C16" t="s">
        <v>983</v>
      </c>
      <c r="D16">
        <v>1973</v>
      </c>
      <c r="E16" t="s">
        <v>595</v>
      </c>
      <c r="F16" t="s">
        <v>122</v>
      </c>
      <c r="G16">
        <v>15.8</v>
      </c>
      <c r="H16">
        <v>76</v>
      </c>
      <c r="I16" s="16">
        <f t="shared" si="0"/>
        <v>86.84210526315789</v>
      </c>
      <c r="J16" s="16"/>
      <c r="K16" s="16">
        <f t="shared" si="1"/>
        <v>1372.1052631578948</v>
      </c>
    </row>
    <row r="17" spans="1:11" x14ac:dyDescent="0.25">
      <c r="A17">
        <v>12</v>
      </c>
      <c r="B17">
        <v>86</v>
      </c>
      <c r="C17" t="s">
        <v>984</v>
      </c>
      <c r="D17">
        <v>1985</v>
      </c>
      <c r="E17" t="s">
        <v>595</v>
      </c>
      <c r="F17" t="s">
        <v>973</v>
      </c>
      <c r="G17">
        <v>15.8</v>
      </c>
      <c r="H17">
        <v>76</v>
      </c>
      <c r="I17" s="16">
        <f t="shared" si="0"/>
        <v>85.526315789473685</v>
      </c>
      <c r="J17" s="16"/>
      <c r="K17" s="16">
        <f t="shared" si="1"/>
        <v>1351.3157894736844</v>
      </c>
    </row>
    <row r="18" spans="1:11" x14ac:dyDescent="0.25">
      <c r="A18">
        <v>13</v>
      </c>
      <c r="B18">
        <v>50</v>
      </c>
      <c r="C18" t="s">
        <v>985</v>
      </c>
      <c r="D18">
        <v>1985</v>
      </c>
      <c r="E18" t="s">
        <v>595</v>
      </c>
      <c r="F18" t="s">
        <v>122</v>
      </c>
      <c r="G18">
        <v>15.8</v>
      </c>
      <c r="H18">
        <v>76</v>
      </c>
      <c r="I18" s="16">
        <f t="shared" si="0"/>
        <v>84.21052631578948</v>
      </c>
      <c r="J18" s="16"/>
      <c r="K18" s="16">
        <f t="shared" si="1"/>
        <v>1330.5263157894738</v>
      </c>
    </row>
    <row r="19" spans="1:11" x14ac:dyDescent="0.25">
      <c r="A19">
        <v>14</v>
      </c>
      <c r="B19">
        <v>12</v>
      </c>
      <c r="C19" t="s">
        <v>986</v>
      </c>
      <c r="D19">
        <v>1987</v>
      </c>
      <c r="E19" t="s">
        <v>595</v>
      </c>
      <c r="F19" t="s">
        <v>122</v>
      </c>
      <c r="G19">
        <v>15.8</v>
      </c>
      <c r="H19">
        <v>76</v>
      </c>
      <c r="I19" s="16">
        <f t="shared" si="0"/>
        <v>82.89473684210526</v>
      </c>
      <c r="J19" s="16"/>
      <c r="K19" s="16">
        <f t="shared" si="1"/>
        <v>1309.7368421052631</v>
      </c>
    </row>
    <row r="20" spans="1:11" x14ac:dyDescent="0.25">
      <c r="A20">
        <v>15</v>
      </c>
      <c r="B20">
        <v>81</v>
      </c>
      <c r="C20" t="s">
        <v>987</v>
      </c>
      <c r="D20">
        <v>1979</v>
      </c>
      <c r="E20" t="s">
        <v>595</v>
      </c>
      <c r="F20" t="s">
        <v>122</v>
      </c>
      <c r="G20">
        <v>15.8</v>
      </c>
      <c r="H20">
        <v>76</v>
      </c>
      <c r="I20" s="16">
        <f t="shared" si="0"/>
        <v>81.578947368421055</v>
      </c>
      <c r="J20" s="16"/>
      <c r="K20" s="16">
        <f t="shared" si="1"/>
        <v>1288.9473684210527</v>
      </c>
    </row>
    <row r="21" spans="1:11" x14ac:dyDescent="0.25">
      <c r="A21">
        <v>16</v>
      </c>
      <c r="B21">
        <v>78</v>
      </c>
      <c r="C21" t="s">
        <v>988</v>
      </c>
      <c r="D21">
        <v>1983</v>
      </c>
      <c r="E21" t="s">
        <v>595</v>
      </c>
      <c r="F21" t="s">
        <v>122</v>
      </c>
      <c r="G21">
        <v>15.8</v>
      </c>
      <c r="H21">
        <v>76</v>
      </c>
      <c r="I21" s="16">
        <f t="shared" si="0"/>
        <v>80.26315789473685</v>
      </c>
      <c r="J21" s="16"/>
      <c r="K21" s="16">
        <f t="shared" si="1"/>
        <v>1268.1578947368423</v>
      </c>
    </row>
    <row r="22" spans="1:11" x14ac:dyDescent="0.25">
      <c r="A22">
        <v>17</v>
      </c>
      <c r="B22">
        <v>64</v>
      </c>
      <c r="C22" t="s">
        <v>989</v>
      </c>
      <c r="D22">
        <v>1980</v>
      </c>
      <c r="E22" t="s">
        <v>595</v>
      </c>
      <c r="F22" t="s">
        <v>990</v>
      </c>
      <c r="G22">
        <v>15.8</v>
      </c>
      <c r="H22">
        <v>76</v>
      </c>
      <c r="I22" s="16">
        <f t="shared" si="0"/>
        <v>78.94736842105263</v>
      </c>
      <c r="J22" s="16"/>
      <c r="K22" s="16">
        <f t="shared" si="1"/>
        <v>1247.3684210526317</v>
      </c>
    </row>
    <row r="23" spans="1:11" x14ac:dyDescent="0.25">
      <c r="A23">
        <v>18</v>
      </c>
      <c r="B23">
        <v>4</v>
      </c>
      <c r="C23" t="s">
        <v>991</v>
      </c>
      <c r="D23">
        <v>1980</v>
      </c>
      <c r="E23" t="s">
        <v>595</v>
      </c>
      <c r="F23" t="s">
        <v>122</v>
      </c>
      <c r="G23">
        <v>15.8</v>
      </c>
      <c r="H23">
        <v>76</v>
      </c>
      <c r="I23" s="16">
        <f t="shared" si="0"/>
        <v>77.631578947368425</v>
      </c>
      <c r="J23" s="16"/>
      <c r="K23" s="16">
        <f t="shared" si="1"/>
        <v>1226.5789473684213</v>
      </c>
    </row>
    <row r="24" spans="1:11" x14ac:dyDescent="0.25">
      <c r="A24">
        <v>19</v>
      </c>
      <c r="B24">
        <v>87</v>
      </c>
      <c r="C24" t="s">
        <v>993</v>
      </c>
      <c r="D24">
        <v>1975</v>
      </c>
      <c r="E24" t="s">
        <v>595</v>
      </c>
      <c r="F24" t="s">
        <v>973</v>
      </c>
      <c r="G24">
        <v>15.8</v>
      </c>
      <c r="H24">
        <v>76</v>
      </c>
      <c r="I24" s="16">
        <f t="shared" si="0"/>
        <v>76.31578947368422</v>
      </c>
      <c r="J24" s="16"/>
      <c r="K24" s="16">
        <f t="shared" si="1"/>
        <v>1205.7894736842106</v>
      </c>
    </row>
    <row r="25" spans="1:11" x14ac:dyDescent="0.25">
      <c r="A25">
        <v>20</v>
      </c>
      <c r="B25">
        <v>47</v>
      </c>
      <c r="C25" t="s">
        <v>994</v>
      </c>
      <c r="D25">
        <v>1987</v>
      </c>
      <c r="E25" t="s">
        <v>595</v>
      </c>
      <c r="F25" t="s">
        <v>122</v>
      </c>
      <c r="G25">
        <v>15.8</v>
      </c>
      <c r="H25">
        <v>76</v>
      </c>
      <c r="I25" s="16">
        <f t="shared" si="0"/>
        <v>75</v>
      </c>
      <c r="J25" s="16"/>
      <c r="K25" s="16">
        <f t="shared" si="1"/>
        <v>1185</v>
      </c>
    </row>
    <row r="26" spans="1:11" x14ac:dyDescent="0.25">
      <c r="A26">
        <v>21</v>
      </c>
      <c r="B26">
        <v>28</v>
      </c>
      <c r="C26" t="s">
        <v>995</v>
      </c>
      <c r="D26">
        <v>1977</v>
      </c>
      <c r="E26" t="s">
        <v>595</v>
      </c>
      <c r="F26" t="s">
        <v>122</v>
      </c>
      <c r="G26">
        <v>15.8</v>
      </c>
      <c r="H26">
        <v>76</v>
      </c>
      <c r="I26" s="16">
        <f t="shared" si="0"/>
        <v>73.684210526315795</v>
      </c>
      <c r="J26" s="16"/>
      <c r="K26" s="16">
        <f t="shared" si="1"/>
        <v>1164.2105263157896</v>
      </c>
    </row>
    <row r="27" spans="1:11" x14ac:dyDescent="0.25">
      <c r="A27">
        <v>22</v>
      </c>
      <c r="B27">
        <v>34</v>
      </c>
      <c r="C27" t="s">
        <v>996</v>
      </c>
      <c r="D27">
        <v>1984</v>
      </c>
      <c r="E27" t="s">
        <v>595</v>
      </c>
      <c r="F27" t="s">
        <v>975</v>
      </c>
      <c r="G27">
        <v>15.8</v>
      </c>
      <c r="H27">
        <v>76</v>
      </c>
      <c r="I27" s="16">
        <f t="shared" si="0"/>
        <v>72.368421052631575</v>
      </c>
      <c r="J27" s="16"/>
      <c r="K27" s="16">
        <f t="shared" si="1"/>
        <v>1143.421052631579</v>
      </c>
    </row>
    <row r="28" spans="1:11" x14ac:dyDescent="0.25">
      <c r="A28">
        <v>23</v>
      </c>
      <c r="B28">
        <v>133</v>
      </c>
      <c r="C28" t="s">
        <v>997</v>
      </c>
      <c r="D28">
        <v>1983</v>
      </c>
      <c r="E28" t="s">
        <v>595</v>
      </c>
      <c r="F28" t="s">
        <v>122</v>
      </c>
      <c r="G28">
        <v>15.8</v>
      </c>
      <c r="H28">
        <v>76</v>
      </c>
      <c r="I28" s="16">
        <f t="shared" si="0"/>
        <v>71.05263157894737</v>
      </c>
      <c r="J28" s="16"/>
      <c r="K28" s="16">
        <f t="shared" si="1"/>
        <v>1122.6315789473686</v>
      </c>
    </row>
    <row r="29" spans="1:11" x14ac:dyDescent="0.25">
      <c r="A29">
        <v>24</v>
      </c>
      <c r="B29">
        <v>37</v>
      </c>
      <c r="C29" t="s">
        <v>999</v>
      </c>
      <c r="D29">
        <v>1981</v>
      </c>
      <c r="E29" t="s">
        <v>588</v>
      </c>
      <c r="F29" t="s">
        <v>2</v>
      </c>
      <c r="G29">
        <v>15.8</v>
      </c>
      <c r="H29">
        <v>76</v>
      </c>
      <c r="I29" s="16">
        <f t="shared" si="0"/>
        <v>69.73684210526315</v>
      </c>
      <c r="J29" s="16"/>
      <c r="K29" s="16">
        <f t="shared" si="1"/>
        <v>1101.8421052631579</v>
      </c>
    </row>
    <row r="30" spans="1:11" x14ac:dyDescent="0.25">
      <c r="A30">
        <v>25</v>
      </c>
      <c r="B30">
        <v>82</v>
      </c>
      <c r="C30" t="s">
        <v>1000</v>
      </c>
      <c r="D30">
        <v>1984</v>
      </c>
      <c r="E30" t="s">
        <v>595</v>
      </c>
      <c r="F30" t="s">
        <v>122</v>
      </c>
      <c r="G30">
        <v>15.8</v>
      </c>
      <c r="H30">
        <v>76</v>
      </c>
      <c r="I30" s="16">
        <f t="shared" si="0"/>
        <v>68.421052631578945</v>
      </c>
      <c r="J30" s="16"/>
      <c r="K30" s="16">
        <f t="shared" si="1"/>
        <v>1081.0526315789473</v>
      </c>
    </row>
    <row r="31" spans="1:11" x14ac:dyDescent="0.25">
      <c r="A31">
        <v>26</v>
      </c>
      <c r="B31">
        <v>29</v>
      </c>
      <c r="C31" t="s">
        <v>1001</v>
      </c>
      <c r="D31">
        <v>1986</v>
      </c>
      <c r="E31" t="s">
        <v>595</v>
      </c>
      <c r="F31" t="s">
        <v>122</v>
      </c>
      <c r="G31">
        <v>15.8</v>
      </c>
      <c r="H31">
        <v>76</v>
      </c>
      <c r="I31" s="16">
        <f t="shared" si="0"/>
        <v>67.10526315789474</v>
      </c>
      <c r="J31" s="16"/>
      <c r="K31" s="16">
        <f t="shared" si="1"/>
        <v>1060.2631578947369</v>
      </c>
    </row>
    <row r="32" spans="1:11" x14ac:dyDescent="0.25">
      <c r="A32">
        <v>27</v>
      </c>
      <c r="B32">
        <v>105</v>
      </c>
      <c r="C32" t="s">
        <v>1002</v>
      </c>
      <c r="D32">
        <v>1969</v>
      </c>
      <c r="E32" t="s">
        <v>1003</v>
      </c>
      <c r="F32" t="s">
        <v>1004</v>
      </c>
      <c r="G32">
        <v>15.8</v>
      </c>
      <c r="H32">
        <v>76</v>
      </c>
      <c r="I32" s="16">
        <f t="shared" si="0"/>
        <v>65.78947368421052</v>
      </c>
      <c r="J32" s="16"/>
      <c r="K32" s="16">
        <f t="shared" si="1"/>
        <v>1039.4736842105262</v>
      </c>
    </row>
    <row r="33" spans="1:11" x14ac:dyDescent="0.25">
      <c r="A33">
        <v>28</v>
      </c>
      <c r="B33">
        <v>99</v>
      </c>
      <c r="C33" t="s">
        <v>1005</v>
      </c>
      <c r="D33">
        <v>1977</v>
      </c>
      <c r="E33" t="s">
        <v>595</v>
      </c>
      <c r="F33" t="s">
        <v>122</v>
      </c>
      <c r="G33">
        <v>15.8</v>
      </c>
      <c r="H33">
        <v>76</v>
      </c>
      <c r="I33" s="16">
        <f t="shared" si="0"/>
        <v>64.473684210526315</v>
      </c>
      <c r="J33" s="16"/>
      <c r="K33" s="16">
        <f t="shared" si="1"/>
        <v>1018.6842105263158</v>
      </c>
    </row>
    <row r="34" spans="1:11" x14ac:dyDescent="0.25">
      <c r="A34">
        <v>29</v>
      </c>
      <c r="B34">
        <v>46</v>
      </c>
      <c r="C34" t="s">
        <v>1006</v>
      </c>
      <c r="D34">
        <v>1984</v>
      </c>
      <c r="E34" t="s">
        <v>595</v>
      </c>
      <c r="F34" t="s">
        <v>122</v>
      </c>
      <c r="G34">
        <v>15.8</v>
      </c>
      <c r="H34">
        <v>76</v>
      </c>
      <c r="I34" s="16">
        <f t="shared" si="0"/>
        <v>63.15789473684211</v>
      </c>
      <c r="J34" s="16"/>
      <c r="K34" s="16">
        <f t="shared" si="1"/>
        <v>997.89473684210543</v>
      </c>
    </row>
    <row r="35" spans="1:11" x14ac:dyDescent="0.25">
      <c r="A35">
        <v>30</v>
      </c>
      <c r="B35">
        <v>57</v>
      </c>
      <c r="C35" t="s">
        <v>1007</v>
      </c>
      <c r="D35">
        <v>1987</v>
      </c>
      <c r="E35" t="s">
        <v>595</v>
      </c>
      <c r="F35" t="s">
        <v>122</v>
      </c>
      <c r="G35">
        <v>15.8</v>
      </c>
      <c r="H35">
        <v>76</v>
      </c>
      <c r="I35" s="16">
        <f t="shared" si="0"/>
        <v>61.84210526315789</v>
      </c>
      <c r="J35" s="16"/>
      <c r="K35" s="16">
        <f t="shared" si="1"/>
        <v>977.10526315789468</v>
      </c>
    </row>
    <row r="36" spans="1:11" x14ac:dyDescent="0.25">
      <c r="A36">
        <v>31</v>
      </c>
      <c r="B36">
        <v>113</v>
      </c>
      <c r="C36" t="s">
        <v>1008</v>
      </c>
      <c r="D36">
        <v>1984</v>
      </c>
      <c r="E36" t="s">
        <v>595</v>
      </c>
      <c r="F36" t="s">
        <v>122</v>
      </c>
      <c r="G36">
        <v>15.8</v>
      </c>
      <c r="H36">
        <v>76</v>
      </c>
      <c r="I36" s="16">
        <f t="shared" si="0"/>
        <v>60.526315789473685</v>
      </c>
      <c r="J36" s="16"/>
      <c r="K36" s="16">
        <f t="shared" si="1"/>
        <v>956.31578947368428</v>
      </c>
    </row>
    <row r="37" spans="1:11" x14ac:dyDescent="0.25">
      <c r="A37">
        <v>32</v>
      </c>
      <c r="B37">
        <v>9</v>
      </c>
      <c r="C37" t="s">
        <v>1009</v>
      </c>
      <c r="D37">
        <v>2001</v>
      </c>
      <c r="E37" t="s">
        <v>595</v>
      </c>
      <c r="F37" t="s">
        <v>122</v>
      </c>
      <c r="G37">
        <v>15.8</v>
      </c>
      <c r="H37">
        <v>76</v>
      </c>
      <c r="I37" s="16">
        <f t="shared" si="0"/>
        <v>59.210526315789473</v>
      </c>
      <c r="J37" s="16"/>
      <c r="K37" s="16">
        <f t="shared" si="1"/>
        <v>935.52631578947376</v>
      </c>
    </row>
    <row r="38" spans="1:11" x14ac:dyDescent="0.25">
      <c r="A38">
        <v>33</v>
      </c>
      <c r="B38">
        <v>16</v>
      </c>
      <c r="C38" t="s">
        <v>1010</v>
      </c>
      <c r="D38">
        <v>1995</v>
      </c>
      <c r="E38" t="s">
        <v>595</v>
      </c>
      <c r="F38" t="s">
        <v>992</v>
      </c>
      <c r="G38">
        <v>15.8</v>
      </c>
      <c r="H38">
        <v>76</v>
      </c>
      <c r="I38" s="16">
        <f t="shared" ref="I38:I69" si="2">100-((A38-1)/H38)*100</f>
        <v>57.894736842105267</v>
      </c>
      <c r="J38" s="16"/>
      <c r="K38" s="16">
        <f t="shared" si="1"/>
        <v>914.73684210526324</v>
      </c>
    </row>
    <row r="39" spans="1:11" x14ac:dyDescent="0.25">
      <c r="A39">
        <v>34</v>
      </c>
      <c r="B39">
        <v>10</v>
      </c>
      <c r="C39" t="s">
        <v>1011</v>
      </c>
      <c r="D39">
        <v>1980</v>
      </c>
      <c r="E39" t="s">
        <v>595</v>
      </c>
      <c r="F39" t="s">
        <v>122</v>
      </c>
      <c r="G39">
        <v>15.8</v>
      </c>
      <c r="H39">
        <v>76</v>
      </c>
      <c r="I39" s="16">
        <f t="shared" si="2"/>
        <v>56.578947368421048</v>
      </c>
      <c r="J39" s="16"/>
      <c r="K39" s="16">
        <f t="shared" si="1"/>
        <v>893.9473684210526</v>
      </c>
    </row>
    <row r="40" spans="1:11" x14ac:dyDescent="0.25">
      <c r="A40">
        <v>35</v>
      </c>
      <c r="B40">
        <v>39</v>
      </c>
      <c r="C40" t="s">
        <v>1012</v>
      </c>
      <c r="D40">
        <v>1957</v>
      </c>
      <c r="E40" t="s">
        <v>595</v>
      </c>
      <c r="F40" t="s">
        <v>122</v>
      </c>
      <c r="G40">
        <v>15.8</v>
      </c>
      <c r="H40">
        <v>76</v>
      </c>
      <c r="I40" s="16">
        <f t="shared" si="2"/>
        <v>55.263157894736842</v>
      </c>
      <c r="J40" s="16"/>
      <c r="K40" s="16">
        <f t="shared" si="1"/>
        <v>873.1578947368422</v>
      </c>
    </row>
    <row r="41" spans="1:11" x14ac:dyDescent="0.25">
      <c r="A41">
        <v>36</v>
      </c>
      <c r="B41">
        <v>73</v>
      </c>
      <c r="C41" t="s">
        <v>1013</v>
      </c>
      <c r="D41">
        <v>1973</v>
      </c>
      <c r="E41" t="s">
        <v>595</v>
      </c>
      <c r="F41" t="s">
        <v>122</v>
      </c>
      <c r="G41">
        <v>15.8</v>
      </c>
      <c r="H41">
        <v>76</v>
      </c>
      <c r="I41" s="16">
        <f t="shared" si="2"/>
        <v>53.94736842105263</v>
      </c>
      <c r="J41" s="16"/>
      <c r="K41" s="16">
        <f t="shared" si="1"/>
        <v>852.36842105263156</v>
      </c>
    </row>
    <row r="42" spans="1:11" x14ac:dyDescent="0.25">
      <c r="A42">
        <v>37</v>
      </c>
      <c r="B42">
        <v>56</v>
      </c>
      <c r="C42" t="s">
        <v>1014</v>
      </c>
      <c r="D42">
        <v>1987</v>
      </c>
      <c r="E42" t="s">
        <v>595</v>
      </c>
      <c r="F42" t="s">
        <v>1015</v>
      </c>
      <c r="G42">
        <v>15.8</v>
      </c>
      <c r="H42">
        <v>76</v>
      </c>
      <c r="I42" s="16">
        <f t="shared" si="2"/>
        <v>52.631578947368425</v>
      </c>
      <c r="J42" s="16"/>
      <c r="K42" s="16">
        <f t="shared" si="1"/>
        <v>831.57894736842115</v>
      </c>
    </row>
    <row r="43" spans="1:11" x14ac:dyDescent="0.25">
      <c r="A43">
        <v>38</v>
      </c>
      <c r="B43">
        <v>69</v>
      </c>
      <c r="C43" t="s">
        <v>1016</v>
      </c>
      <c r="D43">
        <v>1959</v>
      </c>
      <c r="E43" t="s">
        <v>595</v>
      </c>
      <c r="F43" t="s">
        <v>992</v>
      </c>
      <c r="G43">
        <v>15.8</v>
      </c>
      <c r="H43">
        <v>76</v>
      </c>
      <c r="I43" s="16">
        <f t="shared" si="2"/>
        <v>51.315789473684212</v>
      </c>
      <c r="J43" s="16"/>
      <c r="K43" s="16">
        <f t="shared" si="1"/>
        <v>810.78947368421063</v>
      </c>
    </row>
    <row r="44" spans="1:11" x14ac:dyDescent="0.25">
      <c r="A44">
        <v>39</v>
      </c>
      <c r="B44">
        <v>3</v>
      </c>
      <c r="C44" t="s">
        <v>1017</v>
      </c>
      <c r="D44">
        <v>1997</v>
      </c>
      <c r="E44" t="s">
        <v>595</v>
      </c>
      <c r="F44" t="s">
        <v>122</v>
      </c>
      <c r="G44">
        <v>15.8</v>
      </c>
      <c r="H44">
        <v>76</v>
      </c>
      <c r="I44" s="16">
        <f t="shared" si="2"/>
        <v>50</v>
      </c>
      <c r="J44" s="16"/>
      <c r="K44" s="16">
        <f t="shared" si="1"/>
        <v>790</v>
      </c>
    </row>
    <row r="45" spans="1:11" x14ac:dyDescent="0.25">
      <c r="A45">
        <v>40</v>
      </c>
      <c r="B45">
        <v>66</v>
      </c>
      <c r="C45" t="s">
        <v>1018</v>
      </c>
      <c r="D45">
        <v>1982</v>
      </c>
      <c r="E45" t="s">
        <v>595</v>
      </c>
      <c r="F45" t="s">
        <v>990</v>
      </c>
      <c r="G45">
        <v>15.8</v>
      </c>
      <c r="H45">
        <v>76</v>
      </c>
      <c r="I45" s="16">
        <f t="shared" si="2"/>
        <v>48.684210526315788</v>
      </c>
      <c r="J45" s="16"/>
      <c r="K45" s="16">
        <f t="shared" si="1"/>
        <v>769.21052631578948</v>
      </c>
    </row>
    <row r="46" spans="1:11" x14ac:dyDescent="0.25">
      <c r="A46">
        <v>41</v>
      </c>
      <c r="B46">
        <v>88</v>
      </c>
      <c r="C46" t="s">
        <v>1019</v>
      </c>
      <c r="D46">
        <v>1987</v>
      </c>
      <c r="E46" t="s">
        <v>595</v>
      </c>
      <c r="F46" t="s">
        <v>122</v>
      </c>
      <c r="G46">
        <v>15.8</v>
      </c>
      <c r="H46">
        <v>76</v>
      </c>
      <c r="I46" s="16">
        <f t="shared" si="2"/>
        <v>47.368421052631582</v>
      </c>
      <c r="J46" s="16"/>
      <c r="K46" s="16">
        <f t="shared" si="1"/>
        <v>748.42105263157907</v>
      </c>
    </row>
    <row r="47" spans="1:11" x14ac:dyDescent="0.25">
      <c r="A47">
        <v>42</v>
      </c>
      <c r="B47">
        <v>6</v>
      </c>
      <c r="C47" t="s">
        <v>1020</v>
      </c>
      <c r="D47">
        <v>1980</v>
      </c>
      <c r="E47" t="s">
        <v>595</v>
      </c>
      <c r="F47" t="s">
        <v>122</v>
      </c>
      <c r="G47">
        <v>15.8</v>
      </c>
      <c r="H47">
        <v>76</v>
      </c>
      <c r="I47" s="16">
        <f t="shared" si="2"/>
        <v>46.05263157894737</v>
      </c>
      <c r="J47" s="16"/>
      <c r="K47" s="16">
        <f t="shared" si="1"/>
        <v>727.63157894736844</v>
      </c>
    </row>
    <row r="48" spans="1:11" x14ac:dyDescent="0.25">
      <c r="A48">
        <v>43</v>
      </c>
      <c r="B48">
        <v>63</v>
      </c>
      <c r="C48" t="s">
        <v>1021</v>
      </c>
      <c r="D48">
        <v>2002</v>
      </c>
      <c r="E48" t="s">
        <v>595</v>
      </c>
      <c r="F48" t="s">
        <v>990</v>
      </c>
      <c r="G48">
        <v>15.8</v>
      </c>
      <c r="H48">
        <v>76</v>
      </c>
      <c r="I48" s="16">
        <f t="shared" si="2"/>
        <v>44.73684210526315</v>
      </c>
      <c r="J48" s="16"/>
      <c r="K48" s="16">
        <f t="shared" si="1"/>
        <v>706.8421052631578</v>
      </c>
    </row>
    <row r="49" spans="1:11" x14ac:dyDescent="0.25">
      <c r="A49">
        <v>44</v>
      </c>
      <c r="B49">
        <v>42</v>
      </c>
      <c r="C49" t="s">
        <v>1022</v>
      </c>
      <c r="D49">
        <v>1974</v>
      </c>
      <c r="E49" t="s">
        <v>595</v>
      </c>
      <c r="F49" t="s">
        <v>122</v>
      </c>
      <c r="G49">
        <v>15.8</v>
      </c>
      <c r="H49">
        <v>76</v>
      </c>
      <c r="I49" s="16">
        <f t="shared" si="2"/>
        <v>43.421052631578952</v>
      </c>
      <c r="J49" s="16"/>
      <c r="K49" s="16">
        <f t="shared" si="1"/>
        <v>686.05263157894751</v>
      </c>
    </row>
    <row r="50" spans="1:11" x14ac:dyDescent="0.25">
      <c r="A50">
        <v>45</v>
      </c>
      <c r="B50">
        <v>72</v>
      </c>
      <c r="C50" t="s">
        <v>1023</v>
      </c>
      <c r="D50">
        <v>1970</v>
      </c>
      <c r="E50" t="s">
        <v>595</v>
      </c>
      <c r="F50" t="s">
        <v>975</v>
      </c>
      <c r="G50">
        <v>15.8</v>
      </c>
      <c r="H50">
        <v>76</v>
      </c>
      <c r="I50" s="16">
        <f t="shared" si="2"/>
        <v>42.105263157894733</v>
      </c>
      <c r="J50" s="16"/>
      <c r="K50" s="16">
        <f t="shared" si="1"/>
        <v>665.26315789473676</v>
      </c>
    </row>
    <row r="51" spans="1:11" x14ac:dyDescent="0.25">
      <c r="A51">
        <v>46</v>
      </c>
      <c r="B51">
        <v>30</v>
      </c>
      <c r="C51" t="s">
        <v>799</v>
      </c>
      <c r="D51">
        <v>1982</v>
      </c>
      <c r="E51" t="s">
        <v>588</v>
      </c>
      <c r="F51" t="s">
        <v>2</v>
      </c>
      <c r="G51">
        <v>15.8</v>
      </c>
      <c r="H51">
        <v>76</v>
      </c>
      <c r="I51" s="16">
        <f t="shared" si="2"/>
        <v>40.789473684210535</v>
      </c>
      <c r="J51" s="16"/>
      <c r="K51" s="16">
        <f t="shared" si="1"/>
        <v>644.47368421052647</v>
      </c>
    </row>
    <row r="52" spans="1:11" x14ac:dyDescent="0.25">
      <c r="A52">
        <v>47</v>
      </c>
      <c r="B52">
        <v>18</v>
      </c>
      <c r="C52" t="s">
        <v>1024</v>
      </c>
      <c r="D52">
        <v>1974</v>
      </c>
      <c r="E52" t="s">
        <v>595</v>
      </c>
      <c r="F52" t="s">
        <v>122</v>
      </c>
      <c r="G52">
        <v>15.8</v>
      </c>
      <c r="H52">
        <v>76</v>
      </c>
      <c r="I52" s="16">
        <f t="shared" si="2"/>
        <v>39.473684210526315</v>
      </c>
      <c r="J52" s="16"/>
      <c r="K52" s="16">
        <f t="shared" si="1"/>
        <v>623.68421052631584</v>
      </c>
    </row>
    <row r="53" spans="1:11" x14ac:dyDescent="0.25">
      <c r="A53">
        <v>48</v>
      </c>
      <c r="B53">
        <v>51</v>
      </c>
      <c r="C53" t="s">
        <v>1025</v>
      </c>
      <c r="D53">
        <v>1983</v>
      </c>
      <c r="E53" t="s">
        <v>595</v>
      </c>
      <c r="F53" t="s">
        <v>992</v>
      </c>
      <c r="G53">
        <v>15.8</v>
      </c>
      <c r="H53">
        <v>76</v>
      </c>
      <c r="I53" s="16">
        <f t="shared" si="2"/>
        <v>38.157894736842103</v>
      </c>
      <c r="J53" s="16"/>
      <c r="K53" s="16">
        <f t="shared" si="1"/>
        <v>602.8947368421052</v>
      </c>
    </row>
    <row r="54" spans="1:11" x14ac:dyDescent="0.25">
      <c r="A54">
        <v>49</v>
      </c>
      <c r="B54">
        <v>58</v>
      </c>
      <c r="C54" t="s">
        <v>1026</v>
      </c>
      <c r="D54">
        <v>1972</v>
      </c>
      <c r="E54" t="s">
        <v>595</v>
      </c>
      <c r="F54" t="s">
        <v>992</v>
      </c>
      <c r="G54">
        <v>15.8</v>
      </c>
      <c r="H54">
        <v>76</v>
      </c>
      <c r="I54" s="16">
        <f t="shared" si="2"/>
        <v>36.842105263157897</v>
      </c>
      <c r="J54" s="16"/>
      <c r="K54" s="16">
        <f t="shared" si="1"/>
        <v>582.1052631578948</v>
      </c>
    </row>
    <row r="55" spans="1:11" x14ac:dyDescent="0.25">
      <c r="A55">
        <v>50</v>
      </c>
      <c r="B55">
        <v>98</v>
      </c>
      <c r="C55" t="s">
        <v>1027</v>
      </c>
      <c r="D55">
        <v>1994</v>
      </c>
      <c r="E55" t="s">
        <v>595</v>
      </c>
      <c r="F55" t="s">
        <v>1015</v>
      </c>
      <c r="G55">
        <v>15.8</v>
      </c>
      <c r="H55">
        <v>76</v>
      </c>
      <c r="I55" s="16">
        <f t="shared" si="2"/>
        <v>35.526315789473685</v>
      </c>
      <c r="J55" s="16"/>
      <c r="K55" s="16">
        <f t="shared" si="1"/>
        <v>561.31578947368428</v>
      </c>
    </row>
    <row r="56" spans="1:11" x14ac:dyDescent="0.25">
      <c r="A56">
        <v>51</v>
      </c>
      <c r="B56">
        <v>43</v>
      </c>
      <c r="C56" t="s">
        <v>1028</v>
      </c>
      <c r="D56">
        <v>1981</v>
      </c>
      <c r="E56" t="s">
        <v>595</v>
      </c>
      <c r="F56" t="s">
        <v>122</v>
      </c>
      <c r="G56">
        <v>15.8</v>
      </c>
      <c r="H56">
        <v>76</v>
      </c>
      <c r="I56" s="16">
        <f t="shared" si="2"/>
        <v>34.210526315789465</v>
      </c>
      <c r="J56" s="16"/>
      <c r="K56" s="16">
        <f t="shared" si="1"/>
        <v>540.52631578947353</v>
      </c>
    </row>
    <row r="57" spans="1:11" x14ac:dyDescent="0.25">
      <c r="A57">
        <v>52</v>
      </c>
      <c r="B57">
        <v>70</v>
      </c>
      <c r="C57" t="s">
        <v>1029</v>
      </c>
      <c r="D57">
        <v>1989</v>
      </c>
      <c r="E57" t="s">
        <v>595</v>
      </c>
      <c r="F57" t="s">
        <v>122</v>
      </c>
      <c r="G57">
        <v>15.8</v>
      </c>
      <c r="H57">
        <v>76</v>
      </c>
      <c r="I57" s="16">
        <f t="shared" si="2"/>
        <v>32.89473684210526</v>
      </c>
      <c r="J57" s="16"/>
      <c r="K57" s="16">
        <f t="shared" si="1"/>
        <v>519.73684210526312</v>
      </c>
    </row>
    <row r="58" spans="1:11" x14ac:dyDescent="0.25">
      <c r="A58">
        <v>53</v>
      </c>
      <c r="B58">
        <v>60</v>
      </c>
      <c r="C58" t="s">
        <v>1030</v>
      </c>
      <c r="D58">
        <v>1968</v>
      </c>
      <c r="E58" t="s">
        <v>595</v>
      </c>
      <c r="F58" t="s">
        <v>992</v>
      </c>
      <c r="G58">
        <v>15.8</v>
      </c>
      <c r="H58">
        <v>76</v>
      </c>
      <c r="I58" s="16">
        <f t="shared" si="2"/>
        <v>31.578947368421055</v>
      </c>
      <c r="J58" s="16"/>
      <c r="K58" s="16">
        <f t="shared" si="1"/>
        <v>498.94736842105272</v>
      </c>
    </row>
    <row r="59" spans="1:11" x14ac:dyDescent="0.25">
      <c r="A59">
        <v>54</v>
      </c>
      <c r="B59">
        <v>38</v>
      </c>
      <c r="C59" t="s">
        <v>1031</v>
      </c>
      <c r="D59">
        <v>1987</v>
      </c>
      <c r="E59" t="s">
        <v>595</v>
      </c>
      <c r="F59" t="s">
        <v>122</v>
      </c>
      <c r="G59">
        <v>15.8</v>
      </c>
      <c r="H59">
        <v>76</v>
      </c>
      <c r="I59" s="16">
        <f t="shared" si="2"/>
        <v>30.26315789473685</v>
      </c>
      <c r="J59" s="16"/>
      <c r="K59" s="16">
        <f t="shared" si="1"/>
        <v>478.15789473684225</v>
      </c>
    </row>
    <row r="60" spans="1:11" x14ac:dyDescent="0.25">
      <c r="A60">
        <v>55</v>
      </c>
      <c r="B60">
        <v>36</v>
      </c>
      <c r="C60" t="s">
        <v>1032</v>
      </c>
      <c r="D60">
        <v>1987</v>
      </c>
      <c r="E60" t="s">
        <v>595</v>
      </c>
      <c r="F60" t="s">
        <v>122</v>
      </c>
      <c r="G60">
        <v>15.8</v>
      </c>
      <c r="H60">
        <v>76</v>
      </c>
      <c r="I60" s="16">
        <f t="shared" si="2"/>
        <v>28.94736842105263</v>
      </c>
      <c r="J60" s="16"/>
      <c r="K60" s="16">
        <f t="shared" si="1"/>
        <v>457.36842105263156</v>
      </c>
    </row>
    <row r="61" spans="1:11" x14ac:dyDescent="0.25">
      <c r="A61">
        <v>56</v>
      </c>
      <c r="B61">
        <v>52</v>
      </c>
      <c r="C61" t="s">
        <v>1033</v>
      </c>
      <c r="D61">
        <v>1951</v>
      </c>
      <c r="E61" t="s">
        <v>595</v>
      </c>
      <c r="F61" t="s">
        <v>122</v>
      </c>
      <c r="G61">
        <v>15.8</v>
      </c>
      <c r="H61">
        <v>76</v>
      </c>
      <c r="I61" s="16">
        <f t="shared" si="2"/>
        <v>27.631578947368425</v>
      </c>
      <c r="J61" s="16"/>
      <c r="K61" s="16">
        <f t="shared" si="1"/>
        <v>436.57894736842115</v>
      </c>
    </row>
    <row r="62" spans="1:11" x14ac:dyDescent="0.25">
      <c r="A62">
        <v>57</v>
      </c>
      <c r="B62">
        <v>14</v>
      </c>
      <c r="C62" t="s">
        <v>1034</v>
      </c>
      <c r="D62">
        <v>1987</v>
      </c>
      <c r="E62" t="s">
        <v>595</v>
      </c>
      <c r="F62" t="s">
        <v>975</v>
      </c>
      <c r="G62">
        <v>15.8</v>
      </c>
      <c r="H62">
        <v>76</v>
      </c>
      <c r="I62" s="16">
        <f t="shared" si="2"/>
        <v>26.31578947368422</v>
      </c>
      <c r="J62" s="16"/>
      <c r="K62" s="16">
        <f t="shared" si="1"/>
        <v>415.78947368421069</v>
      </c>
    </row>
    <row r="63" spans="1:11" x14ac:dyDescent="0.25">
      <c r="A63">
        <v>58</v>
      </c>
      <c r="B63">
        <v>61</v>
      </c>
      <c r="C63" t="s">
        <v>1035</v>
      </c>
      <c r="D63">
        <v>1968</v>
      </c>
      <c r="E63" t="s">
        <v>595</v>
      </c>
      <c r="F63" t="s">
        <v>122</v>
      </c>
      <c r="G63">
        <v>15.8</v>
      </c>
      <c r="H63">
        <v>76</v>
      </c>
      <c r="I63" s="16">
        <f t="shared" si="2"/>
        <v>25</v>
      </c>
      <c r="J63" s="16"/>
      <c r="K63" s="16">
        <f t="shared" si="1"/>
        <v>395</v>
      </c>
    </row>
    <row r="64" spans="1:11" x14ac:dyDescent="0.25">
      <c r="A64">
        <v>59</v>
      </c>
      <c r="B64">
        <v>54</v>
      </c>
      <c r="C64" t="s">
        <v>998</v>
      </c>
      <c r="D64">
        <v>1982</v>
      </c>
      <c r="E64" t="s">
        <v>595</v>
      </c>
      <c r="F64" t="s">
        <v>122</v>
      </c>
      <c r="G64">
        <v>15.8</v>
      </c>
      <c r="H64">
        <v>76</v>
      </c>
      <c r="I64" s="16">
        <f t="shared" si="2"/>
        <v>23.68421052631578</v>
      </c>
      <c r="J64" s="16"/>
      <c r="K64" s="16">
        <f t="shared" si="1"/>
        <v>374.21052631578937</v>
      </c>
    </row>
    <row r="65" spans="1:11" x14ac:dyDescent="0.25">
      <c r="A65">
        <v>60</v>
      </c>
      <c r="B65">
        <v>35</v>
      </c>
      <c r="C65" t="s">
        <v>1036</v>
      </c>
      <c r="D65">
        <v>1981</v>
      </c>
      <c r="E65" t="s">
        <v>595</v>
      </c>
      <c r="F65" t="s">
        <v>1037</v>
      </c>
      <c r="G65">
        <v>15.8</v>
      </c>
      <c r="H65">
        <v>76</v>
      </c>
      <c r="I65" s="16">
        <f t="shared" si="2"/>
        <v>22.368421052631575</v>
      </c>
      <c r="J65" s="16"/>
      <c r="K65" s="16">
        <f t="shared" si="1"/>
        <v>353.4210526315789</v>
      </c>
    </row>
    <row r="66" spans="1:11" x14ac:dyDescent="0.25">
      <c r="A66">
        <v>61</v>
      </c>
      <c r="B66">
        <v>67</v>
      </c>
      <c r="C66" t="s">
        <v>1038</v>
      </c>
      <c r="D66">
        <v>1993</v>
      </c>
      <c r="E66" t="s">
        <v>595</v>
      </c>
      <c r="F66" t="s">
        <v>122</v>
      </c>
      <c r="G66">
        <v>15.8</v>
      </c>
      <c r="H66">
        <v>76</v>
      </c>
      <c r="I66" s="16">
        <f t="shared" si="2"/>
        <v>21.05263157894737</v>
      </c>
      <c r="J66" s="16"/>
      <c r="K66" s="16">
        <f t="shared" si="1"/>
        <v>332.63157894736844</v>
      </c>
    </row>
    <row r="67" spans="1:11" x14ac:dyDescent="0.25">
      <c r="A67">
        <v>62</v>
      </c>
      <c r="B67">
        <v>74</v>
      </c>
      <c r="C67" t="s">
        <v>1039</v>
      </c>
      <c r="D67">
        <v>1976</v>
      </c>
      <c r="E67" t="s">
        <v>595</v>
      </c>
      <c r="F67" t="s">
        <v>122</v>
      </c>
      <c r="G67">
        <v>15.8</v>
      </c>
      <c r="H67">
        <v>76</v>
      </c>
      <c r="I67" s="16">
        <f t="shared" si="2"/>
        <v>19.73684210526315</v>
      </c>
      <c r="J67" s="16"/>
      <c r="K67" s="16">
        <f t="shared" si="1"/>
        <v>311.8421052631578</v>
      </c>
    </row>
    <row r="68" spans="1:11" x14ac:dyDescent="0.25">
      <c r="A68">
        <v>63</v>
      </c>
      <c r="B68">
        <v>31</v>
      </c>
      <c r="C68" t="s">
        <v>1040</v>
      </c>
      <c r="D68">
        <v>1990</v>
      </c>
      <c r="E68" t="s">
        <v>595</v>
      </c>
      <c r="F68" t="s">
        <v>122</v>
      </c>
      <c r="G68">
        <v>15.8</v>
      </c>
      <c r="H68">
        <v>76</v>
      </c>
      <c r="I68" s="16">
        <f t="shared" si="2"/>
        <v>18.421052631578945</v>
      </c>
      <c r="J68" s="16"/>
      <c r="K68" s="16">
        <f t="shared" si="1"/>
        <v>291.05263157894734</v>
      </c>
    </row>
    <row r="69" spans="1:11" x14ac:dyDescent="0.25">
      <c r="A69">
        <v>64</v>
      </c>
      <c r="B69">
        <v>96</v>
      </c>
      <c r="C69" t="s">
        <v>1041</v>
      </c>
      <c r="D69">
        <v>1975</v>
      </c>
      <c r="E69" t="s">
        <v>595</v>
      </c>
      <c r="F69" t="s">
        <v>122</v>
      </c>
      <c r="G69">
        <v>15.8</v>
      </c>
      <c r="H69">
        <v>76</v>
      </c>
      <c r="I69" s="16">
        <f t="shared" si="2"/>
        <v>17.10526315789474</v>
      </c>
      <c r="J69" s="16"/>
      <c r="K69" s="16">
        <f t="shared" si="1"/>
        <v>270.26315789473688</v>
      </c>
    </row>
    <row r="70" spans="1:11" x14ac:dyDescent="0.25">
      <c r="A70">
        <v>65</v>
      </c>
      <c r="B70">
        <v>119</v>
      </c>
      <c r="C70" t="s">
        <v>1042</v>
      </c>
      <c r="D70">
        <v>1983</v>
      </c>
      <c r="E70" t="s">
        <v>1333</v>
      </c>
      <c r="F70" t="s">
        <v>1004</v>
      </c>
      <c r="G70">
        <v>15.8</v>
      </c>
      <c r="H70">
        <v>76</v>
      </c>
      <c r="I70" s="16">
        <f t="shared" ref="I70:I81" si="3">100-((A70-1)/H70)*100</f>
        <v>15.789473684210535</v>
      </c>
      <c r="J70" s="16"/>
      <c r="K70" s="16">
        <f t="shared" si="1"/>
        <v>249.47368421052644</v>
      </c>
    </row>
    <row r="71" spans="1:11" x14ac:dyDescent="0.25">
      <c r="A71">
        <v>66</v>
      </c>
      <c r="B71">
        <v>33</v>
      </c>
      <c r="C71" t="s">
        <v>1044</v>
      </c>
      <c r="D71">
        <v>1974</v>
      </c>
      <c r="E71" t="s">
        <v>595</v>
      </c>
      <c r="F71" t="s">
        <v>122</v>
      </c>
      <c r="G71">
        <v>15.8</v>
      </c>
      <c r="H71">
        <v>76</v>
      </c>
      <c r="I71" s="16">
        <f t="shared" si="3"/>
        <v>14.473684210526315</v>
      </c>
      <c r="J71" s="16"/>
      <c r="K71" s="16">
        <f t="shared" ref="K71:K81" si="4">I71*G71</f>
        <v>228.68421052631578</v>
      </c>
    </row>
    <row r="72" spans="1:11" x14ac:dyDescent="0.25">
      <c r="A72">
        <v>67</v>
      </c>
      <c r="B72">
        <v>55</v>
      </c>
      <c r="C72" t="s">
        <v>1045</v>
      </c>
      <c r="D72">
        <v>1983</v>
      </c>
      <c r="E72" t="s">
        <v>595</v>
      </c>
      <c r="F72" t="s">
        <v>122</v>
      </c>
      <c r="G72">
        <v>15.8</v>
      </c>
      <c r="H72">
        <v>76</v>
      </c>
      <c r="I72" s="16">
        <f t="shared" si="3"/>
        <v>13.157894736842096</v>
      </c>
      <c r="J72" s="16"/>
      <c r="K72" s="16">
        <f t="shared" si="4"/>
        <v>207.89473684210512</v>
      </c>
    </row>
    <row r="73" spans="1:11" x14ac:dyDescent="0.25">
      <c r="A73">
        <v>68</v>
      </c>
      <c r="B73">
        <v>7</v>
      </c>
      <c r="C73" t="s">
        <v>1046</v>
      </c>
      <c r="D73">
        <v>1974</v>
      </c>
      <c r="E73" t="s">
        <v>595</v>
      </c>
      <c r="F73" t="s">
        <v>122</v>
      </c>
      <c r="G73">
        <v>15.8</v>
      </c>
      <c r="H73">
        <v>76</v>
      </c>
      <c r="I73" s="16">
        <f t="shared" si="3"/>
        <v>11.842105263157904</v>
      </c>
      <c r="J73" s="16"/>
      <c r="K73" s="16">
        <f t="shared" si="4"/>
        <v>187.10526315789491</v>
      </c>
    </row>
    <row r="74" spans="1:11" x14ac:dyDescent="0.25">
      <c r="A74">
        <v>69</v>
      </c>
      <c r="B74">
        <v>76</v>
      </c>
      <c r="C74" t="s">
        <v>1047</v>
      </c>
      <c r="D74">
        <v>2001</v>
      </c>
      <c r="E74" t="s">
        <v>595</v>
      </c>
      <c r="F74" t="s">
        <v>122</v>
      </c>
      <c r="G74">
        <v>15.8</v>
      </c>
      <c r="H74">
        <v>76</v>
      </c>
      <c r="I74" s="16">
        <f t="shared" si="3"/>
        <v>10.526315789473685</v>
      </c>
      <c r="J74" s="16"/>
      <c r="K74" s="16">
        <f t="shared" si="4"/>
        <v>166.31578947368422</v>
      </c>
    </row>
    <row r="75" spans="1:11" x14ac:dyDescent="0.25">
      <c r="A75">
        <v>70</v>
      </c>
      <c r="B75">
        <v>1</v>
      </c>
      <c r="C75" t="s">
        <v>1048</v>
      </c>
      <c r="D75">
        <v>2001</v>
      </c>
      <c r="E75" t="s">
        <v>595</v>
      </c>
      <c r="F75" t="s">
        <v>122</v>
      </c>
      <c r="G75">
        <v>15.8</v>
      </c>
      <c r="H75">
        <v>76</v>
      </c>
      <c r="I75" s="16">
        <f t="shared" si="3"/>
        <v>9.2105263157894655</v>
      </c>
      <c r="J75" s="16"/>
      <c r="K75" s="16">
        <f t="shared" si="4"/>
        <v>145.52631578947356</v>
      </c>
    </row>
    <row r="76" spans="1:11" x14ac:dyDescent="0.25">
      <c r="A76">
        <v>71</v>
      </c>
      <c r="B76">
        <v>53</v>
      </c>
      <c r="C76" t="s">
        <v>1049</v>
      </c>
      <c r="D76">
        <v>1983</v>
      </c>
      <c r="E76" t="s">
        <v>595</v>
      </c>
      <c r="F76" t="s">
        <v>122</v>
      </c>
      <c r="G76">
        <v>15.8</v>
      </c>
      <c r="H76">
        <v>76</v>
      </c>
      <c r="I76" s="16">
        <f t="shared" si="3"/>
        <v>7.8947368421052602</v>
      </c>
      <c r="J76" s="16"/>
      <c r="K76" s="16">
        <f t="shared" si="4"/>
        <v>124.73684210526312</v>
      </c>
    </row>
    <row r="77" spans="1:11" x14ac:dyDescent="0.25">
      <c r="A77">
        <v>72</v>
      </c>
      <c r="B77">
        <v>23</v>
      </c>
      <c r="C77" t="s">
        <v>1050</v>
      </c>
      <c r="D77">
        <v>2002</v>
      </c>
      <c r="E77" t="s">
        <v>595</v>
      </c>
      <c r="F77" t="s">
        <v>122</v>
      </c>
      <c r="G77">
        <v>15.8</v>
      </c>
      <c r="H77">
        <v>76</v>
      </c>
      <c r="I77" s="16">
        <f t="shared" si="3"/>
        <v>6.5789473684210549</v>
      </c>
      <c r="J77" s="16"/>
      <c r="K77" s="16">
        <f t="shared" si="4"/>
        <v>103.94736842105267</v>
      </c>
    </row>
    <row r="78" spans="1:11" x14ac:dyDescent="0.25">
      <c r="A78">
        <v>73</v>
      </c>
      <c r="B78">
        <v>123</v>
      </c>
      <c r="C78" t="s">
        <v>1051</v>
      </c>
      <c r="D78">
        <v>1976</v>
      </c>
      <c r="E78" t="s">
        <v>1003</v>
      </c>
      <c r="F78" t="s">
        <v>1004</v>
      </c>
      <c r="G78">
        <v>15.8</v>
      </c>
      <c r="H78">
        <v>76</v>
      </c>
      <c r="I78" s="16">
        <f t="shared" si="3"/>
        <v>5.2631578947368496</v>
      </c>
      <c r="J78" s="16"/>
      <c r="K78" s="16">
        <f t="shared" si="4"/>
        <v>83.157894736842223</v>
      </c>
    </row>
    <row r="79" spans="1:11" x14ac:dyDescent="0.25">
      <c r="A79">
        <v>74</v>
      </c>
      <c r="B79">
        <v>218</v>
      </c>
      <c r="C79" t="s">
        <v>1052</v>
      </c>
      <c r="D79">
        <v>1962</v>
      </c>
      <c r="E79" t="s">
        <v>1003</v>
      </c>
      <c r="F79" t="s">
        <v>1053</v>
      </c>
      <c r="G79">
        <v>15.8</v>
      </c>
      <c r="H79">
        <v>76</v>
      </c>
      <c r="I79" s="16">
        <f t="shared" si="3"/>
        <v>3.9473684210526301</v>
      </c>
      <c r="J79" s="16"/>
      <c r="K79" s="16">
        <f t="shared" si="4"/>
        <v>62.368421052631561</v>
      </c>
    </row>
    <row r="80" spans="1:11" x14ac:dyDescent="0.25">
      <c r="A80">
        <v>75</v>
      </c>
      <c r="B80">
        <v>112</v>
      </c>
      <c r="C80" t="s">
        <v>1054</v>
      </c>
      <c r="D80">
        <v>1981</v>
      </c>
      <c r="E80" t="s">
        <v>595</v>
      </c>
      <c r="F80" t="s">
        <v>992</v>
      </c>
      <c r="G80">
        <v>15.8</v>
      </c>
      <c r="H80">
        <v>76</v>
      </c>
      <c r="I80" s="16">
        <f t="shared" si="3"/>
        <v>2.6315789473684248</v>
      </c>
      <c r="J80" s="16"/>
      <c r="K80" s="16">
        <f t="shared" si="4"/>
        <v>41.578947368421112</v>
      </c>
    </row>
    <row r="81" spans="1:11" x14ac:dyDescent="0.25">
      <c r="A81">
        <v>76</v>
      </c>
      <c r="B81">
        <v>94</v>
      </c>
      <c r="C81" t="s">
        <v>1055</v>
      </c>
      <c r="D81">
        <v>1979</v>
      </c>
      <c r="E81" t="s">
        <v>595</v>
      </c>
      <c r="F81" t="s">
        <v>122</v>
      </c>
      <c r="G81">
        <v>15.8</v>
      </c>
      <c r="H81">
        <v>76</v>
      </c>
      <c r="I81" s="16">
        <f t="shared" si="3"/>
        <v>1.3157894736842195</v>
      </c>
      <c r="J81" s="16"/>
      <c r="K81" s="16">
        <f t="shared" si="4"/>
        <v>20.78947368421067</v>
      </c>
    </row>
    <row r="84" spans="1:11" x14ac:dyDescent="0.25">
      <c r="A84">
        <v>1</v>
      </c>
      <c r="B84" s="22">
        <v>32</v>
      </c>
      <c r="C84" t="s">
        <v>1056</v>
      </c>
      <c r="D84">
        <v>1979</v>
      </c>
      <c r="E84" t="s">
        <v>595</v>
      </c>
      <c r="F84" t="s">
        <v>122</v>
      </c>
      <c r="G84">
        <v>15.8</v>
      </c>
      <c r="H84">
        <v>23</v>
      </c>
      <c r="I84" s="16">
        <f>100-((A84-1)/H84)*100</f>
        <v>100</v>
      </c>
      <c r="K84" s="16">
        <f>I84*G84</f>
        <v>1580</v>
      </c>
    </row>
    <row r="85" spans="1:11" x14ac:dyDescent="0.25">
      <c r="A85">
        <v>2</v>
      </c>
      <c r="B85" s="22">
        <v>49</v>
      </c>
      <c r="C85" t="s">
        <v>1057</v>
      </c>
      <c r="D85">
        <v>1988</v>
      </c>
      <c r="E85" t="s">
        <v>595</v>
      </c>
      <c r="F85" t="s">
        <v>122</v>
      </c>
      <c r="G85">
        <v>15.8</v>
      </c>
      <c r="H85">
        <v>23</v>
      </c>
      <c r="I85" s="16">
        <f t="shared" ref="I85:I106" si="5">100-((A85-1)/H85)*100</f>
        <v>95.652173913043484</v>
      </c>
      <c r="K85" s="16">
        <f t="shared" ref="K85:K106" si="6">I85*G85</f>
        <v>1511.3043478260872</v>
      </c>
    </row>
    <row r="86" spans="1:11" x14ac:dyDescent="0.25">
      <c r="A86">
        <v>3</v>
      </c>
      <c r="B86" s="22">
        <v>15</v>
      </c>
      <c r="C86" t="s">
        <v>1058</v>
      </c>
      <c r="D86">
        <v>1973</v>
      </c>
      <c r="E86" t="s">
        <v>595</v>
      </c>
      <c r="F86" t="s">
        <v>975</v>
      </c>
      <c r="G86">
        <v>15.8</v>
      </c>
      <c r="H86">
        <v>23</v>
      </c>
      <c r="I86" s="16">
        <f t="shared" si="5"/>
        <v>91.304347826086953</v>
      </c>
      <c r="K86" s="16">
        <f t="shared" si="6"/>
        <v>1442.608695652174</v>
      </c>
    </row>
    <row r="87" spans="1:11" x14ac:dyDescent="0.25">
      <c r="A87">
        <v>4</v>
      </c>
      <c r="B87" s="22">
        <v>48</v>
      </c>
      <c r="C87" t="s">
        <v>1059</v>
      </c>
      <c r="D87">
        <v>1983</v>
      </c>
      <c r="E87" t="s">
        <v>595</v>
      </c>
      <c r="F87" t="s">
        <v>122</v>
      </c>
      <c r="G87">
        <v>15.8</v>
      </c>
      <c r="H87">
        <v>23</v>
      </c>
      <c r="I87" s="16">
        <f t="shared" si="5"/>
        <v>86.956521739130437</v>
      </c>
      <c r="K87" s="16">
        <f t="shared" si="6"/>
        <v>1373.913043478261</v>
      </c>
    </row>
    <row r="88" spans="1:11" x14ac:dyDescent="0.25">
      <c r="A88">
        <v>5</v>
      </c>
      <c r="B88" s="22">
        <v>117</v>
      </c>
      <c r="C88" t="s">
        <v>1060</v>
      </c>
      <c r="D88">
        <v>1973</v>
      </c>
      <c r="E88" t="s">
        <v>595</v>
      </c>
      <c r="F88" t="s">
        <v>122</v>
      </c>
      <c r="G88">
        <v>15.8</v>
      </c>
      <c r="H88">
        <v>23</v>
      </c>
      <c r="I88" s="16">
        <f t="shared" si="5"/>
        <v>82.608695652173907</v>
      </c>
      <c r="K88" s="16">
        <f t="shared" si="6"/>
        <v>1305.2173913043478</v>
      </c>
    </row>
    <row r="89" spans="1:11" x14ac:dyDescent="0.25">
      <c r="A89">
        <v>6</v>
      </c>
      <c r="B89" s="22">
        <v>40</v>
      </c>
      <c r="C89" t="s">
        <v>1061</v>
      </c>
      <c r="D89">
        <v>1985</v>
      </c>
      <c r="E89" t="s">
        <v>595</v>
      </c>
      <c r="F89" t="s">
        <v>122</v>
      </c>
      <c r="G89">
        <v>15.8</v>
      </c>
      <c r="H89">
        <v>23</v>
      </c>
      <c r="I89" s="16">
        <f t="shared" si="5"/>
        <v>78.260869565217391</v>
      </c>
      <c r="K89" s="16">
        <f t="shared" si="6"/>
        <v>1236.5217391304348</v>
      </c>
    </row>
    <row r="90" spans="1:11" x14ac:dyDescent="0.25">
      <c r="A90">
        <v>7</v>
      </c>
      <c r="B90" s="22">
        <v>85</v>
      </c>
      <c r="C90" t="s">
        <v>1062</v>
      </c>
      <c r="D90">
        <v>1990</v>
      </c>
      <c r="E90" t="s">
        <v>595</v>
      </c>
      <c r="F90" t="s">
        <v>122</v>
      </c>
      <c r="G90">
        <v>15.8</v>
      </c>
      <c r="H90">
        <v>23</v>
      </c>
      <c r="I90" s="16">
        <f t="shared" si="5"/>
        <v>73.913043478260875</v>
      </c>
      <c r="K90" s="16">
        <f t="shared" si="6"/>
        <v>1167.826086956522</v>
      </c>
    </row>
    <row r="91" spans="1:11" x14ac:dyDescent="0.25">
      <c r="A91">
        <v>8</v>
      </c>
      <c r="B91" s="22">
        <v>80</v>
      </c>
      <c r="C91" t="s">
        <v>1063</v>
      </c>
      <c r="D91">
        <v>2003</v>
      </c>
      <c r="E91" t="s">
        <v>595</v>
      </c>
      <c r="F91" t="s">
        <v>990</v>
      </c>
      <c r="G91">
        <v>15.8</v>
      </c>
      <c r="H91">
        <v>23</v>
      </c>
      <c r="I91" s="16">
        <f t="shared" si="5"/>
        <v>69.565217391304344</v>
      </c>
      <c r="K91" s="16">
        <f t="shared" si="6"/>
        <v>1099.1304347826087</v>
      </c>
    </row>
    <row r="92" spans="1:11" x14ac:dyDescent="0.25">
      <c r="A92">
        <v>9</v>
      </c>
      <c r="B92" s="22">
        <v>95</v>
      </c>
      <c r="C92" t="s">
        <v>1064</v>
      </c>
      <c r="D92">
        <v>1985</v>
      </c>
      <c r="E92" t="s">
        <v>595</v>
      </c>
      <c r="F92" t="s">
        <v>122</v>
      </c>
      <c r="G92">
        <v>15.8</v>
      </c>
      <c r="H92">
        <v>23</v>
      </c>
      <c r="I92" s="16">
        <f t="shared" si="5"/>
        <v>65.217391304347828</v>
      </c>
      <c r="K92" s="16">
        <f t="shared" si="6"/>
        <v>1030.4347826086957</v>
      </c>
    </row>
    <row r="93" spans="1:11" x14ac:dyDescent="0.25">
      <c r="A93">
        <v>10</v>
      </c>
      <c r="B93" s="22">
        <v>41</v>
      </c>
      <c r="C93" t="s">
        <v>1065</v>
      </c>
      <c r="D93">
        <v>1987</v>
      </c>
      <c r="E93" t="s">
        <v>595</v>
      </c>
      <c r="F93" t="s">
        <v>122</v>
      </c>
      <c r="G93">
        <v>15.8</v>
      </c>
      <c r="H93">
        <v>23</v>
      </c>
      <c r="I93" s="16">
        <f t="shared" si="5"/>
        <v>60.869565217391305</v>
      </c>
      <c r="K93" s="16">
        <f t="shared" si="6"/>
        <v>961.73913043478262</v>
      </c>
    </row>
    <row r="94" spans="1:11" x14ac:dyDescent="0.25">
      <c r="A94">
        <v>11</v>
      </c>
      <c r="B94" s="22">
        <v>75</v>
      </c>
      <c r="C94" t="s">
        <v>1066</v>
      </c>
      <c r="D94">
        <v>1990</v>
      </c>
      <c r="E94" t="s">
        <v>595</v>
      </c>
      <c r="F94" t="s">
        <v>122</v>
      </c>
      <c r="G94">
        <v>15.8</v>
      </c>
      <c r="H94">
        <v>23</v>
      </c>
      <c r="I94" s="16">
        <f t="shared" si="5"/>
        <v>56.521739130434781</v>
      </c>
      <c r="K94" s="16">
        <f t="shared" si="6"/>
        <v>893.04347826086962</v>
      </c>
    </row>
    <row r="95" spans="1:11" x14ac:dyDescent="0.25">
      <c r="A95">
        <v>12</v>
      </c>
      <c r="B95" s="22">
        <v>59</v>
      </c>
      <c r="C95" t="s">
        <v>1067</v>
      </c>
      <c r="D95">
        <v>1986</v>
      </c>
      <c r="E95" t="s">
        <v>595</v>
      </c>
      <c r="F95" t="s">
        <v>992</v>
      </c>
      <c r="G95">
        <v>15.8</v>
      </c>
      <c r="H95">
        <v>23</v>
      </c>
      <c r="I95" s="16">
        <f t="shared" si="5"/>
        <v>52.173913043478258</v>
      </c>
      <c r="K95" s="16">
        <f t="shared" si="6"/>
        <v>824.3478260869565</v>
      </c>
    </row>
    <row r="96" spans="1:11" x14ac:dyDescent="0.25">
      <c r="A96">
        <v>13</v>
      </c>
      <c r="B96" s="22">
        <v>17</v>
      </c>
      <c r="C96" t="s">
        <v>1068</v>
      </c>
      <c r="D96">
        <v>2002</v>
      </c>
      <c r="E96" t="s">
        <v>595</v>
      </c>
      <c r="F96" t="s">
        <v>122</v>
      </c>
      <c r="G96">
        <v>15.8</v>
      </c>
      <c r="H96">
        <v>23</v>
      </c>
      <c r="I96" s="16">
        <f t="shared" si="5"/>
        <v>47.826086956521742</v>
      </c>
      <c r="K96" s="16">
        <f t="shared" si="6"/>
        <v>755.65217391304361</v>
      </c>
    </row>
    <row r="97" spans="1:11" x14ac:dyDescent="0.25">
      <c r="A97">
        <v>14</v>
      </c>
      <c r="B97" s="22">
        <v>79</v>
      </c>
      <c r="C97" t="s">
        <v>1069</v>
      </c>
      <c r="D97">
        <v>1985</v>
      </c>
      <c r="E97" t="s">
        <v>595</v>
      </c>
      <c r="F97" t="s">
        <v>122</v>
      </c>
      <c r="G97">
        <v>15.8</v>
      </c>
      <c r="H97">
        <v>23</v>
      </c>
      <c r="I97" s="16">
        <f t="shared" si="5"/>
        <v>43.478260869565219</v>
      </c>
      <c r="K97" s="16">
        <f t="shared" si="6"/>
        <v>686.95652173913049</v>
      </c>
    </row>
    <row r="98" spans="1:11" x14ac:dyDescent="0.25">
      <c r="A98">
        <v>15</v>
      </c>
      <c r="B98" s="22">
        <v>68</v>
      </c>
      <c r="C98" t="s">
        <v>1070</v>
      </c>
      <c r="D98">
        <v>1991</v>
      </c>
      <c r="E98" t="s">
        <v>595</v>
      </c>
      <c r="F98" t="s">
        <v>122</v>
      </c>
      <c r="G98">
        <v>15.8</v>
      </c>
      <c r="H98">
        <v>23</v>
      </c>
      <c r="I98" s="16">
        <f t="shared" si="5"/>
        <v>39.130434782608688</v>
      </c>
      <c r="K98" s="16">
        <f t="shared" si="6"/>
        <v>618.26086956521726</v>
      </c>
    </row>
    <row r="99" spans="1:11" x14ac:dyDescent="0.25">
      <c r="A99">
        <v>16</v>
      </c>
      <c r="B99" s="22">
        <v>77</v>
      </c>
      <c r="C99" t="s">
        <v>1071</v>
      </c>
      <c r="D99">
        <v>1960</v>
      </c>
      <c r="E99" t="s">
        <v>595</v>
      </c>
      <c r="F99" t="s">
        <v>992</v>
      </c>
      <c r="G99">
        <v>15.8</v>
      </c>
      <c r="H99">
        <v>23</v>
      </c>
      <c r="I99" s="16">
        <f t="shared" si="5"/>
        <v>34.782608695652172</v>
      </c>
      <c r="K99" s="16">
        <f t="shared" si="6"/>
        <v>549.56521739130437</v>
      </c>
    </row>
    <row r="100" spans="1:11" x14ac:dyDescent="0.25">
      <c r="A100">
        <v>17</v>
      </c>
      <c r="B100" s="22">
        <v>22</v>
      </c>
      <c r="C100" t="s">
        <v>1072</v>
      </c>
      <c r="D100">
        <v>1979</v>
      </c>
      <c r="E100" t="s">
        <v>595</v>
      </c>
      <c r="F100" t="s">
        <v>122</v>
      </c>
      <c r="G100">
        <v>15.8</v>
      </c>
      <c r="H100">
        <v>23</v>
      </c>
      <c r="I100" s="16">
        <f t="shared" si="5"/>
        <v>30.434782608695656</v>
      </c>
      <c r="K100" s="16">
        <f t="shared" si="6"/>
        <v>480.86956521739137</v>
      </c>
    </row>
    <row r="101" spans="1:11" x14ac:dyDescent="0.25">
      <c r="A101">
        <v>18</v>
      </c>
      <c r="B101" s="22">
        <v>21</v>
      </c>
      <c r="C101" t="s">
        <v>1073</v>
      </c>
      <c r="D101">
        <v>2000</v>
      </c>
      <c r="E101" t="s">
        <v>595</v>
      </c>
      <c r="F101" t="s">
        <v>122</v>
      </c>
      <c r="G101">
        <v>15.8</v>
      </c>
      <c r="H101">
        <v>23</v>
      </c>
      <c r="I101" s="16">
        <f t="shared" si="5"/>
        <v>26.08695652173914</v>
      </c>
      <c r="K101" s="16">
        <f t="shared" si="6"/>
        <v>412.17391304347842</v>
      </c>
    </row>
    <row r="102" spans="1:11" x14ac:dyDescent="0.25">
      <c r="A102">
        <v>19</v>
      </c>
      <c r="B102" s="22">
        <v>84</v>
      </c>
      <c r="C102" t="s">
        <v>1074</v>
      </c>
      <c r="D102">
        <v>1985</v>
      </c>
      <c r="E102" t="s">
        <v>595</v>
      </c>
      <c r="F102" t="s">
        <v>122</v>
      </c>
      <c r="G102">
        <v>15.8</v>
      </c>
      <c r="H102">
        <v>23</v>
      </c>
      <c r="I102" s="16">
        <f t="shared" si="5"/>
        <v>21.739130434782609</v>
      </c>
      <c r="K102" s="16">
        <f t="shared" si="6"/>
        <v>343.47826086956525</v>
      </c>
    </row>
    <row r="103" spans="1:11" x14ac:dyDescent="0.25">
      <c r="A103">
        <v>20</v>
      </c>
      <c r="B103" s="22">
        <v>97</v>
      </c>
      <c r="C103" t="s">
        <v>1075</v>
      </c>
      <c r="D103">
        <v>1978</v>
      </c>
      <c r="E103" t="s">
        <v>595</v>
      </c>
      <c r="F103" t="s">
        <v>122</v>
      </c>
      <c r="G103">
        <v>15.8</v>
      </c>
      <c r="H103">
        <v>23</v>
      </c>
      <c r="I103" s="16">
        <f t="shared" si="5"/>
        <v>17.391304347826093</v>
      </c>
      <c r="K103" s="16">
        <f t="shared" si="6"/>
        <v>274.7826086956523</v>
      </c>
    </row>
    <row r="104" spans="1:11" x14ac:dyDescent="0.25">
      <c r="A104">
        <v>21</v>
      </c>
      <c r="B104" s="22">
        <v>83</v>
      </c>
      <c r="C104" t="s">
        <v>1076</v>
      </c>
      <c r="D104">
        <v>1986</v>
      </c>
      <c r="E104" t="s">
        <v>595</v>
      </c>
      <c r="F104" t="s">
        <v>122</v>
      </c>
      <c r="G104">
        <v>15.8</v>
      </c>
      <c r="H104">
        <v>23</v>
      </c>
      <c r="I104" s="16">
        <f t="shared" si="5"/>
        <v>13.043478260869563</v>
      </c>
      <c r="K104" s="16">
        <f t="shared" si="6"/>
        <v>206.0869565217391</v>
      </c>
    </row>
    <row r="105" spans="1:11" x14ac:dyDescent="0.25">
      <c r="A105">
        <v>22</v>
      </c>
      <c r="B105" s="22">
        <v>19</v>
      </c>
      <c r="C105" t="s">
        <v>1077</v>
      </c>
      <c r="D105">
        <v>2003</v>
      </c>
      <c r="E105" t="s">
        <v>595</v>
      </c>
      <c r="F105" t="s">
        <v>122</v>
      </c>
      <c r="G105">
        <v>15.8</v>
      </c>
      <c r="H105">
        <v>23</v>
      </c>
      <c r="I105" s="16">
        <f t="shared" si="5"/>
        <v>8.6956521739130466</v>
      </c>
      <c r="K105" s="16">
        <f t="shared" si="6"/>
        <v>137.39130434782615</v>
      </c>
    </row>
    <row r="106" spans="1:11" x14ac:dyDescent="0.25">
      <c r="A106">
        <v>23</v>
      </c>
      <c r="B106" s="22">
        <v>44</v>
      </c>
      <c r="C106" t="s">
        <v>1078</v>
      </c>
      <c r="D106">
        <v>1968</v>
      </c>
      <c r="E106" t="s">
        <v>595</v>
      </c>
      <c r="F106" t="s">
        <v>122</v>
      </c>
      <c r="G106">
        <v>15.8</v>
      </c>
      <c r="H106">
        <v>23</v>
      </c>
      <c r="I106" s="16">
        <f t="shared" si="5"/>
        <v>4.3478260869565162</v>
      </c>
      <c r="K106" s="16">
        <f t="shared" si="6"/>
        <v>68.695652173912961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G1" sqref="G1:G3"/>
    </sheetView>
  </sheetViews>
  <sheetFormatPr defaultRowHeight="15" x14ac:dyDescent="0.25"/>
  <cols>
    <col min="2" max="2" width="22.5703125" style="25" bestFit="1" customWidth="1"/>
    <col min="3" max="3" width="11.140625" customWidth="1"/>
    <col min="4" max="4" width="19.5703125" bestFit="1" customWidth="1"/>
    <col min="5" max="5" width="42.85546875" bestFit="1" customWidth="1"/>
    <col min="6" max="6" width="19.140625" bestFit="1" customWidth="1"/>
    <col min="9" max="9" width="10.140625" style="16" customWidth="1"/>
    <col min="11" max="11" width="9.140625" style="16"/>
    <col min="16" max="16" width="36.28515625" bestFit="1" customWidth="1"/>
    <col min="19" max="21" width="9.140625" style="16"/>
  </cols>
  <sheetData>
    <row r="1" spans="1:11" x14ac:dyDescent="0.25">
      <c r="F1" t="s">
        <v>338</v>
      </c>
      <c r="G1">
        <v>14.5</v>
      </c>
    </row>
    <row r="2" spans="1:11" x14ac:dyDescent="0.25">
      <c r="F2" t="s">
        <v>339</v>
      </c>
      <c r="G2">
        <v>650</v>
      </c>
    </row>
    <row r="3" spans="1:11" x14ac:dyDescent="0.25">
      <c r="F3" t="s">
        <v>340</v>
      </c>
      <c r="G3">
        <f>G1+G2/100</f>
        <v>21</v>
      </c>
    </row>
    <row r="4" spans="1:11" x14ac:dyDescent="0.25">
      <c r="D4" s="2"/>
    </row>
    <row r="6" spans="1:11" x14ac:dyDescent="0.25">
      <c r="A6">
        <v>1</v>
      </c>
      <c r="B6" s="25" t="s">
        <v>1335</v>
      </c>
      <c r="C6">
        <v>1994</v>
      </c>
      <c r="D6" t="s">
        <v>1336</v>
      </c>
      <c r="E6" t="s">
        <v>1337</v>
      </c>
      <c r="G6">
        <v>21</v>
      </c>
      <c r="H6">
        <v>45</v>
      </c>
      <c r="I6" s="16">
        <f>100-((A6-1)/H6)*100</f>
        <v>100</v>
      </c>
      <c r="J6" s="16"/>
      <c r="K6" s="16">
        <f>I6*G6</f>
        <v>2100</v>
      </c>
    </row>
    <row r="7" spans="1:11" x14ac:dyDescent="0.25">
      <c r="A7">
        <v>2</v>
      </c>
      <c r="B7" s="25" t="s">
        <v>1338</v>
      </c>
      <c r="C7">
        <v>1984</v>
      </c>
      <c r="D7" t="s">
        <v>1336</v>
      </c>
      <c r="E7" t="s">
        <v>1339</v>
      </c>
      <c r="G7">
        <v>21</v>
      </c>
      <c r="H7">
        <v>45</v>
      </c>
      <c r="I7" s="16">
        <f t="shared" ref="I7:I50" si="0">100-((A7-1)/H7)*100</f>
        <v>97.777777777777771</v>
      </c>
      <c r="J7" s="16"/>
      <c r="K7" s="16">
        <f t="shared" ref="K7:K50" si="1">I7*G7</f>
        <v>2053.333333333333</v>
      </c>
    </row>
    <row r="8" spans="1:11" x14ac:dyDescent="0.25">
      <c r="A8">
        <v>3</v>
      </c>
      <c r="B8" s="25" t="s">
        <v>1340</v>
      </c>
      <c r="C8">
        <v>1996</v>
      </c>
      <c r="D8" t="s">
        <v>1336</v>
      </c>
      <c r="E8" t="s">
        <v>1341</v>
      </c>
      <c r="G8">
        <v>21</v>
      </c>
      <c r="H8">
        <v>45</v>
      </c>
      <c r="I8" s="16">
        <f t="shared" si="0"/>
        <v>95.555555555555557</v>
      </c>
      <c r="J8" s="16"/>
      <c r="K8" s="16">
        <f t="shared" si="1"/>
        <v>2006.6666666666667</v>
      </c>
    </row>
    <row r="9" spans="1:11" x14ac:dyDescent="0.25">
      <c r="A9">
        <v>4</v>
      </c>
      <c r="B9" s="25" t="s">
        <v>1342</v>
      </c>
      <c r="C9">
        <v>1992</v>
      </c>
      <c r="D9" t="s">
        <v>1336</v>
      </c>
      <c r="E9" t="s">
        <v>1343</v>
      </c>
      <c r="G9">
        <v>21</v>
      </c>
      <c r="H9">
        <v>45</v>
      </c>
      <c r="I9" s="16">
        <f t="shared" si="0"/>
        <v>93.333333333333329</v>
      </c>
      <c r="J9" s="16"/>
      <c r="K9" s="16">
        <f t="shared" si="1"/>
        <v>1960</v>
      </c>
    </row>
    <row r="10" spans="1:11" x14ac:dyDescent="0.25">
      <c r="A10">
        <v>5</v>
      </c>
      <c r="B10" s="25" t="s">
        <v>792</v>
      </c>
      <c r="C10">
        <v>1989</v>
      </c>
      <c r="D10" t="s">
        <v>1336</v>
      </c>
      <c r="E10" t="s">
        <v>1344</v>
      </c>
      <c r="G10">
        <v>21</v>
      </c>
      <c r="H10">
        <v>45</v>
      </c>
      <c r="I10" s="16">
        <f t="shared" si="0"/>
        <v>91.111111111111114</v>
      </c>
      <c r="J10" s="16"/>
      <c r="K10" s="16">
        <f t="shared" si="1"/>
        <v>1913.3333333333335</v>
      </c>
    </row>
    <row r="11" spans="1:11" x14ac:dyDescent="0.25">
      <c r="A11">
        <v>6</v>
      </c>
      <c r="B11" s="25" t="s">
        <v>1345</v>
      </c>
      <c r="C11">
        <v>1982</v>
      </c>
      <c r="D11" t="s">
        <v>1336</v>
      </c>
      <c r="E11" t="s">
        <v>1346</v>
      </c>
      <c r="G11">
        <v>21</v>
      </c>
      <c r="H11">
        <v>45</v>
      </c>
      <c r="I11" s="16">
        <f t="shared" si="0"/>
        <v>88.888888888888886</v>
      </c>
      <c r="J11" s="16"/>
      <c r="K11" s="16">
        <f t="shared" si="1"/>
        <v>1866.6666666666665</v>
      </c>
    </row>
    <row r="12" spans="1:11" x14ac:dyDescent="0.25">
      <c r="A12">
        <v>7</v>
      </c>
      <c r="B12" s="25" t="s">
        <v>1347</v>
      </c>
      <c r="C12">
        <v>1981</v>
      </c>
      <c r="D12" t="s">
        <v>1336</v>
      </c>
      <c r="E12" t="s">
        <v>1339</v>
      </c>
      <c r="G12">
        <v>21</v>
      </c>
      <c r="H12">
        <v>45</v>
      </c>
      <c r="I12" s="16">
        <f t="shared" si="0"/>
        <v>86.666666666666671</v>
      </c>
      <c r="J12" s="16"/>
      <c r="K12" s="16">
        <f t="shared" si="1"/>
        <v>1820</v>
      </c>
    </row>
    <row r="13" spans="1:11" x14ac:dyDescent="0.25">
      <c r="A13">
        <v>8</v>
      </c>
      <c r="B13" s="25" t="s">
        <v>877</v>
      </c>
      <c r="C13">
        <v>1987</v>
      </c>
      <c r="D13" t="s">
        <v>1336</v>
      </c>
      <c r="E13" t="s">
        <v>1344</v>
      </c>
      <c r="G13">
        <v>21</v>
      </c>
      <c r="H13">
        <v>45</v>
      </c>
      <c r="I13" s="16">
        <f t="shared" si="0"/>
        <v>84.444444444444443</v>
      </c>
      <c r="J13" s="16"/>
      <c r="K13" s="16">
        <f t="shared" si="1"/>
        <v>1773.3333333333333</v>
      </c>
    </row>
    <row r="14" spans="1:11" x14ac:dyDescent="0.25">
      <c r="A14">
        <v>9</v>
      </c>
      <c r="B14" s="25" t="s">
        <v>1348</v>
      </c>
      <c r="C14">
        <v>1991</v>
      </c>
      <c r="D14" t="s">
        <v>1336</v>
      </c>
      <c r="E14" t="s">
        <v>1349</v>
      </c>
      <c r="G14">
        <v>21</v>
      </c>
      <c r="H14">
        <v>45</v>
      </c>
      <c r="I14" s="16">
        <f t="shared" si="0"/>
        <v>82.222222222222229</v>
      </c>
      <c r="J14" s="16"/>
      <c r="K14" s="16">
        <f t="shared" si="1"/>
        <v>1726.6666666666667</v>
      </c>
    </row>
    <row r="15" spans="1:11" x14ac:dyDescent="0.25">
      <c r="A15">
        <v>10</v>
      </c>
      <c r="B15" s="25" t="s">
        <v>850</v>
      </c>
      <c r="C15">
        <v>1988</v>
      </c>
      <c r="D15" t="s">
        <v>1336</v>
      </c>
      <c r="E15" t="s">
        <v>1344</v>
      </c>
      <c r="G15">
        <v>21</v>
      </c>
      <c r="H15">
        <v>45</v>
      </c>
      <c r="I15" s="16">
        <f t="shared" si="0"/>
        <v>80</v>
      </c>
      <c r="J15" s="16"/>
      <c r="K15" s="16">
        <f t="shared" si="1"/>
        <v>1680</v>
      </c>
    </row>
    <row r="16" spans="1:11" x14ac:dyDescent="0.25">
      <c r="A16">
        <v>11</v>
      </c>
      <c r="B16" s="25" t="s">
        <v>844</v>
      </c>
      <c r="C16">
        <v>1984</v>
      </c>
      <c r="D16" t="s">
        <v>1336</v>
      </c>
      <c r="E16" t="s">
        <v>1344</v>
      </c>
      <c r="G16">
        <v>21</v>
      </c>
      <c r="H16">
        <v>45</v>
      </c>
      <c r="I16" s="16">
        <f t="shared" si="0"/>
        <v>77.777777777777771</v>
      </c>
      <c r="J16" s="16"/>
      <c r="K16" s="16">
        <f t="shared" si="1"/>
        <v>1633.3333333333333</v>
      </c>
    </row>
    <row r="17" spans="1:11" x14ac:dyDescent="0.25">
      <c r="A17">
        <v>12</v>
      </c>
      <c r="B17" s="25" t="s">
        <v>1350</v>
      </c>
      <c r="C17">
        <v>1975</v>
      </c>
      <c r="D17" t="s">
        <v>1336</v>
      </c>
      <c r="E17" t="s">
        <v>1351</v>
      </c>
      <c r="G17">
        <v>21</v>
      </c>
      <c r="H17">
        <v>45</v>
      </c>
      <c r="I17" s="16">
        <f t="shared" si="0"/>
        <v>75.555555555555557</v>
      </c>
      <c r="J17" s="16"/>
      <c r="K17" s="16">
        <f t="shared" si="1"/>
        <v>1586.6666666666667</v>
      </c>
    </row>
    <row r="18" spans="1:11" x14ac:dyDescent="0.25">
      <c r="A18">
        <v>13</v>
      </c>
      <c r="B18" s="25" t="s">
        <v>825</v>
      </c>
      <c r="C18">
        <v>1978</v>
      </c>
      <c r="D18" t="s">
        <v>1352</v>
      </c>
      <c r="E18" t="s">
        <v>1353</v>
      </c>
      <c r="G18">
        <v>21</v>
      </c>
      <c r="H18">
        <v>45</v>
      </c>
      <c r="I18" s="16">
        <f t="shared" si="0"/>
        <v>73.333333333333329</v>
      </c>
      <c r="J18" s="16"/>
      <c r="K18" s="16">
        <f t="shared" si="1"/>
        <v>1540</v>
      </c>
    </row>
    <row r="19" spans="1:11" x14ac:dyDescent="0.25">
      <c r="A19">
        <v>14</v>
      </c>
      <c r="B19" s="25" t="s">
        <v>802</v>
      </c>
      <c r="C19">
        <v>1988</v>
      </c>
      <c r="D19" t="s">
        <v>1352</v>
      </c>
      <c r="E19" t="s">
        <v>1354</v>
      </c>
      <c r="G19">
        <v>21</v>
      </c>
      <c r="H19">
        <v>45</v>
      </c>
      <c r="I19" s="16">
        <f t="shared" si="0"/>
        <v>71.111111111111114</v>
      </c>
      <c r="J19" s="16"/>
      <c r="K19" s="16">
        <f t="shared" si="1"/>
        <v>1493.3333333333335</v>
      </c>
    </row>
    <row r="20" spans="1:11" x14ac:dyDescent="0.25">
      <c r="A20">
        <v>15</v>
      </c>
      <c r="B20" s="25" t="s">
        <v>962</v>
      </c>
      <c r="C20">
        <v>1972</v>
      </c>
      <c r="D20" t="s">
        <v>1336</v>
      </c>
      <c r="E20" t="s">
        <v>1344</v>
      </c>
      <c r="G20">
        <v>21</v>
      </c>
      <c r="H20">
        <v>45</v>
      </c>
      <c r="I20" s="16">
        <f t="shared" si="0"/>
        <v>68.888888888888886</v>
      </c>
      <c r="J20" s="16"/>
      <c r="K20" s="16">
        <f t="shared" si="1"/>
        <v>1446.6666666666665</v>
      </c>
    </row>
    <row r="21" spans="1:11" x14ac:dyDescent="0.25">
      <c r="A21">
        <v>16</v>
      </c>
      <c r="B21" s="25" t="s">
        <v>839</v>
      </c>
      <c r="C21">
        <v>1987</v>
      </c>
      <c r="D21" t="s">
        <v>1352</v>
      </c>
      <c r="E21" t="s">
        <v>1355</v>
      </c>
      <c r="G21">
        <v>21</v>
      </c>
      <c r="H21">
        <v>45</v>
      </c>
      <c r="I21" s="16">
        <f t="shared" si="0"/>
        <v>66.666666666666671</v>
      </c>
      <c r="J21" s="16"/>
      <c r="K21" s="16">
        <f t="shared" si="1"/>
        <v>1400</v>
      </c>
    </row>
    <row r="22" spans="1:11" x14ac:dyDescent="0.25">
      <c r="A22">
        <v>17</v>
      </c>
      <c r="B22" s="25" t="s">
        <v>1356</v>
      </c>
      <c r="C22">
        <v>1999</v>
      </c>
      <c r="D22" t="s">
        <v>1336</v>
      </c>
      <c r="E22" t="s">
        <v>1357</v>
      </c>
      <c r="G22">
        <v>21</v>
      </c>
      <c r="H22">
        <v>45</v>
      </c>
      <c r="I22" s="16">
        <f t="shared" si="0"/>
        <v>64.444444444444443</v>
      </c>
      <c r="J22" s="16"/>
      <c r="K22" s="16">
        <f t="shared" si="1"/>
        <v>1353.3333333333333</v>
      </c>
    </row>
    <row r="23" spans="1:11" x14ac:dyDescent="0.25">
      <c r="A23">
        <v>18</v>
      </c>
      <c r="B23" s="25" t="s">
        <v>1358</v>
      </c>
      <c r="C23">
        <v>1983</v>
      </c>
      <c r="D23" t="s">
        <v>1336</v>
      </c>
      <c r="E23" t="s">
        <v>1344</v>
      </c>
      <c r="G23">
        <v>21</v>
      </c>
      <c r="H23">
        <v>45</v>
      </c>
      <c r="I23" s="16">
        <f t="shared" si="0"/>
        <v>62.222222222222221</v>
      </c>
      <c r="J23" s="16"/>
      <c r="K23" s="16">
        <f t="shared" si="1"/>
        <v>1306.6666666666667</v>
      </c>
    </row>
    <row r="24" spans="1:11" x14ac:dyDescent="0.25">
      <c r="A24">
        <v>19</v>
      </c>
      <c r="B24" s="25" t="s">
        <v>855</v>
      </c>
      <c r="C24">
        <v>1988</v>
      </c>
      <c r="D24" t="s">
        <v>1359</v>
      </c>
      <c r="E24" t="s">
        <v>1360</v>
      </c>
      <c r="G24">
        <v>21</v>
      </c>
      <c r="H24">
        <v>45</v>
      </c>
      <c r="I24" s="16">
        <f t="shared" si="0"/>
        <v>60</v>
      </c>
      <c r="J24" s="16"/>
      <c r="K24" s="16">
        <f t="shared" si="1"/>
        <v>1260</v>
      </c>
    </row>
    <row r="25" spans="1:11" x14ac:dyDescent="0.25">
      <c r="A25">
        <v>20</v>
      </c>
      <c r="B25" s="25" t="s">
        <v>872</v>
      </c>
      <c r="C25">
        <v>1986</v>
      </c>
      <c r="D25" t="s">
        <v>1352</v>
      </c>
      <c r="E25" t="s">
        <v>1361</v>
      </c>
      <c r="G25">
        <v>21</v>
      </c>
      <c r="H25">
        <v>45</v>
      </c>
      <c r="I25" s="16">
        <f t="shared" si="0"/>
        <v>57.777777777777779</v>
      </c>
      <c r="J25" s="16"/>
      <c r="K25" s="16">
        <f t="shared" si="1"/>
        <v>1213.3333333333333</v>
      </c>
    </row>
    <row r="26" spans="1:11" x14ac:dyDescent="0.25">
      <c r="A26">
        <v>21</v>
      </c>
      <c r="B26" s="25" t="s">
        <v>852</v>
      </c>
      <c r="C26">
        <v>1988</v>
      </c>
      <c r="D26" t="s">
        <v>1336</v>
      </c>
      <c r="E26" t="s">
        <v>1344</v>
      </c>
      <c r="G26">
        <v>21</v>
      </c>
      <c r="H26">
        <v>45</v>
      </c>
      <c r="I26" s="16">
        <f t="shared" si="0"/>
        <v>55.555555555555557</v>
      </c>
      <c r="J26" s="16"/>
      <c r="K26" s="16">
        <f t="shared" si="1"/>
        <v>1166.6666666666667</v>
      </c>
    </row>
    <row r="27" spans="1:11" x14ac:dyDescent="0.25">
      <c r="A27">
        <v>22</v>
      </c>
      <c r="B27" s="25" t="s">
        <v>1362</v>
      </c>
      <c r="C27">
        <v>1986</v>
      </c>
      <c r="D27" t="s">
        <v>1336</v>
      </c>
      <c r="E27" t="s">
        <v>1346</v>
      </c>
      <c r="G27">
        <v>21</v>
      </c>
      <c r="H27">
        <v>45</v>
      </c>
      <c r="I27" s="16">
        <f t="shared" si="0"/>
        <v>53.333333333333336</v>
      </c>
      <c r="J27" s="16"/>
      <c r="K27" s="16">
        <f t="shared" si="1"/>
        <v>1120</v>
      </c>
    </row>
    <row r="28" spans="1:11" x14ac:dyDescent="0.25">
      <c r="A28">
        <v>23</v>
      </c>
      <c r="B28" s="25" t="s">
        <v>1363</v>
      </c>
      <c r="C28">
        <v>1980</v>
      </c>
      <c r="D28" t="s">
        <v>1336</v>
      </c>
      <c r="E28" t="s">
        <v>1346</v>
      </c>
      <c r="G28">
        <v>21</v>
      </c>
      <c r="H28">
        <v>45</v>
      </c>
      <c r="I28" s="16">
        <f t="shared" si="0"/>
        <v>51.111111111111114</v>
      </c>
      <c r="J28" s="16"/>
      <c r="K28" s="16">
        <f t="shared" si="1"/>
        <v>1073.3333333333335</v>
      </c>
    </row>
    <row r="29" spans="1:11" x14ac:dyDescent="0.25">
      <c r="A29">
        <v>24</v>
      </c>
      <c r="B29" s="25" t="s">
        <v>1364</v>
      </c>
      <c r="C29">
        <v>1974</v>
      </c>
      <c r="D29" t="s">
        <v>1336</v>
      </c>
      <c r="E29" t="s">
        <v>1346</v>
      </c>
      <c r="G29">
        <v>21</v>
      </c>
      <c r="H29">
        <v>45</v>
      </c>
      <c r="I29" s="16">
        <f t="shared" si="0"/>
        <v>48.888888888888893</v>
      </c>
      <c r="J29" s="16"/>
      <c r="K29" s="16">
        <f t="shared" si="1"/>
        <v>1026.6666666666667</v>
      </c>
    </row>
    <row r="30" spans="1:11" x14ac:dyDescent="0.25">
      <c r="A30">
        <v>25</v>
      </c>
      <c r="B30" s="25" t="s">
        <v>1365</v>
      </c>
      <c r="C30">
        <v>1978</v>
      </c>
      <c r="D30" t="s">
        <v>1336</v>
      </c>
      <c r="E30" t="s">
        <v>1344</v>
      </c>
      <c r="G30">
        <v>21</v>
      </c>
      <c r="H30">
        <v>45</v>
      </c>
      <c r="I30" s="16">
        <f t="shared" si="0"/>
        <v>46.666666666666664</v>
      </c>
      <c r="J30" s="16"/>
      <c r="K30" s="16">
        <f t="shared" si="1"/>
        <v>980</v>
      </c>
    </row>
    <row r="31" spans="1:11" x14ac:dyDescent="0.25">
      <c r="A31">
        <v>26</v>
      </c>
      <c r="B31" s="25" t="s">
        <v>818</v>
      </c>
      <c r="C31">
        <v>1987</v>
      </c>
      <c r="D31" t="s">
        <v>1352</v>
      </c>
      <c r="E31" t="s">
        <v>1353</v>
      </c>
      <c r="G31">
        <v>21</v>
      </c>
      <c r="H31">
        <v>45</v>
      </c>
      <c r="I31" s="16">
        <f t="shared" si="0"/>
        <v>44.444444444444443</v>
      </c>
      <c r="J31" s="16"/>
      <c r="K31" s="16">
        <f t="shared" si="1"/>
        <v>933.33333333333326</v>
      </c>
    </row>
    <row r="32" spans="1:11" x14ac:dyDescent="0.25">
      <c r="A32">
        <v>27</v>
      </c>
      <c r="B32" s="25" t="s">
        <v>854</v>
      </c>
      <c r="C32">
        <v>1983</v>
      </c>
      <c r="D32" t="s">
        <v>1336</v>
      </c>
      <c r="E32" t="s">
        <v>1344</v>
      </c>
      <c r="G32">
        <v>21</v>
      </c>
      <c r="H32">
        <v>45</v>
      </c>
      <c r="I32" s="16">
        <f t="shared" si="0"/>
        <v>42.222222222222229</v>
      </c>
      <c r="J32" s="16"/>
      <c r="K32" s="16">
        <f t="shared" si="1"/>
        <v>886.66666666666674</v>
      </c>
    </row>
    <row r="33" spans="1:11" x14ac:dyDescent="0.25">
      <c r="A33">
        <v>28</v>
      </c>
      <c r="B33" s="25" t="s">
        <v>878</v>
      </c>
      <c r="C33">
        <v>1973</v>
      </c>
      <c r="D33" t="s">
        <v>1352</v>
      </c>
      <c r="E33" t="s">
        <v>1354</v>
      </c>
      <c r="G33">
        <v>21</v>
      </c>
      <c r="H33">
        <v>45</v>
      </c>
      <c r="I33" s="16">
        <f t="shared" si="0"/>
        <v>40</v>
      </c>
      <c r="J33" s="16"/>
      <c r="K33" s="16">
        <f t="shared" si="1"/>
        <v>840</v>
      </c>
    </row>
    <row r="34" spans="1:11" x14ac:dyDescent="0.25">
      <c r="A34">
        <v>29</v>
      </c>
      <c r="B34" s="25" t="s">
        <v>1366</v>
      </c>
      <c r="C34">
        <v>1973</v>
      </c>
      <c r="D34" t="s">
        <v>1336</v>
      </c>
      <c r="E34" t="s">
        <v>1367</v>
      </c>
      <c r="G34">
        <v>21</v>
      </c>
      <c r="H34">
        <v>45</v>
      </c>
      <c r="I34" s="16">
        <f t="shared" si="0"/>
        <v>37.777777777777779</v>
      </c>
      <c r="J34" s="16"/>
      <c r="K34" s="16">
        <f t="shared" si="1"/>
        <v>793.33333333333337</v>
      </c>
    </row>
    <row r="35" spans="1:11" x14ac:dyDescent="0.25">
      <c r="A35">
        <v>30</v>
      </c>
      <c r="B35" s="25" t="s">
        <v>1368</v>
      </c>
      <c r="C35">
        <v>1985</v>
      </c>
      <c r="D35" t="s">
        <v>1352</v>
      </c>
      <c r="E35" t="s">
        <v>1369</v>
      </c>
      <c r="G35">
        <v>21</v>
      </c>
      <c r="H35">
        <v>45</v>
      </c>
      <c r="I35" s="16">
        <f t="shared" si="0"/>
        <v>35.555555555555557</v>
      </c>
      <c r="J35" s="16"/>
      <c r="K35" s="16">
        <f t="shared" si="1"/>
        <v>746.66666666666674</v>
      </c>
    </row>
    <row r="36" spans="1:11" x14ac:dyDescent="0.25">
      <c r="A36">
        <v>31</v>
      </c>
      <c r="B36" s="25" t="s">
        <v>1370</v>
      </c>
      <c r="C36">
        <v>1975</v>
      </c>
      <c r="D36" t="s">
        <v>1352</v>
      </c>
      <c r="E36" t="s">
        <v>1369</v>
      </c>
      <c r="G36">
        <v>21</v>
      </c>
      <c r="H36">
        <v>45</v>
      </c>
      <c r="I36" s="16">
        <f t="shared" si="0"/>
        <v>33.333333333333343</v>
      </c>
      <c r="J36" s="16"/>
      <c r="K36" s="16">
        <f t="shared" si="1"/>
        <v>700.00000000000023</v>
      </c>
    </row>
    <row r="37" spans="1:11" x14ac:dyDescent="0.25">
      <c r="A37">
        <v>32</v>
      </c>
      <c r="B37" s="25" t="s">
        <v>1371</v>
      </c>
      <c r="C37">
        <v>1983</v>
      </c>
      <c r="D37" t="s">
        <v>1336</v>
      </c>
      <c r="E37" t="s">
        <v>1372</v>
      </c>
      <c r="G37">
        <v>21</v>
      </c>
      <c r="H37">
        <v>45</v>
      </c>
      <c r="I37" s="16">
        <f t="shared" si="0"/>
        <v>31.111111111111114</v>
      </c>
      <c r="J37" s="16"/>
      <c r="K37" s="16">
        <f t="shared" si="1"/>
        <v>653.33333333333337</v>
      </c>
    </row>
    <row r="38" spans="1:11" x14ac:dyDescent="0.25">
      <c r="A38">
        <v>33</v>
      </c>
      <c r="B38" s="25" t="s">
        <v>1373</v>
      </c>
      <c r="C38">
        <v>1986</v>
      </c>
      <c r="D38" t="s">
        <v>1352</v>
      </c>
      <c r="E38" t="s">
        <v>1374</v>
      </c>
      <c r="G38">
        <v>21</v>
      </c>
      <c r="H38">
        <v>45</v>
      </c>
      <c r="I38" s="16">
        <f t="shared" si="0"/>
        <v>28.888888888888886</v>
      </c>
      <c r="J38" s="16"/>
      <c r="K38" s="16">
        <f t="shared" si="1"/>
        <v>606.66666666666663</v>
      </c>
    </row>
    <row r="39" spans="1:11" x14ac:dyDescent="0.25">
      <c r="A39">
        <v>34</v>
      </c>
      <c r="B39" s="25" t="s">
        <v>1375</v>
      </c>
      <c r="C39">
        <v>1998</v>
      </c>
      <c r="D39" t="s">
        <v>1352</v>
      </c>
      <c r="E39" t="s">
        <v>1361</v>
      </c>
      <c r="G39">
        <v>21</v>
      </c>
      <c r="H39">
        <v>45</v>
      </c>
      <c r="I39" s="16">
        <f t="shared" si="0"/>
        <v>26.666666666666671</v>
      </c>
      <c r="J39" s="16"/>
      <c r="K39" s="16">
        <f t="shared" si="1"/>
        <v>560.00000000000011</v>
      </c>
    </row>
    <row r="40" spans="1:11" x14ac:dyDescent="0.25">
      <c r="A40">
        <v>35</v>
      </c>
      <c r="B40" s="25" t="s">
        <v>1376</v>
      </c>
      <c r="C40">
        <v>1969</v>
      </c>
      <c r="D40" t="s">
        <v>1352</v>
      </c>
      <c r="E40" t="s">
        <v>1353</v>
      </c>
      <c r="G40">
        <v>21</v>
      </c>
      <c r="H40">
        <v>45</v>
      </c>
      <c r="I40" s="16">
        <f t="shared" si="0"/>
        <v>24.444444444444443</v>
      </c>
      <c r="J40" s="16"/>
      <c r="K40" s="16">
        <f t="shared" si="1"/>
        <v>513.33333333333326</v>
      </c>
    </row>
    <row r="41" spans="1:11" x14ac:dyDescent="0.25">
      <c r="A41">
        <v>36</v>
      </c>
      <c r="B41" s="25" t="s">
        <v>900</v>
      </c>
      <c r="C41">
        <v>1977</v>
      </c>
      <c r="D41" t="s">
        <v>1352</v>
      </c>
      <c r="E41" t="s">
        <v>1377</v>
      </c>
      <c r="G41">
        <v>21</v>
      </c>
      <c r="H41">
        <v>45</v>
      </c>
      <c r="I41" s="16">
        <f t="shared" si="0"/>
        <v>22.222222222222214</v>
      </c>
      <c r="J41" s="16"/>
      <c r="K41" s="16">
        <f t="shared" si="1"/>
        <v>466.66666666666652</v>
      </c>
    </row>
    <row r="42" spans="1:11" x14ac:dyDescent="0.25">
      <c r="A42">
        <v>37</v>
      </c>
      <c r="B42" s="25" t="s">
        <v>1378</v>
      </c>
      <c r="C42">
        <v>1979</v>
      </c>
      <c r="D42" t="s">
        <v>1336</v>
      </c>
      <c r="E42" t="s">
        <v>1346</v>
      </c>
      <c r="G42">
        <v>21</v>
      </c>
      <c r="H42">
        <v>45</v>
      </c>
      <c r="I42" s="16">
        <f t="shared" si="0"/>
        <v>20</v>
      </c>
      <c r="J42" s="16"/>
      <c r="K42" s="16">
        <f t="shared" si="1"/>
        <v>420</v>
      </c>
    </row>
    <row r="43" spans="1:11" x14ac:dyDescent="0.25">
      <c r="A43">
        <v>38</v>
      </c>
      <c r="B43" s="25" t="s">
        <v>1379</v>
      </c>
      <c r="C43">
        <v>1975</v>
      </c>
      <c r="D43" t="s">
        <v>1336</v>
      </c>
      <c r="E43" t="s">
        <v>1339</v>
      </c>
      <c r="G43">
        <v>21</v>
      </c>
      <c r="H43">
        <v>45</v>
      </c>
      <c r="I43" s="16">
        <f t="shared" si="0"/>
        <v>17.777777777777786</v>
      </c>
      <c r="J43" s="16"/>
      <c r="K43" s="16">
        <f t="shared" si="1"/>
        <v>373.33333333333348</v>
      </c>
    </row>
    <row r="44" spans="1:11" x14ac:dyDescent="0.25">
      <c r="A44">
        <v>39</v>
      </c>
      <c r="B44" s="25" t="s">
        <v>1380</v>
      </c>
      <c r="C44">
        <v>1984</v>
      </c>
      <c r="D44" t="s">
        <v>1359</v>
      </c>
      <c r="E44" t="s">
        <v>1381</v>
      </c>
      <c r="G44">
        <v>21</v>
      </c>
      <c r="H44">
        <v>45</v>
      </c>
      <c r="I44" s="16">
        <f t="shared" si="0"/>
        <v>15.555555555555557</v>
      </c>
      <c r="J44" s="16"/>
      <c r="K44" s="16">
        <f t="shared" si="1"/>
        <v>326.66666666666669</v>
      </c>
    </row>
    <row r="45" spans="1:11" x14ac:dyDescent="0.25">
      <c r="A45">
        <v>40</v>
      </c>
      <c r="B45" s="25" t="s">
        <v>1382</v>
      </c>
      <c r="C45">
        <v>1971</v>
      </c>
      <c r="D45" t="s">
        <v>1336</v>
      </c>
      <c r="E45" t="s">
        <v>1346</v>
      </c>
      <c r="G45">
        <v>21</v>
      </c>
      <c r="H45">
        <v>45</v>
      </c>
      <c r="I45" s="16">
        <f t="shared" si="0"/>
        <v>13.333333333333329</v>
      </c>
      <c r="J45" s="16"/>
      <c r="K45" s="16">
        <f t="shared" si="1"/>
        <v>279.99999999999989</v>
      </c>
    </row>
    <row r="46" spans="1:11" x14ac:dyDescent="0.25">
      <c r="A46">
        <v>41</v>
      </c>
      <c r="B46" s="25" t="s">
        <v>1383</v>
      </c>
      <c r="C46">
        <v>1960</v>
      </c>
      <c r="D46" t="s">
        <v>1336</v>
      </c>
      <c r="E46" t="s">
        <v>1367</v>
      </c>
      <c r="G46">
        <v>21</v>
      </c>
      <c r="H46">
        <v>45</v>
      </c>
      <c r="I46" s="16">
        <f t="shared" si="0"/>
        <v>11.111111111111114</v>
      </c>
      <c r="J46" s="16"/>
      <c r="K46" s="16">
        <f t="shared" si="1"/>
        <v>233.3333333333334</v>
      </c>
    </row>
    <row r="47" spans="1:11" x14ac:dyDescent="0.25">
      <c r="A47">
        <v>42</v>
      </c>
      <c r="B47" s="25" t="s">
        <v>1384</v>
      </c>
      <c r="C47">
        <v>1991</v>
      </c>
      <c r="D47" t="s">
        <v>1336</v>
      </c>
      <c r="E47" t="s">
        <v>1385</v>
      </c>
      <c r="G47">
        <v>21</v>
      </c>
      <c r="H47">
        <v>45</v>
      </c>
      <c r="I47" s="16">
        <f t="shared" si="0"/>
        <v>8.8888888888888857</v>
      </c>
      <c r="J47" s="16"/>
      <c r="K47" s="16">
        <f t="shared" si="1"/>
        <v>186.6666666666666</v>
      </c>
    </row>
    <row r="48" spans="1:11" x14ac:dyDescent="0.25">
      <c r="A48">
        <v>43</v>
      </c>
      <c r="B48" s="25" t="s">
        <v>1386</v>
      </c>
      <c r="C48">
        <v>1981</v>
      </c>
      <c r="D48" t="s">
        <v>1336</v>
      </c>
      <c r="E48" t="s">
        <v>1346</v>
      </c>
      <c r="G48">
        <v>21</v>
      </c>
      <c r="H48">
        <v>45</v>
      </c>
      <c r="I48" s="16">
        <f t="shared" si="0"/>
        <v>6.6666666666666714</v>
      </c>
      <c r="J48" s="16"/>
      <c r="K48" s="16">
        <f t="shared" si="1"/>
        <v>140.00000000000011</v>
      </c>
    </row>
    <row r="49" spans="1:11" x14ac:dyDescent="0.25">
      <c r="A49">
        <v>44</v>
      </c>
      <c r="B49" s="25" t="s">
        <v>1387</v>
      </c>
      <c r="C49">
        <v>1988</v>
      </c>
      <c r="D49" t="s">
        <v>1336</v>
      </c>
      <c r="E49" t="s">
        <v>1372</v>
      </c>
      <c r="G49">
        <v>21</v>
      </c>
      <c r="H49">
        <v>45</v>
      </c>
      <c r="I49" s="16">
        <f t="shared" si="0"/>
        <v>4.4444444444444429</v>
      </c>
      <c r="J49" s="16"/>
      <c r="K49" s="16">
        <f t="shared" si="1"/>
        <v>93.3333333333333</v>
      </c>
    </row>
    <row r="50" spans="1:11" x14ac:dyDescent="0.25">
      <c r="A50">
        <v>45</v>
      </c>
      <c r="B50" s="25" t="s">
        <v>1388</v>
      </c>
      <c r="C50">
        <v>1990</v>
      </c>
      <c r="D50" t="s">
        <v>1359</v>
      </c>
      <c r="E50" t="s">
        <v>1381</v>
      </c>
      <c r="G50">
        <v>21</v>
      </c>
      <c r="H50">
        <v>45</v>
      </c>
      <c r="I50" s="16">
        <f t="shared" si="0"/>
        <v>2.2222222222222285</v>
      </c>
      <c r="J50" s="16"/>
      <c r="K50" s="16">
        <f t="shared" si="1"/>
        <v>46.666666666666799</v>
      </c>
    </row>
    <row r="51" spans="1:11" x14ac:dyDescent="0.25">
      <c r="J51" s="16"/>
    </row>
    <row r="53" spans="1:11" x14ac:dyDescent="0.25">
      <c r="A53">
        <v>1</v>
      </c>
      <c r="B53" s="25" t="s">
        <v>927</v>
      </c>
      <c r="C53">
        <v>1993</v>
      </c>
      <c r="D53" t="s">
        <v>1336</v>
      </c>
      <c r="E53" t="s">
        <v>1344</v>
      </c>
      <c r="G53">
        <v>21</v>
      </c>
      <c r="H53">
        <v>16</v>
      </c>
      <c r="I53" s="16">
        <f>100-((A53-1)/H53)*100</f>
        <v>100</v>
      </c>
      <c r="K53" s="16">
        <f>I53*G53</f>
        <v>2100</v>
      </c>
    </row>
    <row r="54" spans="1:11" x14ac:dyDescent="0.25">
      <c r="A54">
        <v>2</v>
      </c>
      <c r="B54" s="25" t="s">
        <v>1389</v>
      </c>
      <c r="C54">
        <v>1980</v>
      </c>
      <c r="D54" t="s">
        <v>1352</v>
      </c>
      <c r="E54" t="s">
        <v>1390</v>
      </c>
      <c r="G54">
        <v>21</v>
      </c>
      <c r="H54">
        <v>16</v>
      </c>
      <c r="I54" s="16">
        <f t="shared" ref="I54:I68" si="2">100-((A54-1)/H54)*100</f>
        <v>93.75</v>
      </c>
      <c r="K54" s="16">
        <f t="shared" ref="K54:K68" si="3">I54*G54</f>
        <v>1968.75</v>
      </c>
    </row>
    <row r="55" spans="1:11" x14ac:dyDescent="0.25">
      <c r="A55">
        <v>3</v>
      </c>
      <c r="B55" s="25" t="s">
        <v>1391</v>
      </c>
      <c r="C55">
        <v>1986</v>
      </c>
      <c r="D55" t="s">
        <v>1336</v>
      </c>
      <c r="E55" t="s">
        <v>1372</v>
      </c>
      <c r="G55">
        <v>21</v>
      </c>
      <c r="H55">
        <v>16</v>
      </c>
      <c r="I55" s="16">
        <f t="shared" si="2"/>
        <v>87.5</v>
      </c>
      <c r="K55" s="16">
        <f t="shared" si="3"/>
        <v>1837.5</v>
      </c>
    </row>
    <row r="56" spans="1:11" x14ac:dyDescent="0.25">
      <c r="A56">
        <v>4</v>
      </c>
      <c r="B56" s="25" t="s">
        <v>1392</v>
      </c>
      <c r="C56">
        <v>1983</v>
      </c>
      <c r="D56" t="s">
        <v>1352</v>
      </c>
      <c r="E56" t="s">
        <v>1393</v>
      </c>
      <c r="G56">
        <v>21</v>
      </c>
      <c r="H56">
        <v>16</v>
      </c>
      <c r="I56" s="16">
        <f t="shared" si="2"/>
        <v>81.25</v>
      </c>
      <c r="K56" s="16">
        <f t="shared" si="3"/>
        <v>1706.25</v>
      </c>
    </row>
    <row r="57" spans="1:11" x14ac:dyDescent="0.25">
      <c r="A57">
        <v>5</v>
      </c>
      <c r="B57" s="25" t="s">
        <v>967</v>
      </c>
      <c r="C57">
        <v>1997</v>
      </c>
      <c r="D57" t="s">
        <v>1336</v>
      </c>
      <c r="E57" t="s">
        <v>1344</v>
      </c>
      <c r="G57">
        <v>21</v>
      </c>
      <c r="H57">
        <v>16</v>
      </c>
      <c r="I57" s="16">
        <f t="shared" si="2"/>
        <v>75</v>
      </c>
      <c r="K57" s="16">
        <f t="shared" si="3"/>
        <v>1575</v>
      </c>
    </row>
    <row r="58" spans="1:11" x14ac:dyDescent="0.25">
      <c r="A58">
        <v>6</v>
      </c>
      <c r="B58" s="25" t="s">
        <v>1394</v>
      </c>
      <c r="C58">
        <v>1985</v>
      </c>
      <c r="D58" t="s">
        <v>1352</v>
      </c>
      <c r="E58" t="s">
        <v>1374</v>
      </c>
      <c r="G58">
        <v>21</v>
      </c>
      <c r="H58">
        <v>16</v>
      </c>
      <c r="I58" s="16">
        <f t="shared" si="2"/>
        <v>68.75</v>
      </c>
      <c r="K58" s="16">
        <f t="shared" si="3"/>
        <v>1443.75</v>
      </c>
    </row>
    <row r="59" spans="1:11" x14ac:dyDescent="0.25">
      <c r="A59">
        <v>7</v>
      </c>
      <c r="B59" s="25" t="s">
        <v>1395</v>
      </c>
      <c r="C59">
        <v>1986</v>
      </c>
      <c r="D59" t="s">
        <v>1352</v>
      </c>
      <c r="E59" t="s">
        <v>1354</v>
      </c>
      <c r="G59">
        <v>21</v>
      </c>
      <c r="H59">
        <v>16</v>
      </c>
      <c r="I59" s="16">
        <f t="shared" si="2"/>
        <v>62.5</v>
      </c>
      <c r="K59" s="16">
        <f t="shared" si="3"/>
        <v>1312.5</v>
      </c>
    </row>
    <row r="60" spans="1:11" x14ac:dyDescent="0.25">
      <c r="A60">
        <v>8</v>
      </c>
      <c r="B60" s="25" t="s">
        <v>933</v>
      </c>
      <c r="C60">
        <v>1989</v>
      </c>
      <c r="D60" t="s">
        <v>1336</v>
      </c>
      <c r="E60" t="s">
        <v>1344</v>
      </c>
      <c r="G60">
        <v>21</v>
      </c>
      <c r="H60">
        <v>16</v>
      </c>
      <c r="I60" s="16">
        <f t="shared" si="2"/>
        <v>56.25</v>
      </c>
      <c r="K60" s="16">
        <f t="shared" si="3"/>
        <v>1181.25</v>
      </c>
    </row>
    <row r="61" spans="1:11" x14ac:dyDescent="0.25">
      <c r="A61">
        <v>9</v>
      </c>
      <c r="B61" s="25" t="s">
        <v>1396</v>
      </c>
      <c r="C61">
        <v>1982</v>
      </c>
      <c r="D61" t="s">
        <v>1336</v>
      </c>
      <c r="E61" t="s">
        <v>1372</v>
      </c>
      <c r="G61">
        <v>21</v>
      </c>
      <c r="H61">
        <v>16</v>
      </c>
      <c r="I61" s="16">
        <f t="shared" si="2"/>
        <v>50</v>
      </c>
      <c r="K61" s="16">
        <f t="shared" si="3"/>
        <v>1050</v>
      </c>
    </row>
    <row r="62" spans="1:11" x14ac:dyDescent="0.25">
      <c r="A62">
        <v>10</v>
      </c>
      <c r="B62" s="25" t="s">
        <v>1397</v>
      </c>
      <c r="C62">
        <v>1990</v>
      </c>
      <c r="D62" t="s">
        <v>1352</v>
      </c>
      <c r="E62" t="s">
        <v>1361</v>
      </c>
      <c r="G62">
        <v>21</v>
      </c>
      <c r="H62">
        <v>16</v>
      </c>
      <c r="I62" s="16">
        <f t="shared" si="2"/>
        <v>43.75</v>
      </c>
      <c r="K62" s="16">
        <f t="shared" si="3"/>
        <v>918.75</v>
      </c>
    </row>
    <row r="63" spans="1:11" x14ac:dyDescent="0.25">
      <c r="A63">
        <v>11</v>
      </c>
      <c r="B63" s="25" t="s">
        <v>1398</v>
      </c>
      <c r="C63">
        <v>1981</v>
      </c>
      <c r="D63" t="s">
        <v>1336</v>
      </c>
      <c r="E63" t="s">
        <v>1372</v>
      </c>
      <c r="G63">
        <v>21</v>
      </c>
      <c r="H63">
        <v>16</v>
      </c>
      <c r="I63" s="16">
        <f t="shared" si="2"/>
        <v>37.5</v>
      </c>
      <c r="K63" s="16">
        <f t="shared" si="3"/>
        <v>787.5</v>
      </c>
    </row>
    <row r="64" spans="1:11" x14ac:dyDescent="0.25">
      <c r="A64">
        <v>12</v>
      </c>
      <c r="B64" s="25" t="s">
        <v>1399</v>
      </c>
      <c r="C64">
        <v>1989</v>
      </c>
      <c r="D64" t="s">
        <v>1336</v>
      </c>
      <c r="E64" t="s">
        <v>1372</v>
      </c>
      <c r="G64">
        <v>21</v>
      </c>
      <c r="H64">
        <v>16</v>
      </c>
      <c r="I64" s="16">
        <f t="shared" si="2"/>
        <v>31.25</v>
      </c>
      <c r="K64" s="16">
        <f t="shared" si="3"/>
        <v>656.25</v>
      </c>
    </row>
    <row r="65" spans="1:11" x14ac:dyDescent="0.25">
      <c r="A65">
        <v>13</v>
      </c>
      <c r="B65" s="25" t="s">
        <v>1400</v>
      </c>
      <c r="C65">
        <v>1990</v>
      </c>
      <c r="D65" t="s">
        <v>1352</v>
      </c>
      <c r="E65" t="s">
        <v>1369</v>
      </c>
      <c r="G65">
        <v>21</v>
      </c>
      <c r="H65">
        <v>16</v>
      </c>
      <c r="I65" s="16">
        <f t="shared" si="2"/>
        <v>25</v>
      </c>
      <c r="K65" s="16">
        <f t="shared" si="3"/>
        <v>525</v>
      </c>
    </row>
    <row r="66" spans="1:11" x14ac:dyDescent="0.25">
      <c r="A66">
        <v>14</v>
      </c>
      <c r="B66" s="25" t="s">
        <v>1401</v>
      </c>
      <c r="C66">
        <v>1968</v>
      </c>
      <c r="D66" t="s">
        <v>1336</v>
      </c>
      <c r="E66" t="s">
        <v>1402</v>
      </c>
      <c r="G66">
        <v>21</v>
      </c>
      <c r="H66">
        <v>16</v>
      </c>
      <c r="I66" s="16">
        <f t="shared" si="2"/>
        <v>18.75</v>
      </c>
      <c r="K66" s="16">
        <f t="shared" si="3"/>
        <v>393.75</v>
      </c>
    </row>
    <row r="67" spans="1:11" x14ac:dyDescent="0.25">
      <c r="A67">
        <v>15</v>
      </c>
      <c r="B67" s="25" t="s">
        <v>1403</v>
      </c>
      <c r="C67">
        <v>1990</v>
      </c>
      <c r="D67" t="s">
        <v>1359</v>
      </c>
      <c r="E67" t="s">
        <v>1381</v>
      </c>
      <c r="G67">
        <v>21</v>
      </c>
      <c r="H67">
        <v>16</v>
      </c>
      <c r="I67" s="16">
        <f t="shared" si="2"/>
        <v>12.5</v>
      </c>
      <c r="K67" s="16">
        <f t="shared" si="3"/>
        <v>262.5</v>
      </c>
    </row>
    <row r="68" spans="1:11" x14ac:dyDescent="0.25">
      <c r="A68">
        <v>16</v>
      </c>
      <c r="B68" s="25" t="s">
        <v>1404</v>
      </c>
      <c r="C68">
        <v>1991</v>
      </c>
      <c r="D68" t="s">
        <v>1352</v>
      </c>
      <c r="E68" t="s">
        <v>1374</v>
      </c>
      <c r="G68">
        <v>21</v>
      </c>
      <c r="H68">
        <v>16</v>
      </c>
      <c r="I68" s="16">
        <f t="shared" si="2"/>
        <v>6.25</v>
      </c>
      <c r="K68" s="16">
        <f t="shared" si="3"/>
        <v>131.25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F1" sqref="F1:F3"/>
    </sheetView>
  </sheetViews>
  <sheetFormatPr defaultRowHeight="15" x14ac:dyDescent="0.25"/>
  <cols>
    <col min="2" max="2" width="36.28515625" bestFit="1" customWidth="1"/>
    <col min="3" max="3" width="7.5703125" customWidth="1"/>
    <col min="4" max="4" width="19.7109375" bestFit="1" customWidth="1"/>
    <col min="5" max="5" width="19.140625" bestFit="1" customWidth="1"/>
    <col min="8" max="8" width="10.140625" style="16" customWidth="1"/>
    <col min="10" max="10" width="9.140625" style="16"/>
    <col min="15" max="15" width="36.28515625" bestFit="1" customWidth="1"/>
    <col min="18" max="20" width="9.140625" style="16"/>
  </cols>
  <sheetData>
    <row r="1" spans="1:10" x14ac:dyDescent="0.25">
      <c r="E1" t="s">
        <v>338</v>
      </c>
      <c r="F1">
        <v>19.600000000000001</v>
      </c>
    </row>
    <row r="2" spans="1:10" x14ac:dyDescent="0.25">
      <c r="E2" t="s">
        <v>339</v>
      </c>
      <c r="F2">
        <v>900</v>
      </c>
    </row>
    <row r="3" spans="1:10" x14ac:dyDescent="0.25">
      <c r="E3" t="s">
        <v>340</v>
      </c>
      <c r="F3">
        <f>F1+F2/100</f>
        <v>28.6</v>
      </c>
    </row>
    <row r="4" spans="1:10" x14ac:dyDescent="0.25">
      <c r="C4" s="2"/>
    </row>
    <row r="6" spans="1:10" x14ac:dyDescent="0.25">
      <c r="A6">
        <v>1</v>
      </c>
      <c r="B6" t="s">
        <v>799</v>
      </c>
      <c r="C6">
        <v>1982</v>
      </c>
      <c r="D6" t="s">
        <v>2</v>
      </c>
      <c r="F6">
        <v>28.6</v>
      </c>
      <c r="G6">
        <v>36</v>
      </c>
      <c r="H6" s="16">
        <f t="shared" ref="H6:H41" si="0">100-((A6-1)/G6)*100</f>
        <v>100</v>
      </c>
      <c r="I6" s="16"/>
      <c r="J6" s="16">
        <f>H6*F6</f>
        <v>2860</v>
      </c>
    </row>
    <row r="7" spans="1:10" x14ac:dyDescent="0.25">
      <c r="A7">
        <v>2</v>
      </c>
      <c r="B7" t="s">
        <v>804</v>
      </c>
      <c r="C7">
        <v>1989</v>
      </c>
      <c r="D7" t="s">
        <v>2</v>
      </c>
      <c r="F7">
        <v>28.6</v>
      </c>
      <c r="G7">
        <v>36</v>
      </c>
      <c r="H7" s="16">
        <f t="shared" si="0"/>
        <v>97.222222222222229</v>
      </c>
      <c r="I7" s="16"/>
      <c r="J7" s="16">
        <f t="shared" ref="J7:J41" si="1">H7*F7</f>
        <v>2780.5555555555557</v>
      </c>
    </row>
    <row r="8" spans="1:10" x14ac:dyDescent="0.25">
      <c r="A8">
        <v>3</v>
      </c>
      <c r="B8" t="s">
        <v>167</v>
      </c>
      <c r="C8">
        <v>1985</v>
      </c>
      <c r="D8" t="s">
        <v>2</v>
      </c>
      <c r="F8">
        <v>28.6</v>
      </c>
      <c r="G8">
        <v>36</v>
      </c>
      <c r="H8" s="16">
        <f t="shared" si="0"/>
        <v>94.444444444444443</v>
      </c>
      <c r="I8" s="16"/>
      <c r="J8" s="16">
        <f t="shared" si="1"/>
        <v>2701.1111111111113</v>
      </c>
    </row>
    <row r="9" spans="1:10" x14ac:dyDescent="0.25">
      <c r="A9">
        <v>4</v>
      </c>
      <c r="B9" t="s">
        <v>1405</v>
      </c>
      <c r="C9">
        <v>1968</v>
      </c>
      <c r="D9" t="s">
        <v>2</v>
      </c>
      <c r="F9">
        <v>28.6</v>
      </c>
      <c r="G9">
        <v>36</v>
      </c>
      <c r="H9" s="16">
        <f t="shared" si="0"/>
        <v>91.666666666666671</v>
      </c>
      <c r="I9" s="16"/>
      <c r="J9" s="16">
        <f t="shared" si="1"/>
        <v>2621.666666666667</v>
      </c>
    </row>
    <row r="10" spans="1:10" x14ac:dyDescent="0.25">
      <c r="A10">
        <v>5</v>
      </c>
      <c r="B10" t="s">
        <v>816</v>
      </c>
      <c r="C10">
        <v>1983</v>
      </c>
      <c r="D10" t="s">
        <v>2</v>
      </c>
      <c r="F10">
        <v>28.6</v>
      </c>
      <c r="G10">
        <v>36</v>
      </c>
      <c r="H10" s="16">
        <f t="shared" si="0"/>
        <v>88.888888888888886</v>
      </c>
      <c r="I10" s="16"/>
      <c r="J10" s="16">
        <f t="shared" si="1"/>
        <v>2542.2222222222222</v>
      </c>
    </row>
    <row r="11" spans="1:10" x14ac:dyDescent="0.25">
      <c r="A11">
        <v>6</v>
      </c>
      <c r="B11" t="s">
        <v>1406</v>
      </c>
      <c r="C11">
        <v>1980</v>
      </c>
      <c r="D11" t="s">
        <v>2</v>
      </c>
      <c r="F11">
        <v>28.6</v>
      </c>
      <c r="G11">
        <v>36</v>
      </c>
      <c r="H11" s="16">
        <f t="shared" si="0"/>
        <v>86.111111111111114</v>
      </c>
      <c r="I11" s="16"/>
      <c r="J11" s="16">
        <f t="shared" si="1"/>
        <v>2462.7777777777778</v>
      </c>
    </row>
    <row r="12" spans="1:10" x14ac:dyDescent="0.25">
      <c r="A12">
        <v>7</v>
      </c>
      <c r="B12" t="s">
        <v>1407</v>
      </c>
      <c r="C12">
        <v>1979</v>
      </c>
      <c r="D12" t="s">
        <v>2</v>
      </c>
      <c r="F12">
        <v>28.6</v>
      </c>
      <c r="G12">
        <v>36</v>
      </c>
      <c r="H12" s="16">
        <f t="shared" si="0"/>
        <v>83.333333333333343</v>
      </c>
      <c r="I12" s="16"/>
      <c r="J12" s="16">
        <f t="shared" si="1"/>
        <v>2383.3333333333339</v>
      </c>
    </row>
    <row r="13" spans="1:10" x14ac:dyDescent="0.25">
      <c r="A13">
        <v>8</v>
      </c>
      <c r="B13" t="s">
        <v>813</v>
      </c>
      <c r="C13">
        <v>1987</v>
      </c>
      <c r="D13" t="s">
        <v>133</v>
      </c>
      <c r="F13">
        <v>28.6</v>
      </c>
      <c r="G13">
        <v>36</v>
      </c>
      <c r="H13" s="16">
        <f t="shared" si="0"/>
        <v>80.555555555555557</v>
      </c>
      <c r="I13" s="16"/>
      <c r="J13" s="16">
        <f t="shared" si="1"/>
        <v>2303.8888888888891</v>
      </c>
    </row>
    <row r="14" spans="1:10" x14ac:dyDescent="0.25">
      <c r="A14">
        <v>9</v>
      </c>
      <c r="B14" t="s">
        <v>1408</v>
      </c>
      <c r="C14">
        <v>1971</v>
      </c>
      <c r="D14" t="s">
        <v>2</v>
      </c>
      <c r="F14">
        <v>28.6</v>
      </c>
      <c r="G14">
        <v>36</v>
      </c>
      <c r="H14" s="16">
        <f t="shared" si="0"/>
        <v>77.777777777777771</v>
      </c>
      <c r="I14" s="16"/>
      <c r="J14" s="16">
        <f t="shared" si="1"/>
        <v>2224.4444444444443</v>
      </c>
    </row>
    <row r="15" spans="1:10" x14ac:dyDescent="0.25">
      <c r="A15">
        <v>10</v>
      </c>
      <c r="B15" t="s">
        <v>1409</v>
      </c>
      <c r="C15">
        <v>1984</v>
      </c>
      <c r="D15" t="s">
        <v>2</v>
      </c>
      <c r="F15">
        <v>28.6</v>
      </c>
      <c r="G15">
        <v>36</v>
      </c>
      <c r="H15" s="16">
        <f t="shared" si="0"/>
        <v>75</v>
      </c>
      <c r="I15" s="16"/>
      <c r="J15" s="16">
        <f t="shared" si="1"/>
        <v>2145</v>
      </c>
    </row>
    <row r="16" spans="1:10" x14ac:dyDescent="0.25">
      <c r="A16">
        <v>11</v>
      </c>
      <c r="B16" t="s">
        <v>1410</v>
      </c>
      <c r="C16">
        <v>1987</v>
      </c>
      <c r="D16" t="s">
        <v>2</v>
      </c>
      <c r="F16">
        <v>28.6</v>
      </c>
      <c r="G16">
        <v>36</v>
      </c>
      <c r="H16" s="16">
        <f t="shared" si="0"/>
        <v>72.222222222222229</v>
      </c>
      <c r="I16" s="16"/>
      <c r="J16" s="16">
        <f t="shared" si="1"/>
        <v>2065.5555555555557</v>
      </c>
    </row>
    <row r="17" spans="1:10" x14ac:dyDescent="0.25">
      <c r="A17">
        <v>12</v>
      </c>
      <c r="B17" t="s">
        <v>1411</v>
      </c>
      <c r="C17">
        <v>1988</v>
      </c>
      <c r="D17" t="s">
        <v>2</v>
      </c>
      <c r="F17">
        <v>28.6</v>
      </c>
      <c r="G17">
        <v>36</v>
      </c>
      <c r="H17" s="16">
        <f t="shared" si="0"/>
        <v>69.444444444444443</v>
      </c>
      <c r="I17" s="16"/>
      <c r="J17" s="16">
        <f t="shared" si="1"/>
        <v>1986.1111111111111</v>
      </c>
    </row>
    <row r="18" spans="1:10" x14ac:dyDescent="0.25">
      <c r="A18">
        <v>13</v>
      </c>
      <c r="B18" t="s">
        <v>1412</v>
      </c>
      <c r="C18">
        <v>1985</v>
      </c>
      <c r="D18" t="s">
        <v>2</v>
      </c>
      <c r="F18">
        <v>28.6</v>
      </c>
      <c r="G18">
        <v>36</v>
      </c>
      <c r="H18" s="16">
        <f t="shared" si="0"/>
        <v>66.666666666666671</v>
      </c>
      <c r="I18" s="16"/>
      <c r="J18" s="16">
        <f t="shared" si="1"/>
        <v>1906.666666666667</v>
      </c>
    </row>
    <row r="19" spans="1:10" x14ac:dyDescent="0.25">
      <c r="A19">
        <v>14</v>
      </c>
      <c r="B19" t="s">
        <v>1413</v>
      </c>
      <c r="C19">
        <v>1984</v>
      </c>
      <c r="D19" t="s">
        <v>2</v>
      </c>
      <c r="F19">
        <v>28.6</v>
      </c>
      <c r="G19">
        <v>36</v>
      </c>
      <c r="H19" s="16">
        <f t="shared" si="0"/>
        <v>63.888888888888893</v>
      </c>
      <c r="I19" s="16"/>
      <c r="J19" s="16">
        <f t="shared" si="1"/>
        <v>1827.2222222222224</v>
      </c>
    </row>
    <row r="20" spans="1:10" x14ac:dyDescent="0.25">
      <c r="A20">
        <v>15</v>
      </c>
      <c r="B20" t="s">
        <v>1414</v>
      </c>
      <c r="C20">
        <v>1986</v>
      </c>
      <c r="D20" t="s">
        <v>560</v>
      </c>
      <c r="F20">
        <v>28.6</v>
      </c>
      <c r="G20">
        <v>36</v>
      </c>
      <c r="H20" s="16">
        <f t="shared" si="0"/>
        <v>61.111111111111107</v>
      </c>
      <c r="I20" s="16"/>
      <c r="J20" s="16">
        <f t="shared" si="1"/>
        <v>1747.7777777777778</v>
      </c>
    </row>
    <row r="21" spans="1:10" x14ac:dyDescent="0.25">
      <c r="A21">
        <v>16</v>
      </c>
      <c r="B21" t="s">
        <v>845</v>
      </c>
      <c r="C21">
        <v>1984</v>
      </c>
      <c r="D21" t="s">
        <v>2</v>
      </c>
      <c r="F21">
        <v>28.6</v>
      </c>
      <c r="G21">
        <v>36</v>
      </c>
      <c r="H21" s="16">
        <f t="shared" si="0"/>
        <v>58.333333333333329</v>
      </c>
      <c r="I21" s="16"/>
      <c r="J21" s="16">
        <f t="shared" si="1"/>
        <v>1668.3333333333333</v>
      </c>
    </row>
    <row r="22" spans="1:10" x14ac:dyDescent="0.25">
      <c r="A22">
        <v>17</v>
      </c>
      <c r="B22" t="s">
        <v>1415</v>
      </c>
      <c r="C22">
        <v>1987</v>
      </c>
      <c r="D22" t="s">
        <v>2</v>
      </c>
      <c r="F22">
        <v>28.6</v>
      </c>
      <c r="G22">
        <v>36</v>
      </c>
      <c r="H22" s="16">
        <f t="shared" si="0"/>
        <v>55.555555555555557</v>
      </c>
      <c r="I22" s="16"/>
      <c r="J22" s="16">
        <f t="shared" si="1"/>
        <v>1588.8888888888889</v>
      </c>
    </row>
    <row r="23" spans="1:10" x14ac:dyDescent="0.25">
      <c r="A23">
        <v>18</v>
      </c>
      <c r="B23" t="s">
        <v>834</v>
      </c>
      <c r="C23">
        <v>1989</v>
      </c>
      <c r="D23" t="s">
        <v>2</v>
      </c>
      <c r="F23">
        <v>28.6</v>
      </c>
      <c r="G23">
        <v>36</v>
      </c>
      <c r="H23" s="16">
        <f t="shared" si="0"/>
        <v>52.777777777777779</v>
      </c>
      <c r="I23" s="16"/>
      <c r="J23" s="16">
        <f t="shared" si="1"/>
        <v>1509.4444444444446</v>
      </c>
    </row>
    <row r="24" spans="1:10" x14ac:dyDescent="0.25">
      <c r="A24">
        <v>19</v>
      </c>
      <c r="B24" t="s">
        <v>1416</v>
      </c>
      <c r="C24">
        <v>1974</v>
      </c>
      <c r="D24" t="s">
        <v>2</v>
      </c>
      <c r="F24">
        <v>28.6</v>
      </c>
      <c r="G24">
        <v>36</v>
      </c>
      <c r="H24" s="16">
        <f t="shared" si="0"/>
        <v>50</v>
      </c>
      <c r="I24" s="16"/>
      <c r="J24" s="16">
        <f t="shared" si="1"/>
        <v>1430</v>
      </c>
    </row>
    <row r="25" spans="1:10" x14ac:dyDescent="0.25">
      <c r="A25">
        <v>20</v>
      </c>
      <c r="B25" t="s">
        <v>843</v>
      </c>
      <c r="C25">
        <v>1990</v>
      </c>
      <c r="D25" t="s">
        <v>189</v>
      </c>
      <c r="F25">
        <v>28.6</v>
      </c>
      <c r="G25">
        <v>36</v>
      </c>
      <c r="H25" s="16">
        <f t="shared" si="0"/>
        <v>47.222222222222221</v>
      </c>
      <c r="I25" s="16"/>
      <c r="J25" s="16">
        <f t="shared" si="1"/>
        <v>1350.5555555555557</v>
      </c>
    </row>
    <row r="26" spans="1:10" x14ac:dyDescent="0.25">
      <c r="A26">
        <v>21</v>
      </c>
      <c r="B26" t="s">
        <v>158</v>
      </c>
      <c r="C26">
        <v>1981</v>
      </c>
      <c r="D26" t="s">
        <v>2</v>
      </c>
      <c r="F26">
        <v>28.6</v>
      </c>
      <c r="G26">
        <v>36</v>
      </c>
      <c r="H26" s="16">
        <f t="shared" si="0"/>
        <v>44.444444444444443</v>
      </c>
      <c r="I26" s="16"/>
      <c r="J26" s="16">
        <f t="shared" si="1"/>
        <v>1271.1111111111111</v>
      </c>
    </row>
    <row r="27" spans="1:10" x14ac:dyDescent="0.25">
      <c r="A27">
        <v>22</v>
      </c>
      <c r="B27" t="s">
        <v>1417</v>
      </c>
      <c r="C27">
        <v>1978</v>
      </c>
      <c r="D27" t="s">
        <v>2</v>
      </c>
      <c r="F27">
        <v>28.6</v>
      </c>
      <c r="G27">
        <v>36</v>
      </c>
      <c r="H27" s="16">
        <f t="shared" si="0"/>
        <v>41.666666666666664</v>
      </c>
      <c r="I27" s="16"/>
      <c r="J27" s="16">
        <f t="shared" si="1"/>
        <v>1191.6666666666667</v>
      </c>
    </row>
    <row r="28" spans="1:10" x14ac:dyDescent="0.25">
      <c r="A28">
        <v>23</v>
      </c>
      <c r="B28" t="s">
        <v>1418</v>
      </c>
      <c r="C28">
        <v>1981</v>
      </c>
      <c r="D28" t="s">
        <v>133</v>
      </c>
      <c r="F28">
        <v>28.6</v>
      </c>
      <c r="G28">
        <v>36</v>
      </c>
      <c r="H28" s="16">
        <f t="shared" si="0"/>
        <v>38.888888888888886</v>
      </c>
      <c r="I28" s="16"/>
      <c r="J28" s="16">
        <f t="shared" si="1"/>
        <v>1112.2222222222222</v>
      </c>
    </row>
    <row r="29" spans="1:10" x14ac:dyDescent="0.25">
      <c r="A29">
        <v>24</v>
      </c>
      <c r="B29" t="s">
        <v>859</v>
      </c>
      <c r="C29">
        <v>1981</v>
      </c>
      <c r="D29" t="s">
        <v>2</v>
      </c>
      <c r="F29">
        <v>28.6</v>
      </c>
      <c r="G29">
        <v>36</v>
      </c>
      <c r="H29" s="16">
        <f t="shared" si="0"/>
        <v>36.111111111111114</v>
      </c>
      <c r="I29" s="16"/>
      <c r="J29" s="16">
        <f t="shared" si="1"/>
        <v>1032.7777777777778</v>
      </c>
    </row>
    <row r="30" spans="1:10" x14ac:dyDescent="0.25">
      <c r="A30">
        <v>25</v>
      </c>
      <c r="B30" t="s">
        <v>1419</v>
      </c>
      <c r="C30">
        <v>1975</v>
      </c>
      <c r="D30" t="s">
        <v>182</v>
      </c>
      <c r="F30">
        <v>28.6</v>
      </c>
      <c r="G30">
        <v>36</v>
      </c>
      <c r="H30" s="16">
        <f t="shared" si="0"/>
        <v>33.333333333333343</v>
      </c>
      <c r="I30" s="16"/>
      <c r="J30" s="16">
        <f t="shared" si="1"/>
        <v>953.3333333333336</v>
      </c>
    </row>
    <row r="31" spans="1:10" x14ac:dyDescent="0.25">
      <c r="A31">
        <v>26</v>
      </c>
      <c r="B31" t="s">
        <v>884</v>
      </c>
      <c r="C31">
        <v>1974</v>
      </c>
      <c r="D31" t="s">
        <v>2</v>
      </c>
      <c r="F31">
        <v>28.6</v>
      </c>
      <c r="G31">
        <v>36</v>
      </c>
      <c r="H31" s="16">
        <f t="shared" si="0"/>
        <v>30.555555555555557</v>
      </c>
      <c r="I31" s="16"/>
      <c r="J31" s="16">
        <f t="shared" si="1"/>
        <v>873.88888888888903</v>
      </c>
    </row>
    <row r="32" spans="1:10" x14ac:dyDescent="0.25">
      <c r="A32">
        <v>27</v>
      </c>
      <c r="B32" t="s">
        <v>911</v>
      </c>
      <c r="C32">
        <v>1954</v>
      </c>
      <c r="D32" t="s">
        <v>2</v>
      </c>
      <c r="F32">
        <v>28.6</v>
      </c>
      <c r="G32">
        <v>36</v>
      </c>
      <c r="H32" s="16">
        <f t="shared" si="0"/>
        <v>27.777777777777786</v>
      </c>
      <c r="I32" s="16"/>
      <c r="J32" s="16">
        <f t="shared" si="1"/>
        <v>794.44444444444468</v>
      </c>
    </row>
    <row r="33" spans="1:10" x14ac:dyDescent="0.25">
      <c r="A33">
        <v>28</v>
      </c>
      <c r="B33" t="s">
        <v>1423</v>
      </c>
      <c r="C33">
        <v>1988</v>
      </c>
      <c r="D33" t="s">
        <v>2</v>
      </c>
      <c r="F33">
        <v>28.6</v>
      </c>
      <c r="G33">
        <v>36</v>
      </c>
      <c r="H33" s="16">
        <f t="shared" si="0"/>
        <v>25</v>
      </c>
      <c r="I33" s="16"/>
      <c r="J33" s="16">
        <f t="shared" si="1"/>
        <v>715</v>
      </c>
    </row>
    <row r="34" spans="1:10" x14ac:dyDescent="0.25">
      <c r="A34">
        <v>29</v>
      </c>
      <c r="B34" t="s">
        <v>1424</v>
      </c>
      <c r="C34">
        <v>1967</v>
      </c>
      <c r="D34" t="s">
        <v>189</v>
      </c>
      <c r="F34">
        <v>28.6</v>
      </c>
      <c r="G34">
        <v>36</v>
      </c>
      <c r="H34" s="16">
        <f t="shared" si="0"/>
        <v>22.222222222222214</v>
      </c>
      <c r="I34" s="16"/>
      <c r="J34" s="16">
        <f t="shared" si="1"/>
        <v>635.55555555555532</v>
      </c>
    </row>
    <row r="35" spans="1:10" x14ac:dyDescent="0.25">
      <c r="A35">
        <v>30</v>
      </c>
      <c r="B35" t="s">
        <v>864</v>
      </c>
      <c r="C35">
        <v>1986</v>
      </c>
      <c r="D35" t="s">
        <v>2</v>
      </c>
      <c r="F35">
        <v>28.6</v>
      </c>
      <c r="G35">
        <v>36</v>
      </c>
      <c r="H35" s="16">
        <f t="shared" si="0"/>
        <v>19.444444444444443</v>
      </c>
      <c r="I35" s="16"/>
      <c r="J35" s="16">
        <f t="shared" si="1"/>
        <v>556.11111111111109</v>
      </c>
    </row>
    <row r="36" spans="1:10" x14ac:dyDescent="0.25">
      <c r="A36">
        <v>31</v>
      </c>
      <c r="B36" t="s">
        <v>1427</v>
      </c>
      <c r="C36">
        <v>1997</v>
      </c>
      <c r="D36" t="s">
        <v>2</v>
      </c>
      <c r="F36">
        <v>28.6</v>
      </c>
      <c r="G36">
        <v>36</v>
      </c>
      <c r="H36" s="16">
        <f t="shared" si="0"/>
        <v>16.666666666666657</v>
      </c>
      <c r="I36" s="16"/>
      <c r="J36" s="16">
        <f t="shared" si="1"/>
        <v>476.6666666666664</v>
      </c>
    </row>
    <row r="37" spans="1:10" x14ac:dyDescent="0.25">
      <c r="A37">
        <v>32</v>
      </c>
      <c r="B37" t="s">
        <v>1428</v>
      </c>
      <c r="C37">
        <v>1954</v>
      </c>
      <c r="D37" t="s">
        <v>2</v>
      </c>
      <c r="F37">
        <v>28.6</v>
      </c>
      <c r="G37">
        <v>36</v>
      </c>
      <c r="H37" s="16">
        <f t="shared" si="0"/>
        <v>13.888888888888886</v>
      </c>
      <c r="I37" s="16"/>
      <c r="J37" s="16">
        <f t="shared" si="1"/>
        <v>397.22222222222217</v>
      </c>
    </row>
    <row r="38" spans="1:10" x14ac:dyDescent="0.25">
      <c r="A38">
        <v>33</v>
      </c>
      <c r="B38" t="s">
        <v>1429</v>
      </c>
      <c r="C38">
        <v>1949</v>
      </c>
      <c r="D38" t="s">
        <v>2</v>
      </c>
      <c r="F38">
        <v>28.6</v>
      </c>
      <c r="G38">
        <v>36</v>
      </c>
      <c r="H38" s="16">
        <f t="shared" si="0"/>
        <v>11.111111111111114</v>
      </c>
      <c r="I38" s="16"/>
      <c r="J38" s="16">
        <f t="shared" si="1"/>
        <v>317.77777777777789</v>
      </c>
    </row>
    <row r="39" spans="1:10" x14ac:dyDescent="0.25">
      <c r="A39">
        <v>34</v>
      </c>
      <c r="B39" t="s">
        <v>1430</v>
      </c>
      <c r="C39">
        <v>1969</v>
      </c>
      <c r="D39" t="s">
        <v>2</v>
      </c>
      <c r="F39">
        <v>28.6</v>
      </c>
      <c r="G39">
        <v>36</v>
      </c>
      <c r="H39" s="16">
        <f t="shared" si="0"/>
        <v>8.3333333333333428</v>
      </c>
      <c r="I39" s="16"/>
      <c r="J39" s="16">
        <f t="shared" si="1"/>
        <v>238.33333333333363</v>
      </c>
    </row>
    <row r="40" spans="1:10" x14ac:dyDescent="0.25">
      <c r="A40">
        <v>35</v>
      </c>
      <c r="B40" t="s">
        <v>1431</v>
      </c>
      <c r="C40">
        <v>1999</v>
      </c>
      <c r="D40" t="s">
        <v>2</v>
      </c>
      <c r="F40">
        <v>28.6</v>
      </c>
      <c r="G40">
        <v>36</v>
      </c>
      <c r="H40" s="16">
        <f t="shared" si="0"/>
        <v>5.5555555555555571</v>
      </c>
      <c r="I40" s="16"/>
      <c r="J40" s="16">
        <f t="shared" si="1"/>
        <v>158.88888888888894</v>
      </c>
    </row>
    <row r="41" spans="1:10" x14ac:dyDescent="0.25">
      <c r="A41">
        <v>36</v>
      </c>
      <c r="B41" t="s">
        <v>1432</v>
      </c>
      <c r="C41">
        <v>1983</v>
      </c>
      <c r="D41" t="s">
        <v>2</v>
      </c>
      <c r="F41">
        <v>28.6</v>
      </c>
      <c r="G41">
        <v>36</v>
      </c>
      <c r="H41" s="16">
        <f t="shared" si="0"/>
        <v>2.7777777777777857</v>
      </c>
      <c r="I41" s="16"/>
      <c r="J41" s="16">
        <f t="shared" si="1"/>
        <v>79.44444444444467</v>
      </c>
    </row>
    <row r="44" spans="1:10" x14ac:dyDescent="0.25">
      <c r="A44">
        <v>1</v>
      </c>
      <c r="B44" t="s">
        <v>916</v>
      </c>
      <c r="C44">
        <v>1991</v>
      </c>
      <c r="D44" t="s">
        <v>2</v>
      </c>
      <c r="F44">
        <v>28.6</v>
      </c>
      <c r="G44">
        <v>12</v>
      </c>
      <c r="H44" s="16">
        <f t="shared" ref="H44:H55" si="2">100-((A44-1)/G44)*100</f>
        <v>100</v>
      </c>
      <c r="J44" s="16">
        <f>H44*F44</f>
        <v>2860</v>
      </c>
    </row>
    <row r="45" spans="1:10" x14ac:dyDescent="0.25">
      <c r="A45">
        <v>2</v>
      </c>
      <c r="B45" t="s">
        <v>465</v>
      </c>
      <c r="C45">
        <v>1985</v>
      </c>
      <c r="D45" t="s">
        <v>2</v>
      </c>
      <c r="F45">
        <v>28.6</v>
      </c>
      <c r="G45">
        <v>12</v>
      </c>
      <c r="H45" s="16">
        <f t="shared" si="2"/>
        <v>91.666666666666671</v>
      </c>
      <c r="J45" s="16">
        <f t="shared" ref="J45:J55" si="3">H45*F45</f>
        <v>2621.666666666667</v>
      </c>
    </row>
    <row r="46" spans="1:10" x14ac:dyDescent="0.25">
      <c r="A46">
        <v>3</v>
      </c>
      <c r="B46" t="s">
        <v>919</v>
      </c>
      <c r="C46">
        <v>1984</v>
      </c>
      <c r="D46" t="s">
        <v>133</v>
      </c>
      <c r="F46">
        <v>28.6</v>
      </c>
      <c r="G46">
        <v>12</v>
      </c>
      <c r="H46" s="16">
        <f t="shared" si="2"/>
        <v>83.333333333333343</v>
      </c>
      <c r="J46" s="16">
        <f t="shared" si="3"/>
        <v>2383.3333333333339</v>
      </c>
    </row>
    <row r="47" spans="1:10" x14ac:dyDescent="0.25">
      <c r="A47">
        <v>4</v>
      </c>
      <c r="B47" t="s">
        <v>920</v>
      </c>
      <c r="C47">
        <v>1988</v>
      </c>
      <c r="D47" t="s">
        <v>2</v>
      </c>
      <c r="F47">
        <v>28.6</v>
      </c>
      <c r="G47">
        <v>12</v>
      </c>
      <c r="H47" s="16">
        <f t="shared" si="2"/>
        <v>75</v>
      </c>
      <c r="J47" s="16">
        <f t="shared" si="3"/>
        <v>2145</v>
      </c>
    </row>
    <row r="48" spans="1:10" x14ac:dyDescent="0.25">
      <c r="A48">
        <v>5</v>
      </c>
      <c r="B48" t="s">
        <v>935</v>
      </c>
      <c r="C48">
        <v>1991</v>
      </c>
      <c r="D48" t="s">
        <v>133</v>
      </c>
      <c r="F48">
        <v>28.6</v>
      </c>
      <c r="G48">
        <v>12</v>
      </c>
      <c r="H48" s="16">
        <f t="shared" si="2"/>
        <v>66.666666666666671</v>
      </c>
      <c r="J48" s="16">
        <f t="shared" si="3"/>
        <v>1906.666666666667</v>
      </c>
    </row>
    <row r="49" spans="1:10" x14ac:dyDescent="0.25">
      <c r="A49">
        <v>6</v>
      </c>
      <c r="B49" t="s">
        <v>1420</v>
      </c>
      <c r="C49">
        <v>1981</v>
      </c>
      <c r="D49" t="s">
        <v>133</v>
      </c>
      <c r="F49">
        <v>28.6</v>
      </c>
      <c r="G49">
        <v>12</v>
      </c>
      <c r="H49" s="16">
        <f t="shared" si="2"/>
        <v>58.333333333333329</v>
      </c>
      <c r="J49" s="16">
        <f t="shared" si="3"/>
        <v>1668.3333333333333</v>
      </c>
    </row>
    <row r="50" spans="1:10" x14ac:dyDescent="0.25">
      <c r="A50">
        <v>7</v>
      </c>
      <c r="B50" t="s">
        <v>1421</v>
      </c>
      <c r="C50">
        <v>1984</v>
      </c>
      <c r="D50" t="s">
        <v>133</v>
      </c>
      <c r="F50">
        <v>28.6</v>
      </c>
      <c r="G50">
        <v>12</v>
      </c>
      <c r="H50" s="16">
        <f t="shared" si="2"/>
        <v>50</v>
      </c>
      <c r="J50" s="16">
        <f t="shared" si="3"/>
        <v>1430</v>
      </c>
    </row>
    <row r="51" spans="1:10" x14ac:dyDescent="0.25">
      <c r="A51">
        <v>8</v>
      </c>
      <c r="B51" t="s">
        <v>1422</v>
      </c>
      <c r="C51">
        <v>1995</v>
      </c>
      <c r="D51" t="s">
        <v>2</v>
      </c>
      <c r="F51">
        <v>28.6</v>
      </c>
      <c r="G51">
        <v>12</v>
      </c>
      <c r="H51" s="16">
        <f t="shared" si="2"/>
        <v>41.666666666666664</v>
      </c>
      <c r="J51" s="16">
        <f t="shared" si="3"/>
        <v>1191.6666666666667</v>
      </c>
    </row>
    <row r="52" spans="1:10" x14ac:dyDescent="0.25">
      <c r="A52">
        <v>9</v>
      </c>
      <c r="B52" t="s">
        <v>1425</v>
      </c>
      <c r="C52">
        <v>1991</v>
      </c>
      <c r="D52" t="s">
        <v>2</v>
      </c>
      <c r="F52">
        <v>28.6</v>
      </c>
      <c r="G52">
        <v>12</v>
      </c>
      <c r="H52" s="16">
        <f t="shared" si="2"/>
        <v>33.333333333333343</v>
      </c>
      <c r="J52" s="16">
        <f t="shared" si="3"/>
        <v>953.3333333333336</v>
      </c>
    </row>
    <row r="53" spans="1:10" x14ac:dyDescent="0.25">
      <c r="A53">
        <v>10</v>
      </c>
      <c r="B53" t="s">
        <v>1426</v>
      </c>
      <c r="C53">
        <v>1982</v>
      </c>
      <c r="D53" t="s">
        <v>2</v>
      </c>
      <c r="F53">
        <v>28.6</v>
      </c>
      <c r="G53">
        <v>12</v>
      </c>
      <c r="H53" s="16">
        <f t="shared" si="2"/>
        <v>25</v>
      </c>
      <c r="J53" s="16">
        <f t="shared" si="3"/>
        <v>715</v>
      </c>
    </row>
    <row r="54" spans="1:10" x14ac:dyDescent="0.25">
      <c r="A54">
        <v>11</v>
      </c>
      <c r="B54" t="s">
        <v>948</v>
      </c>
      <c r="C54">
        <v>1983</v>
      </c>
      <c r="D54" t="s">
        <v>2</v>
      </c>
      <c r="F54">
        <v>28.6</v>
      </c>
      <c r="G54">
        <v>12</v>
      </c>
      <c r="H54" s="16">
        <f t="shared" si="2"/>
        <v>16.666666666666657</v>
      </c>
      <c r="J54" s="16">
        <f t="shared" si="3"/>
        <v>476.6666666666664</v>
      </c>
    </row>
    <row r="55" spans="1:10" x14ac:dyDescent="0.25">
      <c r="A55">
        <v>12</v>
      </c>
      <c r="B55" t="s">
        <v>1433</v>
      </c>
      <c r="C55">
        <v>1975</v>
      </c>
      <c r="D55" t="s">
        <v>2</v>
      </c>
      <c r="F55">
        <v>28.6</v>
      </c>
      <c r="G55">
        <v>12</v>
      </c>
      <c r="H55" s="16">
        <f t="shared" si="2"/>
        <v>8.3333333333333428</v>
      </c>
      <c r="J55" s="16">
        <f t="shared" si="3"/>
        <v>238.33333333333363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88"/>
  <sheetViews>
    <sheetView tabSelected="1" topLeftCell="F13" workbookViewId="0">
      <selection activeCell="X14" sqref="X14"/>
    </sheetView>
  </sheetViews>
  <sheetFormatPr defaultRowHeight="15" x14ac:dyDescent="0.25"/>
  <cols>
    <col min="2" max="2" width="20.28515625" customWidth="1"/>
    <col min="3" max="3" width="12.85546875" customWidth="1"/>
    <col min="4" max="4" width="10.28515625" style="21" customWidth="1"/>
    <col min="5" max="5" width="21.140625" style="25" customWidth="1"/>
    <col min="6" max="6" width="27.85546875" style="25" customWidth="1"/>
    <col min="7" max="7" width="22.7109375" bestFit="1" customWidth="1"/>
    <col min="8" max="8" width="11.28515625" style="20" bestFit="1" customWidth="1"/>
    <col min="9" max="11" width="12.7109375" style="16" customWidth="1"/>
    <col min="12" max="12" width="10.85546875" style="16" bestFit="1" customWidth="1"/>
    <col min="13" max="20" width="12.7109375" style="16" customWidth="1"/>
    <col min="21" max="21" width="15.28515625" style="19" customWidth="1"/>
  </cols>
  <sheetData>
    <row r="2" spans="1:25" x14ac:dyDescent="0.25">
      <c r="D2" s="27"/>
      <c r="E2" s="27"/>
      <c r="F2" s="28"/>
      <c r="G2" s="27"/>
      <c r="H2" s="17" t="s">
        <v>519</v>
      </c>
      <c r="I2" s="17" t="s">
        <v>719</v>
      </c>
      <c r="J2" s="17" t="s">
        <v>720</v>
      </c>
      <c r="K2" s="17" t="s">
        <v>520</v>
      </c>
      <c r="L2" s="17" t="s">
        <v>521</v>
      </c>
      <c r="M2" s="17" t="s">
        <v>522</v>
      </c>
      <c r="N2" s="17" t="s">
        <v>523</v>
      </c>
      <c r="O2" s="17" t="s">
        <v>524</v>
      </c>
      <c r="P2" s="17" t="s">
        <v>1079</v>
      </c>
      <c r="Q2" s="17" t="s">
        <v>1080</v>
      </c>
      <c r="R2" s="17" t="s">
        <v>1081</v>
      </c>
      <c r="S2" s="17" t="s">
        <v>1434</v>
      </c>
      <c r="T2" s="17" t="s">
        <v>1435</v>
      </c>
      <c r="U2" s="18" t="s">
        <v>342</v>
      </c>
    </row>
    <row r="3" spans="1:25" s="26" customFormat="1" x14ac:dyDescent="0.25">
      <c r="D3" s="27"/>
      <c r="E3" s="27"/>
      <c r="F3" s="28"/>
      <c r="G3" s="33" t="s">
        <v>1504</v>
      </c>
      <c r="H3" s="29">
        <v>10.1</v>
      </c>
      <c r="I3" s="29">
        <v>13.8</v>
      </c>
      <c r="J3" s="29">
        <v>21.1</v>
      </c>
      <c r="K3" s="29">
        <v>3</v>
      </c>
      <c r="L3" s="29">
        <v>10</v>
      </c>
      <c r="M3" s="29">
        <v>15.2</v>
      </c>
      <c r="N3" s="29">
        <v>32</v>
      </c>
      <c r="O3" s="29">
        <v>10.5</v>
      </c>
      <c r="P3" s="29">
        <v>21.5</v>
      </c>
      <c r="Q3" s="29">
        <v>3.4</v>
      </c>
      <c r="R3" s="29">
        <v>3.4</v>
      </c>
      <c r="S3" s="29">
        <v>14.5</v>
      </c>
      <c r="T3" s="29">
        <v>19.600000000000001</v>
      </c>
      <c r="U3" s="30"/>
    </row>
    <row r="4" spans="1:25" s="26" customFormat="1" x14ac:dyDescent="0.25">
      <c r="D4" s="27"/>
      <c r="E4" s="27"/>
      <c r="F4" s="28"/>
      <c r="G4" s="33" t="s">
        <v>1505</v>
      </c>
      <c r="H4" s="29">
        <v>450</v>
      </c>
      <c r="I4" s="29">
        <v>280</v>
      </c>
      <c r="J4" s="29">
        <v>980</v>
      </c>
      <c r="K4" s="29">
        <v>420</v>
      </c>
      <c r="L4" s="29">
        <v>800</v>
      </c>
      <c r="M4" s="29">
        <v>50</v>
      </c>
      <c r="N4" s="29">
        <v>220</v>
      </c>
      <c r="O4" s="29">
        <v>800</v>
      </c>
      <c r="P4" s="29">
        <v>2000</v>
      </c>
      <c r="Q4" s="29">
        <v>900</v>
      </c>
      <c r="R4" s="29">
        <v>1240</v>
      </c>
      <c r="S4" s="29">
        <v>650</v>
      </c>
      <c r="T4" s="29">
        <v>900</v>
      </c>
      <c r="U4" s="30"/>
    </row>
    <row r="5" spans="1:25" s="26" customFormat="1" x14ac:dyDescent="0.25">
      <c r="D5" s="29"/>
      <c r="E5" s="29"/>
      <c r="F5" s="29"/>
      <c r="G5" s="33" t="s">
        <v>1506</v>
      </c>
      <c r="H5" s="29">
        <v>14.6</v>
      </c>
      <c r="I5" s="29">
        <v>16.600000000000001</v>
      </c>
      <c r="J5" s="29">
        <v>30.900000000000002</v>
      </c>
      <c r="K5" s="29">
        <v>7.2</v>
      </c>
      <c r="L5" s="29">
        <v>18</v>
      </c>
      <c r="M5" s="29">
        <v>15.7</v>
      </c>
      <c r="N5" s="29">
        <v>34.200000000000003</v>
      </c>
      <c r="O5" s="29">
        <v>18.5</v>
      </c>
      <c r="P5" s="29">
        <v>41.5</v>
      </c>
      <c r="Q5" s="29">
        <v>12.4</v>
      </c>
      <c r="R5" s="29">
        <v>15.8</v>
      </c>
      <c r="S5" s="29">
        <v>21</v>
      </c>
      <c r="T5" s="29">
        <v>28.6</v>
      </c>
      <c r="U5" s="30"/>
    </row>
    <row r="6" spans="1:25" s="26" customFormat="1" x14ac:dyDescent="0.25">
      <c r="D6" s="31" t="s">
        <v>1085</v>
      </c>
      <c r="E6" s="31" t="s">
        <v>1087</v>
      </c>
      <c r="F6" s="32" t="s">
        <v>1086</v>
      </c>
      <c r="G6" s="31" t="s">
        <v>1084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</row>
    <row r="7" spans="1:25" x14ac:dyDescent="0.25">
      <c r="A7">
        <v>1</v>
      </c>
      <c r="B7" t="s">
        <v>44</v>
      </c>
      <c r="C7" t="s">
        <v>45</v>
      </c>
      <c r="D7" s="21">
        <v>1982</v>
      </c>
      <c r="E7" s="25" t="s">
        <v>2</v>
      </c>
      <c r="F7" s="25" t="s">
        <v>588</v>
      </c>
      <c r="G7" t="s">
        <v>25</v>
      </c>
      <c r="K7" s="16">
        <v>549.15254237288138</v>
      </c>
      <c r="L7">
        <v>1656</v>
      </c>
      <c r="M7">
        <v>1570</v>
      </c>
      <c r="N7" s="16">
        <v>3288.461538461539</v>
      </c>
      <c r="P7" s="16">
        <v>3615.8415841584156</v>
      </c>
      <c r="Q7" s="16">
        <v>575.71428571428578</v>
      </c>
      <c r="R7" s="16">
        <v>644.47368421052647</v>
      </c>
      <c r="T7" s="16">
        <v>2860</v>
      </c>
      <c r="U7" s="19">
        <f>SUM(H7:T7)/10</f>
        <v>1475.964363491765</v>
      </c>
      <c r="V7">
        <f>K5+L5+M5+N5+P5+Q5+R5+T5</f>
        <v>173.4</v>
      </c>
      <c r="W7">
        <f>U7/V7</f>
        <v>8.5119052104484716</v>
      </c>
      <c r="X7">
        <f>W7*100</f>
        <v>851.19052104484717</v>
      </c>
      <c r="Y7">
        <v>851.19052104484695</v>
      </c>
    </row>
    <row r="8" spans="1:25" x14ac:dyDescent="0.25">
      <c r="A8">
        <v>2</v>
      </c>
      <c r="B8" t="s">
        <v>58</v>
      </c>
      <c r="C8" t="s">
        <v>59</v>
      </c>
      <c r="D8" s="21">
        <v>1983</v>
      </c>
      <c r="E8" s="25" t="s">
        <v>2</v>
      </c>
      <c r="F8" s="25" t="s">
        <v>588</v>
      </c>
      <c r="H8" s="20">
        <v>1216.6666666666667</v>
      </c>
      <c r="K8" s="16">
        <v>488.13559322033905</v>
      </c>
      <c r="L8">
        <v>1404</v>
      </c>
      <c r="N8" s="16">
        <v>3091.1538461538466</v>
      </c>
      <c r="P8" s="16">
        <v>3163.8613861386143</v>
      </c>
      <c r="Q8" s="16">
        <v>730.71428571428578</v>
      </c>
      <c r="T8" s="16">
        <v>2542.2222222222222</v>
      </c>
      <c r="U8" s="19">
        <f>SUM(H8:T8)/10</f>
        <v>1263.6754000115975</v>
      </c>
      <c r="V8" s="16">
        <f>H5+K5+L5+N5+P5+Q5+T5</f>
        <v>156.5</v>
      </c>
      <c r="W8">
        <f>U8/V8</f>
        <v>8.0746031949622843</v>
      </c>
      <c r="X8">
        <f>W8*100</f>
        <v>807.46031949622841</v>
      </c>
      <c r="Y8">
        <v>807.46031949622841</v>
      </c>
    </row>
    <row r="9" spans="1:25" x14ac:dyDescent="0.25">
      <c r="A9">
        <v>3</v>
      </c>
      <c r="B9" t="s">
        <v>30</v>
      </c>
      <c r="C9" t="s">
        <v>31</v>
      </c>
      <c r="D9" s="21">
        <v>1985</v>
      </c>
      <c r="E9" s="25" t="s">
        <v>2</v>
      </c>
      <c r="F9" s="25" t="s">
        <v>588</v>
      </c>
      <c r="H9" s="20">
        <v>1095</v>
      </c>
      <c r="K9" s="16">
        <v>610.16949152542372</v>
      </c>
      <c r="L9">
        <v>1332</v>
      </c>
      <c r="P9" s="16">
        <v>3698.0198019801983</v>
      </c>
      <c r="R9" s="16">
        <v>1392.8947368421054</v>
      </c>
      <c r="T9" s="16">
        <v>2701.1111111111113</v>
      </c>
      <c r="U9" s="19">
        <f>SUM(H9:T9)/10</f>
        <v>1082.9195141458838</v>
      </c>
      <c r="V9">
        <f>H5+K5+L5+P5+R5+T5</f>
        <v>125.69999999999999</v>
      </c>
      <c r="W9">
        <f>U9/V9</f>
        <v>8.6151114888296245</v>
      </c>
      <c r="X9">
        <f>W9*100</f>
        <v>861.5111488829624</v>
      </c>
      <c r="Y9">
        <v>861.5111488829624</v>
      </c>
    </row>
    <row r="10" spans="1:25" x14ac:dyDescent="0.25">
      <c r="A10">
        <v>4</v>
      </c>
      <c r="B10" t="s">
        <v>688</v>
      </c>
      <c r="C10" t="s">
        <v>689</v>
      </c>
      <c r="D10" s="21">
        <v>1995</v>
      </c>
      <c r="E10" s="25" t="s">
        <v>122</v>
      </c>
      <c r="F10" s="25" t="s">
        <v>595</v>
      </c>
      <c r="I10" s="16">
        <v>1593.6000000000001</v>
      </c>
      <c r="J10" s="16">
        <v>2800.3125</v>
      </c>
      <c r="P10" s="16">
        <v>3780.1980198019801</v>
      </c>
      <c r="Q10" s="16">
        <v>1195.7142857142858</v>
      </c>
      <c r="R10" s="16">
        <v>1455.2631578947369</v>
      </c>
      <c r="U10" s="19">
        <f>SUM(H10:T10)/10</f>
        <v>1082.5087963411002</v>
      </c>
      <c r="V10">
        <f>I5+J5+P5+Q5+R5</f>
        <v>117.2</v>
      </c>
      <c r="W10">
        <f>U10/V10</f>
        <v>9.2364231769718437</v>
      </c>
      <c r="X10">
        <f>W10*100</f>
        <v>923.64231769718435</v>
      </c>
      <c r="Y10">
        <v>923.64231769718435</v>
      </c>
    </row>
    <row r="11" spans="1:25" x14ac:dyDescent="0.25">
      <c r="A11">
        <v>5</v>
      </c>
      <c r="B11" t="s">
        <v>293</v>
      </c>
      <c r="C11" t="s">
        <v>15</v>
      </c>
      <c r="D11" s="21">
        <v>1985</v>
      </c>
      <c r="E11" s="25" t="s">
        <v>2</v>
      </c>
      <c r="F11" s="25" t="s">
        <v>588</v>
      </c>
      <c r="G11" t="s">
        <v>83</v>
      </c>
      <c r="H11" s="20">
        <v>1297.7777777777776</v>
      </c>
      <c r="L11">
        <v>1800</v>
      </c>
      <c r="N11" s="16">
        <v>3222.6923076923076</v>
      </c>
      <c r="O11" s="16">
        <v>1726.6666666666665</v>
      </c>
      <c r="P11" s="16">
        <v>1643.5643564356435</v>
      </c>
      <c r="Q11" s="16">
        <v>509.28571428571428</v>
      </c>
      <c r="U11" s="19">
        <f>SUM(H11:T11)/10</f>
        <v>1019.9986822858109</v>
      </c>
      <c r="V11" s="16">
        <f>H5+L5+N5+O5+P5+Q5+R5</f>
        <v>155.00000000000003</v>
      </c>
      <c r="W11">
        <f>U11/V11</f>
        <v>6.580636659908456</v>
      </c>
      <c r="X11">
        <f>W11*100</f>
        <v>658.06366599084561</v>
      </c>
      <c r="Y11">
        <v>658.06366599084561</v>
      </c>
    </row>
    <row r="12" spans="1:25" x14ac:dyDescent="0.25">
      <c r="A12">
        <v>6</v>
      </c>
      <c r="B12" t="s">
        <v>300</v>
      </c>
      <c r="C12" t="s">
        <v>301</v>
      </c>
      <c r="D12" s="21">
        <v>1986</v>
      </c>
      <c r="E12" s="25" t="s">
        <v>2</v>
      </c>
      <c r="F12" s="25" t="s">
        <v>588</v>
      </c>
      <c r="G12" t="s">
        <v>83</v>
      </c>
      <c r="H12" s="20">
        <v>1013.8888888888888</v>
      </c>
      <c r="L12">
        <v>936</v>
      </c>
      <c r="N12" s="16">
        <v>2565</v>
      </c>
      <c r="O12" s="16">
        <v>1356.6666666666665</v>
      </c>
      <c r="P12" s="16">
        <v>2588.6138613861385</v>
      </c>
      <c r="Q12" s="16">
        <v>775</v>
      </c>
      <c r="U12" s="19">
        <f>SUM(H12:T12)/10</f>
        <v>923.5169416941693</v>
      </c>
      <c r="V12">
        <f>H5+L5+N5+O5+P5+Q5</f>
        <v>139.20000000000002</v>
      </c>
      <c r="W12">
        <f>U12/V12</f>
        <v>6.6344607880328246</v>
      </c>
      <c r="X12">
        <f>W12*100</f>
        <v>663.44607880328249</v>
      </c>
      <c r="Y12">
        <v>663.44607880328249</v>
      </c>
    </row>
    <row r="13" spans="1:25" x14ac:dyDescent="0.25">
      <c r="A13">
        <v>7</v>
      </c>
      <c r="B13" t="s">
        <v>292</v>
      </c>
      <c r="C13" t="s">
        <v>51</v>
      </c>
      <c r="D13" s="21">
        <v>1976</v>
      </c>
      <c r="F13" s="25" t="s">
        <v>588</v>
      </c>
      <c r="L13">
        <v>1764</v>
      </c>
      <c r="N13" s="16">
        <v>3354.2307692307695</v>
      </c>
      <c r="P13" s="16">
        <v>3862.3762376237628</v>
      </c>
      <c r="U13" s="19">
        <f>SUM(H13:T13)/10</f>
        <v>898.06070068545318</v>
      </c>
      <c r="V13">
        <f>L5+N5+P5</f>
        <v>93.7</v>
      </c>
      <c r="W13">
        <f>U13/V13</f>
        <v>9.5844258344231932</v>
      </c>
      <c r="X13">
        <f>W13*100</f>
        <v>958.44258344231935</v>
      </c>
      <c r="Y13">
        <v>958.44258344231935</v>
      </c>
    </row>
    <row r="14" spans="1:25" x14ac:dyDescent="0.25">
      <c r="A14">
        <v>8</v>
      </c>
      <c r="B14" t="s">
        <v>50</v>
      </c>
      <c r="C14" t="s">
        <v>51</v>
      </c>
      <c r="D14" s="21">
        <v>1980</v>
      </c>
      <c r="E14" s="25" t="s">
        <v>2</v>
      </c>
      <c r="F14" s="25" t="s">
        <v>588</v>
      </c>
      <c r="K14" s="16">
        <v>524.74576271186447</v>
      </c>
      <c r="L14">
        <v>1296</v>
      </c>
      <c r="M14">
        <v>1491.5</v>
      </c>
      <c r="N14" s="16">
        <v>3156.9230769230771</v>
      </c>
      <c r="T14" s="16">
        <v>2462.7777777777778</v>
      </c>
      <c r="U14" s="19">
        <f>SUM(H14:T14)/10</f>
        <v>893.19466174127194</v>
      </c>
      <c r="V14" s="16">
        <f>K5+L5+M5+N5+T5</f>
        <v>103.69999999999999</v>
      </c>
      <c r="W14">
        <f>U14/V14</f>
        <v>8.6132561402244168</v>
      </c>
      <c r="X14">
        <f>W14*100</f>
        <v>861.32561402244164</v>
      </c>
      <c r="Y14">
        <v>861.32561402244164</v>
      </c>
    </row>
    <row r="15" spans="1:25" x14ac:dyDescent="0.25">
      <c r="A15">
        <v>9</v>
      </c>
      <c r="B15" t="s">
        <v>38</v>
      </c>
      <c r="C15" t="s">
        <v>39</v>
      </c>
      <c r="D15" s="21">
        <v>1989</v>
      </c>
      <c r="E15" s="25" t="s">
        <v>40</v>
      </c>
      <c r="F15" s="25" t="s">
        <v>590</v>
      </c>
      <c r="G15" t="s">
        <v>57</v>
      </c>
      <c r="K15" s="16">
        <v>573.5593220338983</v>
      </c>
      <c r="L15">
        <v>1620</v>
      </c>
      <c r="P15" s="16">
        <v>3821.287128712871</v>
      </c>
      <c r="Q15" s="16">
        <v>930</v>
      </c>
      <c r="S15" s="16">
        <v>1913.3333333333335</v>
      </c>
      <c r="U15" s="19">
        <f>SUM(H15:T15)/10</f>
        <v>885.81797840801028</v>
      </c>
      <c r="V15" s="16">
        <f>K5+L5+P5+Q5+S5</f>
        <v>100.10000000000001</v>
      </c>
      <c r="W15">
        <f>U15/V15</f>
        <v>8.8493304536264752</v>
      </c>
      <c r="X15">
        <f>W15*100</f>
        <v>884.93304536264748</v>
      </c>
      <c r="Y15">
        <v>884.93304536264748</v>
      </c>
    </row>
    <row r="16" spans="1:25" x14ac:dyDescent="0.25">
      <c r="A16">
        <v>10</v>
      </c>
      <c r="B16" t="s">
        <v>42</v>
      </c>
      <c r="C16" t="s">
        <v>1</v>
      </c>
      <c r="D16" s="21">
        <v>1981</v>
      </c>
      <c r="E16" s="25" t="s">
        <v>2</v>
      </c>
      <c r="F16" s="25" t="s">
        <v>588</v>
      </c>
      <c r="G16" t="s">
        <v>25</v>
      </c>
      <c r="K16" s="16">
        <v>561.35593220338978</v>
      </c>
      <c r="L16">
        <v>1512</v>
      </c>
      <c r="P16" s="16">
        <v>3410.3960396039606</v>
      </c>
      <c r="Q16" s="16">
        <v>841.42857142857156</v>
      </c>
      <c r="R16" s="16">
        <v>1101.8421052631579</v>
      </c>
      <c r="T16" s="16">
        <v>1271.1111111111111</v>
      </c>
      <c r="U16" s="19">
        <f>SUM(H16:T16)/10</f>
        <v>869.81337596101912</v>
      </c>
      <c r="V16">
        <f>K5+L5+P5+Q5+R5+T5</f>
        <v>123.5</v>
      </c>
      <c r="W16">
        <f>U16/V16</f>
        <v>7.0430232871337584</v>
      </c>
      <c r="X16">
        <f>W16*100</f>
        <v>704.3023287133758</v>
      </c>
      <c r="Y16">
        <v>704.3023287133758</v>
      </c>
    </row>
    <row r="17" spans="1:25" x14ac:dyDescent="0.25">
      <c r="A17">
        <v>11</v>
      </c>
      <c r="B17" t="s">
        <v>26</v>
      </c>
      <c r="C17" t="s">
        <v>9</v>
      </c>
      <c r="D17" s="21">
        <v>1987</v>
      </c>
      <c r="E17" s="25" t="s">
        <v>1110</v>
      </c>
      <c r="F17" s="25" t="s">
        <v>588</v>
      </c>
      <c r="G17" t="s">
        <v>156</v>
      </c>
      <c r="K17" s="16">
        <v>622.37288135593224</v>
      </c>
      <c r="L17">
        <v>1584</v>
      </c>
      <c r="P17" s="16">
        <v>3492.5742574257424</v>
      </c>
      <c r="T17" s="16">
        <v>2780.5555555555557</v>
      </c>
      <c r="U17" s="19">
        <f>SUM(H17:T17)/10</f>
        <v>847.95026943372307</v>
      </c>
      <c r="V17" s="16">
        <f>K5+L5+P5+T5</f>
        <v>95.300000000000011</v>
      </c>
      <c r="W17">
        <f>U17/V17</f>
        <v>8.8976943277410587</v>
      </c>
      <c r="X17">
        <f>W17*100</f>
        <v>889.76943277410589</v>
      </c>
      <c r="Y17">
        <v>889.76943277410589</v>
      </c>
    </row>
    <row r="18" spans="1:25" x14ac:dyDescent="0.25">
      <c r="A18">
        <v>12</v>
      </c>
      <c r="B18" t="s">
        <v>302</v>
      </c>
      <c r="C18" t="s">
        <v>1</v>
      </c>
      <c r="D18" s="21">
        <v>1989</v>
      </c>
      <c r="E18" s="25" t="s">
        <v>2</v>
      </c>
      <c r="F18" s="25" t="s">
        <v>588</v>
      </c>
      <c r="G18" t="s">
        <v>25</v>
      </c>
      <c r="K18" s="16">
        <v>475.93220338983053</v>
      </c>
      <c r="L18">
        <v>1224</v>
      </c>
      <c r="N18" s="16">
        <v>2499.2307692307695</v>
      </c>
      <c r="P18" s="16">
        <v>2629.7029702970299</v>
      </c>
      <c r="T18" s="16">
        <v>1509.4444444444446</v>
      </c>
      <c r="U18" s="19">
        <f>SUM(H18:T18)/10</f>
        <v>833.83103873620746</v>
      </c>
      <c r="V18">
        <f>K5+L5+N5+P5+T5</f>
        <v>129.5</v>
      </c>
      <c r="W18">
        <f>U18/V18</f>
        <v>6.4388497199707144</v>
      </c>
      <c r="X18">
        <f>W18*100</f>
        <v>643.88497199707149</v>
      </c>
      <c r="Y18">
        <v>643.88497199707149</v>
      </c>
    </row>
    <row r="19" spans="1:25" x14ac:dyDescent="0.25">
      <c r="A19">
        <v>13</v>
      </c>
      <c r="B19" t="s">
        <v>87</v>
      </c>
      <c r="C19" t="s">
        <v>69</v>
      </c>
      <c r="D19" s="21">
        <v>1984</v>
      </c>
      <c r="F19" s="25" t="s">
        <v>588</v>
      </c>
      <c r="K19" s="16">
        <v>366.10169491525426</v>
      </c>
      <c r="M19">
        <v>706.49999999999989</v>
      </c>
      <c r="N19" s="16">
        <v>2696.5384615384614</v>
      </c>
      <c r="P19" s="16">
        <v>2300.9900990099009</v>
      </c>
      <c r="Q19" s="16">
        <v>376.4285714285715</v>
      </c>
      <c r="T19" s="16">
        <v>1668.3333333333333</v>
      </c>
      <c r="U19" s="19">
        <f>SUM(H19:T19)/10</f>
        <v>811.48921602255211</v>
      </c>
      <c r="V19">
        <f>K5+M5+N5+P5+Q5+T5</f>
        <v>139.6</v>
      </c>
      <c r="W19">
        <f>U19/V19</f>
        <v>5.8129600001615485</v>
      </c>
      <c r="X19">
        <f>W19*100</f>
        <v>581.29600001615484</v>
      </c>
      <c r="Y19">
        <v>581.29600001615484</v>
      </c>
    </row>
    <row r="20" spans="1:25" x14ac:dyDescent="0.25">
      <c r="A20">
        <v>14</v>
      </c>
      <c r="B20" t="s">
        <v>33</v>
      </c>
      <c r="C20" t="s">
        <v>9</v>
      </c>
      <c r="D20" s="21">
        <v>1983</v>
      </c>
      <c r="E20" s="25" t="s">
        <v>2</v>
      </c>
      <c r="F20" s="25" t="s">
        <v>588</v>
      </c>
      <c r="G20" t="s">
        <v>35</v>
      </c>
      <c r="K20" s="16">
        <v>597.96610169491532</v>
      </c>
      <c r="N20" s="16">
        <v>3420.0000000000005</v>
      </c>
      <c r="P20" s="16">
        <v>4067.8217821782182</v>
      </c>
      <c r="U20" s="19">
        <f>SUM(H20:T20)/10</f>
        <v>808.57878838731335</v>
      </c>
      <c r="V20" s="16">
        <f>K5+N5+P5</f>
        <v>82.9</v>
      </c>
      <c r="W20">
        <f>U20/V20</f>
        <v>9.7536645161316446</v>
      </c>
      <c r="X20">
        <f>W20*100</f>
        <v>975.36645161316449</v>
      </c>
      <c r="Y20">
        <v>975.36645161316449</v>
      </c>
    </row>
    <row r="21" spans="1:25" x14ac:dyDescent="0.25">
      <c r="A21">
        <v>15</v>
      </c>
      <c r="B21" t="s">
        <v>664</v>
      </c>
      <c r="C21" t="s">
        <v>96</v>
      </c>
      <c r="D21" s="21">
        <v>1990</v>
      </c>
      <c r="E21" s="25" t="s">
        <v>975</v>
      </c>
      <c r="F21" s="25" t="s">
        <v>595</v>
      </c>
      <c r="I21" s="16">
        <v>1527.2</v>
      </c>
      <c r="P21" s="16">
        <v>3369.3069306930697</v>
      </c>
      <c r="Q21" s="16">
        <v>1173.5714285714284</v>
      </c>
      <c r="R21" s="16">
        <v>1538.421052631579</v>
      </c>
      <c r="U21" s="19">
        <f>SUM(H21:T21)/10</f>
        <v>760.84994118960776</v>
      </c>
      <c r="V21">
        <f>I5+P5+Q5+R5</f>
        <v>86.3</v>
      </c>
      <c r="W21">
        <f>U21/V21</f>
        <v>8.8163376731124892</v>
      </c>
      <c r="X21">
        <f>W21*100</f>
        <v>881.6337673112489</v>
      </c>
      <c r="Y21">
        <v>881.6337673112489</v>
      </c>
    </row>
    <row r="22" spans="1:25" x14ac:dyDescent="0.25">
      <c r="A22">
        <v>16</v>
      </c>
      <c r="B22" t="s">
        <v>95</v>
      </c>
      <c r="C22" t="s">
        <v>96</v>
      </c>
      <c r="D22" s="21">
        <v>1981</v>
      </c>
      <c r="E22" s="25" t="s">
        <v>2</v>
      </c>
      <c r="F22" s="25" t="s">
        <v>588</v>
      </c>
      <c r="G22" t="s">
        <v>83</v>
      </c>
      <c r="K22" s="16">
        <v>317.28813559322037</v>
      </c>
      <c r="L22">
        <v>791.99999999999989</v>
      </c>
      <c r="N22" s="16">
        <v>1775.7692307692307</v>
      </c>
      <c r="O22" s="16">
        <v>1110</v>
      </c>
      <c r="P22" s="16">
        <v>1849.0099009900987</v>
      </c>
      <c r="Q22" s="16">
        <v>265.71428571428572</v>
      </c>
      <c r="T22" s="16">
        <v>1032.7777777777778</v>
      </c>
      <c r="U22" s="19">
        <f>SUM(H22:T22)/10</f>
        <v>714.25593308446128</v>
      </c>
      <c r="V22" s="16">
        <f>K5+L5+N5+O5+P5+Q5+T5</f>
        <v>160.4</v>
      </c>
      <c r="W22">
        <f>U22/V22</f>
        <v>4.4529671638682125</v>
      </c>
      <c r="X22">
        <f>W22*100</f>
        <v>445.29671638682123</v>
      </c>
      <c r="Y22">
        <v>445.29671638682123</v>
      </c>
    </row>
    <row r="23" spans="1:25" x14ac:dyDescent="0.25">
      <c r="A23">
        <v>17</v>
      </c>
      <c r="B23" t="s">
        <v>341</v>
      </c>
      <c r="C23" t="s">
        <v>1116</v>
      </c>
      <c r="D23" s="21">
        <v>1987</v>
      </c>
      <c r="E23" s="25" t="s">
        <v>133</v>
      </c>
      <c r="F23" s="25" t="s">
        <v>588</v>
      </c>
      <c r="G23" t="s">
        <v>156</v>
      </c>
      <c r="L23">
        <v>1440</v>
      </c>
      <c r="P23" s="16">
        <v>3246.0396039603961</v>
      </c>
      <c r="T23" s="16">
        <v>2303.8888888888891</v>
      </c>
      <c r="U23" s="19">
        <f>SUM(H23:T23)/10</f>
        <v>698.99284928492852</v>
      </c>
      <c r="V23" s="16">
        <f>L5+P5+T5</f>
        <v>88.1</v>
      </c>
      <c r="W23">
        <f>U23/V23</f>
        <v>7.9340845548800063</v>
      </c>
      <c r="X23">
        <f>W23*100</f>
        <v>793.40845548800064</v>
      </c>
      <c r="Y23">
        <v>793.40845548800064</v>
      </c>
    </row>
    <row r="24" spans="1:25" x14ac:dyDescent="0.25">
      <c r="A24">
        <v>18</v>
      </c>
      <c r="B24" t="s">
        <v>1100</v>
      </c>
      <c r="C24" t="s">
        <v>145</v>
      </c>
      <c r="D24" s="21">
        <v>1979</v>
      </c>
      <c r="E24" s="25" t="s">
        <v>975</v>
      </c>
      <c r="F24" s="25" t="s">
        <v>595</v>
      </c>
      <c r="P24" s="16">
        <v>4108.9108910891091</v>
      </c>
      <c r="Q24" s="16">
        <v>1240</v>
      </c>
      <c r="R24" s="16">
        <v>1580</v>
      </c>
      <c r="U24" s="19">
        <f>SUM(H24:T24)/10</f>
        <v>692.89108910891093</v>
      </c>
      <c r="V24">
        <f>P5+Q5+R5</f>
        <v>69.7</v>
      </c>
      <c r="W24">
        <f>U24/V24</f>
        <v>9.9410486242311471</v>
      </c>
      <c r="X24">
        <f>W24*100</f>
        <v>994.1048624231147</v>
      </c>
      <c r="Y24">
        <v>994.1048624231147</v>
      </c>
    </row>
    <row r="25" spans="1:25" x14ac:dyDescent="0.25">
      <c r="A25">
        <v>19</v>
      </c>
      <c r="B25" t="s">
        <v>299</v>
      </c>
      <c r="C25" t="s">
        <v>112</v>
      </c>
      <c r="E25" s="25" t="s">
        <v>2</v>
      </c>
      <c r="F25" s="25" t="s">
        <v>588</v>
      </c>
      <c r="G25" t="s">
        <v>25</v>
      </c>
      <c r="L25">
        <v>1260</v>
      </c>
      <c r="M25">
        <v>942</v>
      </c>
      <c r="N25" s="16">
        <v>2630.7692307692309</v>
      </c>
      <c r="T25" s="16">
        <v>1986.1111111111111</v>
      </c>
      <c r="U25" s="19">
        <f>SUM(H25:T25)/10</f>
        <v>681.88803418803423</v>
      </c>
      <c r="V25" s="16">
        <f>L5+M5+N5+T5</f>
        <v>96.5</v>
      </c>
      <c r="W25">
        <f>U25/V25</f>
        <v>7.0661972454718569</v>
      </c>
      <c r="X25">
        <f>W25*100</f>
        <v>706.61972454718568</v>
      </c>
      <c r="Y25">
        <v>706.61972454718568</v>
      </c>
    </row>
    <row r="26" spans="1:25" x14ac:dyDescent="0.25">
      <c r="A26">
        <v>20</v>
      </c>
      <c r="B26" t="s">
        <v>1107</v>
      </c>
      <c r="C26" t="s">
        <v>47</v>
      </c>
      <c r="D26" s="21">
        <v>1990</v>
      </c>
      <c r="E26" s="25" t="s">
        <v>189</v>
      </c>
      <c r="F26" s="25" t="s">
        <v>1118</v>
      </c>
      <c r="G26" t="s">
        <v>188</v>
      </c>
      <c r="L26">
        <v>1044</v>
      </c>
      <c r="O26" s="16">
        <v>1233.3333333333335</v>
      </c>
      <c r="P26" s="16">
        <v>2383.1683168316831</v>
      </c>
      <c r="Q26" s="16">
        <v>465</v>
      </c>
      <c r="T26" s="16">
        <v>1350.5555555555557</v>
      </c>
      <c r="U26" s="19">
        <f>SUM(H26:T26)/10</f>
        <v>647.60572057205729</v>
      </c>
      <c r="V26" s="16">
        <f>K5+P5+Q5+T5</f>
        <v>89.7</v>
      </c>
      <c r="W26">
        <f>U26/V26</f>
        <v>7.2196847332447858</v>
      </c>
      <c r="X26">
        <f>W26*100</f>
        <v>721.96847332447862</v>
      </c>
      <c r="Y26">
        <v>721.96847332447862</v>
      </c>
    </row>
    <row r="27" spans="1:25" x14ac:dyDescent="0.25">
      <c r="A27">
        <v>21</v>
      </c>
      <c r="B27" t="s">
        <v>17</v>
      </c>
      <c r="C27" t="s">
        <v>18</v>
      </c>
      <c r="D27" s="21">
        <v>1968</v>
      </c>
      <c r="E27" s="25" t="s">
        <v>2</v>
      </c>
      <c r="F27" s="25" t="s">
        <v>588</v>
      </c>
      <c r="G27" t="s">
        <v>20</v>
      </c>
      <c r="K27" s="16">
        <v>658.98305084745766</v>
      </c>
      <c r="P27" s="16">
        <v>2177.7227722772277</v>
      </c>
      <c r="Q27" s="16">
        <v>863.57142857142856</v>
      </c>
      <c r="T27" s="16">
        <v>2621.666666666667</v>
      </c>
      <c r="U27" s="19">
        <f>SUM(H27:T27)/10</f>
        <v>632.1943918362781</v>
      </c>
      <c r="V27" s="16">
        <f>K5+P5+Q5+T5</f>
        <v>89.7</v>
      </c>
      <c r="W27">
        <f>U27/V27</f>
        <v>7.0478750483420072</v>
      </c>
      <c r="X27">
        <f>W27*100</f>
        <v>704.78750483420072</v>
      </c>
      <c r="Y27">
        <v>704.78750483420072</v>
      </c>
    </row>
    <row r="28" spans="1:25" x14ac:dyDescent="0.25">
      <c r="A28">
        <v>22</v>
      </c>
      <c r="B28" t="s">
        <v>1101</v>
      </c>
      <c r="C28" t="s">
        <v>4</v>
      </c>
      <c r="D28" s="21">
        <v>1999</v>
      </c>
      <c r="E28" s="25" t="s">
        <v>182</v>
      </c>
      <c r="F28" s="25" t="s">
        <v>1118</v>
      </c>
      <c r="H28" s="20">
        <v>973.33333333333337</v>
      </c>
      <c r="L28">
        <v>1116</v>
      </c>
      <c r="O28" s="16">
        <v>1480</v>
      </c>
      <c r="P28" s="16">
        <v>2670.7920792079212</v>
      </c>
      <c r="U28" s="19">
        <f>SUM(H28:T28)/10</f>
        <v>624.01254125412538</v>
      </c>
      <c r="V28">
        <f>H5+L5+O5+P5</f>
        <v>92.6</v>
      </c>
      <c r="W28">
        <f>U28/V28</f>
        <v>6.7387963418372072</v>
      </c>
      <c r="X28">
        <f>W28*100</f>
        <v>673.87963418372067</v>
      </c>
      <c r="Y28">
        <v>673.87963418372067</v>
      </c>
    </row>
    <row r="29" spans="1:25" x14ac:dyDescent="0.25">
      <c r="A29">
        <v>23</v>
      </c>
      <c r="B29" t="s">
        <v>296</v>
      </c>
      <c r="C29" t="s">
        <v>51</v>
      </c>
      <c r="D29" s="21">
        <v>1987</v>
      </c>
      <c r="E29" s="25" t="s">
        <v>1109</v>
      </c>
      <c r="F29" s="25" t="s">
        <v>588</v>
      </c>
      <c r="N29" s="16">
        <v>2893.8461538461538</v>
      </c>
      <c r="P29" s="16">
        <v>2711.8811881188117</v>
      </c>
      <c r="Q29" s="16">
        <v>597.85714285714278</v>
      </c>
      <c r="U29" s="19">
        <f>SUM(H29:T29)/10</f>
        <v>620.35844848221086</v>
      </c>
      <c r="V29" s="16">
        <f>N5+P5+Q5</f>
        <v>88.100000000000009</v>
      </c>
      <c r="W29">
        <f>U29/V29</f>
        <v>7.041526089468908</v>
      </c>
      <c r="X29">
        <f>W29*100</f>
        <v>704.15260894689084</v>
      </c>
      <c r="Y29">
        <v>704.15260894689084</v>
      </c>
    </row>
    <row r="30" spans="1:25" x14ac:dyDescent="0.25">
      <c r="A30">
        <v>24</v>
      </c>
      <c r="B30" t="s">
        <v>1102</v>
      </c>
      <c r="C30" t="s">
        <v>332</v>
      </c>
      <c r="D30" s="21">
        <v>1988</v>
      </c>
      <c r="E30" s="25" t="s">
        <v>2</v>
      </c>
      <c r="F30" s="25" t="s">
        <v>588</v>
      </c>
      <c r="G30" t="s">
        <v>25</v>
      </c>
      <c r="O30" s="16">
        <v>1850</v>
      </c>
      <c r="P30" s="16">
        <v>4150</v>
      </c>
      <c r="U30" s="19">
        <f>SUM(H30:T30)/10</f>
        <v>600</v>
      </c>
      <c r="V30">
        <f>O5+P5</f>
        <v>60</v>
      </c>
      <c r="W30">
        <f>U30/V30</f>
        <v>10</v>
      </c>
      <c r="X30">
        <f>W30*100</f>
        <v>1000</v>
      </c>
      <c r="Y30">
        <v>1000</v>
      </c>
    </row>
    <row r="31" spans="1:25" x14ac:dyDescent="0.25">
      <c r="A31">
        <v>25</v>
      </c>
      <c r="B31" t="s">
        <v>12</v>
      </c>
      <c r="C31" t="s">
        <v>13</v>
      </c>
      <c r="D31" s="21">
        <v>1986</v>
      </c>
      <c r="F31" s="25" t="s">
        <v>588</v>
      </c>
      <c r="K31" s="16">
        <v>683.38983050847457</v>
      </c>
      <c r="P31" s="16">
        <v>4026.7326732673264</v>
      </c>
      <c r="Q31" s="16">
        <v>1151.4285714285716</v>
      </c>
      <c r="U31" s="19">
        <f>SUM(H31:T31)/10</f>
        <v>586.15510752043724</v>
      </c>
      <c r="V31">
        <f>K5+P5+Q5</f>
        <v>61.1</v>
      </c>
      <c r="W31">
        <f>U31/V31</f>
        <v>9.5933732818402166</v>
      </c>
      <c r="X31">
        <f>W31*100</f>
        <v>959.33732818402166</v>
      </c>
      <c r="Y31">
        <v>959.33732818402166</v>
      </c>
    </row>
    <row r="32" spans="1:25" x14ac:dyDescent="0.25">
      <c r="A32">
        <v>26</v>
      </c>
      <c r="B32" t="s">
        <v>8</v>
      </c>
      <c r="C32" t="s">
        <v>9</v>
      </c>
      <c r="D32" s="21">
        <v>1986</v>
      </c>
      <c r="E32" s="25" t="s">
        <v>2</v>
      </c>
      <c r="F32" s="25" t="s">
        <v>588</v>
      </c>
      <c r="K32" s="16">
        <v>695.59322033898309</v>
      </c>
      <c r="P32" s="16">
        <v>3903.4653465346537</v>
      </c>
      <c r="Q32" s="16">
        <v>1040.7142857142858</v>
      </c>
      <c r="U32" s="19">
        <f>SUM(H32:T32)/10</f>
        <v>563.97728525879234</v>
      </c>
      <c r="V32" s="16">
        <f>K5+P5+Q5</f>
        <v>61.1</v>
      </c>
      <c r="W32">
        <f>U32/V32</f>
        <v>9.2303974674106755</v>
      </c>
      <c r="X32">
        <f>W32*100</f>
        <v>923.03974674106757</v>
      </c>
      <c r="Y32">
        <v>923.03974674106757</v>
      </c>
    </row>
    <row r="33" spans="1:25" x14ac:dyDescent="0.25">
      <c r="A33">
        <v>27</v>
      </c>
      <c r="B33" t="s">
        <v>1103</v>
      </c>
      <c r="C33" t="s">
        <v>15</v>
      </c>
      <c r="D33" s="21">
        <v>1980</v>
      </c>
      <c r="E33" s="25" t="s">
        <v>189</v>
      </c>
      <c r="F33" s="25" t="s">
        <v>1118</v>
      </c>
      <c r="G33" t="s">
        <v>527</v>
      </c>
      <c r="H33" s="20">
        <v>1419.4444444444446</v>
      </c>
      <c r="P33" s="16">
        <v>2999.5049504950489</v>
      </c>
      <c r="Q33" s="16">
        <v>1107.1428571428573</v>
      </c>
      <c r="U33" s="19">
        <f>SUM(H33:T33)/10</f>
        <v>552.6092252082351</v>
      </c>
      <c r="V33">
        <f>H5+P5+Q5</f>
        <v>68.5</v>
      </c>
      <c r="W33">
        <f>U33/V33</f>
        <v>8.0672879592443074</v>
      </c>
      <c r="X33">
        <f>W33*100</f>
        <v>806.72879592443076</v>
      </c>
      <c r="Y33">
        <v>806.72879592443076</v>
      </c>
    </row>
    <row r="34" spans="1:25" x14ac:dyDescent="0.25">
      <c r="A34">
        <v>28</v>
      </c>
      <c r="B34" t="s">
        <v>1127</v>
      </c>
      <c r="C34" t="s">
        <v>344</v>
      </c>
      <c r="D34" s="21">
        <v>1987</v>
      </c>
      <c r="E34" s="25" t="s">
        <v>133</v>
      </c>
      <c r="F34" s="25" t="s">
        <v>588</v>
      </c>
      <c r="G34" t="s">
        <v>156</v>
      </c>
      <c r="M34">
        <v>1177.5</v>
      </c>
      <c r="P34" s="16">
        <v>2506.4356435643563</v>
      </c>
      <c r="T34" s="16">
        <v>1588.8888888888889</v>
      </c>
      <c r="U34" s="19">
        <f>SUM(H34:T34)/10</f>
        <v>527.28245324532452</v>
      </c>
      <c r="V34">
        <f>M5+P5+T5</f>
        <v>85.800000000000011</v>
      </c>
      <c r="W34">
        <f>U34/V34</f>
        <v>6.1454831380573944</v>
      </c>
      <c r="X34">
        <f>W34*100</f>
        <v>614.54831380573944</v>
      </c>
      <c r="Y34">
        <v>614.54831380573944</v>
      </c>
    </row>
    <row r="35" spans="1:25" x14ac:dyDescent="0.25">
      <c r="A35">
        <v>29</v>
      </c>
      <c r="B35" t="s">
        <v>53</v>
      </c>
      <c r="C35" t="s">
        <v>47</v>
      </c>
      <c r="E35" s="25" t="s">
        <v>2</v>
      </c>
      <c r="F35" s="25" t="s">
        <v>588</v>
      </c>
      <c r="K35" s="16">
        <v>512.54237288135596</v>
      </c>
      <c r="L35">
        <v>1728</v>
      </c>
      <c r="N35" s="16">
        <v>3025.3846153846157</v>
      </c>
      <c r="U35" s="19">
        <f>SUM(H35:T35)/10</f>
        <v>526.59269882659714</v>
      </c>
      <c r="V35" s="16">
        <f>K5+L5+N5</f>
        <v>59.400000000000006</v>
      </c>
      <c r="W35">
        <f>U35/V35</f>
        <v>8.8651969499427121</v>
      </c>
      <c r="X35">
        <f>W35*100</f>
        <v>886.51969499427116</v>
      </c>
      <c r="Y35">
        <v>886.51969499427116</v>
      </c>
    </row>
    <row r="36" spans="1:25" x14ac:dyDescent="0.25">
      <c r="A36">
        <v>30</v>
      </c>
      <c r="B36" t="s">
        <v>1106</v>
      </c>
      <c r="C36" t="s">
        <v>31</v>
      </c>
      <c r="D36" s="21">
        <v>1983</v>
      </c>
      <c r="E36" s="25" t="s">
        <v>1105</v>
      </c>
      <c r="F36" s="25" t="s">
        <v>1104</v>
      </c>
      <c r="P36" s="16">
        <v>3944.5544554455446</v>
      </c>
      <c r="Q36" s="16">
        <v>1217.8571428571429</v>
      </c>
      <c r="U36" s="19">
        <f>SUM(H36:T36)/10</f>
        <v>516.24115983026877</v>
      </c>
      <c r="V36">
        <f>P5+Q5</f>
        <v>53.9</v>
      </c>
      <c r="W36">
        <f>U36/V36</f>
        <v>9.577758067351926</v>
      </c>
      <c r="X36">
        <f>W36*100</f>
        <v>957.77580673519265</v>
      </c>
      <c r="Y36">
        <v>957.77580673519265</v>
      </c>
    </row>
    <row r="37" spans="1:25" x14ac:dyDescent="0.25">
      <c r="A37">
        <v>31</v>
      </c>
      <c r="B37" t="s">
        <v>1129</v>
      </c>
      <c r="C37" t="s">
        <v>332</v>
      </c>
      <c r="D37" s="21">
        <v>1988</v>
      </c>
      <c r="E37" s="25" t="s">
        <v>380</v>
      </c>
      <c r="F37" s="25" t="s">
        <v>1133</v>
      </c>
      <c r="G37" t="s">
        <v>1443</v>
      </c>
      <c r="P37" s="16">
        <v>3533.6633663366338</v>
      </c>
      <c r="S37" s="16">
        <v>1493.3333333333335</v>
      </c>
      <c r="U37" s="19">
        <f>SUM(H37:T37)/10</f>
        <v>502.69966996699679</v>
      </c>
      <c r="V37">
        <f>P5+S5</f>
        <v>62.5</v>
      </c>
      <c r="W37">
        <f>U37/V37</f>
        <v>8.0431947194719484</v>
      </c>
      <c r="X37">
        <f>W37*100</f>
        <v>804.31947194719487</v>
      </c>
      <c r="Y37">
        <v>804.31947194719487</v>
      </c>
    </row>
    <row r="38" spans="1:25" x14ac:dyDescent="0.25">
      <c r="A38">
        <v>32</v>
      </c>
      <c r="B38" t="s">
        <v>294</v>
      </c>
      <c r="C38" t="s">
        <v>295</v>
      </c>
      <c r="D38" s="21">
        <v>1987</v>
      </c>
      <c r="E38" s="25" t="s">
        <v>2</v>
      </c>
      <c r="F38" s="25" t="s">
        <v>588</v>
      </c>
      <c r="N38" s="16">
        <v>2959.6153846153848</v>
      </c>
      <c r="T38" s="16">
        <v>2065.5555555555557</v>
      </c>
      <c r="U38" s="19">
        <f>SUM(H38:T38)/10</f>
        <v>502.51709401709405</v>
      </c>
      <c r="V38" s="16">
        <f>N5+T5</f>
        <v>62.800000000000004</v>
      </c>
      <c r="W38">
        <f>U38/V38</f>
        <v>8.0018645544123252</v>
      </c>
      <c r="X38">
        <f>W38*100</f>
        <v>800.18645544123251</v>
      </c>
      <c r="Y38">
        <v>800.18645544123251</v>
      </c>
    </row>
    <row r="39" spans="1:25" x14ac:dyDescent="0.25">
      <c r="A39">
        <v>33</v>
      </c>
      <c r="B39" t="s">
        <v>1108</v>
      </c>
      <c r="C39" t="s">
        <v>139</v>
      </c>
      <c r="D39" s="21">
        <v>1974</v>
      </c>
      <c r="E39" s="25" t="s">
        <v>189</v>
      </c>
      <c r="F39" s="25" t="s">
        <v>1118</v>
      </c>
      <c r="H39" s="20">
        <v>1257.2222222222222</v>
      </c>
      <c r="P39" s="16">
        <v>3656.9306930693069</v>
      </c>
      <c r="U39" s="19">
        <f>SUM(H39:T39)/10</f>
        <v>491.41529152915291</v>
      </c>
      <c r="V39" s="16">
        <f>H5+P5</f>
        <v>56.1</v>
      </c>
      <c r="W39">
        <f>U39/V39</f>
        <v>8.7596308650472885</v>
      </c>
      <c r="X39">
        <f>W39*100</f>
        <v>875.96308650472884</v>
      </c>
      <c r="Y39">
        <v>875.96308650472884</v>
      </c>
    </row>
    <row r="40" spans="1:25" x14ac:dyDescent="0.25">
      <c r="A40">
        <v>34</v>
      </c>
      <c r="B40" t="s">
        <v>54</v>
      </c>
      <c r="C40" t="s">
        <v>55</v>
      </c>
      <c r="D40" s="21">
        <v>1991</v>
      </c>
      <c r="E40" s="25" t="s">
        <v>40</v>
      </c>
      <c r="F40" s="25" t="s">
        <v>590</v>
      </c>
      <c r="G40" t="s">
        <v>57</v>
      </c>
      <c r="H40" s="20">
        <v>1135.5555555555554</v>
      </c>
      <c r="K40" s="16">
        <v>500.3389830508475</v>
      </c>
      <c r="P40" s="16">
        <v>3122.7722772277225</v>
      </c>
      <c r="Q40" s="16">
        <v>44.285714285714263</v>
      </c>
      <c r="U40" s="19">
        <f>SUM(H40:T40)/10</f>
        <v>480.29525301198402</v>
      </c>
      <c r="V40">
        <f>H5+K5+P5+Q5</f>
        <v>75.7</v>
      </c>
      <c r="W40">
        <f>U40/V40</f>
        <v>6.3447193264462882</v>
      </c>
      <c r="X40">
        <f>W40*100</f>
        <v>634.47193264462885</v>
      </c>
      <c r="Y40">
        <v>634.47193264462885</v>
      </c>
    </row>
    <row r="41" spans="1:25" x14ac:dyDescent="0.25">
      <c r="A41">
        <v>35</v>
      </c>
      <c r="B41" t="s">
        <v>1115</v>
      </c>
      <c r="C41" t="s">
        <v>9</v>
      </c>
      <c r="D41" s="21">
        <v>1982</v>
      </c>
      <c r="E41" s="25" t="s">
        <v>990</v>
      </c>
      <c r="F41" s="25" t="s">
        <v>595</v>
      </c>
      <c r="P41" s="16">
        <v>3040.5940594059407</v>
      </c>
      <c r="Q41" s="16">
        <v>974.28571428571433</v>
      </c>
      <c r="R41" s="16">
        <v>769.21052631578948</v>
      </c>
      <c r="U41" s="19">
        <f>SUM(H41:T41)/10</f>
        <v>478.40903000074439</v>
      </c>
      <c r="V41" s="16">
        <f>P5+Q5+R5</f>
        <v>69.7</v>
      </c>
      <c r="W41">
        <f>U41/V41</f>
        <v>6.8638311334396613</v>
      </c>
      <c r="X41">
        <f>W41*100</f>
        <v>686.3831133439661</v>
      </c>
      <c r="Y41">
        <v>686.3831133439661</v>
      </c>
    </row>
    <row r="42" spans="1:25" x14ac:dyDescent="0.25">
      <c r="A42">
        <v>36</v>
      </c>
      <c r="B42" t="s">
        <v>766</v>
      </c>
      <c r="C42" t="s">
        <v>109</v>
      </c>
      <c r="D42" s="21">
        <v>1989</v>
      </c>
      <c r="E42" s="25" t="s">
        <v>1112</v>
      </c>
      <c r="F42" s="25" t="s">
        <v>1111</v>
      </c>
      <c r="P42" s="16">
        <v>3739.1089108910892</v>
      </c>
      <c r="Q42" s="16">
        <v>1018.5714285714286</v>
      </c>
      <c r="U42" s="19">
        <f>SUM(H42:T42)/10</f>
        <v>475.76803394625176</v>
      </c>
      <c r="V42" s="16">
        <f>P5+Q5</f>
        <v>53.9</v>
      </c>
      <c r="W42">
        <f>U42/V42</f>
        <v>8.8268651938080112</v>
      </c>
      <c r="X42">
        <f>W42*100</f>
        <v>882.68651938080109</v>
      </c>
      <c r="Y42">
        <v>882.68651938080109</v>
      </c>
    </row>
    <row r="43" spans="1:25" x14ac:dyDescent="0.25">
      <c r="A43">
        <v>37</v>
      </c>
      <c r="B43" t="s">
        <v>297</v>
      </c>
      <c r="C43" t="s">
        <v>76</v>
      </c>
      <c r="D43" s="21">
        <v>1985</v>
      </c>
      <c r="E43" s="25" t="s">
        <v>2</v>
      </c>
      <c r="F43" s="25" t="s">
        <v>588</v>
      </c>
      <c r="N43" s="16">
        <v>2828.0769230769233</v>
      </c>
      <c r="T43" s="16">
        <v>1906.666666666667</v>
      </c>
      <c r="U43" s="19">
        <f>SUM(H43:T43)/10</f>
        <v>473.47435897435901</v>
      </c>
      <c r="V43">
        <f>N5+T5</f>
        <v>62.800000000000004</v>
      </c>
      <c r="W43">
        <f>U43/V43</f>
        <v>7.5394006206108113</v>
      </c>
      <c r="X43">
        <f>W43*100</f>
        <v>753.94006206108111</v>
      </c>
      <c r="Y43">
        <v>753.94006206108111</v>
      </c>
    </row>
    <row r="44" spans="1:25" x14ac:dyDescent="0.25">
      <c r="A44">
        <v>38</v>
      </c>
      <c r="B44" t="s">
        <v>81</v>
      </c>
      <c r="C44" t="s">
        <v>82</v>
      </c>
      <c r="D44" s="21">
        <v>1986</v>
      </c>
      <c r="E44" s="25" t="s">
        <v>2</v>
      </c>
      <c r="F44" s="25" t="s">
        <v>588</v>
      </c>
      <c r="G44" t="s">
        <v>83</v>
      </c>
      <c r="H44" s="20">
        <v>851.66666666666663</v>
      </c>
      <c r="K44" s="16">
        <v>390.50847457627117</v>
      </c>
      <c r="L44">
        <v>1008</v>
      </c>
      <c r="P44" s="16">
        <v>1725.7425742574258</v>
      </c>
      <c r="T44" s="16">
        <v>556.11111111111109</v>
      </c>
      <c r="U44" s="19">
        <f>SUM(H44:T44)/10</f>
        <v>453.2028826611475</v>
      </c>
      <c r="V44" s="16">
        <f>H5+K5+L5+P5+T5</f>
        <v>109.9</v>
      </c>
      <c r="W44">
        <f>U44/V44</f>
        <v>4.1237750924581205</v>
      </c>
      <c r="X44">
        <f>W44*100</f>
        <v>412.37750924581206</v>
      </c>
      <c r="Y44">
        <v>412.37750924581206</v>
      </c>
    </row>
    <row r="45" spans="1:25" x14ac:dyDescent="0.25">
      <c r="A45">
        <v>39</v>
      </c>
      <c r="B45" t="s">
        <v>118</v>
      </c>
      <c r="C45" t="s">
        <v>47</v>
      </c>
      <c r="D45" s="21">
        <v>1974</v>
      </c>
      <c r="E45" s="25" t="s">
        <v>2</v>
      </c>
      <c r="F45" s="25" t="s">
        <v>588</v>
      </c>
      <c r="G45" t="s">
        <v>83</v>
      </c>
      <c r="K45" s="16">
        <v>183.05084745762713</v>
      </c>
      <c r="L45">
        <v>468</v>
      </c>
      <c r="N45" s="16">
        <v>1052.3076923076926</v>
      </c>
      <c r="O45" s="16">
        <v>616.66666666666686</v>
      </c>
      <c r="P45" s="16">
        <v>986.13861386138581</v>
      </c>
      <c r="Q45" s="16">
        <v>310</v>
      </c>
      <c r="T45" s="16">
        <v>873.88888888888903</v>
      </c>
      <c r="U45" s="19">
        <f>SUM(H45:T45)/10</f>
        <v>449.00527091822613</v>
      </c>
      <c r="V45">
        <f>K5+L5+N5+O5+P5+Q5+T5</f>
        <v>160.4</v>
      </c>
      <c r="W45">
        <f>U45/V45</f>
        <v>2.7992847314103875</v>
      </c>
      <c r="X45">
        <f>W45*100</f>
        <v>279.92847314103875</v>
      </c>
      <c r="Y45">
        <v>279.92847314103875</v>
      </c>
    </row>
    <row r="46" spans="1:25" x14ac:dyDescent="0.25">
      <c r="A46">
        <v>40</v>
      </c>
      <c r="B46" t="s">
        <v>770</v>
      </c>
      <c r="C46" t="s">
        <v>15</v>
      </c>
      <c r="D46" s="21">
        <v>1988</v>
      </c>
      <c r="F46" s="25" t="s">
        <v>590</v>
      </c>
      <c r="G46" t="s">
        <v>57</v>
      </c>
      <c r="P46" s="16">
        <v>2095.5445544554455</v>
      </c>
      <c r="Q46" s="16">
        <v>708.57142857142867</v>
      </c>
      <c r="S46" s="16">
        <v>1680</v>
      </c>
      <c r="U46" s="19">
        <f>SUM(H46:T46)/10</f>
        <v>448.41159830268742</v>
      </c>
      <c r="V46" s="16">
        <f>P5+Q5+S5</f>
        <v>74.900000000000006</v>
      </c>
      <c r="W46">
        <f>U46/V46</f>
        <v>5.9868037156567073</v>
      </c>
      <c r="X46">
        <f>W46*100</f>
        <v>598.68037156567073</v>
      </c>
      <c r="Y46">
        <v>598.68037156567073</v>
      </c>
    </row>
    <row r="47" spans="1:25" x14ac:dyDescent="0.25">
      <c r="A47">
        <v>41</v>
      </c>
      <c r="B47" t="s">
        <v>777</v>
      </c>
      <c r="C47" t="s">
        <v>1</v>
      </c>
      <c r="D47" s="21">
        <v>1978</v>
      </c>
      <c r="E47" s="25" t="s">
        <v>380</v>
      </c>
      <c r="F47" s="25" t="s">
        <v>1133</v>
      </c>
      <c r="G47" t="s">
        <v>1442</v>
      </c>
      <c r="P47" s="16">
        <v>2876.2376237623762</v>
      </c>
      <c r="S47" s="16">
        <v>1540</v>
      </c>
      <c r="U47" s="19">
        <f>SUM(H47:T47)/10</f>
        <v>441.62376237623755</v>
      </c>
      <c r="V47" s="16">
        <f>P5+S5</f>
        <v>62.5</v>
      </c>
      <c r="W47">
        <f>U47/V47</f>
        <v>7.0659801980198012</v>
      </c>
      <c r="X47">
        <f>W47*100</f>
        <v>706.59801980198017</v>
      </c>
      <c r="Y47">
        <v>706.59801980198017</v>
      </c>
    </row>
    <row r="48" spans="1:25" x14ac:dyDescent="0.25">
      <c r="A48">
        <v>42</v>
      </c>
      <c r="B48" t="s">
        <v>767</v>
      </c>
      <c r="C48" t="s">
        <v>139</v>
      </c>
      <c r="D48" s="21">
        <v>1983</v>
      </c>
      <c r="E48" s="25" t="s">
        <v>1114</v>
      </c>
      <c r="F48" s="25" t="s">
        <v>1113</v>
      </c>
      <c r="P48" s="16">
        <v>3574.7524752475247</v>
      </c>
      <c r="Q48" s="16">
        <v>819.28571428571433</v>
      </c>
      <c r="U48" s="19">
        <f>SUM(H48:T48)/10</f>
        <v>439.40381895332393</v>
      </c>
      <c r="V48">
        <f>P5+Q5</f>
        <v>53.9</v>
      </c>
      <c r="W48">
        <f>U48/V48</f>
        <v>8.1522044332713168</v>
      </c>
      <c r="X48">
        <f>W48*100</f>
        <v>815.22044332713165</v>
      </c>
      <c r="Y48">
        <v>815.22044332713165</v>
      </c>
    </row>
    <row r="49" spans="1:25" x14ac:dyDescent="0.25">
      <c r="A49">
        <v>43</v>
      </c>
      <c r="B49" t="s">
        <v>309</v>
      </c>
      <c r="C49" t="s">
        <v>310</v>
      </c>
      <c r="D49" s="21">
        <v>1986</v>
      </c>
      <c r="E49" s="25" t="s">
        <v>2</v>
      </c>
      <c r="F49" s="25" t="s">
        <v>588</v>
      </c>
      <c r="N49" s="16">
        <v>2104.6153846153848</v>
      </c>
      <c r="P49" s="16">
        <v>2259.9009900990095</v>
      </c>
      <c r="U49" s="19">
        <f>SUM(H49:T49)/10</f>
        <v>436.45163747143943</v>
      </c>
      <c r="V49" s="16">
        <f>N5+P5</f>
        <v>75.7</v>
      </c>
      <c r="W49">
        <f>U49/V49</f>
        <v>5.7655434276279971</v>
      </c>
      <c r="X49">
        <f>W49*100</f>
        <v>576.55434276279971</v>
      </c>
      <c r="Y49">
        <v>576.55434276279971</v>
      </c>
    </row>
    <row r="50" spans="1:25" x14ac:dyDescent="0.25">
      <c r="A50">
        <v>44</v>
      </c>
      <c r="B50" t="s">
        <v>1121</v>
      </c>
      <c r="C50" t="s">
        <v>51</v>
      </c>
      <c r="D50" s="21">
        <v>1980</v>
      </c>
      <c r="E50" s="25" t="s">
        <v>1117</v>
      </c>
      <c r="F50" s="25" t="s">
        <v>1104</v>
      </c>
      <c r="P50" s="16">
        <v>3451.4851485148515</v>
      </c>
      <c r="Q50" s="16">
        <v>885.71428571428578</v>
      </c>
      <c r="U50" s="19">
        <f>SUM(H50:T50)/10</f>
        <v>433.71994342291373</v>
      </c>
      <c r="V50" s="16">
        <f>P5+Q5</f>
        <v>53.9</v>
      </c>
      <c r="W50">
        <f>U50/V50</f>
        <v>8.0467521970855973</v>
      </c>
      <c r="X50">
        <f>W50*100</f>
        <v>804.67521970855978</v>
      </c>
      <c r="Y50">
        <v>804.67521970855978</v>
      </c>
    </row>
    <row r="51" spans="1:25" x14ac:dyDescent="0.25">
      <c r="A51">
        <v>45</v>
      </c>
      <c r="B51" t="s">
        <v>1122</v>
      </c>
      <c r="C51" t="s">
        <v>13</v>
      </c>
      <c r="D51" s="21">
        <v>1982</v>
      </c>
      <c r="E51" s="25" t="s">
        <v>1112</v>
      </c>
      <c r="F51" s="25" t="s">
        <v>1111</v>
      </c>
      <c r="P51" s="16">
        <v>3328.2178217821779</v>
      </c>
      <c r="Q51" s="16">
        <v>996.42857142857156</v>
      </c>
      <c r="U51" s="19">
        <f>SUM(H51:T51)/10</f>
        <v>432.46463932107491</v>
      </c>
      <c r="V51">
        <f>P5+Q5</f>
        <v>53.9</v>
      </c>
      <c r="W51">
        <f>U51/V51</f>
        <v>8.0234626961238398</v>
      </c>
      <c r="X51">
        <f>W51*100</f>
        <v>802.34626961238394</v>
      </c>
      <c r="Y51">
        <v>802.34626961238394</v>
      </c>
    </row>
    <row r="52" spans="1:25" x14ac:dyDescent="0.25">
      <c r="A52">
        <v>46</v>
      </c>
      <c r="B52" t="s">
        <v>36</v>
      </c>
      <c r="C52" t="s">
        <v>15</v>
      </c>
      <c r="D52" s="21">
        <v>1987</v>
      </c>
      <c r="E52" s="25" t="s">
        <v>2</v>
      </c>
      <c r="F52" s="25" t="s">
        <v>588</v>
      </c>
      <c r="K52" s="16">
        <v>585.76271186440681</v>
      </c>
      <c r="P52" s="16">
        <v>2917.3267326732671</v>
      </c>
      <c r="Q52" s="16">
        <v>752.85714285714289</v>
      </c>
      <c r="U52" s="19">
        <f>SUM(H52:T52)/10</f>
        <v>425.59465873948164</v>
      </c>
      <c r="V52" s="16">
        <f>K5+P5+Q5</f>
        <v>61.1</v>
      </c>
      <c r="W52">
        <f>U52/V52</f>
        <v>6.9655426962271951</v>
      </c>
      <c r="X52">
        <f>W52*100</f>
        <v>696.55426962271952</v>
      </c>
      <c r="Y52">
        <v>696.55426962271952</v>
      </c>
    </row>
    <row r="53" spans="1:25" x14ac:dyDescent="0.25">
      <c r="A53">
        <v>47</v>
      </c>
      <c r="B53" t="s">
        <v>1123</v>
      </c>
      <c r="C53" t="s">
        <v>51</v>
      </c>
      <c r="D53" s="21">
        <v>1982</v>
      </c>
      <c r="E53" s="25" t="s">
        <v>189</v>
      </c>
      <c r="F53" s="25" t="s">
        <v>1118</v>
      </c>
      <c r="P53" s="16">
        <v>3204.9504950495048</v>
      </c>
      <c r="Q53" s="16">
        <v>907.857142857143</v>
      </c>
      <c r="U53" s="19">
        <f>SUM(H53:T53)/10</f>
        <v>411.28076379066476</v>
      </c>
      <c r="V53">
        <f>P5+Q5</f>
        <v>53.9</v>
      </c>
      <c r="W53">
        <f>U53/V53</f>
        <v>7.630440886654263</v>
      </c>
      <c r="X53">
        <f>W53*100</f>
        <v>763.04408866542633</v>
      </c>
      <c r="Y53">
        <v>763.04408866542633</v>
      </c>
    </row>
    <row r="54" spans="1:25" x14ac:dyDescent="0.25">
      <c r="A54">
        <v>48</v>
      </c>
      <c r="B54" t="s">
        <v>1131</v>
      </c>
      <c r="C54" t="s">
        <v>51</v>
      </c>
      <c r="D54" s="21">
        <v>1987</v>
      </c>
      <c r="E54" s="25" t="s">
        <v>1132</v>
      </c>
      <c r="F54" s="25" t="s">
        <v>1133</v>
      </c>
      <c r="G54" t="s">
        <v>1442</v>
      </c>
      <c r="P54" s="16">
        <v>3081.6831683168316</v>
      </c>
      <c r="S54" s="16">
        <v>933.33333333333326</v>
      </c>
      <c r="U54" s="19">
        <f>SUM(H54:T54)/10</f>
        <v>401.50165016501649</v>
      </c>
      <c r="V54" s="16">
        <f>P5+S5</f>
        <v>62.5</v>
      </c>
      <c r="W54">
        <f>U54/V54</f>
        <v>6.4240264026402638</v>
      </c>
      <c r="X54">
        <f>W54*100</f>
        <v>642.40264026402633</v>
      </c>
      <c r="Y54">
        <v>642.40264026402633</v>
      </c>
    </row>
    <row r="55" spans="1:25" x14ac:dyDescent="0.25">
      <c r="A55">
        <v>49</v>
      </c>
      <c r="B55" t="s">
        <v>1124</v>
      </c>
      <c r="C55" t="s">
        <v>96</v>
      </c>
      <c r="D55" s="21">
        <v>1975</v>
      </c>
      <c r="E55" s="25" t="s">
        <v>122</v>
      </c>
      <c r="F55" s="25" t="s">
        <v>595</v>
      </c>
      <c r="P55" s="16">
        <v>3985.6435643564355</v>
      </c>
      <c r="U55" s="19">
        <f>SUM(H55:T55)/10</f>
        <v>398.56435643564356</v>
      </c>
      <c r="V55" s="16">
        <f>P5</f>
        <v>41.5</v>
      </c>
      <c r="W55">
        <f>U55/V55</f>
        <v>9.6039603960396036</v>
      </c>
      <c r="X55">
        <f>W55*100</f>
        <v>960.39603960396039</v>
      </c>
      <c r="Y55">
        <v>960.39603960396039</v>
      </c>
    </row>
    <row r="56" spans="1:25" x14ac:dyDescent="0.25">
      <c r="A56">
        <v>50</v>
      </c>
      <c r="B56" t="s">
        <v>1139</v>
      </c>
      <c r="C56" t="s">
        <v>310</v>
      </c>
      <c r="D56" s="21">
        <v>1984</v>
      </c>
      <c r="E56" s="25" t="s">
        <v>40</v>
      </c>
      <c r="F56" s="25" t="s">
        <v>590</v>
      </c>
      <c r="G56" t="s">
        <v>57</v>
      </c>
      <c r="P56" s="16">
        <v>2342.0792079207918</v>
      </c>
      <c r="S56" s="16">
        <v>1633.3333333333333</v>
      </c>
      <c r="U56" s="19">
        <f>SUM(H56:T56)/10</f>
        <v>397.54125412541254</v>
      </c>
      <c r="V56">
        <f>P5+S5</f>
        <v>62.5</v>
      </c>
      <c r="W56">
        <f>U56/V56</f>
        <v>6.3606600660066004</v>
      </c>
      <c r="X56">
        <f>W56*100</f>
        <v>636.06600660065999</v>
      </c>
      <c r="Y56">
        <v>636.06600660065999</v>
      </c>
    </row>
    <row r="57" spans="1:25" x14ac:dyDescent="0.25">
      <c r="A57">
        <v>51</v>
      </c>
      <c r="B57" t="s">
        <v>1125</v>
      </c>
      <c r="C57" t="s">
        <v>51</v>
      </c>
      <c r="D57" s="21">
        <v>1978</v>
      </c>
      <c r="E57" s="25" t="s">
        <v>1119</v>
      </c>
      <c r="F57" s="25" t="s">
        <v>1104</v>
      </c>
      <c r="P57" s="16">
        <v>3287.128712871287</v>
      </c>
      <c r="Q57" s="16">
        <v>686.42857142857144</v>
      </c>
      <c r="U57" s="19">
        <f>SUM(H57:T57)/10</f>
        <v>397.35572842998585</v>
      </c>
      <c r="V57">
        <f>P5+Q5</f>
        <v>53.9</v>
      </c>
      <c r="W57">
        <f>U57/V57</f>
        <v>7.372091436548903</v>
      </c>
      <c r="X57">
        <f>W57*100</f>
        <v>737.20914365489034</v>
      </c>
      <c r="Y57">
        <v>737.20914365489034</v>
      </c>
    </row>
    <row r="58" spans="1:25" x14ac:dyDescent="0.25">
      <c r="A58">
        <v>52</v>
      </c>
      <c r="B58" t="s">
        <v>1126</v>
      </c>
      <c r="C58" t="s">
        <v>47</v>
      </c>
      <c r="D58" s="21">
        <v>1985</v>
      </c>
      <c r="E58" s="25" t="s">
        <v>1120</v>
      </c>
      <c r="F58" s="25" t="s">
        <v>592</v>
      </c>
      <c r="P58" s="16">
        <v>2794.0594059405935</v>
      </c>
      <c r="Q58" s="16">
        <v>1085</v>
      </c>
      <c r="U58" s="19">
        <f>SUM(H58:T58)/10</f>
        <v>387.90594059405936</v>
      </c>
      <c r="V58">
        <f>P5+Q5</f>
        <v>53.9</v>
      </c>
      <c r="W58">
        <f>U58/V58</f>
        <v>7.19677069747791</v>
      </c>
      <c r="X58">
        <f>W58*100</f>
        <v>719.67706974779105</v>
      </c>
      <c r="Y58">
        <v>719.67706974779105</v>
      </c>
    </row>
    <row r="59" spans="1:25" x14ac:dyDescent="0.25">
      <c r="A59">
        <v>53</v>
      </c>
      <c r="B59" t="s">
        <v>1083</v>
      </c>
      <c r="C59" t="s">
        <v>9</v>
      </c>
      <c r="D59" s="21">
        <v>1987</v>
      </c>
      <c r="E59" s="25" t="s">
        <v>380</v>
      </c>
      <c r="F59" s="25" t="s">
        <v>1133</v>
      </c>
      <c r="G59" t="s">
        <v>1444</v>
      </c>
      <c r="P59" s="16">
        <v>2465.3465346534654</v>
      </c>
      <c r="S59" s="16">
        <v>1400</v>
      </c>
      <c r="U59" s="19">
        <f>SUM(H59:T59)/10</f>
        <v>386.53465346534654</v>
      </c>
      <c r="V59">
        <f>P5+S5</f>
        <v>62.5</v>
      </c>
      <c r="W59">
        <f>U59/V59</f>
        <v>6.1845544554455447</v>
      </c>
      <c r="X59">
        <f>W59*100</f>
        <v>618.45544554455444</v>
      </c>
      <c r="Y59">
        <v>618.45544554455444</v>
      </c>
    </row>
    <row r="60" spans="1:25" x14ac:dyDescent="0.25">
      <c r="A60">
        <v>54</v>
      </c>
      <c r="B60" t="s">
        <v>298</v>
      </c>
      <c r="C60" t="s">
        <v>96</v>
      </c>
      <c r="F60" s="25" t="s">
        <v>588</v>
      </c>
      <c r="M60">
        <v>1020.5</v>
      </c>
      <c r="N60" s="16">
        <v>2762.3076923076928</v>
      </c>
      <c r="U60" s="19">
        <f>SUM(H60:T60)/10</f>
        <v>378.28076923076929</v>
      </c>
      <c r="V60" s="16">
        <f>M5+N5</f>
        <v>49.900000000000006</v>
      </c>
      <c r="W60">
        <f>U60/V60</f>
        <v>7.5807769384923693</v>
      </c>
      <c r="X60">
        <f>W60*100</f>
        <v>758.07769384923688</v>
      </c>
      <c r="Y60">
        <v>758.07769384923688</v>
      </c>
    </row>
    <row r="61" spans="1:25" x14ac:dyDescent="0.25">
      <c r="A61">
        <v>55</v>
      </c>
      <c r="B61" t="s">
        <v>1088</v>
      </c>
      <c r="C61" t="s">
        <v>304</v>
      </c>
      <c r="D61" s="21">
        <v>1979</v>
      </c>
      <c r="E61" s="25" t="s">
        <v>2</v>
      </c>
      <c r="F61" s="25" t="s">
        <v>588</v>
      </c>
      <c r="G61" t="s">
        <v>589</v>
      </c>
      <c r="M61">
        <v>1334.5</v>
      </c>
      <c r="T61" s="16">
        <v>2383.3333333333339</v>
      </c>
      <c r="U61" s="19">
        <f>SUM(H61:T61)/10</f>
        <v>371.78333333333342</v>
      </c>
      <c r="V61">
        <f>M5+T5</f>
        <v>44.3</v>
      </c>
      <c r="W61">
        <f>U61/V61</f>
        <v>8.3924003009781813</v>
      </c>
      <c r="X61">
        <f>W61*100</f>
        <v>839.24003009781813</v>
      </c>
      <c r="Y61">
        <v>839.24003009781813</v>
      </c>
    </row>
    <row r="62" spans="1:25" x14ac:dyDescent="0.25">
      <c r="A62">
        <v>56</v>
      </c>
      <c r="B62" t="s">
        <v>1135</v>
      </c>
      <c r="C62" t="s">
        <v>139</v>
      </c>
      <c r="D62" s="21">
        <v>1964</v>
      </c>
      <c r="E62" s="25" t="s">
        <v>2</v>
      </c>
      <c r="F62" s="25" t="s">
        <v>588</v>
      </c>
      <c r="P62" s="16">
        <v>2752.970297029703</v>
      </c>
      <c r="R62" s="16">
        <v>914.73684210526324</v>
      </c>
      <c r="U62" s="19">
        <f>SUM(H62:T62)/10</f>
        <v>366.77071391349665</v>
      </c>
      <c r="V62">
        <f>P5+R5</f>
        <v>57.3</v>
      </c>
      <c r="W62">
        <f>U62/V62</f>
        <v>6.4008850595723681</v>
      </c>
      <c r="X62">
        <f>W62*100</f>
        <v>640.08850595723686</v>
      </c>
      <c r="Y62">
        <v>640.08850595723686</v>
      </c>
    </row>
    <row r="63" spans="1:25" x14ac:dyDescent="0.25">
      <c r="A63">
        <v>57</v>
      </c>
      <c r="B63" t="s">
        <v>1138</v>
      </c>
      <c r="C63" t="s">
        <v>47</v>
      </c>
      <c r="D63" s="21">
        <v>1988</v>
      </c>
      <c r="E63" s="25" t="s">
        <v>40</v>
      </c>
      <c r="F63" s="25" t="s">
        <v>590</v>
      </c>
      <c r="G63" t="s">
        <v>57</v>
      </c>
      <c r="P63" s="16">
        <v>2054.4554455445545</v>
      </c>
      <c r="Q63" s="16">
        <v>420.71428571428578</v>
      </c>
      <c r="S63" s="16">
        <v>1166.6666666666667</v>
      </c>
      <c r="U63" s="19">
        <f>SUM(H63:T63)/10</f>
        <v>364.18363979255071</v>
      </c>
      <c r="V63" s="16">
        <f>P5+Q5+S5</f>
        <v>74.900000000000006</v>
      </c>
      <c r="W63">
        <f>U63/V63</f>
        <v>4.8622648837456701</v>
      </c>
      <c r="X63">
        <f>W63*100</f>
        <v>486.226488374567</v>
      </c>
      <c r="Y63">
        <v>486.226488374567</v>
      </c>
    </row>
    <row r="64" spans="1:25" x14ac:dyDescent="0.25">
      <c r="A64">
        <v>58</v>
      </c>
      <c r="B64" t="s">
        <v>970</v>
      </c>
      <c r="C64" t="s">
        <v>51</v>
      </c>
      <c r="D64" s="21">
        <v>1978</v>
      </c>
      <c r="F64" s="25" t="s">
        <v>72</v>
      </c>
      <c r="P64" s="16">
        <v>2958.4158415841589</v>
      </c>
      <c r="Q64" s="16">
        <v>620</v>
      </c>
      <c r="U64" s="19">
        <f>SUM(H64:T64)/10</f>
        <v>357.84158415841591</v>
      </c>
      <c r="V64" s="16">
        <f>P5+Q5</f>
        <v>53.9</v>
      </c>
      <c r="W64">
        <f>U64/V64</f>
        <v>6.6389904296552116</v>
      </c>
      <c r="X64">
        <f>W64*100</f>
        <v>663.89904296552118</v>
      </c>
      <c r="Y64">
        <v>663.89904296552118</v>
      </c>
    </row>
    <row r="65" spans="1:25" x14ac:dyDescent="0.25">
      <c r="A65">
        <v>59</v>
      </c>
      <c r="B65" t="s">
        <v>672</v>
      </c>
      <c r="C65" t="s">
        <v>543</v>
      </c>
      <c r="D65" s="21">
        <v>1974</v>
      </c>
      <c r="E65" s="25" t="s">
        <v>122</v>
      </c>
      <c r="F65" s="25" t="s">
        <v>595</v>
      </c>
      <c r="I65" s="16">
        <v>929.60000000000014</v>
      </c>
      <c r="P65" s="16">
        <v>1397.0297029702967</v>
      </c>
      <c r="Q65" s="16">
        <v>553.57142857142856</v>
      </c>
      <c r="R65" s="16">
        <v>686.05263157894751</v>
      </c>
      <c r="U65" s="19">
        <f>SUM(H65:T65)/10</f>
        <v>356.62537631206726</v>
      </c>
      <c r="V65">
        <f>I5+P5+Q5+R5</f>
        <v>86.3</v>
      </c>
      <c r="W65">
        <f>U65/V65</f>
        <v>4.1323913825268512</v>
      </c>
      <c r="X65">
        <f>W65*100</f>
        <v>413.23913825268511</v>
      </c>
      <c r="Y65">
        <v>413.23913825268511</v>
      </c>
    </row>
    <row r="66" spans="1:25" x14ac:dyDescent="0.25">
      <c r="A66">
        <v>60</v>
      </c>
      <c r="B66" t="s">
        <v>1130</v>
      </c>
      <c r="C66" t="s">
        <v>112</v>
      </c>
      <c r="D66" s="21">
        <v>1977</v>
      </c>
      <c r="E66" s="25" t="s">
        <v>130</v>
      </c>
      <c r="F66" s="25" t="s">
        <v>130</v>
      </c>
      <c r="P66" s="16">
        <v>2835.1485148514853</v>
      </c>
      <c r="Q66" s="16">
        <v>642.14285714285711</v>
      </c>
      <c r="U66" s="19">
        <f>SUM(H66:T66)/10</f>
        <v>347.72913719943426</v>
      </c>
      <c r="V66" s="16">
        <f>P5+Q5</f>
        <v>53.9</v>
      </c>
      <c r="W66">
        <f>U66/V66</f>
        <v>6.4513754582455336</v>
      </c>
      <c r="X66">
        <f>W66*100</f>
        <v>645.1375458245534</v>
      </c>
      <c r="Y66">
        <v>645.1375458245534</v>
      </c>
    </row>
    <row r="67" spans="1:25" x14ac:dyDescent="0.25">
      <c r="A67">
        <v>61</v>
      </c>
      <c r="B67" t="s">
        <v>1148</v>
      </c>
      <c r="C67" t="s">
        <v>47</v>
      </c>
      <c r="D67" s="21">
        <v>1988</v>
      </c>
      <c r="E67" s="25" t="s">
        <v>547</v>
      </c>
      <c r="F67" s="25" t="s">
        <v>592</v>
      </c>
      <c r="P67" s="16">
        <v>1931.1881188118809</v>
      </c>
      <c r="Q67" s="16">
        <v>177.14285714285722</v>
      </c>
      <c r="S67" s="16">
        <v>1260</v>
      </c>
      <c r="U67" s="19">
        <f>SUM(H67:T67)/10</f>
        <v>336.83309759547382</v>
      </c>
      <c r="V67" s="16">
        <f>P5+Q5+S5</f>
        <v>74.900000000000006</v>
      </c>
      <c r="W67">
        <f>U67/V67</f>
        <v>4.4971041067486484</v>
      </c>
      <c r="X67">
        <f>W67*100</f>
        <v>449.71041067486482</v>
      </c>
      <c r="Y67">
        <v>449.71041067486482</v>
      </c>
    </row>
    <row r="68" spans="1:25" x14ac:dyDescent="0.25">
      <c r="A68">
        <v>62</v>
      </c>
      <c r="B68" t="s">
        <v>1480</v>
      </c>
      <c r="C68" t="s">
        <v>308</v>
      </c>
      <c r="D68" s="21">
        <v>1981</v>
      </c>
      <c r="E68" s="25" t="s">
        <v>133</v>
      </c>
      <c r="F68" s="25" t="s">
        <v>588</v>
      </c>
      <c r="N68" s="16">
        <v>2236.1538461538462</v>
      </c>
      <c r="T68" s="16">
        <v>1112.2222222222222</v>
      </c>
      <c r="U68" s="19">
        <f>SUM(H68:T68)/10</f>
        <v>334.83760683760681</v>
      </c>
      <c r="V68">
        <f>N5+T5</f>
        <v>62.800000000000004</v>
      </c>
      <c r="W68">
        <f>U68/V68</f>
        <v>5.3318090260765416</v>
      </c>
      <c r="X68">
        <f>W68*100</f>
        <v>533.18090260765416</v>
      </c>
      <c r="Y68">
        <v>533.18090260765416</v>
      </c>
    </row>
    <row r="69" spans="1:25" x14ac:dyDescent="0.25">
      <c r="A69">
        <v>63</v>
      </c>
      <c r="B69" t="s">
        <v>84</v>
      </c>
      <c r="C69" t="s">
        <v>85</v>
      </c>
      <c r="D69" s="21">
        <v>1978</v>
      </c>
      <c r="E69" s="25" t="s">
        <v>40</v>
      </c>
      <c r="F69" s="25" t="s">
        <v>590</v>
      </c>
      <c r="G69" t="s">
        <v>57</v>
      </c>
      <c r="K69" s="16">
        <v>378.30508474576271</v>
      </c>
      <c r="P69" s="16">
        <v>1561.3861386138612</v>
      </c>
      <c r="Q69" s="16">
        <v>332.14285714285722</v>
      </c>
      <c r="S69" s="16">
        <v>980</v>
      </c>
      <c r="U69" s="19">
        <f>SUM(H69:T69)/10</f>
        <v>325.18340805024815</v>
      </c>
      <c r="V69" s="16">
        <f>K5+P5+Q5+S5</f>
        <v>82.1</v>
      </c>
      <c r="W69">
        <f>U69/V69</f>
        <v>3.9608210481150814</v>
      </c>
      <c r="X69">
        <f>W69*100</f>
        <v>396.08210481150815</v>
      </c>
      <c r="Y69">
        <v>396.08210481150815</v>
      </c>
    </row>
    <row r="70" spans="1:25" x14ac:dyDescent="0.25">
      <c r="A70">
        <v>64</v>
      </c>
      <c r="B70" t="s">
        <v>1142</v>
      </c>
      <c r="C70" t="s">
        <v>47</v>
      </c>
      <c r="D70" s="21">
        <v>1983</v>
      </c>
      <c r="E70" s="25" t="s">
        <v>40</v>
      </c>
      <c r="F70" s="25" t="s">
        <v>590</v>
      </c>
      <c r="G70" t="s">
        <v>57</v>
      </c>
      <c r="P70" s="16">
        <v>1972.2772277227723</v>
      </c>
      <c r="Q70" s="16">
        <v>354.28571428571428</v>
      </c>
      <c r="S70" s="16">
        <v>886.66666666666674</v>
      </c>
      <c r="U70" s="19">
        <f>SUM(H70:T70)/10</f>
        <v>321.32296086751529</v>
      </c>
      <c r="V70" s="16">
        <f>P5+Q5+S5</f>
        <v>74.900000000000006</v>
      </c>
      <c r="W70">
        <f>U70/V70</f>
        <v>4.2900261798066124</v>
      </c>
      <c r="X70">
        <f>W70*100</f>
        <v>429.00261798066123</v>
      </c>
      <c r="Y70">
        <v>429.00261798066123</v>
      </c>
    </row>
    <row r="71" spans="1:25" x14ac:dyDescent="0.25">
      <c r="A71">
        <v>65</v>
      </c>
      <c r="B71" t="s">
        <v>74</v>
      </c>
      <c r="C71" t="s">
        <v>1152</v>
      </c>
      <c r="D71" s="21">
        <v>1974</v>
      </c>
      <c r="F71" s="25" t="s">
        <v>588</v>
      </c>
      <c r="L71">
        <v>900</v>
      </c>
      <c r="M71">
        <v>863.5</v>
      </c>
      <c r="T71" s="16">
        <v>1430</v>
      </c>
      <c r="U71" s="19">
        <f>SUM(H71:T71)/10</f>
        <v>319.35000000000002</v>
      </c>
      <c r="V71" s="16"/>
    </row>
    <row r="72" spans="1:25" x14ac:dyDescent="0.25">
      <c r="A72">
        <v>66</v>
      </c>
      <c r="B72" t="s">
        <v>315</v>
      </c>
      <c r="C72" t="s">
        <v>64</v>
      </c>
      <c r="F72" s="25" t="s">
        <v>588</v>
      </c>
      <c r="K72" s="16">
        <v>463.72881355932196</v>
      </c>
      <c r="L72">
        <v>1080</v>
      </c>
      <c r="N72" s="16">
        <v>1578.4615384615386</v>
      </c>
      <c r="U72" s="19">
        <f>SUM(H72:T72)/10</f>
        <v>312.21903520208605</v>
      </c>
    </row>
    <row r="73" spans="1:25" x14ac:dyDescent="0.25">
      <c r="A73">
        <v>67</v>
      </c>
      <c r="B73" t="s">
        <v>23</v>
      </c>
      <c r="C73" t="s">
        <v>9</v>
      </c>
      <c r="E73" s="25" t="s">
        <v>2</v>
      </c>
      <c r="F73" s="25" t="s">
        <v>588</v>
      </c>
      <c r="G73" t="s">
        <v>25</v>
      </c>
      <c r="K73" s="16">
        <v>634.57627118644075</v>
      </c>
      <c r="L73">
        <v>1692</v>
      </c>
      <c r="M73">
        <v>785</v>
      </c>
      <c r="U73" s="19">
        <f>SUM(H73:T73)/10</f>
        <v>311.15762711864409</v>
      </c>
      <c r="V73" s="16"/>
    </row>
    <row r="74" spans="1:25" x14ac:dyDescent="0.25">
      <c r="A74">
        <v>68</v>
      </c>
      <c r="B74" t="s">
        <v>670</v>
      </c>
      <c r="C74" t="s">
        <v>31</v>
      </c>
      <c r="F74" s="25" t="s">
        <v>685</v>
      </c>
      <c r="J74" s="16">
        <v>3090</v>
      </c>
      <c r="U74" s="19">
        <f>SUM(H74:T74)/10</f>
        <v>309</v>
      </c>
    </row>
    <row r="75" spans="1:25" x14ac:dyDescent="0.25">
      <c r="A75">
        <v>69</v>
      </c>
      <c r="B75" t="s">
        <v>74</v>
      </c>
      <c r="C75" t="s">
        <v>1332</v>
      </c>
      <c r="D75" s="21">
        <v>1988</v>
      </c>
      <c r="F75" s="25" t="s">
        <v>588</v>
      </c>
      <c r="K75" s="16">
        <v>427.11864406779659</v>
      </c>
      <c r="M75">
        <v>471</v>
      </c>
      <c r="N75" s="16">
        <v>2170.3846153846157</v>
      </c>
      <c r="U75" s="19">
        <f>SUM(H75:T75)/10</f>
        <v>306.85032594524125</v>
      </c>
    </row>
    <row r="76" spans="1:25" x14ac:dyDescent="0.25">
      <c r="A76">
        <v>70</v>
      </c>
      <c r="B76" t="s">
        <v>111</v>
      </c>
      <c r="C76" t="s">
        <v>112</v>
      </c>
      <c r="D76" s="21">
        <v>1989</v>
      </c>
      <c r="E76" s="25" t="s">
        <v>2</v>
      </c>
      <c r="F76" s="25" t="s">
        <v>588</v>
      </c>
      <c r="K76" s="16">
        <v>231.8644067796611</v>
      </c>
      <c r="N76" s="16">
        <v>1644.2307692307693</v>
      </c>
      <c r="P76" s="16">
        <v>1027.2277227722775</v>
      </c>
      <c r="Q76" s="16">
        <v>155</v>
      </c>
      <c r="U76" s="19">
        <f>SUM(H76:T76)/10</f>
        <v>305.83228987827079</v>
      </c>
      <c r="V76" s="16"/>
    </row>
    <row r="77" spans="1:25" x14ac:dyDescent="0.25">
      <c r="A77">
        <v>71</v>
      </c>
      <c r="B77" t="s">
        <v>1258</v>
      </c>
      <c r="C77" t="s">
        <v>47</v>
      </c>
      <c r="D77" s="21">
        <v>1987</v>
      </c>
      <c r="E77" s="25" t="s">
        <v>40</v>
      </c>
      <c r="F77" s="25" t="s">
        <v>590</v>
      </c>
      <c r="G77" t="s">
        <v>57</v>
      </c>
      <c r="P77" s="16">
        <v>1232.6732673267329</v>
      </c>
      <c r="S77" s="16">
        <v>1773.3333333333333</v>
      </c>
      <c r="U77" s="19">
        <f>SUM(H77:T77)/10</f>
        <v>300.60066006600664</v>
      </c>
    </row>
    <row r="78" spans="1:25" x14ac:dyDescent="0.25">
      <c r="A78">
        <v>72</v>
      </c>
      <c r="B78" t="s">
        <v>686</v>
      </c>
      <c r="C78" t="s">
        <v>142</v>
      </c>
      <c r="F78" s="25" t="s">
        <v>685</v>
      </c>
      <c r="J78" s="16">
        <v>2993.4375</v>
      </c>
      <c r="U78" s="19">
        <f>SUM(H78:T78)/10</f>
        <v>299.34375</v>
      </c>
    </row>
    <row r="79" spans="1:25" x14ac:dyDescent="0.25">
      <c r="A79">
        <v>73</v>
      </c>
      <c r="B79" t="s">
        <v>92</v>
      </c>
      <c r="C79" t="s">
        <v>4</v>
      </c>
      <c r="D79" s="21">
        <v>1986</v>
      </c>
      <c r="E79" s="25" t="s">
        <v>2</v>
      </c>
      <c r="F79" s="25" t="s">
        <v>588</v>
      </c>
      <c r="G79" t="s">
        <v>140</v>
      </c>
      <c r="K79" s="16">
        <v>329.49152542372883</v>
      </c>
      <c r="N79" s="16">
        <v>1512.6923076923076</v>
      </c>
      <c r="P79" s="16">
        <v>1150.4950495049504</v>
      </c>
      <c r="U79" s="19">
        <f>SUM(H79:T79)/10</f>
        <v>299.26788826209867</v>
      </c>
      <c r="V79" s="16"/>
    </row>
    <row r="80" spans="1:25" x14ac:dyDescent="0.25">
      <c r="A80">
        <v>74</v>
      </c>
      <c r="B80" t="s">
        <v>1134</v>
      </c>
      <c r="C80" t="s">
        <v>775</v>
      </c>
      <c r="D80" s="21">
        <v>1978</v>
      </c>
      <c r="E80" s="25" t="s">
        <v>40</v>
      </c>
      <c r="F80" s="25" t="s">
        <v>590</v>
      </c>
      <c r="P80" s="16">
        <v>2424.257425742574</v>
      </c>
      <c r="Q80" s="16">
        <v>487.14285714285722</v>
      </c>
      <c r="U80" s="19">
        <f>SUM(H80:T80)/10</f>
        <v>291.14002828854314</v>
      </c>
    </row>
    <row r="81" spans="1:22" x14ac:dyDescent="0.25">
      <c r="A81">
        <v>75</v>
      </c>
      <c r="B81" t="s">
        <v>687</v>
      </c>
      <c r="C81" t="s">
        <v>51</v>
      </c>
      <c r="F81" s="25" t="s">
        <v>685</v>
      </c>
      <c r="J81" s="16">
        <v>2896.875</v>
      </c>
      <c r="U81" s="19">
        <f>SUM(H81:T81)/10</f>
        <v>289.6875</v>
      </c>
    </row>
    <row r="82" spans="1:22" x14ac:dyDescent="0.25">
      <c r="A82">
        <v>76</v>
      </c>
      <c r="B82" t="s">
        <v>303</v>
      </c>
      <c r="C82" t="s">
        <v>304</v>
      </c>
      <c r="F82" s="25" t="s">
        <v>588</v>
      </c>
      <c r="M82">
        <v>392.5</v>
      </c>
      <c r="N82" s="16">
        <v>2367.6923076923076</v>
      </c>
      <c r="U82" s="19">
        <f>SUM(H82:T82)/10</f>
        <v>276.01923076923077</v>
      </c>
      <c r="V82" s="16"/>
    </row>
    <row r="83" spans="1:22" x14ac:dyDescent="0.25">
      <c r="A83">
        <v>77</v>
      </c>
      <c r="B83" t="s">
        <v>101</v>
      </c>
      <c r="C83" t="s">
        <v>102</v>
      </c>
      <c r="F83" s="25" t="s">
        <v>588</v>
      </c>
      <c r="G83" t="s">
        <v>35</v>
      </c>
      <c r="K83" s="16">
        <v>280.67796610169489</v>
      </c>
      <c r="N83" s="16">
        <v>2433.461538461539</v>
      </c>
      <c r="U83" s="19">
        <f>SUM(H83:T83)/10</f>
        <v>271.41395045632339</v>
      </c>
      <c r="V83" s="16"/>
    </row>
    <row r="84" spans="1:22" x14ac:dyDescent="0.25">
      <c r="A84">
        <v>78</v>
      </c>
      <c r="B84" t="s">
        <v>1099</v>
      </c>
      <c r="C84" t="s">
        <v>15</v>
      </c>
      <c r="D84" s="21">
        <v>1971</v>
      </c>
      <c r="F84" s="25" t="s">
        <v>590</v>
      </c>
      <c r="G84" t="s">
        <v>203</v>
      </c>
      <c r="L84">
        <v>828</v>
      </c>
      <c r="P84" s="16">
        <v>1438.1188118811879</v>
      </c>
      <c r="Q84" s="16">
        <v>442.85714285714278</v>
      </c>
      <c r="U84" s="19">
        <f>SUM(H84:T84)/10</f>
        <v>270.89759547383306</v>
      </c>
    </row>
    <row r="85" spans="1:22" x14ac:dyDescent="0.25">
      <c r="A85">
        <v>79</v>
      </c>
      <c r="B85" t="s">
        <v>690</v>
      </c>
      <c r="C85" t="s">
        <v>96</v>
      </c>
      <c r="F85" s="25" t="s">
        <v>685</v>
      </c>
      <c r="J85" s="16">
        <v>2703.75</v>
      </c>
      <c r="U85" s="19">
        <f>SUM(H85:T85)/10</f>
        <v>270.375</v>
      </c>
      <c r="V85" s="16"/>
    </row>
    <row r="86" spans="1:22" x14ac:dyDescent="0.25">
      <c r="A86">
        <v>80</v>
      </c>
      <c r="B86" t="s">
        <v>1136</v>
      </c>
      <c r="C86" t="s">
        <v>109</v>
      </c>
      <c r="D86" s="21">
        <v>1987</v>
      </c>
      <c r="E86" s="25" t="s">
        <v>122</v>
      </c>
      <c r="F86" s="25" t="s">
        <v>595</v>
      </c>
      <c r="I86" s="16">
        <v>1460.8000000000002</v>
      </c>
      <c r="R86" s="16">
        <v>1185</v>
      </c>
      <c r="U86" s="19">
        <f>SUM(H86:T86)/10</f>
        <v>264.58000000000004</v>
      </c>
      <c r="V86" s="16"/>
    </row>
    <row r="87" spans="1:22" x14ac:dyDescent="0.25">
      <c r="A87">
        <v>81</v>
      </c>
      <c r="B87" t="s">
        <v>691</v>
      </c>
      <c r="C87" t="s">
        <v>109</v>
      </c>
      <c r="F87" s="25" t="s">
        <v>685</v>
      </c>
      <c r="J87" s="16">
        <v>2607.1875</v>
      </c>
      <c r="U87" s="19">
        <f>SUM(H87:T87)/10</f>
        <v>260.71875</v>
      </c>
    </row>
    <row r="88" spans="1:22" x14ac:dyDescent="0.25">
      <c r="A88">
        <v>82</v>
      </c>
      <c r="B88" t="s">
        <v>316</v>
      </c>
      <c r="C88" t="s">
        <v>317</v>
      </c>
      <c r="F88" s="25" t="s">
        <v>588</v>
      </c>
      <c r="L88">
        <v>1152</v>
      </c>
      <c r="N88" s="16">
        <v>1446.9230769230774</v>
      </c>
      <c r="U88" s="19">
        <f>SUM(H88:T88)/10</f>
        <v>259.89230769230772</v>
      </c>
      <c r="V88" s="16"/>
    </row>
    <row r="89" spans="1:22" x14ac:dyDescent="0.25">
      <c r="A89">
        <v>83</v>
      </c>
      <c r="B89" t="s">
        <v>1250</v>
      </c>
      <c r="C89" t="s">
        <v>15</v>
      </c>
      <c r="D89" s="21">
        <v>1986</v>
      </c>
      <c r="E89" s="25" t="s">
        <v>380</v>
      </c>
      <c r="F89" s="25" t="s">
        <v>1133</v>
      </c>
      <c r="P89" s="16">
        <v>1355.9405940594058</v>
      </c>
      <c r="S89" s="16">
        <v>1213.3333333333333</v>
      </c>
      <c r="U89" s="19">
        <f>SUM(H89:T89)/10</f>
        <v>256.9273927392739</v>
      </c>
    </row>
    <row r="90" spans="1:22" x14ac:dyDescent="0.25">
      <c r="A90">
        <v>84</v>
      </c>
      <c r="B90" t="s">
        <v>1137</v>
      </c>
      <c r="C90" t="s">
        <v>96</v>
      </c>
      <c r="D90" s="21">
        <v>1979</v>
      </c>
      <c r="E90" s="25" t="s">
        <v>2</v>
      </c>
      <c r="F90" s="25" t="s">
        <v>588</v>
      </c>
      <c r="P90" s="16">
        <v>2547.5247524752476</v>
      </c>
      <c r="U90" s="19">
        <f>SUM(H90:T90)/10</f>
        <v>254.75247524752476</v>
      </c>
      <c r="V90" s="16"/>
    </row>
    <row r="91" spans="1:22" x14ac:dyDescent="0.25">
      <c r="A91">
        <v>85</v>
      </c>
      <c r="B91" t="s">
        <v>692</v>
      </c>
      <c r="C91" t="s">
        <v>99</v>
      </c>
      <c r="F91" s="25" t="s">
        <v>685</v>
      </c>
      <c r="J91" s="16">
        <v>2510.625</v>
      </c>
      <c r="U91" s="19">
        <f>SUM(H91:T91)/10</f>
        <v>251.0625</v>
      </c>
      <c r="V91" s="16"/>
    </row>
    <row r="92" spans="1:22" x14ac:dyDescent="0.25">
      <c r="A92">
        <v>86</v>
      </c>
      <c r="B92" t="s">
        <v>693</v>
      </c>
      <c r="C92" t="s">
        <v>99</v>
      </c>
      <c r="F92" s="25" t="s">
        <v>685</v>
      </c>
      <c r="J92" s="16">
        <v>2414.0625</v>
      </c>
      <c r="U92" s="19">
        <f>SUM(H92:T92)/10</f>
        <v>241.40625</v>
      </c>
    </row>
    <row r="93" spans="1:22" x14ac:dyDescent="0.25">
      <c r="A93">
        <v>87</v>
      </c>
      <c r="B93" t="s">
        <v>1277</v>
      </c>
      <c r="C93" t="s">
        <v>778</v>
      </c>
      <c r="D93" s="21">
        <v>1972</v>
      </c>
      <c r="E93" s="25" t="s">
        <v>40</v>
      </c>
      <c r="F93" s="25" t="s">
        <v>590</v>
      </c>
      <c r="G93" t="s">
        <v>57</v>
      </c>
      <c r="Q93" s="16">
        <v>952.14285714285711</v>
      </c>
      <c r="S93" s="16">
        <v>1446.6666666666665</v>
      </c>
      <c r="U93" s="19">
        <f>SUM(H93:T93)/10</f>
        <v>239.88095238095238</v>
      </c>
      <c r="V93" s="16"/>
    </row>
    <row r="94" spans="1:22" x14ac:dyDescent="0.25">
      <c r="A94">
        <v>88</v>
      </c>
      <c r="B94" t="s">
        <v>115</v>
      </c>
      <c r="C94" t="s">
        <v>18</v>
      </c>
      <c r="F94" s="25" t="s">
        <v>588</v>
      </c>
      <c r="K94" s="16">
        <v>207.45762711864407</v>
      </c>
      <c r="L94">
        <v>324</v>
      </c>
      <c r="N94" s="16">
        <v>1841.5384615384617</v>
      </c>
      <c r="U94" s="19">
        <f>SUM(H94:T94)/10</f>
        <v>237.29960886571058</v>
      </c>
      <c r="V94" s="16"/>
    </row>
    <row r="95" spans="1:22" x14ac:dyDescent="0.25">
      <c r="A95">
        <v>89</v>
      </c>
      <c r="B95" t="s">
        <v>1143</v>
      </c>
      <c r="C95" t="s">
        <v>310</v>
      </c>
      <c r="D95" s="21">
        <v>1984</v>
      </c>
      <c r="E95" s="25" t="s">
        <v>122</v>
      </c>
      <c r="F95" s="25" t="s">
        <v>595</v>
      </c>
      <c r="I95" s="16">
        <v>1394.4</v>
      </c>
      <c r="R95" s="16">
        <v>956.31578947368428</v>
      </c>
      <c r="U95" s="19">
        <f>SUM(H95:T95)/10</f>
        <v>235.07157894736844</v>
      </c>
    </row>
    <row r="96" spans="1:22" x14ac:dyDescent="0.25">
      <c r="A96">
        <v>90</v>
      </c>
      <c r="B96" t="s">
        <v>1141</v>
      </c>
      <c r="C96" t="s">
        <v>774</v>
      </c>
      <c r="D96" s="21">
        <v>1985</v>
      </c>
      <c r="E96" s="25" t="s">
        <v>1140</v>
      </c>
      <c r="F96" s="25" t="s">
        <v>594</v>
      </c>
      <c r="P96" s="16">
        <v>1807.920792079208</v>
      </c>
      <c r="Q96" s="16">
        <v>531.42857142857144</v>
      </c>
      <c r="U96" s="19">
        <f>SUM(H96:T96)/10</f>
        <v>233.93493635077795</v>
      </c>
      <c r="V96" s="16"/>
    </row>
    <row r="97" spans="1:22" x14ac:dyDescent="0.25">
      <c r="A97">
        <v>91</v>
      </c>
      <c r="B97" t="s">
        <v>694</v>
      </c>
      <c r="C97" t="s">
        <v>47</v>
      </c>
      <c r="F97" s="25" t="s">
        <v>685</v>
      </c>
      <c r="J97" s="16">
        <v>2317.5</v>
      </c>
      <c r="U97" s="19">
        <f>SUM(H97:T97)/10</f>
        <v>231.75</v>
      </c>
    </row>
    <row r="98" spans="1:22" x14ac:dyDescent="0.25">
      <c r="A98">
        <v>92</v>
      </c>
      <c r="B98" t="s">
        <v>305</v>
      </c>
      <c r="C98" t="s">
        <v>306</v>
      </c>
      <c r="F98" s="25" t="s">
        <v>588</v>
      </c>
      <c r="N98" s="16">
        <v>2301.9230769230771</v>
      </c>
      <c r="U98" s="19">
        <f>SUM(H98:T98)/10</f>
        <v>230.19230769230771</v>
      </c>
    </row>
    <row r="99" spans="1:22" x14ac:dyDescent="0.25">
      <c r="A99">
        <v>93</v>
      </c>
      <c r="B99" t="s">
        <v>1144</v>
      </c>
      <c r="C99" t="s">
        <v>1</v>
      </c>
      <c r="D99" s="21">
        <v>1985</v>
      </c>
      <c r="E99" s="25" t="s">
        <v>182</v>
      </c>
      <c r="F99" s="25" t="s">
        <v>1118</v>
      </c>
      <c r="P99" s="16">
        <v>1890.09900990099</v>
      </c>
      <c r="Q99" s="16">
        <v>398.57142857142856</v>
      </c>
      <c r="U99" s="19">
        <f>SUM(H99:T99)/10</f>
        <v>228.86704384724186</v>
      </c>
      <c r="V99" s="16"/>
    </row>
    <row r="100" spans="1:22" x14ac:dyDescent="0.25">
      <c r="A100">
        <v>94</v>
      </c>
      <c r="B100" t="s">
        <v>68</v>
      </c>
      <c r="C100" t="s">
        <v>69</v>
      </c>
      <c r="D100" s="21">
        <v>1984</v>
      </c>
      <c r="E100" s="25" t="s">
        <v>2</v>
      </c>
      <c r="F100" s="25" t="s">
        <v>588</v>
      </c>
      <c r="K100" s="16">
        <v>451.52542372881356</v>
      </c>
      <c r="T100" s="16">
        <v>1827.2222222222224</v>
      </c>
      <c r="U100" s="19">
        <f>SUM(H100:T100)/10</f>
        <v>227.87476459510358</v>
      </c>
    </row>
    <row r="101" spans="1:22" x14ac:dyDescent="0.25">
      <c r="A101">
        <v>95</v>
      </c>
      <c r="B101" t="s">
        <v>1145</v>
      </c>
      <c r="C101" t="s">
        <v>9</v>
      </c>
      <c r="D101" s="21">
        <v>1966</v>
      </c>
      <c r="E101" s="25" t="s">
        <v>182</v>
      </c>
      <c r="F101" s="25" t="s">
        <v>1118</v>
      </c>
      <c r="P101" s="16">
        <v>1602.4752475247526</v>
      </c>
      <c r="Q101" s="16">
        <v>664.28571428571433</v>
      </c>
      <c r="U101" s="19">
        <f>SUM(H101:T101)/10</f>
        <v>226.67609618104672</v>
      </c>
    </row>
    <row r="102" spans="1:22" x14ac:dyDescent="0.25">
      <c r="A102">
        <v>96</v>
      </c>
      <c r="B102" t="s">
        <v>1477</v>
      </c>
      <c r="C102" t="s">
        <v>96</v>
      </c>
      <c r="D102" s="21">
        <v>1971</v>
      </c>
      <c r="E102" s="25" t="s">
        <v>2</v>
      </c>
      <c r="F102" s="25" t="s">
        <v>588</v>
      </c>
      <c r="T102" s="16">
        <v>2224.4444444444443</v>
      </c>
      <c r="U102" s="19">
        <f>SUM(H102:T102)/10</f>
        <v>222.44444444444443</v>
      </c>
    </row>
    <row r="103" spans="1:22" x14ac:dyDescent="0.25">
      <c r="A103">
        <v>97</v>
      </c>
      <c r="B103" t="s">
        <v>695</v>
      </c>
      <c r="C103" t="s">
        <v>109</v>
      </c>
      <c r="F103" s="25" t="s">
        <v>685</v>
      </c>
      <c r="J103" s="16">
        <v>2220.9375</v>
      </c>
      <c r="U103" s="19">
        <f>SUM(H103:T103)/10</f>
        <v>222.09375</v>
      </c>
    </row>
    <row r="104" spans="1:22" x14ac:dyDescent="0.25">
      <c r="A104">
        <v>98</v>
      </c>
      <c r="B104" t="s">
        <v>1146</v>
      </c>
      <c r="C104" t="s">
        <v>96</v>
      </c>
      <c r="D104" s="21">
        <v>1986</v>
      </c>
      <c r="E104" s="25" t="s">
        <v>133</v>
      </c>
      <c r="F104" s="25" t="s">
        <v>588</v>
      </c>
      <c r="P104" s="16">
        <v>2218.8118811881186</v>
      </c>
      <c r="U104" s="19">
        <f>SUM(H104:T104)/10</f>
        <v>221.88118811881185</v>
      </c>
    </row>
    <row r="105" spans="1:22" x14ac:dyDescent="0.25">
      <c r="A105">
        <v>99</v>
      </c>
      <c r="B105" t="s">
        <v>21</v>
      </c>
      <c r="C105" t="s">
        <v>13</v>
      </c>
      <c r="F105" s="25" t="s">
        <v>588</v>
      </c>
      <c r="K105" s="16">
        <v>646.77966101694926</v>
      </c>
      <c r="L105">
        <v>1548</v>
      </c>
      <c r="U105" s="19">
        <f>SUM(H105:T105)/10</f>
        <v>219.47796610169493</v>
      </c>
    </row>
    <row r="106" spans="1:22" x14ac:dyDescent="0.25">
      <c r="A106">
        <v>100</v>
      </c>
      <c r="B106" t="s">
        <v>1485</v>
      </c>
      <c r="C106" t="s">
        <v>96</v>
      </c>
      <c r="D106" s="21">
        <v>1984</v>
      </c>
      <c r="E106" s="25" t="s">
        <v>2</v>
      </c>
      <c r="F106" s="25" t="s">
        <v>588</v>
      </c>
      <c r="T106" s="16">
        <v>2145</v>
      </c>
      <c r="U106" s="19">
        <f>SUM(H106:T106)/10</f>
        <v>214.5</v>
      </c>
    </row>
    <row r="107" spans="1:22" x14ac:dyDescent="0.25">
      <c r="A107">
        <v>101</v>
      </c>
      <c r="B107" t="s">
        <v>1147</v>
      </c>
      <c r="C107" t="s">
        <v>139</v>
      </c>
      <c r="D107" s="21">
        <v>1979</v>
      </c>
      <c r="E107" s="25" t="s">
        <v>2</v>
      </c>
      <c r="F107" s="25" t="s">
        <v>588</v>
      </c>
      <c r="P107" s="16">
        <v>2136.6336633663368</v>
      </c>
      <c r="U107" s="19">
        <f>SUM(H107:T107)/10</f>
        <v>213.66336633663369</v>
      </c>
    </row>
    <row r="108" spans="1:22" x14ac:dyDescent="0.25">
      <c r="A108">
        <v>102</v>
      </c>
      <c r="B108" t="s">
        <v>696</v>
      </c>
      <c r="C108" t="s">
        <v>13</v>
      </c>
      <c r="F108" s="25" t="s">
        <v>685</v>
      </c>
      <c r="J108" s="16">
        <v>2124.375</v>
      </c>
      <c r="U108" s="19">
        <f>SUM(H108:T108)/10</f>
        <v>212.4375</v>
      </c>
    </row>
    <row r="109" spans="1:22" x14ac:dyDescent="0.25">
      <c r="A109">
        <v>103</v>
      </c>
      <c r="B109" t="s">
        <v>1452</v>
      </c>
      <c r="C109" t="s">
        <v>13</v>
      </c>
      <c r="D109" s="21">
        <v>1994</v>
      </c>
      <c r="E109" s="25" t="s">
        <v>1436</v>
      </c>
      <c r="F109" s="25" t="s">
        <v>590</v>
      </c>
      <c r="S109" s="16">
        <v>2100</v>
      </c>
      <c r="U109" s="19">
        <f>SUM(H109:T109)/10</f>
        <v>210</v>
      </c>
    </row>
    <row r="110" spans="1:22" x14ac:dyDescent="0.25">
      <c r="A110">
        <v>104</v>
      </c>
      <c r="B110" t="s">
        <v>1453</v>
      </c>
      <c r="C110" t="s">
        <v>99</v>
      </c>
      <c r="D110" s="21">
        <v>1984</v>
      </c>
      <c r="E110" s="25" t="s">
        <v>40</v>
      </c>
      <c r="F110" s="25" t="s">
        <v>590</v>
      </c>
      <c r="G110" t="s">
        <v>1437</v>
      </c>
      <c r="S110" s="16">
        <v>2053.333333333333</v>
      </c>
      <c r="U110" s="19">
        <f>SUM(H110:T110)/10</f>
        <v>205.33333333333331</v>
      </c>
    </row>
    <row r="111" spans="1:22" x14ac:dyDescent="0.25">
      <c r="A111">
        <v>105</v>
      </c>
      <c r="B111" t="s">
        <v>311</v>
      </c>
      <c r="C111" t="s">
        <v>39</v>
      </c>
      <c r="F111" s="25" t="s">
        <v>588</v>
      </c>
      <c r="N111" s="16">
        <v>2038.846153846154</v>
      </c>
      <c r="U111" s="19">
        <f>SUM(H111:T111)/10</f>
        <v>203.88461538461542</v>
      </c>
    </row>
    <row r="112" spans="1:22" x14ac:dyDescent="0.25">
      <c r="A112">
        <v>106</v>
      </c>
      <c r="B112" t="s">
        <v>1259</v>
      </c>
      <c r="C112" t="s">
        <v>9</v>
      </c>
      <c r="D112" s="21">
        <v>1973</v>
      </c>
      <c r="E112" s="25" t="s">
        <v>380</v>
      </c>
      <c r="F112" s="25" t="s">
        <v>1133</v>
      </c>
      <c r="G112" t="s">
        <v>1443</v>
      </c>
      <c r="P112" s="16">
        <v>1191.584158415842</v>
      </c>
      <c r="S112" s="16">
        <v>840</v>
      </c>
      <c r="U112" s="19">
        <f>SUM(H112:T112)/10</f>
        <v>203.1584158415842</v>
      </c>
    </row>
    <row r="113" spans="1:21" x14ac:dyDescent="0.25">
      <c r="A113">
        <v>107</v>
      </c>
      <c r="B113" t="s">
        <v>697</v>
      </c>
      <c r="C113" t="s">
        <v>9</v>
      </c>
      <c r="F113" s="25" t="s">
        <v>685</v>
      </c>
      <c r="J113" s="16">
        <v>2027.8125</v>
      </c>
      <c r="U113" s="19">
        <f>SUM(H113:T113)/10</f>
        <v>202.78125</v>
      </c>
    </row>
    <row r="114" spans="1:21" x14ac:dyDescent="0.25">
      <c r="A114">
        <v>108</v>
      </c>
      <c r="B114" t="s">
        <v>1149</v>
      </c>
      <c r="C114" t="s">
        <v>4</v>
      </c>
      <c r="D114" s="21">
        <v>1978</v>
      </c>
      <c r="E114" s="25" t="s">
        <v>380</v>
      </c>
      <c r="F114" s="25" t="s">
        <v>1128</v>
      </c>
      <c r="P114" s="16">
        <v>2013.3663366336632</v>
      </c>
      <c r="U114" s="19">
        <f>SUM(H114:T114)/10</f>
        <v>201.33663366336631</v>
      </c>
    </row>
    <row r="115" spans="1:21" x14ac:dyDescent="0.25">
      <c r="A115">
        <v>109</v>
      </c>
      <c r="B115" t="s">
        <v>318</v>
      </c>
      <c r="C115" t="s">
        <v>51</v>
      </c>
      <c r="F115" s="25" t="s">
        <v>588</v>
      </c>
      <c r="M115">
        <v>628</v>
      </c>
      <c r="N115" s="16">
        <v>1381.1538461538464</v>
      </c>
      <c r="U115" s="19">
        <f>SUM(H115:T115)/10</f>
        <v>200.91538461538465</v>
      </c>
    </row>
    <row r="116" spans="1:21" x14ac:dyDescent="0.25">
      <c r="A116">
        <v>110</v>
      </c>
      <c r="B116" t="s">
        <v>125</v>
      </c>
      <c r="C116" t="s">
        <v>15</v>
      </c>
      <c r="D116" s="21">
        <v>1996</v>
      </c>
      <c r="E116" s="25" t="s">
        <v>40</v>
      </c>
      <c r="F116" s="25" t="s">
        <v>590</v>
      </c>
      <c r="G116" t="s">
        <v>1438</v>
      </c>
      <c r="S116" s="16">
        <v>2006.6666666666667</v>
      </c>
      <c r="U116" s="19">
        <f>SUM(H116:T116)/10</f>
        <v>200.66666666666669</v>
      </c>
    </row>
    <row r="117" spans="1:21" x14ac:dyDescent="0.25">
      <c r="A117">
        <v>111</v>
      </c>
      <c r="B117" t="s">
        <v>312</v>
      </c>
      <c r="C117" t="s">
        <v>9</v>
      </c>
      <c r="F117" s="25" t="s">
        <v>588</v>
      </c>
      <c r="N117" s="16">
        <v>1973.0769230769233</v>
      </c>
      <c r="U117" s="19">
        <f>SUM(H117:T117)/10</f>
        <v>197.30769230769232</v>
      </c>
    </row>
    <row r="118" spans="1:21" x14ac:dyDescent="0.25">
      <c r="A118">
        <v>112</v>
      </c>
      <c r="B118" t="s">
        <v>1454</v>
      </c>
      <c r="C118" t="s">
        <v>99</v>
      </c>
      <c r="D118" s="21">
        <v>1992</v>
      </c>
      <c r="E118" s="25" t="s">
        <v>40</v>
      </c>
      <c r="F118" s="25" t="s">
        <v>590</v>
      </c>
      <c r="G118" t="s">
        <v>1439</v>
      </c>
      <c r="S118" s="16">
        <v>1960</v>
      </c>
      <c r="U118" s="19">
        <f>SUM(H118:T118)/10</f>
        <v>196</v>
      </c>
    </row>
    <row r="119" spans="1:21" x14ac:dyDescent="0.25">
      <c r="A119">
        <v>113</v>
      </c>
      <c r="B119" t="s">
        <v>698</v>
      </c>
      <c r="C119" t="s">
        <v>51</v>
      </c>
      <c r="F119" s="25" t="s">
        <v>685</v>
      </c>
      <c r="J119" s="16">
        <v>1931.25</v>
      </c>
      <c r="U119" s="19">
        <f>SUM(H119:T119)/10</f>
        <v>193.125</v>
      </c>
    </row>
    <row r="120" spans="1:21" x14ac:dyDescent="0.25">
      <c r="A120">
        <v>114</v>
      </c>
      <c r="B120" t="s">
        <v>313</v>
      </c>
      <c r="C120" t="s">
        <v>91</v>
      </c>
      <c r="F120" s="25" t="s">
        <v>588</v>
      </c>
      <c r="N120" s="16">
        <v>1907.3076923076926</v>
      </c>
      <c r="U120" s="19">
        <f>SUM(H120:T120)/10</f>
        <v>190.73076923076925</v>
      </c>
    </row>
    <row r="121" spans="1:21" x14ac:dyDescent="0.25">
      <c r="A121">
        <v>115</v>
      </c>
      <c r="B121" t="s">
        <v>1115</v>
      </c>
      <c r="C121" t="s">
        <v>145</v>
      </c>
      <c r="D121" s="21">
        <v>1982</v>
      </c>
      <c r="E121" s="25" t="s">
        <v>40</v>
      </c>
      <c r="F121" s="25" t="s">
        <v>590</v>
      </c>
      <c r="S121" s="16">
        <v>1866.6666666666665</v>
      </c>
      <c r="U121" s="19">
        <f>SUM(H121:T121)/10</f>
        <v>186.66666666666666</v>
      </c>
    </row>
    <row r="122" spans="1:21" x14ac:dyDescent="0.25">
      <c r="A122">
        <v>116</v>
      </c>
      <c r="B122" t="s">
        <v>699</v>
      </c>
      <c r="C122" t="s">
        <v>47</v>
      </c>
      <c r="F122" s="25" t="s">
        <v>685</v>
      </c>
      <c r="J122" s="16">
        <v>1834.6875</v>
      </c>
      <c r="U122" s="19">
        <f>SUM(H122:T122)/10</f>
        <v>183.46875</v>
      </c>
    </row>
    <row r="123" spans="1:21" x14ac:dyDescent="0.25">
      <c r="A123">
        <v>117</v>
      </c>
      <c r="B123" t="s">
        <v>1238</v>
      </c>
      <c r="C123" t="s">
        <v>47</v>
      </c>
      <c r="D123" s="21">
        <v>1981</v>
      </c>
      <c r="E123" s="25" t="s">
        <v>40</v>
      </c>
      <c r="F123" s="25" t="s">
        <v>590</v>
      </c>
      <c r="G123" t="s">
        <v>1437</v>
      </c>
      <c r="S123" s="16">
        <v>1820</v>
      </c>
      <c r="U123" s="19">
        <f>SUM(H123:T123)/10</f>
        <v>182</v>
      </c>
    </row>
    <row r="124" spans="1:21" x14ac:dyDescent="0.25">
      <c r="A124">
        <v>118</v>
      </c>
      <c r="B124" t="s">
        <v>1234</v>
      </c>
      <c r="C124" t="s">
        <v>109</v>
      </c>
      <c r="E124" s="25" t="s">
        <v>189</v>
      </c>
      <c r="F124" s="25" t="s">
        <v>1118</v>
      </c>
      <c r="H124" s="20">
        <v>608.33333333333326</v>
      </c>
      <c r="R124" s="16">
        <v>1205.7894736842106</v>
      </c>
      <c r="U124" s="19">
        <f>SUM(H124:T124)/10</f>
        <v>181.41228070175438</v>
      </c>
    </row>
    <row r="125" spans="1:21" x14ac:dyDescent="0.25">
      <c r="A125">
        <v>119</v>
      </c>
      <c r="B125" t="s">
        <v>1150</v>
      </c>
      <c r="C125" t="s">
        <v>4</v>
      </c>
      <c r="D125" s="21">
        <v>1992</v>
      </c>
      <c r="E125" s="25" t="s">
        <v>1151</v>
      </c>
      <c r="F125" s="25" t="s">
        <v>1104</v>
      </c>
      <c r="P125" s="16">
        <v>1766.8316831683171</v>
      </c>
      <c r="U125" s="19">
        <f>SUM(H125:T125)/10</f>
        <v>176.68316831683171</v>
      </c>
    </row>
    <row r="126" spans="1:21" x14ac:dyDescent="0.25">
      <c r="A126">
        <v>120</v>
      </c>
      <c r="B126" t="s">
        <v>1153</v>
      </c>
      <c r="C126" t="s">
        <v>778</v>
      </c>
      <c r="D126" s="21">
        <v>1988</v>
      </c>
      <c r="E126" s="25" t="s">
        <v>2</v>
      </c>
      <c r="F126" s="25" t="s">
        <v>588</v>
      </c>
      <c r="L126">
        <v>684</v>
      </c>
      <c r="P126" s="16">
        <v>821.7821782178213</v>
      </c>
      <c r="Q126" s="16">
        <v>243.57142857142853</v>
      </c>
      <c r="U126" s="19">
        <f>SUM(H126:T126)/10</f>
        <v>174.93536067892495</v>
      </c>
    </row>
    <row r="127" spans="1:21" x14ac:dyDescent="0.25">
      <c r="A127">
        <v>121</v>
      </c>
      <c r="B127" t="s">
        <v>1482</v>
      </c>
      <c r="C127" t="s">
        <v>69</v>
      </c>
      <c r="D127" s="21">
        <v>1986</v>
      </c>
      <c r="E127" s="25" t="s">
        <v>560</v>
      </c>
      <c r="F127" s="25" t="s">
        <v>588</v>
      </c>
      <c r="T127" s="16">
        <v>1747.7777777777778</v>
      </c>
      <c r="U127" s="19">
        <f>SUM(H127:T127)/10</f>
        <v>174.77777777777777</v>
      </c>
    </row>
    <row r="128" spans="1:21" x14ac:dyDescent="0.25">
      <c r="A128">
        <v>122</v>
      </c>
      <c r="B128" t="s">
        <v>700</v>
      </c>
      <c r="C128" t="s">
        <v>112</v>
      </c>
      <c r="F128" s="25" t="s">
        <v>685</v>
      </c>
      <c r="J128" s="16">
        <v>1738.125</v>
      </c>
      <c r="U128" s="19">
        <f>SUM(H128:T128)/10</f>
        <v>173.8125</v>
      </c>
    </row>
    <row r="129" spans="1:21" x14ac:dyDescent="0.25">
      <c r="A129">
        <v>123</v>
      </c>
      <c r="B129" t="s">
        <v>1455</v>
      </c>
      <c r="C129" t="s">
        <v>91</v>
      </c>
      <c r="D129" s="21">
        <v>1991</v>
      </c>
      <c r="E129" s="25" t="s">
        <v>40</v>
      </c>
      <c r="F129" s="25" t="s">
        <v>590</v>
      </c>
      <c r="G129" t="s">
        <v>1440</v>
      </c>
      <c r="S129" s="16">
        <v>1726.6666666666667</v>
      </c>
      <c r="U129" s="19">
        <f>SUM(H129:T129)/10</f>
        <v>172.66666666666669</v>
      </c>
    </row>
    <row r="130" spans="1:21" x14ac:dyDescent="0.25">
      <c r="A130">
        <v>124</v>
      </c>
      <c r="B130" t="s">
        <v>314</v>
      </c>
      <c r="C130" t="s">
        <v>1</v>
      </c>
      <c r="F130" s="25" t="s">
        <v>588</v>
      </c>
      <c r="N130" s="16">
        <v>1710.0000000000002</v>
      </c>
      <c r="U130" s="19">
        <f>SUM(H130:T130)/10</f>
        <v>171.00000000000003</v>
      </c>
    </row>
    <row r="131" spans="1:21" x14ac:dyDescent="0.25">
      <c r="A131">
        <v>125</v>
      </c>
      <c r="B131" t="s">
        <v>44</v>
      </c>
      <c r="C131" t="s">
        <v>671</v>
      </c>
      <c r="D131" s="21">
        <v>1994</v>
      </c>
      <c r="E131" s="25" t="s">
        <v>1132</v>
      </c>
      <c r="F131" s="25" t="s">
        <v>1133</v>
      </c>
      <c r="P131" s="16">
        <v>1684.6534653465349</v>
      </c>
      <c r="U131" s="19">
        <f>SUM(H131:T131)/10</f>
        <v>168.46534653465349</v>
      </c>
    </row>
    <row r="132" spans="1:21" x14ac:dyDescent="0.25">
      <c r="A132">
        <v>126</v>
      </c>
      <c r="B132" t="s">
        <v>1242</v>
      </c>
      <c r="C132" t="s">
        <v>15</v>
      </c>
      <c r="D132" s="21">
        <v>1975</v>
      </c>
      <c r="E132" s="25" t="s">
        <v>182</v>
      </c>
      <c r="F132" s="25" t="s">
        <v>1118</v>
      </c>
      <c r="H132" s="20">
        <v>730</v>
      </c>
      <c r="T132" s="16">
        <v>953.3333333333336</v>
      </c>
      <c r="U132" s="19">
        <f>SUM(H132:T132)/10</f>
        <v>168.33333333333334</v>
      </c>
    </row>
    <row r="133" spans="1:21" x14ac:dyDescent="0.25">
      <c r="A133">
        <v>127</v>
      </c>
      <c r="B133" t="s">
        <v>1154</v>
      </c>
      <c r="C133" t="s">
        <v>9</v>
      </c>
      <c r="F133" s="25" t="s">
        <v>595</v>
      </c>
      <c r="I133" s="16">
        <v>1660.0000000000002</v>
      </c>
      <c r="U133" s="19">
        <f>SUM(H133:T133)/10</f>
        <v>166.00000000000003</v>
      </c>
    </row>
    <row r="134" spans="1:21" x14ac:dyDescent="0.25">
      <c r="A134">
        <v>128</v>
      </c>
      <c r="B134" t="s">
        <v>120</v>
      </c>
      <c r="C134" t="s">
        <v>91</v>
      </c>
      <c r="F134" s="25" t="s">
        <v>588</v>
      </c>
      <c r="K134" s="16">
        <v>170.84745762711864</v>
      </c>
      <c r="L134">
        <v>1476</v>
      </c>
      <c r="U134" s="19">
        <f>SUM(H134:T134)/10</f>
        <v>164.68474576271188</v>
      </c>
    </row>
    <row r="135" spans="1:21" x14ac:dyDescent="0.25">
      <c r="A135">
        <v>129</v>
      </c>
      <c r="B135" t="s">
        <v>701</v>
      </c>
      <c r="C135" t="s">
        <v>69</v>
      </c>
      <c r="F135" s="25" t="s">
        <v>685</v>
      </c>
      <c r="J135" s="16">
        <v>1641.5625</v>
      </c>
      <c r="U135" s="19">
        <f>SUM(H135:T135)/10</f>
        <v>164.15625</v>
      </c>
    </row>
    <row r="136" spans="1:21" x14ac:dyDescent="0.25">
      <c r="A136">
        <v>130</v>
      </c>
      <c r="B136" t="s">
        <v>1155</v>
      </c>
      <c r="C136" t="s">
        <v>1156</v>
      </c>
      <c r="E136" s="25" t="s">
        <v>182</v>
      </c>
      <c r="F136" s="25" t="s">
        <v>1118</v>
      </c>
      <c r="H136" s="20">
        <v>770.55555555555554</v>
      </c>
      <c r="O136" s="16">
        <v>863.33333333333326</v>
      </c>
      <c r="U136" s="19">
        <f>SUM(H136:T136)/10</f>
        <v>163.38888888888886</v>
      </c>
    </row>
    <row r="137" spans="1:21" x14ac:dyDescent="0.25">
      <c r="A137">
        <v>131</v>
      </c>
      <c r="B137" t="s">
        <v>322</v>
      </c>
      <c r="C137" t="s">
        <v>47</v>
      </c>
      <c r="F137" s="25" t="s">
        <v>588</v>
      </c>
      <c r="L137">
        <v>432</v>
      </c>
      <c r="N137" s="16">
        <v>1183.8461538461538</v>
      </c>
      <c r="U137" s="19">
        <f>SUM(H137:T137)/10</f>
        <v>161.58461538461538</v>
      </c>
    </row>
    <row r="138" spans="1:21" x14ac:dyDescent="0.25">
      <c r="A138">
        <v>132</v>
      </c>
      <c r="B138" t="s">
        <v>1157</v>
      </c>
      <c r="C138" t="s">
        <v>1</v>
      </c>
      <c r="F138" s="25" t="s">
        <v>588</v>
      </c>
      <c r="G138" t="s">
        <v>527</v>
      </c>
      <c r="O138" s="16">
        <v>1603.3333333333335</v>
      </c>
      <c r="U138" s="19">
        <f>SUM(H138:T138)/10</f>
        <v>160.33333333333334</v>
      </c>
    </row>
    <row r="139" spans="1:21" x14ac:dyDescent="0.25">
      <c r="A139">
        <v>133</v>
      </c>
      <c r="B139" t="s">
        <v>1456</v>
      </c>
      <c r="C139" t="s">
        <v>145</v>
      </c>
      <c r="D139" s="21">
        <v>1975</v>
      </c>
      <c r="E139" s="25" t="s">
        <v>40</v>
      </c>
      <c r="F139" s="25" t="s">
        <v>590</v>
      </c>
      <c r="G139" t="s">
        <v>1441</v>
      </c>
      <c r="S139" s="16">
        <v>1586.6666666666667</v>
      </c>
      <c r="U139" s="19">
        <f>SUM(H139:T139)/10</f>
        <v>158.66666666666669</v>
      </c>
    </row>
    <row r="140" spans="1:21" x14ac:dyDescent="0.25">
      <c r="A140">
        <v>134</v>
      </c>
      <c r="B140" t="s">
        <v>53</v>
      </c>
      <c r="C140" t="s">
        <v>142</v>
      </c>
      <c r="F140" s="25" t="s">
        <v>588</v>
      </c>
      <c r="L140">
        <v>720</v>
      </c>
      <c r="N140" s="16">
        <v>855.00000000000011</v>
      </c>
      <c r="U140" s="19">
        <f>SUM(H140:T140)/10</f>
        <v>157.5</v>
      </c>
    </row>
    <row r="141" spans="1:21" x14ac:dyDescent="0.25">
      <c r="A141">
        <v>135</v>
      </c>
      <c r="B141" t="s">
        <v>114</v>
      </c>
      <c r="C141" t="s">
        <v>69</v>
      </c>
      <c r="D141" s="21">
        <v>1997</v>
      </c>
      <c r="E141" s="25" t="s">
        <v>560</v>
      </c>
      <c r="F141" s="25" t="s">
        <v>588</v>
      </c>
      <c r="K141" s="16">
        <v>219.66101694915253</v>
      </c>
      <c r="L141">
        <v>360</v>
      </c>
      <c r="M141">
        <v>78.5</v>
      </c>
      <c r="N141" s="16">
        <v>723.46153846153879</v>
      </c>
      <c r="P141" s="16">
        <v>164.35643564356451</v>
      </c>
      <c r="Q141" s="16">
        <v>22.142857142857221</v>
      </c>
      <c r="U141" s="19">
        <f>SUM(H141:T141)/10</f>
        <v>156.81218481971129</v>
      </c>
    </row>
    <row r="142" spans="1:21" x14ac:dyDescent="0.25">
      <c r="A142">
        <v>136</v>
      </c>
      <c r="B142" t="s">
        <v>1082</v>
      </c>
      <c r="C142" t="s">
        <v>76</v>
      </c>
      <c r="D142" s="21">
        <v>1988</v>
      </c>
      <c r="E142" s="25" t="s">
        <v>973</v>
      </c>
      <c r="F142" s="25" t="s">
        <v>595</v>
      </c>
      <c r="R142" s="16">
        <v>1559.2105263157896</v>
      </c>
      <c r="U142" s="19">
        <f>SUM(H142:T142)/10</f>
        <v>155.92105263157896</v>
      </c>
    </row>
    <row r="143" spans="1:21" x14ac:dyDescent="0.25">
      <c r="A143">
        <v>137</v>
      </c>
      <c r="B143" t="s">
        <v>702</v>
      </c>
      <c r="C143" t="s">
        <v>1</v>
      </c>
      <c r="F143" s="25" t="s">
        <v>685</v>
      </c>
      <c r="J143" s="16">
        <v>1545</v>
      </c>
      <c r="U143" s="19">
        <f>SUM(H143:T143)/10</f>
        <v>154.5</v>
      </c>
    </row>
    <row r="144" spans="1:21" x14ac:dyDescent="0.25">
      <c r="A144">
        <v>138</v>
      </c>
      <c r="B144" t="s">
        <v>1158</v>
      </c>
      <c r="C144" t="s">
        <v>1159</v>
      </c>
      <c r="D144" s="21">
        <v>1971</v>
      </c>
      <c r="E144" s="25" t="s">
        <v>2</v>
      </c>
      <c r="F144" s="25" t="s">
        <v>588</v>
      </c>
      <c r="P144" s="16">
        <v>1520.2970297029703</v>
      </c>
      <c r="U144" s="19">
        <f>SUM(H144:T144)/10</f>
        <v>152.02970297029702</v>
      </c>
    </row>
    <row r="145" spans="1:21" x14ac:dyDescent="0.25">
      <c r="A145">
        <v>139</v>
      </c>
      <c r="B145" t="s">
        <v>1160</v>
      </c>
      <c r="C145" t="s">
        <v>15</v>
      </c>
      <c r="D145" s="21">
        <v>1985</v>
      </c>
      <c r="E145" s="25" t="s">
        <v>122</v>
      </c>
      <c r="F145" s="25" t="s">
        <v>595</v>
      </c>
      <c r="R145" s="16">
        <v>1517.6315789473686</v>
      </c>
      <c r="U145" s="19">
        <f>SUM(H145:T145)/10</f>
        <v>151.76315789473685</v>
      </c>
    </row>
    <row r="146" spans="1:21" x14ac:dyDescent="0.25">
      <c r="A146">
        <v>140</v>
      </c>
      <c r="B146" t="s">
        <v>1161</v>
      </c>
      <c r="C146" t="s">
        <v>31</v>
      </c>
      <c r="D146" s="21">
        <v>1988</v>
      </c>
      <c r="E146" s="25" t="s">
        <v>122</v>
      </c>
      <c r="F146" s="25" t="s">
        <v>595</v>
      </c>
      <c r="R146" s="16">
        <v>1496.8421052631581</v>
      </c>
      <c r="U146" s="19">
        <f>SUM(H146:T146)/10</f>
        <v>149.68421052631581</v>
      </c>
    </row>
    <row r="147" spans="1:21" x14ac:dyDescent="0.25">
      <c r="A147">
        <v>141</v>
      </c>
      <c r="B147" t="s">
        <v>668</v>
      </c>
      <c r="C147" t="s">
        <v>321</v>
      </c>
      <c r="D147" s="21">
        <v>1981</v>
      </c>
      <c r="E147" s="25" t="s">
        <v>1037</v>
      </c>
      <c r="F147" s="25" t="s">
        <v>595</v>
      </c>
      <c r="I147" s="16">
        <v>1128.8000000000002</v>
      </c>
      <c r="R147" s="16">
        <v>353.4210526315789</v>
      </c>
      <c r="U147" s="19">
        <f>SUM(H147:T147)/10</f>
        <v>148.22210526315791</v>
      </c>
    </row>
    <row r="148" spans="1:21" x14ac:dyDescent="0.25">
      <c r="A148">
        <v>142</v>
      </c>
      <c r="B148" t="s">
        <v>1162</v>
      </c>
      <c r="C148" t="s">
        <v>9</v>
      </c>
      <c r="D148" s="21">
        <v>1958</v>
      </c>
      <c r="E148" s="25" t="s">
        <v>583</v>
      </c>
      <c r="F148" s="25" t="s">
        <v>1118</v>
      </c>
      <c r="P148" s="16">
        <v>1479.2079207920794</v>
      </c>
      <c r="U148" s="19">
        <f>SUM(H148:T148)/10</f>
        <v>147.92079207920796</v>
      </c>
    </row>
    <row r="149" spans="1:21" x14ac:dyDescent="0.25">
      <c r="A149">
        <v>143</v>
      </c>
      <c r="B149" t="s">
        <v>1163</v>
      </c>
      <c r="C149" t="s">
        <v>47</v>
      </c>
      <c r="D149" s="21">
        <v>1999</v>
      </c>
      <c r="E149" s="25" t="s">
        <v>122</v>
      </c>
      <c r="F149" s="25" t="s">
        <v>595</v>
      </c>
      <c r="R149" s="16">
        <v>1476.0526315789475</v>
      </c>
      <c r="U149" s="19">
        <f>SUM(H149:T149)/10</f>
        <v>147.60526315789474</v>
      </c>
    </row>
    <row r="150" spans="1:21" x14ac:dyDescent="0.25">
      <c r="A150">
        <v>144</v>
      </c>
      <c r="B150" t="s">
        <v>343</v>
      </c>
      <c r="C150" t="s">
        <v>15</v>
      </c>
      <c r="E150" s="25" t="s">
        <v>189</v>
      </c>
      <c r="F150" s="25" t="s">
        <v>1118</v>
      </c>
      <c r="G150" t="s">
        <v>527</v>
      </c>
      <c r="H150" s="20">
        <v>1460</v>
      </c>
      <c r="U150" s="19">
        <f>SUM(H150:T150)/10</f>
        <v>146</v>
      </c>
    </row>
    <row r="151" spans="1:21" x14ac:dyDescent="0.25">
      <c r="A151">
        <v>145</v>
      </c>
      <c r="B151" t="s">
        <v>703</v>
      </c>
      <c r="C151" t="s">
        <v>47</v>
      </c>
      <c r="F151" s="25" t="s">
        <v>685</v>
      </c>
      <c r="J151" s="16">
        <v>1448.4375</v>
      </c>
      <c r="U151" s="19">
        <f>SUM(H151:T151)/10</f>
        <v>144.84375</v>
      </c>
    </row>
    <row r="152" spans="1:21" x14ac:dyDescent="0.25">
      <c r="A152">
        <v>146</v>
      </c>
      <c r="B152" t="s">
        <v>1164</v>
      </c>
      <c r="C152" t="s">
        <v>15</v>
      </c>
      <c r="D152" s="21">
        <v>1999</v>
      </c>
      <c r="E152" s="25" t="s">
        <v>122</v>
      </c>
      <c r="F152" s="25" t="s">
        <v>595</v>
      </c>
      <c r="R152" s="16">
        <v>1434.4736842105262</v>
      </c>
      <c r="U152" s="19">
        <f>SUM(H152:T152)/10</f>
        <v>143.44736842105263</v>
      </c>
    </row>
    <row r="153" spans="1:21" x14ac:dyDescent="0.25">
      <c r="A153">
        <v>147</v>
      </c>
      <c r="B153" t="s">
        <v>1165</v>
      </c>
      <c r="C153" t="s">
        <v>304</v>
      </c>
      <c r="D153" s="21">
        <v>1987</v>
      </c>
      <c r="E153" s="25" t="s">
        <v>1166</v>
      </c>
      <c r="F153" s="25" t="s">
        <v>588</v>
      </c>
      <c r="P153" s="16">
        <v>1314.8514851485149</v>
      </c>
      <c r="Q153" s="16">
        <v>110.71428571428574</v>
      </c>
      <c r="U153" s="19">
        <f>SUM(H153:T153)/10</f>
        <v>142.55657708628007</v>
      </c>
    </row>
    <row r="154" spans="1:21" x14ac:dyDescent="0.25">
      <c r="A154">
        <v>148</v>
      </c>
      <c r="B154" t="s">
        <v>1167</v>
      </c>
      <c r="C154" t="s">
        <v>13</v>
      </c>
      <c r="D154" s="21">
        <v>1992</v>
      </c>
      <c r="E154" s="25" t="s">
        <v>122</v>
      </c>
      <c r="F154" s="25" t="s">
        <v>595</v>
      </c>
      <c r="R154" s="16">
        <v>1413.6842105263158</v>
      </c>
      <c r="U154" s="19">
        <f>SUM(H154:T154)/10</f>
        <v>141.36842105263159</v>
      </c>
    </row>
    <row r="155" spans="1:21" x14ac:dyDescent="0.25">
      <c r="A155">
        <v>149</v>
      </c>
      <c r="B155" t="s">
        <v>265</v>
      </c>
      <c r="C155" t="s">
        <v>47</v>
      </c>
      <c r="F155" s="25" t="s">
        <v>594</v>
      </c>
      <c r="M155">
        <v>1413</v>
      </c>
      <c r="U155" s="19">
        <f>SUM(H155:T155)/10</f>
        <v>141.30000000000001</v>
      </c>
    </row>
    <row r="156" spans="1:21" x14ac:dyDescent="0.25">
      <c r="A156">
        <v>150</v>
      </c>
      <c r="B156" t="s">
        <v>98</v>
      </c>
      <c r="C156" t="s">
        <v>99</v>
      </c>
      <c r="D156" s="21">
        <v>1987</v>
      </c>
      <c r="E156" s="25" t="s">
        <v>100</v>
      </c>
      <c r="F156" s="25" t="s">
        <v>594</v>
      </c>
      <c r="K156" s="16">
        <v>292.88135593220346</v>
      </c>
      <c r="P156" s="16">
        <v>1109.4059405940593</v>
      </c>
      <c r="U156" s="19">
        <f>SUM(H156:T156)/10</f>
        <v>140.22872965262627</v>
      </c>
    </row>
    <row r="157" spans="1:21" x14ac:dyDescent="0.25">
      <c r="A157">
        <v>151</v>
      </c>
      <c r="B157" t="s">
        <v>104</v>
      </c>
      <c r="C157" t="s">
        <v>47</v>
      </c>
      <c r="F157" s="25" t="s">
        <v>588</v>
      </c>
      <c r="K157" s="16">
        <v>268.47457627118644</v>
      </c>
      <c r="N157" s="16">
        <v>1118.0769230769231</v>
      </c>
      <c r="U157" s="19">
        <f>SUM(H157:T157)/10</f>
        <v>138.65514993481094</v>
      </c>
    </row>
    <row r="158" spans="1:21" x14ac:dyDescent="0.25">
      <c r="A158">
        <v>152</v>
      </c>
      <c r="B158" t="s">
        <v>1334</v>
      </c>
      <c r="C158" t="s">
        <v>344</v>
      </c>
      <c r="E158" s="25" t="s">
        <v>547</v>
      </c>
      <c r="F158" s="25" t="s">
        <v>592</v>
      </c>
      <c r="H158" s="20">
        <v>1378.8888888888889</v>
      </c>
      <c r="U158" s="19">
        <f>SUM(H158:T158)/10</f>
        <v>137.88888888888889</v>
      </c>
    </row>
    <row r="159" spans="1:21" x14ac:dyDescent="0.25">
      <c r="A159">
        <v>153</v>
      </c>
      <c r="B159" t="s">
        <v>136</v>
      </c>
      <c r="C159" t="s">
        <v>13</v>
      </c>
      <c r="D159" s="21">
        <v>1984</v>
      </c>
      <c r="E159" s="25" t="s">
        <v>2</v>
      </c>
      <c r="F159" s="25" t="s">
        <v>588</v>
      </c>
      <c r="G159" t="s">
        <v>83</v>
      </c>
      <c r="H159" s="20">
        <v>486.6666666666668</v>
      </c>
      <c r="K159" s="16">
        <v>61.016949152542338</v>
      </c>
      <c r="L159">
        <v>252</v>
      </c>
      <c r="O159" s="16">
        <v>246.66666666666657</v>
      </c>
      <c r="P159" s="16">
        <v>328.71287128712839</v>
      </c>
      <c r="U159" s="19">
        <f>SUM(H159:T159)/10</f>
        <v>137.50631537730038</v>
      </c>
    </row>
    <row r="160" spans="1:21" x14ac:dyDescent="0.25">
      <c r="A160">
        <v>154</v>
      </c>
      <c r="B160" t="s">
        <v>1248</v>
      </c>
      <c r="C160" t="s">
        <v>9</v>
      </c>
      <c r="D160" s="21">
        <v>1973</v>
      </c>
      <c r="E160" s="25" t="s">
        <v>122</v>
      </c>
      <c r="F160" s="25" t="s">
        <v>595</v>
      </c>
      <c r="R160" s="16">
        <v>1372.1052631578948</v>
      </c>
      <c r="U160" s="19">
        <f>SUM(H160:T160)/10</f>
        <v>137.21052631578948</v>
      </c>
    </row>
    <row r="161" spans="1:21" x14ac:dyDescent="0.25">
      <c r="A161">
        <v>155</v>
      </c>
      <c r="B161" t="s">
        <v>1249</v>
      </c>
      <c r="C161" t="s">
        <v>47</v>
      </c>
      <c r="F161" s="25" t="s">
        <v>588</v>
      </c>
      <c r="L161">
        <v>1368</v>
      </c>
      <c r="U161" s="19">
        <f>SUM(H161:T161)/10</f>
        <v>136.80000000000001</v>
      </c>
    </row>
    <row r="162" spans="1:21" x14ac:dyDescent="0.25">
      <c r="A162">
        <v>156</v>
      </c>
      <c r="B162" t="s">
        <v>1457</v>
      </c>
      <c r="C162" t="s">
        <v>13</v>
      </c>
      <c r="D162" s="21">
        <v>1999</v>
      </c>
      <c r="E162" s="25" t="s">
        <v>40</v>
      </c>
      <c r="F162" s="25" t="s">
        <v>590</v>
      </c>
      <c r="G162" t="s">
        <v>1445</v>
      </c>
      <c r="S162" s="16">
        <v>1353.3333333333333</v>
      </c>
      <c r="U162" s="19">
        <f>SUM(H162:T162)/10</f>
        <v>135.33333333333331</v>
      </c>
    </row>
    <row r="163" spans="1:21" x14ac:dyDescent="0.25">
      <c r="A163">
        <v>157</v>
      </c>
      <c r="B163" t="s">
        <v>704</v>
      </c>
      <c r="C163" t="s">
        <v>1</v>
      </c>
      <c r="F163" s="25" t="s">
        <v>685</v>
      </c>
      <c r="J163" s="16">
        <v>1351.875</v>
      </c>
      <c r="U163" s="19">
        <f>SUM(H163:T163)/10</f>
        <v>135.1875</v>
      </c>
    </row>
    <row r="164" spans="1:21" x14ac:dyDescent="0.25">
      <c r="A164">
        <v>158</v>
      </c>
      <c r="B164" t="s">
        <v>1251</v>
      </c>
      <c r="C164" t="s">
        <v>51</v>
      </c>
      <c r="D164" s="21">
        <v>1985</v>
      </c>
      <c r="E164" s="25" t="s">
        <v>973</v>
      </c>
      <c r="F164" s="25" t="s">
        <v>595</v>
      </c>
      <c r="R164" s="16">
        <v>1351.3157894736844</v>
      </c>
      <c r="U164" s="19">
        <f>SUM(H164:T164)/10</f>
        <v>135.13157894736844</v>
      </c>
    </row>
    <row r="165" spans="1:21" x14ac:dyDescent="0.25">
      <c r="A165">
        <v>159</v>
      </c>
      <c r="B165" t="s">
        <v>1252</v>
      </c>
      <c r="C165" t="s">
        <v>321</v>
      </c>
      <c r="E165" s="25" t="s">
        <v>189</v>
      </c>
      <c r="F165" s="25" t="s">
        <v>1118</v>
      </c>
      <c r="H165" s="20">
        <v>1338.3333333333333</v>
      </c>
      <c r="U165" s="19">
        <f>SUM(H165:T165)/10</f>
        <v>133.83333333333331</v>
      </c>
    </row>
    <row r="166" spans="1:21" x14ac:dyDescent="0.25">
      <c r="A166">
        <v>160</v>
      </c>
      <c r="B166" t="s">
        <v>1090</v>
      </c>
      <c r="C166" t="s">
        <v>51</v>
      </c>
      <c r="D166" s="21">
        <v>1985</v>
      </c>
      <c r="E166" s="25" t="s">
        <v>122</v>
      </c>
      <c r="F166" s="25" t="s">
        <v>595</v>
      </c>
      <c r="R166" s="16">
        <v>1330.5263157894738</v>
      </c>
      <c r="U166" s="19">
        <f>SUM(H166:T166)/10</f>
        <v>133.05263157894737</v>
      </c>
    </row>
    <row r="167" spans="1:21" x14ac:dyDescent="0.25">
      <c r="A167">
        <v>161</v>
      </c>
      <c r="B167" t="s">
        <v>665</v>
      </c>
      <c r="C167" t="s">
        <v>76</v>
      </c>
      <c r="F167" s="25" t="s">
        <v>595</v>
      </c>
      <c r="I167" s="16">
        <v>1328</v>
      </c>
      <c r="U167" s="19">
        <f>SUM(H167:T167)/10</f>
        <v>132.80000000000001</v>
      </c>
    </row>
    <row r="168" spans="1:21" x14ac:dyDescent="0.25">
      <c r="A168">
        <v>162</v>
      </c>
      <c r="B168" t="s">
        <v>319</v>
      </c>
      <c r="C168" t="s">
        <v>31</v>
      </c>
      <c r="F168" s="25" t="s">
        <v>588</v>
      </c>
      <c r="N168" s="16">
        <v>1315.3846153846155</v>
      </c>
      <c r="U168" s="19">
        <f>SUM(H168:T168)/10</f>
        <v>131.53846153846155</v>
      </c>
    </row>
    <row r="169" spans="1:21" x14ac:dyDescent="0.25">
      <c r="A169">
        <v>163</v>
      </c>
      <c r="B169" t="s">
        <v>1253</v>
      </c>
      <c r="C169" t="s">
        <v>671</v>
      </c>
      <c r="D169" s="21">
        <v>1987</v>
      </c>
      <c r="E169" s="25" t="s">
        <v>122</v>
      </c>
      <c r="F169" s="25" t="s">
        <v>595</v>
      </c>
      <c r="R169" s="16">
        <v>1309.7368421052631</v>
      </c>
      <c r="U169" s="19">
        <f>SUM(H169:T169)/10</f>
        <v>130.9736842105263</v>
      </c>
    </row>
    <row r="170" spans="1:21" x14ac:dyDescent="0.25">
      <c r="A170">
        <v>164</v>
      </c>
      <c r="B170" t="s">
        <v>1458</v>
      </c>
      <c r="C170" t="s">
        <v>142</v>
      </c>
      <c r="D170" s="21">
        <v>1983</v>
      </c>
      <c r="E170" s="25" t="s">
        <v>40</v>
      </c>
      <c r="F170" s="25" t="s">
        <v>590</v>
      </c>
      <c r="G170" t="s">
        <v>57</v>
      </c>
      <c r="S170" s="16">
        <v>1306.6666666666667</v>
      </c>
      <c r="U170" s="19">
        <f>SUM(H170:T170)/10</f>
        <v>130.66666666666669</v>
      </c>
    </row>
    <row r="171" spans="1:21" x14ac:dyDescent="0.25">
      <c r="A171">
        <v>165</v>
      </c>
      <c r="B171" t="s">
        <v>1254</v>
      </c>
      <c r="C171" t="s">
        <v>9</v>
      </c>
      <c r="D171" s="21">
        <v>1979</v>
      </c>
      <c r="E171" s="25" t="s">
        <v>122</v>
      </c>
      <c r="F171" s="25" t="s">
        <v>595</v>
      </c>
      <c r="R171" s="16">
        <v>1288.9473684210527</v>
      </c>
      <c r="U171" s="19">
        <f>SUM(H171:T171)/10</f>
        <v>128.89473684210526</v>
      </c>
    </row>
    <row r="172" spans="1:21" x14ac:dyDescent="0.25">
      <c r="A172">
        <v>166</v>
      </c>
      <c r="B172" t="s">
        <v>1255</v>
      </c>
      <c r="C172" t="s">
        <v>543</v>
      </c>
      <c r="D172" s="21">
        <v>1988</v>
      </c>
      <c r="E172" s="25" t="s">
        <v>1174</v>
      </c>
      <c r="F172" s="25" t="s">
        <v>1118</v>
      </c>
      <c r="P172" s="16">
        <v>1273.7623762376238</v>
      </c>
      <c r="U172" s="19">
        <f>SUM(H172:T172)/10</f>
        <v>127.37623762376238</v>
      </c>
    </row>
    <row r="173" spans="1:21" x14ac:dyDescent="0.25">
      <c r="A173">
        <v>167</v>
      </c>
      <c r="B173" t="s">
        <v>1256</v>
      </c>
      <c r="C173" t="s">
        <v>102</v>
      </c>
      <c r="D173" s="21">
        <v>1983</v>
      </c>
      <c r="E173" s="25" t="s">
        <v>122</v>
      </c>
      <c r="F173" s="25" t="s">
        <v>595</v>
      </c>
      <c r="R173" s="16">
        <v>1268.1578947368423</v>
      </c>
      <c r="U173" s="19">
        <f>SUM(H173:T173)/10</f>
        <v>126.81578947368423</v>
      </c>
    </row>
    <row r="174" spans="1:21" x14ac:dyDescent="0.25">
      <c r="A174">
        <v>168</v>
      </c>
      <c r="B174" t="s">
        <v>78</v>
      </c>
      <c r="C174" t="s">
        <v>47</v>
      </c>
      <c r="F174" s="25" t="s">
        <v>588</v>
      </c>
      <c r="K174" s="16">
        <v>402.71186440677968</v>
      </c>
      <c r="L174">
        <v>864</v>
      </c>
      <c r="U174" s="19">
        <f>SUM(H174:T174)/10</f>
        <v>126.67118644067796</v>
      </c>
    </row>
    <row r="175" spans="1:21" x14ac:dyDescent="0.25">
      <c r="A175">
        <v>169</v>
      </c>
      <c r="B175" t="s">
        <v>666</v>
      </c>
      <c r="C175" t="s">
        <v>47</v>
      </c>
      <c r="F175" s="25" t="s">
        <v>595</v>
      </c>
      <c r="I175" s="16">
        <v>1261.6000000000001</v>
      </c>
      <c r="U175" s="19">
        <f>SUM(H175:T175)/10</f>
        <v>126.16000000000001</v>
      </c>
    </row>
    <row r="176" spans="1:21" x14ac:dyDescent="0.25">
      <c r="A176">
        <v>170</v>
      </c>
      <c r="B176" t="s">
        <v>1089</v>
      </c>
      <c r="C176" t="s">
        <v>332</v>
      </c>
      <c r="F176" s="25" t="s">
        <v>588</v>
      </c>
      <c r="M176">
        <v>1256</v>
      </c>
      <c r="U176" s="19">
        <f>SUM(H176:T176)/10</f>
        <v>125.6</v>
      </c>
    </row>
    <row r="177" spans="1:21" x14ac:dyDescent="0.25">
      <c r="A177">
        <v>171</v>
      </c>
      <c r="B177" t="s">
        <v>705</v>
      </c>
      <c r="C177" t="s">
        <v>706</v>
      </c>
      <c r="F177" s="25" t="s">
        <v>685</v>
      </c>
      <c r="J177" s="16">
        <v>1255.3125</v>
      </c>
      <c r="U177" s="19">
        <f>SUM(H177:T177)/10</f>
        <v>125.53125</v>
      </c>
    </row>
    <row r="178" spans="1:21" x14ac:dyDescent="0.25">
      <c r="A178">
        <v>172</v>
      </c>
      <c r="B178" t="s">
        <v>320</v>
      </c>
      <c r="C178" t="s">
        <v>321</v>
      </c>
      <c r="F178" s="25" t="s">
        <v>588</v>
      </c>
      <c r="N178" s="16">
        <v>1249.6153846153848</v>
      </c>
      <c r="U178" s="19">
        <f>SUM(H178:T178)/10</f>
        <v>124.96153846153848</v>
      </c>
    </row>
    <row r="179" spans="1:21" x14ac:dyDescent="0.25">
      <c r="A179">
        <v>173</v>
      </c>
      <c r="B179" t="s">
        <v>1257</v>
      </c>
      <c r="C179" t="s">
        <v>109</v>
      </c>
      <c r="D179" s="21">
        <v>1980</v>
      </c>
      <c r="E179" s="25" t="s">
        <v>990</v>
      </c>
      <c r="F179" s="25" t="s">
        <v>595</v>
      </c>
      <c r="R179" s="16">
        <v>1247.3684210526317</v>
      </c>
      <c r="U179" s="19">
        <f>SUM(H179:T179)/10</f>
        <v>124.73684210526316</v>
      </c>
    </row>
    <row r="180" spans="1:21" x14ac:dyDescent="0.25">
      <c r="A180">
        <v>174</v>
      </c>
      <c r="B180" t="s">
        <v>1115</v>
      </c>
      <c r="C180" t="s">
        <v>13</v>
      </c>
      <c r="D180" s="21">
        <v>1980</v>
      </c>
      <c r="E180" s="25" t="s">
        <v>122</v>
      </c>
      <c r="F180" s="25" t="s">
        <v>595</v>
      </c>
      <c r="R180" s="16">
        <v>1226.5789473684213</v>
      </c>
      <c r="U180" s="19">
        <f>SUM(H180:T180)/10</f>
        <v>122.65789473684212</v>
      </c>
    </row>
    <row r="181" spans="1:21" x14ac:dyDescent="0.25">
      <c r="A181">
        <v>175</v>
      </c>
      <c r="B181" t="s">
        <v>1234</v>
      </c>
      <c r="C181" t="s">
        <v>9</v>
      </c>
      <c r="D181" s="21">
        <v>1975</v>
      </c>
      <c r="E181" s="25" t="s">
        <v>973</v>
      </c>
      <c r="F181" s="25" t="s">
        <v>595</v>
      </c>
      <c r="R181" s="16">
        <v>1205.7894736842106</v>
      </c>
      <c r="U181" s="19">
        <f>SUM(H181:T181)/10</f>
        <v>120.57894736842107</v>
      </c>
    </row>
    <row r="182" spans="1:21" x14ac:dyDescent="0.25">
      <c r="A182">
        <v>176</v>
      </c>
      <c r="B182" t="s">
        <v>667</v>
      </c>
      <c r="C182" t="s">
        <v>1</v>
      </c>
      <c r="F182" s="25" t="s">
        <v>595</v>
      </c>
      <c r="I182" s="16">
        <v>1195.2</v>
      </c>
      <c r="U182" s="19">
        <f>SUM(H182:T182)/10</f>
        <v>119.52000000000001</v>
      </c>
    </row>
    <row r="183" spans="1:21" x14ac:dyDescent="0.25">
      <c r="A183">
        <v>177</v>
      </c>
      <c r="B183" t="s">
        <v>1484</v>
      </c>
      <c r="C183" t="s">
        <v>31</v>
      </c>
      <c r="D183" s="21">
        <v>1978</v>
      </c>
      <c r="E183" s="25" t="s">
        <v>2</v>
      </c>
      <c r="F183" s="25" t="s">
        <v>588</v>
      </c>
      <c r="T183" s="16">
        <v>1191.6666666666667</v>
      </c>
      <c r="U183" s="19">
        <f>SUM(H183:T183)/10</f>
        <v>119.16666666666667</v>
      </c>
    </row>
    <row r="184" spans="1:21" x14ac:dyDescent="0.25">
      <c r="A184">
        <v>178</v>
      </c>
      <c r="B184" t="s">
        <v>1260</v>
      </c>
      <c r="C184" t="s">
        <v>1</v>
      </c>
      <c r="F184" s="25" t="s">
        <v>588</v>
      </c>
      <c r="L184">
        <v>1188</v>
      </c>
      <c r="U184" s="19">
        <f>SUM(H184:T184)/10</f>
        <v>118.8</v>
      </c>
    </row>
    <row r="185" spans="1:21" x14ac:dyDescent="0.25">
      <c r="A185">
        <v>179</v>
      </c>
      <c r="B185" t="s">
        <v>1261</v>
      </c>
      <c r="C185" t="s">
        <v>333</v>
      </c>
      <c r="E185" s="25" t="s">
        <v>189</v>
      </c>
      <c r="F185" s="25" t="s">
        <v>1118</v>
      </c>
      <c r="H185" s="20">
        <v>446.11111111111114</v>
      </c>
      <c r="O185" s="16">
        <v>740</v>
      </c>
      <c r="U185" s="19">
        <f>SUM(H185:T185)/10</f>
        <v>118.61111111111111</v>
      </c>
    </row>
    <row r="186" spans="1:21" x14ac:dyDescent="0.25">
      <c r="A186">
        <v>180</v>
      </c>
      <c r="B186" t="s">
        <v>1262</v>
      </c>
      <c r="C186" t="s">
        <v>96</v>
      </c>
      <c r="E186" s="25" t="s">
        <v>551</v>
      </c>
      <c r="F186" s="25" t="s">
        <v>1118</v>
      </c>
      <c r="H186" s="20">
        <v>1176.1111111111111</v>
      </c>
      <c r="U186" s="19">
        <f>SUM(H186:T186)/10</f>
        <v>117.61111111111111</v>
      </c>
    </row>
    <row r="187" spans="1:21" x14ac:dyDescent="0.25">
      <c r="A187">
        <v>181</v>
      </c>
      <c r="B187" t="s">
        <v>1263</v>
      </c>
      <c r="C187" t="s">
        <v>51</v>
      </c>
      <c r="D187" s="21">
        <v>1977</v>
      </c>
      <c r="E187" s="25" t="s">
        <v>122</v>
      </c>
      <c r="F187" s="25" t="s">
        <v>595</v>
      </c>
      <c r="R187" s="16">
        <v>1164.2105263157896</v>
      </c>
      <c r="U187" s="19">
        <f>SUM(H187:T187)/10</f>
        <v>116.42105263157896</v>
      </c>
    </row>
    <row r="188" spans="1:21" x14ac:dyDescent="0.25">
      <c r="A188">
        <v>182</v>
      </c>
      <c r="B188" t="s">
        <v>341</v>
      </c>
      <c r="C188" t="s">
        <v>1</v>
      </c>
      <c r="F188" s="25" t="s">
        <v>685</v>
      </c>
      <c r="J188" s="16">
        <v>1158.75</v>
      </c>
      <c r="U188" s="19">
        <f>SUM(H188:T188)/10</f>
        <v>115.875</v>
      </c>
    </row>
    <row r="189" spans="1:21" x14ac:dyDescent="0.25">
      <c r="A189">
        <v>183</v>
      </c>
      <c r="B189" t="s">
        <v>1265</v>
      </c>
      <c r="C189" t="s">
        <v>1168</v>
      </c>
      <c r="D189" s="21">
        <v>1984</v>
      </c>
      <c r="E189" s="25" t="s">
        <v>975</v>
      </c>
      <c r="F189" s="25" t="s">
        <v>595</v>
      </c>
      <c r="R189" s="16">
        <v>1143.421052631579</v>
      </c>
      <c r="U189" s="19">
        <f>SUM(H189:T189)/10</f>
        <v>114.34210526315789</v>
      </c>
    </row>
    <row r="190" spans="1:21" x14ac:dyDescent="0.25">
      <c r="A190">
        <v>184</v>
      </c>
      <c r="B190" t="s">
        <v>1264</v>
      </c>
      <c r="C190" t="s">
        <v>1</v>
      </c>
      <c r="D190" s="21">
        <v>1976</v>
      </c>
      <c r="E190" s="25" t="s">
        <v>133</v>
      </c>
      <c r="F190" s="25" t="s">
        <v>588</v>
      </c>
      <c r="Q190" s="16">
        <v>1129.2857142857142</v>
      </c>
      <c r="U190" s="19">
        <f>SUM(H190:T190)/10</f>
        <v>112.92857142857142</v>
      </c>
    </row>
    <row r="191" spans="1:21" x14ac:dyDescent="0.25">
      <c r="A191">
        <v>185</v>
      </c>
      <c r="B191" t="s">
        <v>1266</v>
      </c>
      <c r="C191" t="s">
        <v>1169</v>
      </c>
      <c r="D191" s="21">
        <v>1983</v>
      </c>
      <c r="E191" s="25" t="s">
        <v>122</v>
      </c>
      <c r="F191" s="25" t="s">
        <v>595</v>
      </c>
      <c r="R191" s="16">
        <v>1122.6315789473686</v>
      </c>
      <c r="U191" s="19">
        <f>SUM(H191:T191)/10</f>
        <v>112.26315789473685</v>
      </c>
    </row>
    <row r="192" spans="1:21" x14ac:dyDescent="0.25">
      <c r="A192">
        <v>186</v>
      </c>
      <c r="B192" t="s">
        <v>1459</v>
      </c>
      <c r="C192" t="s">
        <v>543</v>
      </c>
      <c r="D192" s="21">
        <v>1986</v>
      </c>
      <c r="E192" s="25" t="s">
        <v>40</v>
      </c>
      <c r="F192" s="25" t="s">
        <v>590</v>
      </c>
      <c r="S192" s="16">
        <v>1120</v>
      </c>
      <c r="U192" s="19">
        <f>SUM(H192:T192)/10</f>
        <v>112</v>
      </c>
    </row>
    <row r="193" spans="1:21" x14ac:dyDescent="0.25">
      <c r="A193">
        <v>187</v>
      </c>
      <c r="B193" t="s">
        <v>1267</v>
      </c>
      <c r="C193" t="s">
        <v>47</v>
      </c>
      <c r="D193" s="21">
        <v>1976</v>
      </c>
      <c r="E193" s="25" t="s">
        <v>40</v>
      </c>
      <c r="F193" s="25" t="s">
        <v>590</v>
      </c>
      <c r="P193" s="16">
        <v>903.96039603960389</v>
      </c>
      <c r="Q193" s="16">
        <v>199.28571428571428</v>
      </c>
      <c r="U193" s="19">
        <f>SUM(H193:T193)/10</f>
        <v>110.32461103253181</v>
      </c>
    </row>
    <row r="194" spans="1:21" x14ac:dyDescent="0.25">
      <c r="A194">
        <v>188</v>
      </c>
      <c r="B194" t="s">
        <v>1268</v>
      </c>
      <c r="C194" t="s">
        <v>47</v>
      </c>
      <c r="F194" s="25" t="s">
        <v>588</v>
      </c>
      <c r="M194">
        <v>1099</v>
      </c>
      <c r="U194" s="19">
        <f>SUM(H194:T194)/10</f>
        <v>109.9</v>
      </c>
    </row>
    <row r="195" spans="1:21" x14ac:dyDescent="0.25">
      <c r="A195">
        <v>189</v>
      </c>
      <c r="B195" t="s">
        <v>1283</v>
      </c>
      <c r="C195" t="s">
        <v>96</v>
      </c>
      <c r="D195" s="21">
        <v>1984</v>
      </c>
      <c r="E195" s="25" t="s">
        <v>122</v>
      </c>
      <c r="F195" s="25" t="s">
        <v>595</v>
      </c>
      <c r="R195" s="16">
        <v>1081.0526315789473</v>
      </c>
      <c r="U195" s="19">
        <f>SUM(H195:T195)/10</f>
        <v>108.10526315789473</v>
      </c>
    </row>
    <row r="196" spans="1:21" x14ac:dyDescent="0.25">
      <c r="A196">
        <v>190</v>
      </c>
      <c r="B196" t="s">
        <v>1460</v>
      </c>
      <c r="C196" t="s">
        <v>1</v>
      </c>
      <c r="D196" s="21">
        <v>1980</v>
      </c>
      <c r="E196" s="25" t="s">
        <v>40</v>
      </c>
      <c r="F196" s="25" t="s">
        <v>590</v>
      </c>
      <c r="S196" s="16">
        <v>1073.3333333333335</v>
      </c>
      <c r="U196" s="19">
        <f>SUM(H196:T196)/10</f>
        <v>107.33333333333334</v>
      </c>
    </row>
    <row r="197" spans="1:21" x14ac:dyDescent="0.25">
      <c r="A197">
        <v>191</v>
      </c>
      <c r="B197" t="s">
        <v>1269</v>
      </c>
      <c r="C197" t="s">
        <v>47</v>
      </c>
      <c r="D197" s="21">
        <v>1977</v>
      </c>
      <c r="E197" s="25" t="s">
        <v>380</v>
      </c>
      <c r="F197" s="25" t="s">
        <v>1133</v>
      </c>
      <c r="P197" s="16">
        <v>1068.3168316831684</v>
      </c>
      <c r="U197" s="19">
        <f>SUM(H197:T197)/10</f>
        <v>106.83168316831684</v>
      </c>
    </row>
    <row r="198" spans="1:21" x14ac:dyDescent="0.25">
      <c r="A198">
        <v>192</v>
      </c>
      <c r="B198" t="s">
        <v>768</v>
      </c>
      <c r="C198" t="s">
        <v>310</v>
      </c>
      <c r="D198" s="21">
        <v>1985</v>
      </c>
      <c r="E198" s="25" t="s">
        <v>2</v>
      </c>
      <c r="F198" s="25" t="s">
        <v>588</v>
      </c>
      <c r="Q198" s="16">
        <v>1062.8571428571429</v>
      </c>
      <c r="U198" s="19">
        <f>SUM(H198:T198)/10</f>
        <v>106.28571428571429</v>
      </c>
    </row>
    <row r="199" spans="1:21" x14ac:dyDescent="0.25">
      <c r="A199">
        <v>193</v>
      </c>
      <c r="B199" t="s">
        <v>669</v>
      </c>
      <c r="C199" t="s">
        <v>76</v>
      </c>
      <c r="F199" s="25" t="s">
        <v>595</v>
      </c>
      <c r="I199" s="16">
        <v>1062.4000000000001</v>
      </c>
      <c r="U199" s="19">
        <f>SUM(H199:T199)/10</f>
        <v>106.24000000000001</v>
      </c>
    </row>
    <row r="200" spans="1:21" x14ac:dyDescent="0.25">
      <c r="A200">
        <v>194</v>
      </c>
      <c r="B200" t="s">
        <v>707</v>
      </c>
      <c r="C200" t="s">
        <v>332</v>
      </c>
      <c r="F200" s="25" t="s">
        <v>685</v>
      </c>
      <c r="J200" s="16">
        <v>1062.1875</v>
      </c>
      <c r="U200" s="19">
        <f>SUM(H200:T200)/10</f>
        <v>106.21875</v>
      </c>
    </row>
    <row r="201" spans="1:21" x14ac:dyDescent="0.25">
      <c r="A201">
        <v>195</v>
      </c>
      <c r="B201" t="s">
        <v>1282</v>
      </c>
      <c r="C201" t="s">
        <v>778</v>
      </c>
      <c r="D201" s="21">
        <v>1986</v>
      </c>
      <c r="E201" s="25" t="s">
        <v>122</v>
      </c>
      <c r="F201" s="25" t="s">
        <v>595</v>
      </c>
      <c r="R201" s="16">
        <v>1060.2631578947369</v>
      </c>
      <c r="U201" s="19">
        <f>SUM(H201:T201)/10</f>
        <v>106.02631578947368</v>
      </c>
    </row>
    <row r="202" spans="1:21" x14ac:dyDescent="0.25">
      <c r="A202">
        <v>196</v>
      </c>
      <c r="B202" t="s">
        <v>1284</v>
      </c>
      <c r="C202" t="s">
        <v>543</v>
      </c>
      <c r="E202" s="25" t="s">
        <v>189</v>
      </c>
      <c r="F202" s="25" t="s">
        <v>1118</v>
      </c>
      <c r="G202" t="s">
        <v>527</v>
      </c>
      <c r="H202" s="20">
        <v>1054.4444444444446</v>
      </c>
      <c r="U202" s="19">
        <f>SUM(H202:T202)/10</f>
        <v>105.44444444444446</v>
      </c>
    </row>
    <row r="203" spans="1:21" x14ac:dyDescent="0.25">
      <c r="A203">
        <v>197</v>
      </c>
      <c r="B203" t="s">
        <v>1281</v>
      </c>
      <c r="C203" t="s">
        <v>47</v>
      </c>
      <c r="D203" s="21">
        <v>1969</v>
      </c>
      <c r="E203" s="25" t="s">
        <v>1004</v>
      </c>
      <c r="F203" s="25" t="s">
        <v>1003</v>
      </c>
      <c r="R203" s="16">
        <v>1039.4736842105262</v>
      </c>
      <c r="U203" s="19">
        <f>SUM(H203:T203)/10</f>
        <v>103.94736842105263</v>
      </c>
    </row>
    <row r="204" spans="1:21" x14ac:dyDescent="0.25">
      <c r="A204">
        <v>198</v>
      </c>
      <c r="B204" t="s">
        <v>1461</v>
      </c>
      <c r="C204" t="s">
        <v>9</v>
      </c>
      <c r="D204" s="21">
        <v>1974</v>
      </c>
      <c r="E204" s="25" t="s">
        <v>40</v>
      </c>
      <c r="F204" s="25" t="s">
        <v>590</v>
      </c>
      <c r="S204" s="16">
        <v>1026.6666666666667</v>
      </c>
      <c r="U204" s="19">
        <f>SUM(H204:T204)/10</f>
        <v>102.66666666666667</v>
      </c>
    </row>
    <row r="205" spans="1:21" x14ac:dyDescent="0.25">
      <c r="A205">
        <v>199</v>
      </c>
      <c r="B205" t="s">
        <v>1279</v>
      </c>
      <c r="C205" t="s">
        <v>51</v>
      </c>
      <c r="D205" s="21">
        <v>1977</v>
      </c>
      <c r="E205" s="25" t="s">
        <v>122</v>
      </c>
      <c r="F205" s="25" t="s">
        <v>595</v>
      </c>
      <c r="R205" s="16">
        <v>1018.6842105263158</v>
      </c>
      <c r="U205" s="19">
        <f>SUM(H205:T205)/10</f>
        <v>101.86842105263159</v>
      </c>
    </row>
    <row r="206" spans="1:21" x14ac:dyDescent="0.25">
      <c r="A206">
        <v>200</v>
      </c>
      <c r="B206" t="s">
        <v>1278</v>
      </c>
      <c r="C206" t="s">
        <v>69</v>
      </c>
      <c r="D206" s="21">
        <v>1984</v>
      </c>
      <c r="E206" s="25" t="s">
        <v>122</v>
      </c>
      <c r="F206" s="25" t="s">
        <v>595</v>
      </c>
      <c r="R206" s="16">
        <v>997.89473684210543</v>
      </c>
      <c r="U206" s="19">
        <f>SUM(H206:T206)/10</f>
        <v>99.789473684210549</v>
      </c>
    </row>
    <row r="207" spans="1:21" x14ac:dyDescent="0.25">
      <c r="A207">
        <v>201</v>
      </c>
      <c r="B207" t="s">
        <v>670</v>
      </c>
      <c r="C207" t="s">
        <v>671</v>
      </c>
      <c r="F207" s="25" t="s">
        <v>595</v>
      </c>
      <c r="I207" s="16">
        <v>996.00000000000011</v>
      </c>
      <c r="U207" s="19">
        <f>SUM(H207:T207)/10</f>
        <v>99.600000000000009</v>
      </c>
    </row>
    <row r="208" spans="1:21" x14ac:dyDescent="0.25">
      <c r="A208">
        <v>202</v>
      </c>
      <c r="B208" t="s">
        <v>1280</v>
      </c>
      <c r="C208" t="s">
        <v>15</v>
      </c>
      <c r="F208" s="25" t="s">
        <v>588</v>
      </c>
      <c r="O208" s="16">
        <v>986.66666666666674</v>
      </c>
      <c r="U208" s="19">
        <f>SUM(H208:T208)/10</f>
        <v>98.666666666666671</v>
      </c>
    </row>
    <row r="209" spans="1:21" x14ac:dyDescent="0.25">
      <c r="A209">
        <v>203</v>
      </c>
      <c r="B209" t="s">
        <v>323</v>
      </c>
      <c r="C209" t="s">
        <v>324</v>
      </c>
      <c r="F209" s="25" t="s">
        <v>588</v>
      </c>
      <c r="N209" s="16">
        <v>986.53846153846143</v>
      </c>
      <c r="U209" s="19">
        <f>SUM(H209:T209)/10</f>
        <v>98.653846153846146</v>
      </c>
    </row>
    <row r="210" spans="1:21" x14ac:dyDescent="0.25">
      <c r="A210">
        <v>204</v>
      </c>
      <c r="B210" t="s">
        <v>1275</v>
      </c>
      <c r="C210" t="s">
        <v>96</v>
      </c>
      <c r="D210" s="21">
        <v>1987</v>
      </c>
      <c r="E210" s="25" t="s">
        <v>122</v>
      </c>
      <c r="F210" s="25" t="s">
        <v>595</v>
      </c>
      <c r="R210" s="16">
        <v>977.10526315789468</v>
      </c>
      <c r="U210" s="19">
        <f>SUM(H210:T210)/10</f>
        <v>97.710526315789465</v>
      </c>
    </row>
    <row r="211" spans="1:21" x14ac:dyDescent="0.25">
      <c r="A211">
        <v>205</v>
      </c>
      <c r="B211" t="s">
        <v>1095</v>
      </c>
      <c r="C211" t="s">
        <v>1096</v>
      </c>
      <c r="F211" s="25" t="s">
        <v>588</v>
      </c>
      <c r="L211">
        <v>972</v>
      </c>
      <c r="U211" s="19">
        <f>SUM(H211:T211)/10</f>
        <v>97.2</v>
      </c>
    </row>
    <row r="212" spans="1:21" x14ac:dyDescent="0.25">
      <c r="A212">
        <v>206</v>
      </c>
      <c r="B212" t="s">
        <v>708</v>
      </c>
      <c r="C212" t="s">
        <v>109</v>
      </c>
      <c r="F212" s="25" t="s">
        <v>685</v>
      </c>
      <c r="J212" s="16">
        <v>965.625</v>
      </c>
      <c r="U212" s="19">
        <f>SUM(H212:T212)/10</f>
        <v>96.5625</v>
      </c>
    </row>
    <row r="213" spans="1:21" x14ac:dyDescent="0.25">
      <c r="A213">
        <v>207</v>
      </c>
      <c r="B213" t="s">
        <v>772</v>
      </c>
      <c r="C213" t="s">
        <v>9</v>
      </c>
      <c r="D213" s="21">
        <v>1954</v>
      </c>
      <c r="E213" s="25" t="s">
        <v>2</v>
      </c>
      <c r="F213" s="25" t="s">
        <v>588</v>
      </c>
      <c r="P213" s="16">
        <v>82.178217821781956</v>
      </c>
      <c r="Q213" s="16">
        <v>88.571428571428527</v>
      </c>
      <c r="T213" s="16">
        <v>794.44444444444468</v>
      </c>
      <c r="U213" s="19">
        <f>SUM(H213:T213)/10</f>
        <v>96.51940908376551</v>
      </c>
    </row>
    <row r="214" spans="1:21" x14ac:dyDescent="0.25">
      <c r="A214">
        <v>208</v>
      </c>
      <c r="B214" t="s">
        <v>1221</v>
      </c>
      <c r="C214" t="s">
        <v>778</v>
      </c>
      <c r="D214" s="21">
        <v>1977</v>
      </c>
      <c r="E214" s="25" t="s">
        <v>380</v>
      </c>
      <c r="F214" s="25" t="s">
        <v>1133</v>
      </c>
      <c r="G214" t="s">
        <v>1449</v>
      </c>
      <c r="P214" s="16">
        <v>493.0693069306929</v>
      </c>
      <c r="S214" s="16">
        <v>466.66666666666652</v>
      </c>
      <c r="U214" s="19">
        <f>SUM(H214:T214)/10</f>
        <v>95.973597359735933</v>
      </c>
    </row>
    <row r="215" spans="1:21" x14ac:dyDescent="0.25">
      <c r="A215">
        <v>209</v>
      </c>
      <c r="B215" t="s">
        <v>1276</v>
      </c>
      <c r="C215" t="s">
        <v>96</v>
      </c>
      <c r="D215" s="21">
        <v>1972</v>
      </c>
      <c r="E215" s="25" t="s">
        <v>380</v>
      </c>
      <c r="F215" s="25" t="s">
        <v>1133</v>
      </c>
      <c r="P215" s="16">
        <v>945.04950495049491</v>
      </c>
      <c r="U215" s="19">
        <f>SUM(H215:T215)/10</f>
        <v>94.504950495049485</v>
      </c>
    </row>
    <row r="216" spans="1:21" x14ac:dyDescent="0.25">
      <c r="A216">
        <v>210</v>
      </c>
      <c r="B216" t="s">
        <v>1115</v>
      </c>
      <c r="C216" t="s">
        <v>4</v>
      </c>
      <c r="D216" s="21">
        <v>2001</v>
      </c>
      <c r="E216" s="25" t="s">
        <v>122</v>
      </c>
      <c r="F216" s="25" t="s">
        <v>595</v>
      </c>
      <c r="R216" s="16">
        <v>935.52631578947376</v>
      </c>
      <c r="U216" s="19">
        <f>SUM(H216:T216)/10</f>
        <v>93.55263157894737</v>
      </c>
    </row>
    <row r="217" spans="1:21" x14ac:dyDescent="0.25">
      <c r="A217">
        <v>211</v>
      </c>
      <c r="B217" t="s">
        <v>1274</v>
      </c>
      <c r="C217" t="s">
        <v>332</v>
      </c>
      <c r="E217" s="25" t="s">
        <v>189</v>
      </c>
      <c r="F217" s="25" t="s">
        <v>1118</v>
      </c>
      <c r="H217" s="20">
        <v>932.77777777777783</v>
      </c>
      <c r="U217" s="19">
        <f>SUM(H217:T217)/10</f>
        <v>93.277777777777786</v>
      </c>
    </row>
    <row r="218" spans="1:21" x14ac:dyDescent="0.25">
      <c r="A218">
        <v>212</v>
      </c>
      <c r="B218" t="s">
        <v>325</v>
      </c>
      <c r="C218" t="s">
        <v>51</v>
      </c>
      <c r="F218" s="25" t="s">
        <v>588</v>
      </c>
      <c r="N218" s="16">
        <v>920.76923076923117</v>
      </c>
      <c r="U218" s="19">
        <f>SUM(H218:T218)/10</f>
        <v>92.076923076923123</v>
      </c>
    </row>
    <row r="219" spans="1:21" x14ac:dyDescent="0.25">
      <c r="A219">
        <v>213</v>
      </c>
      <c r="B219" t="s">
        <v>1135</v>
      </c>
      <c r="C219" t="s">
        <v>13</v>
      </c>
      <c r="D219" s="21">
        <v>1995</v>
      </c>
      <c r="E219" s="25" t="s">
        <v>992</v>
      </c>
      <c r="F219" s="25" t="s">
        <v>595</v>
      </c>
      <c r="R219" s="16">
        <v>914.73684210526324</v>
      </c>
      <c r="U219" s="19">
        <f>SUM(H219:T219)/10</f>
        <v>91.473684210526329</v>
      </c>
    </row>
    <row r="220" spans="1:21" x14ac:dyDescent="0.25">
      <c r="A220">
        <v>214</v>
      </c>
      <c r="B220" t="s">
        <v>1272</v>
      </c>
      <c r="C220" t="s">
        <v>1</v>
      </c>
      <c r="D220" s="21">
        <v>1980</v>
      </c>
      <c r="E220" s="25" t="s">
        <v>122</v>
      </c>
      <c r="F220" s="25" t="s">
        <v>595</v>
      </c>
      <c r="R220" s="16">
        <v>893.9473684210526</v>
      </c>
      <c r="U220" s="19">
        <f>SUM(H220:T220)/10</f>
        <v>89.39473684210526</v>
      </c>
    </row>
    <row r="221" spans="1:21" x14ac:dyDescent="0.25">
      <c r="A221">
        <v>215</v>
      </c>
      <c r="B221" t="s">
        <v>345</v>
      </c>
      <c r="C221" t="s">
        <v>47</v>
      </c>
      <c r="E221" s="25" t="s">
        <v>189</v>
      </c>
      <c r="F221" s="25" t="s">
        <v>1118</v>
      </c>
      <c r="H221" s="20">
        <v>892.22222222222217</v>
      </c>
      <c r="U221" s="19">
        <f>SUM(H221:T221)/10</f>
        <v>89.222222222222214</v>
      </c>
    </row>
    <row r="222" spans="1:21" x14ac:dyDescent="0.25">
      <c r="A222">
        <v>216</v>
      </c>
      <c r="B222" t="s">
        <v>97</v>
      </c>
      <c r="C222" t="s">
        <v>9</v>
      </c>
      <c r="F222" s="25" t="s">
        <v>588</v>
      </c>
      <c r="K222" s="16">
        <v>305.08474576271186</v>
      </c>
      <c r="L222">
        <v>576</v>
      </c>
      <c r="U222" s="19">
        <f>SUM(H222:T222)/10</f>
        <v>88.108474576271192</v>
      </c>
    </row>
    <row r="223" spans="1:21" x14ac:dyDescent="0.25">
      <c r="A223">
        <v>217</v>
      </c>
      <c r="B223" t="s">
        <v>322</v>
      </c>
      <c r="C223" t="s">
        <v>1</v>
      </c>
      <c r="D223" s="21">
        <v>1981</v>
      </c>
      <c r="E223" s="25" t="s">
        <v>189</v>
      </c>
      <c r="F223" s="25" t="s">
        <v>1118</v>
      </c>
      <c r="P223" s="16">
        <v>657.42574257425747</v>
      </c>
      <c r="Q223" s="16">
        <v>221.42857142857147</v>
      </c>
      <c r="U223" s="19">
        <f>SUM(H223:T223)/10</f>
        <v>87.885431400282897</v>
      </c>
    </row>
    <row r="224" spans="1:21" x14ac:dyDescent="0.25">
      <c r="A224">
        <v>218</v>
      </c>
      <c r="B224" t="s">
        <v>1092</v>
      </c>
      <c r="C224" t="s">
        <v>99</v>
      </c>
      <c r="D224" s="21">
        <v>1957</v>
      </c>
      <c r="E224" s="25" t="s">
        <v>122</v>
      </c>
      <c r="F224" s="25" t="s">
        <v>595</v>
      </c>
      <c r="R224" s="16">
        <v>873.1578947368422</v>
      </c>
      <c r="U224" s="19">
        <f>SUM(H224:T224)/10</f>
        <v>87.31578947368422</v>
      </c>
    </row>
    <row r="225" spans="1:21" x14ac:dyDescent="0.25">
      <c r="A225">
        <v>219</v>
      </c>
      <c r="B225" t="s">
        <v>709</v>
      </c>
      <c r="C225" t="s">
        <v>329</v>
      </c>
      <c r="F225" s="25" t="s">
        <v>685</v>
      </c>
      <c r="J225" s="16">
        <v>869.0625</v>
      </c>
      <c r="U225" s="19">
        <f>SUM(H225:T225)/10</f>
        <v>86.90625</v>
      </c>
    </row>
    <row r="226" spans="1:21" x14ac:dyDescent="0.25">
      <c r="A226">
        <v>220</v>
      </c>
      <c r="B226" t="s">
        <v>673</v>
      </c>
      <c r="C226" t="s">
        <v>321</v>
      </c>
      <c r="F226" s="25" t="s">
        <v>595</v>
      </c>
      <c r="I226" s="16">
        <v>863.2</v>
      </c>
      <c r="U226" s="19">
        <f>SUM(H226:T226)/10</f>
        <v>86.320000000000007</v>
      </c>
    </row>
    <row r="227" spans="1:21" x14ac:dyDescent="0.25">
      <c r="A227">
        <v>221</v>
      </c>
      <c r="B227" t="s">
        <v>1273</v>
      </c>
      <c r="C227" t="s">
        <v>1</v>
      </c>
      <c r="D227" s="21">
        <v>1985</v>
      </c>
      <c r="E227" s="25" t="s">
        <v>380</v>
      </c>
      <c r="F227" s="25" t="s">
        <v>1133</v>
      </c>
      <c r="P227" s="16">
        <v>862.87128712871288</v>
      </c>
      <c r="U227" s="19">
        <f>SUM(H227:T227)/10</f>
        <v>86.287128712871294</v>
      </c>
    </row>
    <row r="228" spans="1:21" x14ac:dyDescent="0.25">
      <c r="A228">
        <v>222</v>
      </c>
      <c r="B228" t="s">
        <v>341</v>
      </c>
      <c r="C228" t="s">
        <v>9</v>
      </c>
      <c r="D228" s="21">
        <v>1973</v>
      </c>
      <c r="E228" s="25" t="s">
        <v>122</v>
      </c>
      <c r="F228" s="25" t="s">
        <v>595</v>
      </c>
      <c r="R228" s="16">
        <v>852.36842105263156</v>
      </c>
      <c r="U228" s="19">
        <f>SUM(H228:T228)/10</f>
        <v>85.23684210526315</v>
      </c>
    </row>
    <row r="229" spans="1:21" x14ac:dyDescent="0.25">
      <c r="A229">
        <v>223</v>
      </c>
      <c r="B229" t="s">
        <v>1270</v>
      </c>
      <c r="C229" t="s">
        <v>333</v>
      </c>
      <c r="D229" s="21">
        <v>1987</v>
      </c>
      <c r="E229" s="25" t="s">
        <v>1015</v>
      </c>
      <c r="F229" s="25" t="s">
        <v>595</v>
      </c>
      <c r="R229" s="16">
        <v>831.57894736842115</v>
      </c>
      <c r="U229" s="19">
        <f>SUM(H229:T229)/10</f>
        <v>83.15789473684211</v>
      </c>
    </row>
    <row r="230" spans="1:21" x14ac:dyDescent="0.25">
      <c r="A230">
        <v>224</v>
      </c>
      <c r="B230" t="s">
        <v>714</v>
      </c>
      <c r="C230" t="s">
        <v>31</v>
      </c>
      <c r="F230" s="25" t="s">
        <v>685</v>
      </c>
      <c r="J230" s="16">
        <v>482.8125</v>
      </c>
      <c r="R230" s="16">
        <v>332.63157894736844</v>
      </c>
      <c r="U230" s="19">
        <f>SUM(H230:T230)/10</f>
        <v>81.54440789473685</v>
      </c>
    </row>
    <row r="231" spans="1:21" x14ac:dyDescent="0.25">
      <c r="A231">
        <v>225</v>
      </c>
      <c r="B231" t="s">
        <v>1271</v>
      </c>
      <c r="C231" t="s">
        <v>775</v>
      </c>
      <c r="E231" s="25" t="s">
        <v>189</v>
      </c>
      <c r="F231" s="25" t="s">
        <v>1118</v>
      </c>
      <c r="H231" s="20">
        <v>811.11111111111109</v>
      </c>
      <c r="U231" s="19">
        <f>SUM(H231:T231)/10</f>
        <v>81.111111111111114</v>
      </c>
    </row>
    <row r="232" spans="1:21" x14ac:dyDescent="0.25">
      <c r="A232">
        <v>226</v>
      </c>
      <c r="B232" t="s">
        <v>1246</v>
      </c>
      <c r="C232" t="s">
        <v>1170</v>
      </c>
      <c r="D232" s="21">
        <v>1959</v>
      </c>
      <c r="E232" s="25" t="s">
        <v>992</v>
      </c>
      <c r="F232" s="25" t="s">
        <v>595</v>
      </c>
      <c r="R232" s="16">
        <v>810.78947368421063</v>
      </c>
      <c r="U232" s="19">
        <f>SUM(H232:T232)/10</f>
        <v>81.078947368421069</v>
      </c>
    </row>
    <row r="233" spans="1:21" x14ac:dyDescent="0.25">
      <c r="A233">
        <v>227</v>
      </c>
      <c r="B233" t="s">
        <v>674</v>
      </c>
      <c r="C233" t="s">
        <v>51</v>
      </c>
      <c r="F233" s="25" t="s">
        <v>595</v>
      </c>
      <c r="I233" s="16">
        <v>796.80000000000007</v>
      </c>
      <c r="U233" s="19">
        <f>SUM(H233:T233)/10</f>
        <v>79.680000000000007</v>
      </c>
    </row>
    <row r="234" spans="1:21" x14ac:dyDescent="0.25">
      <c r="A234">
        <v>228</v>
      </c>
      <c r="B234" t="s">
        <v>1462</v>
      </c>
      <c r="C234" t="s">
        <v>47</v>
      </c>
      <c r="D234" s="21">
        <v>1973</v>
      </c>
      <c r="E234" s="25" t="s">
        <v>40</v>
      </c>
      <c r="F234" s="25" t="s">
        <v>590</v>
      </c>
      <c r="G234" t="s">
        <v>1446</v>
      </c>
      <c r="S234" s="16">
        <v>793.33333333333337</v>
      </c>
      <c r="U234" s="19">
        <f>SUM(H234:T234)/10</f>
        <v>79.333333333333343</v>
      </c>
    </row>
    <row r="235" spans="1:21" x14ac:dyDescent="0.25">
      <c r="A235">
        <v>229</v>
      </c>
      <c r="B235" t="s">
        <v>1245</v>
      </c>
      <c r="C235" t="s">
        <v>671</v>
      </c>
      <c r="D235" s="21">
        <v>1997</v>
      </c>
      <c r="E235" s="25" t="s">
        <v>122</v>
      </c>
      <c r="F235" s="25" t="s">
        <v>595</v>
      </c>
      <c r="R235" s="16">
        <v>790</v>
      </c>
      <c r="U235" s="19">
        <f>SUM(H235:T235)/10</f>
        <v>79</v>
      </c>
    </row>
    <row r="236" spans="1:21" x14ac:dyDescent="0.25">
      <c r="A236">
        <v>230</v>
      </c>
      <c r="B236" t="s">
        <v>326</v>
      </c>
      <c r="C236" t="s">
        <v>51</v>
      </c>
      <c r="F236" s="25" t="s">
        <v>588</v>
      </c>
      <c r="G236" t="s">
        <v>83</v>
      </c>
      <c r="N236" s="16">
        <v>789.23076923076894</v>
      </c>
      <c r="U236" s="19">
        <f>SUM(H236:T236)/10</f>
        <v>78.923076923076891</v>
      </c>
    </row>
    <row r="237" spans="1:21" x14ac:dyDescent="0.25">
      <c r="A237">
        <v>231</v>
      </c>
      <c r="B237" t="s">
        <v>1247</v>
      </c>
      <c r="C237" t="s">
        <v>76</v>
      </c>
      <c r="D237" s="21">
        <v>1990</v>
      </c>
      <c r="E237" s="25" t="s">
        <v>380</v>
      </c>
      <c r="F237" s="25" t="s">
        <v>1133</v>
      </c>
      <c r="P237" s="16">
        <v>780.6930693069304</v>
      </c>
      <c r="U237" s="19">
        <f>SUM(H237:T237)/10</f>
        <v>78.069306930693045</v>
      </c>
    </row>
    <row r="238" spans="1:21" x14ac:dyDescent="0.25">
      <c r="A238">
        <v>232</v>
      </c>
      <c r="B238" t="s">
        <v>710</v>
      </c>
      <c r="C238" t="s">
        <v>1</v>
      </c>
      <c r="F238" s="25" t="s">
        <v>685</v>
      </c>
      <c r="J238" s="16">
        <v>772.5</v>
      </c>
      <c r="U238" s="19">
        <f>SUM(H238:T238)/10</f>
        <v>77.25</v>
      </c>
    </row>
    <row r="239" spans="1:21" x14ac:dyDescent="0.25">
      <c r="A239">
        <v>233</v>
      </c>
      <c r="B239" t="s">
        <v>1244</v>
      </c>
      <c r="C239" t="s">
        <v>99</v>
      </c>
      <c r="F239" s="25" t="s">
        <v>588</v>
      </c>
      <c r="L239">
        <v>756.00000000000011</v>
      </c>
      <c r="U239" s="19">
        <f>SUM(H239:T239)/10</f>
        <v>75.600000000000009</v>
      </c>
    </row>
    <row r="240" spans="1:21" x14ac:dyDescent="0.25">
      <c r="A240">
        <v>234</v>
      </c>
      <c r="B240" t="s">
        <v>1238</v>
      </c>
      <c r="C240" t="s">
        <v>13</v>
      </c>
      <c r="D240" s="21">
        <v>1974</v>
      </c>
      <c r="E240" s="25" t="s">
        <v>1175</v>
      </c>
      <c r="F240" s="25" t="s">
        <v>588</v>
      </c>
      <c r="P240" s="16">
        <v>616.33663366336646</v>
      </c>
      <c r="Q240" s="16">
        <v>132.85714285714278</v>
      </c>
      <c r="U240" s="19">
        <f>SUM(H240:T240)/10</f>
        <v>74.919377652050926</v>
      </c>
    </row>
    <row r="241" spans="1:21" x14ac:dyDescent="0.25">
      <c r="A241">
        <v>235</v>
      </c>
      <c r="B241" t="s">
        <v>1241</v>
      </c>
      <c r="C241" t="s">
        <v>9</v>
      </c>
      <c r="D241" s="21">
        <v>1987</v>
      </c>
      <c r="E241" s="25" t="s">
        <v>122</v>
      </c>
      <c r="F241" s="25" t="s">
        <v>595</v>
      </c>
      <c r="R241" s="16">
        <v>748.42105263157907</v>
      </c>
      <c r="U241" s="19">
        <f>SUM(H241:T241)/10</f>
        <v>74.842105263157904</v>
      </c>
    </row>
    <row r="242" spans="1:21" x14ac:dyDescent="0.25">
      <c r="A242">
        <v>236</v>
      </c>
      <c r="B242" t="s">
        <v>1463</v>
      </c>
      <c r="C242" t="s">
        <v>96</v>
      </c>
      <c r="D242" s="21">
        <v>1985</v>
      </c>
      <c r="E242" s="25" t="s">
        <v>380</v>
      </c>
      <c r="F242" s="25" t="s">
        <v>1133</v>
      </c>
      <c r="G242" t="s">
        <v>1447</v>
      </c>
      <c r="S242" s="16">
        <v>746.66666666666674</v>
      </c>
      <c r="U242" s="19">
        <f>SUM(H242:T242)/10</f>
        <v>74.666666666666671</v>
      </c>
    </row>
    <row r="243" spans="1:21" x14ac:dyDescent="0.25">
      <c r="A243">
        <v>237</v>
      </c>
      <c r="B243" t="s">
        <v>1243</v>
      </c>
      <c r="C243" t="s">
        <v>543</v>
      </c>
      <c r="D243" s="21">
        <v>1994</v>
      </c>
      <c r="E243" s="25" t="s">
        <v>380</v>
      </c>
      <c r="F243" s="25" t="s">
        <v>1133</v>
      </c>
      <c r="P243" s="16">
        <v>739.60396039603995</v>
      </c>
      <c r="U243" s="19">
        <f>SUM(H243:T243)/10</f>
        <v>73.960396039603992</v>
      </c>
    </row>
    <row r="244" spans="1:21" x14ac:dyDescent="0.25">
      <c r="A244">
        <v>238</v>
      </c>
      <c r="B244" t="s">
        <v>675</v>
      </c>
      <c r="C244" t="s">
        <v>1</v>
      </c>
      <c r="F244" s="25" t="s">
        <v>595</v>
      </c>
      <c r="I244" s="16">
        <v>730.4</v>
      </c>
      <c r="U244" s="19">
        <f>SUM(H244:T244)/10</f>
        <v>73.039999999999992</v>
      </c>
    </row>
    <row r="245" spans="1:21" x14ac:dyDescent="0.25">
      <c r="A245">
        <v>239</v>
      </c>
      <c r="B245" t="s">
        <v>1239</v>
      </c>
      <c r="C245" t="s">
        <v>18</v>
      </c>
      <c r="D245" s="21">
        <v>1980</v>
      </c>
      <c r="E245" s="25" t="s">
        <v>122</v>
      </c>
      <c r="F245" s="25" t="s">
        <v>595</v>
      </c>
      <c r="R245" s="16">
        <v>727.63157894736844</v>
      </c>
      <c r="U245" s="19">
        <f>SUM(H245:T245)/10</f>
        <v>72.76315789473685</v>
      </c>
    </row>
    <row r="246" spans="1:21" x14ac:dyDescent="0.25">
      <c r="A246">
        <v>240</v>
      </c>
      <c r="B246" t="s">
        <v>0</v>
      </c>
      <c r="C246" t="s">
        <v>1</v>
      </c>
      <c r="F246" s="25" t="s">
        <v>1118</v>
      </c>
      <c r="G246" t="s">
        <v>527</v>
      </c>
      <c r="K246" s="16">
        <v>720</v>
      </c>
      <c r="U246" s="19">
        <f>SUM(H246:T246)/10</f>
        <v>72</v>
      </c>
    </row>
    <row r="247" spans="1:21" x14ac:dyDescent="0.25">
      <c r="A247">
        <v>241</v>
      </c>
      <c r="B247" t="s">
        <v>1476</v>
      </c>
      <c r="C247" t="s">
        <v>671</v>
      </c>
      <c r="D247" s="21">
        <v>1988</v>
      </c>
      <c r="E247" s="25" t="s">
        <v>2</v>
      </c>
      <c r="F247" s="25" t="s">
        <v>588</v>
      </c>
      <c r="T247" s="16">
        <v>715</v>
      </c>
      <c r="U247" s="19">
        <f>SUM(H247:T247)/10</f>
        <v>71.5</v>
      </c>
    </row>
    <row r="248" spans="1:21" x14ac:dyDescent="0.25">
      <c r="A248">
        <v>242</v>
      </c>
      <c r="B248" t="s">
        <v>3</v>
      </c>
      <c r="C248" t="s">
        <v>4</v>
      </c>
      <c r="F248" s="25" t="s">
        <v>588</v>
      </c>
      <c r="K248" s="16">
        <v>707.7966101694916</v>
      </c>
      <c r="U248" s="19">
        <f>SUM(H248:T248)/10</f>
        <v>70.779661016949163</v>
      </c>
    </row>
    <row r="249" spans="1:21" x14ac:dyDescent="0.25">
      <c r="A249">
        <v>243</v>
      </c>
      <c r="B249" t="s">
        <v>1237</v>
      </c>
      <c r="C249" t="s">
        <v>1116</v>
      </c>
      <c r="D249" s="21">
        <v>2002</v>
      </c>
      <c r="E249" s="25" t="s">
        <v>990</v>
      </c>
      <c r="F249" s="25" t="s">
        <v>595</v>
      </c>
      <c r="R249" s="16">
        <v>706.8421052631578</v>
      </c>
      <c r="U249" s="19">
        <f>SUM(H249:T249)/10</f>
        <v>70.68421052631578</v>
      </c>
    </row>
    <row r="250" spans="1:21" x14ac:dyDescent="0.25">
      <c r="A250">
        <v>244</v>
      </c>
      <c r="B250" t="s">
        <v>1464</v>
      </c>
      <c r="C250" t="s">
        <v>31</v>
      </c>
      <c r="D250" s="21">
        <v>1975</v>
      </c>
      <c r="E250" s="25" t="s">
        <v>380</v>
      </c>
      <c r="F250" s="25" t="s">
        <v>1133</v>
      </c>
      <c r="G250" t="s">
        <v>1447</v>
      </c>
      <c r="S250" s="16">
        <v>700.00000000000023</v>
      </c>
      <c r="U250" s="19">
        <f>SUM(H250:T250)/10</f>
        <v>70.000000000000028</v>
      </c>
    </row>
    <row r="251" spans="1:21" x14ac:dyDescent="0.25">
      <c r="A251">
        <v>245</v>
      </c>
      <c r="B251" t="s">
        <v>1240</v>
      </c>
      <c r="C251" t="s">
        <v>139</v>
      </c>
      <c r="D251" s="21">
        <v>1977</v>
      </c>
      <c r="E251" s="25" t="s">
        <v>1109</v>
      </c>
      <c r="F251" s="25" t="s">
        <v>588</v>
      </c>
      <c r="P251" s="16">
        <v>698.51485148514837</v>
      </c>
      <c r="U251" s="19">
        <f>SUM(H251:T251)/10</f>
        <v>69.85148514851484</v>
      </c>
    </row>
    <row r="252" spans="1:21" x14ac:dyDescent="0.25">
      <c r="A252">
        <v>246</v>
      </c>
      <c r="B252" t="s">
        <v>1238</v>
      </c>
      <c r="C252" t="s">
        <v>1</v>
      </c>
      <c r="E252" s="25" t="s">
        <v>560</v>
      </c>
      <c r="F252" s="25" t="s">
        <v>588</v>
      </c>
      <c r="H252" s="20">
        <v>689.44444444444446</v>
      </c>
      <c r="U252" s="19">
        <f>SUM(H252:T252)/10</f>
        <v>68.944444444444443</v>
      </c>
    </row>
    <row r="253" spans="1:21" x14ac:dyDescent="0.25">
      <c r="A253">
        <v>247</v>
      </c>
      <c r="B253" t="s">
        <v>711</v>
      </c>
      <c r="C253" t="s">
        <v>712</v>
      </c>
      <c r="F253" s="25" t="s">
        <v>685</v>
      </c>
      <c r="J253" s="16">
        <v>675.9375</v>
      </c>
      <c r="U253" s="19">
        <f>SUM(H253:T253)/10</f>
        <v>67.59375</v>
      </c>
    </row>
    <row r="254" spans="1:21" x14ac:dyDescent="0.25">
      <c r="A254">
        <v>248</v>
      </c>
      <c r="B254" t="s">
        <v>12</v>
      </c>
      <c r="C254" t="s">
        <v>15</v>
      </c>
      <c r="F254" s="25" t="s">
        <v>588</v>
      </c>
      <c r="K254" s="16">
        <v>671.18644067796617</v>
      </c>
      <c r="U254" s="19">
        <f>SUM(H254:T254)/10</f>
        <v>67.118644067796623</v>
      </c>
    </row>
    <row r="255" spans="1:21" x14ac:dyDescent="0.25">
      <c r="A255">
        <v>249</v>
      </c>
      <c r="B255" t="s">
        <v>1235</v>
      </c>
      <c r="C255" t="s">
        <v>51</v>
      </c>
      <c r="D255" s="21">
        <v>1970</v>
      </c>
      <c r="E255" s="25" t="s">
        <v>975</v>
      </c>
      <c r="F255" s="25" t="s">
        <v>595</v>
      </c>
      <c r="R255" s="16">
        <v>665.26315789473676</v>
      </c>
      <c r="U255" s="19">
        <f>SUM(H255:T255)/10</f>
        <v>66.526315789473671</v>
      </c>
    </row>
    <row r="256" spans="1:21" x14ac:dyDescent="0.25">
      <c r="A256">
        <v>250</v>
      </c>
      <c r="B256" t="s">
        <v>676</v>
      </c>
      <c r="C256" t="s">
        <v>15</v>
      </c>
      <c r="F256" s="25" t="s">
        <v>595</v>
      </c>
      <c r="I256" s="16">
        <v>664</v>
      </c>
      <c r="U256" s="19">
        <f>SUM(H256:T256)/10</f>
        <v>66.400000000000006</v>
      </c>
    </row>
    <row r="257" spans="1:21" x14ac:dyDescent="0.25">
      <c r="A257">
        <v>251</v>
      </c>
      <c r="B257" t="s">
        <v>327</v>
      </c>
      <c r="C257" t="s">
        <v>69</v>
      </c>
      <c r="F257" s="25" t="s">
        <v>588</v>
      </c>
      <c r="N257" s="16">
        <v>657.69230769230762</v>
      </c>
      <c r="U257" s="19">
        <f>SUM(H257:T257)/10</f>
        <v>65.769230769230759</v>
      </c>
    </row>
    <row r="258" spans="1:21" x14ac:dyDescent="0.25">
      <c r="A258">
        <v>252</v>
      </c>
      <c r="B258" t="s">
        <v>1465</v>
      </c>
      <c r="C258" t="s">
        <v>51</v>
      </c>
      <c r="D258" s="21">
        <v>1983</v>
      </c>
      <c r="E258" s="25" t="s">
        <v>40</v>
      </c>
      <c r="F258" s="25" t="s">
        <v>590</v>
      </c>
      <c r="G258" t="s">
        <v>140</v>
      </c>
      <c r="S258" s="16">
        <v>653.33333333333337</v>
      </c>
      <c r="U258" s="19">
        <f>SUM(H258:T258)/10</f>
        <v>65.333333333333343</v>
      </c>
    </row>
    <row r="259" spans="1:21" x14ac:dyDescent="0.25">
      <c r="A259">
        <v>253</v>
      </c>
      <c r="B259" t="s">
        <v>587</v>
      </c>
      <c r="C259" t="s">
        <v>31</v>
      </c>
      <c r="E259" s="25" t="s">
        <v>189</v>
      </c>
      <c r="F259" s="25" t="s">
        <v>1118</v>
      </c>
      <c r="H259" s="20">
        <v>648.8888888888888</v>
      </c>
      <c r="U259" s="19">
        <f>SUM(H259:T259)/10</f>
        <v>64.888888888888886</v>
      </c>
    </row>
    <row r="260" spans="1:21" x14ac:dyDescent="0.25">
      <c r="A260">
        <v>254</v>
      </c>
      <c r="B260" t="s">
        <v>1236</v>
      </c>
      <c r="C260" t="s">
        <v>31</v>
      </c>
      <c r="F260" s="25" t="s">
        <v>588</v>
      </c>
      <c r="L260">
        <v>648</v>
      </c>
      <c r="U260" s="19">
        <f>SUM(H260:T260)/10</f>
        <v>64.8</v>
      </c>
    </row>
    <row r="261" spans="1:21" x14ac:dyDescent="0.25">
      <c r="A261">
        <v>255</v>
      </c>
      <c r="B261" t="s">
        <v>127</v>
      </c>
      <c r="C261" t="s">
        <v>51</v>
      </c>
      <c r="F261" s="25" t="s">
        <v>588</v>
      </c>
      <c r="K261" s="16">
        <v>109.83050847457632</v>
      </c>
      <c r="N261" s="16">
        <v>526.1538461538463</v>
      </c>
      <c r="U261" s="19">
        <f>SUM(H261:T261)/10</f>
        <v>63.598435462842261</v>
      </c>
    </row>
    <row r="262" spans="1:21" x14ac:dyDescent="0.25">
      <c r="A262">
        <v>256</v>
      </c>
      <c r="B262" t="s">
        <v>1483</v>
      </c>
      <c r="C262" t="s">
        <v>9</v>
      </c>
      <c r="D262" s="21">
        <v>1967</v>
      </c>
      <c r="E262" s="25" t="s">
        <v>189</v>
      </c>
      <c r="F262" s="25" t="s">
        <v>1118</v>
      </c>
      <c r="T262" s="16">
        <v>635.55555555555532</v>
      </c>
      <c r="U262" s="19">
        <f>SUM(H262:T262)/10</f>
        <v>63.555555555555529</v>
      </c>
    </row>
    <row r="263" spans="1:21" x14ac:dyDescent="0.25">
      <c r="A263">
        <v>257</v>
      </c>
      <c r="B263" t="s">
        <v>1207</v>
      </c>
      <c r="C263" t="s">
        <v>31</v>
      </c>
      <c r="D263" s="21">
        <v>1949</v>
      </c>
      <c r="E263" s="25" t="s">
        <v>2</v>
      </c>
      <c r="F263" s="25" t="s">
        <v>588</v>
      </c>
      <c r="M263">
        <v>314</v>
      </c>
      <c r="T263" s="16">
        <v>317.77777777777789</v>
      </c>
      <c r="U263" s="19">
        <f>SUM(H263:T263)/10</f>
        <v>63.177777777777784</v>
      </c>
    </row>
    <row r="264" spans="1:21" x14ac:dyDescent="0.25">
      <c r="A264">
        <v>258</v>
      </c>
      <c r="B264" t="s">
        <v>1233</v>
      </c>
      <c r="C264" t="s">
        <v>47</v>
      </c>
      <c r="D264" s="21">
        <v>1974</v>
      </c>
      <c r="E264" s="25" t="s">
        <v>122</v>
      </c>
      <c r="F264" s="25" t="s">
        <v>595</v>
      </c>
      <c r="R264" s="16">
        <v>623.68421052631584</v>
      </c>
      <c r="U264" s="19">
        <f>SUM(H264:T264)/10</f>
        <v>62.368421052631582</v>
      </c>
    </row>
    <row r="265" spans="1:21" x14ac:dyDescent="0.25">
      <c r="A265">
        <v>259</v>
      </c>
      <c r="B265" t="s">
        <v>1466</v>
      </c>
      <c r="C265" t="s">
        <v>51</v>
      </c>
      <c r="D265" s="21">
        <v>1986</v>
      </c>
      <c r="E265" s="25" t="s">
        <v>380</v>
      </c>
      <c r="F265" s="25" t="s">
        <v>1133</v>
      </c>
      <c r="G265" t="s">
        <v>1448</v>
      </c>
      <c r="S265" s="16">
        <v>606.66666666666663</v>
      </c>
      <c r="U265" s="19">
        <f>SUM(H265:T265)/10</f>
        <v>60.666666666666664</v>
      </c>
    </row>
    <row r="266" spans="1:21" x14ac:dyDescent="0.25">
      <c r="A266">
        <v>260</v>
      </c>
      <c r="B266" t="s">
        <v>1231</v>
      </c>
      <c r="C266" t="s">
        <v>142</v>
      </c>
      <c r="D266" s="21">
        <v>1983</v>
      </c>
      <c r="E266" s="25" t="s">
        <v>992</v>
      </c>
      <c r="F266" s="25" t="s">
        <v>595</v>
      </c>
      <c r="R266" s="16">
        <v>602.8947368421052</v>
      </c>
      <c r="U266" s="19">
        <f>SUM(H266:T266)/10</f>
        <v>60.28947368421052</v>
      </c>
    </row>
    <row r="267" spans="1:21" x14ac:dyDescent="0.25">
      <c r="A267">
        <v>261</v>
      </c>
      <c r="B267" t="s">
        <v>677</v>
      </c>
      <c r="C267" t="s">
        <v>142</v>
      </c>
      <c r="F267" s="25" t="s">
        <v>595</v>
      </c>
      <c r="I267" s="16">
        <v>597.6</v>
      </c>
      <c r="U267" s="19">
        <f>SUM(H267:T267)/10</f>
        <v>59.760000000000005</v>
      </c>
    </row>
    <row r="268" spans="1:21" x14ac:dyDescent="0.25">
      <c r="A268">
        <v>262</v>
      </c>
      <c r="B268" t="s">
        <v>328</v>
      </c>
      <c r="C268" t="s">
        <v>329</v>
      </c>
      <c r="F268" s="25" t="s">
        <v>588</v>
      </c>
      <c r="N268" s="16">
        <v>591.92307692307691</v>
      </c>
      <c r="U268" s="19">
        <f>SUM(H268:T268)/10</f>
        <v>59.192307692307693</v>
      </c>
    </row>
    <row r="269" spans="1:21" x14ac:dyDescent="0.25">
      <c r="A269">
        <v>263</v>
      </c>
      <c r="B269" t="s">
        <v>1229</v>
      </c>
      <c r="C269" t="s">
        <v>64</v>
      </c>
      <c r="D269" s="21">
        <v>1972</v>
      </c>
      <c r="E269" s="25" t="s">
        <v>992</v>
      </c>
      <c r="F269" s="25" t="s">
        <v>595</v>
      </c>
      <c r="R269" s="16">
        <v>582.1052631578948</v>
      </c>
      <c r="U269" s="19">
        <f>SUM(H269:T269)/10</f>
        <v>58.21052631578948</v>
      </c>
    </row>
    <row r="270" spans="1:21" x14ac:dyDescent="0.25">
      <c r="A270">
        <v>264</v>
      </c>
      <c r="B270" t="s">
        <v>713</v>
      </c>
      <c r="C270" t="s">
        <v>13</v>
      </c>
      <c r="F270" s="25" t="s">
        <v>685</v>
      </c>
      <c r="J270" s="16">
        <v>579.375</v>
      </c>
      <c r="U270" s="19">
        <f>SUM(H270:T270)/10</f>
        <v>57.9375</v>
      </c>
    </row>
    <row r="271" spans="1:21" x14ac:dyDescent="0.25">
      <c r="A271">
        <v>265</v>
      </c>
      <c r="B271" t="s">
        <v>1232</v>
      </c>
      <c r="C271" t="s">
        <v>13</v>
      </c>
      <c r="D271" s="21">
        <v>1951</v>
      </c>
      <c r="E271" s="25" t="s">
        <v>1176</v>
      </c>
      <c r="F271" s="25" t="s">
        <v>1177</v>
      </c>
      <c r="P271" s="16">
        <v>575.24752475247544</v>
      </c>
      <c r="U271" s="19">
        <f>SUM(H271:T271)/10</f>
        <v>57.524752475247546</v>
      </c>
    </row>
    <row r="272" spans="1:21" x14ac:dyDescent="0.25">
      <c r="A272">
        <v>266</v>
      </c>
      <c r="B272" t="s">
        <v>1230</v>
      </c>
      <c r="C272" t="s">
        <v>51</v>
      </c>
      <c r="E272" s="25" t="s">
        <v>189</v>
      </c>
      <c r="F272" s="25" t="s">
        <v>1118</v>
      </c>
      <c r="H272" s="20">
        <v>567.77777777777771</v>
      </c>
      <c r="U272" s="19">
        <f>SUM(H272:T272)/10</f>
        <v>56.777777777777771</v>
      </c>
    </row>
    <row r="273" spans="1:21" x14ac:dyDescent="0.25">
      <c r="A273">
        <v>267</v>
      </c>
      <c r="B273" t="s">
        <v>1225</v>
      </c>
      <c r="C273" t="s">
        <v>1156</v>
      </c>
      <c r="D273" s="21">
        <v>1994</v>
      </c>
      <c r="E273" s="25" t="s">
        <v>1015</v>
      </c>
      <c r="F273" s="25" t="s">
        <v>595</v>
      </c>
      <c r="R273" s="16">
        <v>561.31578947368428</v>
      </c>
      <c r="U273" s="19">
        <f>SUM(H273:T273)/10</f>
        <v>56.131578947368425</v>
      </c>
    </row>
    <row r="274" spans="1:21" x14ac:dyDescent="0.25">
      <c r="A274">
        <v>268</v>
      </c>
      <c r="B274" t="s">
        <v>1467</v>
      </c>
      <c r="C274" t="s">
        <v>69</v>
      </c>
      <c r="D274" s="21">
        <v>1998</v>
      </c>
      <c r="E274" s="25" t="s">
        <v>380</v>
      </c>
      <c r="F274" s="25" t="s">
        <v>1133</v>
      </c>
      <c r="S274" s="16">
        <v>560.00000000000011</v>
      </c>
      <c r="U274" s="19">
        <f>SUM(H274:T274)/10</f>
        <v>56.000000000000014</v>
      </c>
    </row>
    <row r="275" spans="1:21" x14ac:dyDescent="0.25">
      <c r="A275">
        <v>269</v>
      </c>
      <c r="B275" t="s">
        <v>1228</v>
      </c>
      <c r="C275" t="s">
        <v>31</v>
      </c>
      <c r="F275" s="25" t="s">
        <v>588</v>
      </c>
      <c r="M275">
        <v>549.5</v>
      </c>
      <c r="U275" s="19">
        <f>SUM(H275:T275)/10</f>
        <v>54.95</v>
      </c>
    </row>
    <row r="276" spans="1:21" x14ac:dyDescent="0.25">
      <c r="A276">
        <v>270</v>
      </c>
      <c r="B276" t="s">
        <v>1223</v>
      </c>
      <c r="C276" t="s">
        <v>51</v>
      </c>
      <c r="D276" s="21">
        <v>1981</v>
      </c>
      <c r="E276" s="25" t="s">
        <v>122</v>
      </c>
      <c r="F276" s="25" t="s">
        <v>595</v>
      </c>
      <c r="R276" s="16">
        <v>540.52631578947353</v>
      </c>
      <c r="U276" s="19">
        <f>SUM(H276:T276)/10</f>
        <v>54.052631578947356</v>
      </c>
    </row>
    <row r="277" spans="1:21" x14ac:dyDescent="0.25">
      <c r="A277">
        <v>271</v>
      </c>
      <c r="B277" t="s">
        <v>1227</v>
      </c>
      <c r="C277" t="s">
        <v>51</v>
      </c>
      <c r="F277" s="25" t="s">
        <v>588</v>
      </c>
      <c r="L277">
        <v>540</v>
      </c>
      <c r="U277" s="19">
        <f>SUM(H277:T277)/10</f>
        <v>54</v>
      </c>
    </row>
    <row r="278" spans="1:21" x14ac:dyDescent="0.25">
      <c r="A278">
        <v>272</v>
      </c>
      <c r="B278" t="s">
        <v>46</v>
      </c>
      <c r="C278" t="s">
        <v>47</v>
      </c>
      <c r="F278" s="25" t="s">
        <v>588</v>
      </c>
      <c r="K278" s="16">
        <v>536.94915254237287</v>
      </c>
      <c r="U278" s="19">
        <f>SUM(H278:T278)/10</f>
        <v>53.694915254237287</v>
      </c>
    </row>
    <row r="279" spans="1:21" x14ac:dyDescent="0.25">
      <c r="A279">
        <v>273</v>
      </c>
      <c r="B279" t="s">
        <v>1226</v>
      </c>
      <c r="C279" t="s">
        <v>310</v>
      </c>
      <c r="D279" s="21">
        <v>1989</v>
      </c>
      <c r="E279" s="25" t="s">
        <v>2</v>
      </c>
      <c r="F279" s="25" t="s">
        <v>588</v>
      </c>
      <c r="P279" s="16">
        <v>534.15841584158386</v>
      </c>
      <c r="U279" s="19">
        <f>SUM(H279:T279)/10</f>
        <v>53.415841584158386</v>
      </c>
    </row>
    <row r="280" spans="1:21" x14ac:dyDescent="0.25">
      <c r="A280">
        <v>274</v>
      </c>
      <c r="B280" t="s">
        <v>678</v>
      </c>
      <c r="C280" t="s">
        <v>15</v>
      </c>
      <c r="F280" s="25" t="s">
        <v>595</v>
      </c>
      <c r="I280" s="16">
        <v>531.20000000000005</v>
      </c>
      <c r="U280" s="19">
        <f>SUM(H280:T280)/10</f>
        <v>53.120000000000005</v>
      </c>
    </row>
    <row r="281" spans="1:21" x14ac:dyDescent="0.25">
      <c r="A281">
        <v>275</v>
      </c>
      <c r="B281" t="s">
        <v>1224</v>
      </c>
      <c r="C281" t="s">
        <v>1</v>
      </c>
      <c r="E281" s="25" t="s">
        <v>565</v>
      </c>
      <c r="F281" s="25" t="s">
        <v>1118</v>
      </c>
      <c r="H281" s="20">
        <v>527.22222222222229</v>
      </c>
      <c r="U281" s="19">
        <f>SUM(H281:T281)/10</f>
        <v>52.722222222222229</v>
      </c>
    </row>
    <row r="282" spans="1:21" x14ac:dyDescent="0.25">
      <c r="A282">
        <v>276</v>
      </c>
      <c r="B282" t="s">
        <v>1220</v>
      </c>
      <c r="C282" t="s">
        <v>139</v>
      </c>
      <c r="D282" s="21">
        <v>1989</v>
      </c>
      <c r="E282" s="25" t="s">
        <v>122</v>
      </c>
      <c r="F282" s="25" t="s">
        <v>595</v>
      </c>
      <c r="R282" s="16">
        <v>519.73684210526312</v>
      </c>
      <c r="U282" s="19">
        <f>SUM(H282:T282)/10</f>
        <v>51.973684210526315</v>
      </c>
    </row>
    <row r="283" spans="1:21" x14ac:dyDescent="0.25">
      <c r="A283">
        <v>277</v>
      </c>
      <c r="B283" t="s">
        <v>1468</v>
      </c>
      <c r="C283" t="s">
        <v>332</v>
      </c>
      <c r="D283" s="21">
        <v>1969</v>
      </c>
      <c r="E283" s="25" t="s">
        <v>380</v>
      </c>
      <c r="F283" s="25" t="s">
        <v>1133</v>
      </c>
      <c r="G283" t="s">
        <v>1442</v>
      </c>
      <c r="S283" s="16">
        <v>513.33333333333326</v>
      </c>
      <c r="U283" s="19">
        <f>SUM(H283:T283)/10</f>
        <v>51.333333333333329</v>
      </c>
    </row>
    <row r="284" spans="1:21" x14ac:dyDescent="0.25">
      <c r="A284">
        <v>278</v>
      </c>
      <c r="B284" t="s">
        <v>1097</v>
      </c>
      <c r="C284" t="s">
        <v>15</v>
      </c>
      <c r="D284" s="21">
        <v>1968</v>
      </c>
      <c r="E284" s="25" t="s">
        <v>992</v>
      </c>
      <c r="F284" s="25" t="s">
        <v>595</v>
      </c>
      <c r="R284" s="16">
        <v>498.94736842105272</v>
      </c>
      <c r="U284" s="19">
        <f>SUM(H284:T284)/10</f>
        <v>49.894736842105274</v>
      </c>
    </row>
    <row r="285" spans="1:21" x14ac:dyDescent="0.25">
      <c r="A285">
        <v>279</v>
      </c>
      <c r="B285" t="s">
        <v>1222</v>
      </c>
      <c r="C285" t="s">
        <v>51</v>
      </c>
      <c r="F285" s="25" t="s">
        <v>588</v>
      </c>
      <c r="O285" s="16">
        <v>493.33333333333343</v>
      </c>
      <c r="U285" s="19">
        <f>SUM(H285:T285)/10</f>
        <v>49.333333333333343</v>
      </c>
    </row>
    <row r="286" spans="1:21" x14ac:dyDescent="0.25">
      <c r="A286">
        <v>280</v>
      </c>
      <c r="B286" t="s">
        <v>337</v>
      </c>
      <c r="C286" t="s">
        <v>333</v>
      </c>
      <c r="F286" s="25" t="s">
        <v>588</v>
      </c>
      <c r="N286" s="16">
        <v>65.769230769231143</v>
      </c>
      <c r="R286" s="16">
        <v>415.78947368421069</v>
      </c>
      <c r="U286" s="19">
        <f>SUM(H286:T286)/10</f>
        <v>48.155870445344178</v>
      </c>
    </row>
    <row r="287" spans="1:21" x14ac:dyDescent="0.25">
      <c r="A287">
        <v>281</v>
      </c>
      <c r="B287" t="s">
        <v>1218</v>
      </c>
      <c r="C287" t="s">
        <v>1096</v>
      </c>
      <c r="D287" s="21">
        <v>1987</v>
      </c>
      <c r="E287" s="25" t="s">
        <v>122</v>
      </c>
      <c r="F287" s="25" t="s">
        <v>595</v>
      </c>
      <c r="R287" s="16">
        <v>478.15789473684225</v>
      </c>
      <c r="U287" s="19">
        <f>SUM(H287:T287)/10</f>
        <v>47.815789473684227</v>
      </c>
    </row>
    <row r="288" spans="1:21" x14ac:dyDescent="0.25">
      <c r="A288">
        <v>282</v>
      </c>
      <c r="B288" t="s">
        <v>1427</v>
      </c>
      <c r="D288" s="21">
        <v>1997</v>
      </c>
      <c r="E288" s="25" t="s">
        <v>2</v>
      </c>
      <c r="F288" s="25" t="s">
        <v>588</v>
      </c>
      <c r="T288" s="16">
        <v>476.6666666666664</v>
      </c>
      <c r="U288" s="19">
        <f>SUM(H288:T288)/10</f>
        <v>47.666666666666643</v>
      </c>
    </row>
    <row r="289" spans="1:21" x14ac:dyDescent="0.25">
      <c r="A289">
        <v>283</v>
      </c>
      <c r="B289" t="s">
        <v>679</v>
      </c>
      <c r="C289" t="s">
        <v>51</v>
      </c>
      <c r="F289" s="25" t="s">
        <v>595</v>
      </c>
      <c r="I289" s="16">
        <v>464.80000000000007</v>
      </c>
      <c r="U289" s="19">
        <f>SUM(H289:T289)/10</f>
        <v>46.480000000000004</v>
      </c>
    </row>
    <row r="290" spans="1:21" x14ac:dyDescent="0.25">
      <c r="A290">
        <v>284</v>
      </c>
      <c r="B290" t="s">
        <v>330</v>
      </c>
      <c r="C290" t="s">
        <v>9</v>
      </c>
      <c r="F290" s="25" t="s">
        <v>588</v>
      </c>
      <c r="N290" s="16">
        <v>460.38461538461513</v>
      </c>
      <c r="U290" s="19">
        <f>SUM(H290:T290)/10</f>
        <v>46.038461538461512</v>
      </c>
    </row>
    <row r="291" spans="1:21" x14ac:dyDescent="0.25">
      <c r="A291">
        <v>285</v>
      </c>
      <c r="B291" t="s">
        <v>1091</v>
      </c>
      <c r="C291" t="s">
        <v>47</v>
      </c>
      <c r="D291" s="21">
        <v>1987</v>
      </c>
      <c r="E291" s="25" t="s">
        <v>122</v>
      </c>
      <c r="F291" s="25" t="s">
        <v>595</v>
      </c>
      <c r="R291" s="16">
        <v>457.36842105263156</v>
      </c>
      <c r="U291" s="19">
        <f>SUM(H291:T291)/10</f>
        <v>45.736842105263158</v>
      </c>
    </row>
    <row r="292" spans="1:21" x14ac:dyDescent="0.25">
      <c r="A292">
        <v>286</v>
      </c>
      <c r="B292" t="s">
        <v>1219</v>
      </c>
      <c r="C292" t="s">
        <v>76</v>
      </c>
      <c r="D292" s="21">
        <v>1983</v>
      </c>
      <c r="E292" s="25" t="s">
        <v>380</v>
      </c>
      <c r="F292" s="25" t="s">
        <v>1133</v>
      </c>
      <c r="P292" s="16">
        <v>451.98019801980195</v>
      </c>
      <c r="U292" s="19">
        <f>SUM(H292:T292)/10</f>
        <v>45.198019801980195</v>
      </c>
    </row>
    <row r="293" spans="1:21" x14ac:dyDescent="0.25">
      <c r="A293">
        <v>287</v>
      </c>
      <c r="B293" t="s">
        <v>70</v>
      </c>
      <c r="C293" t="s">
        <v>51</v>
      </c>
      <c r="F293" s="25" t="s">
        <v>588</v>
      </c>
      <c r="K293" s="16">
        <v>439.32203389830511</v>
      </c>
      <c r="U293" s="19">
        <f>SUM(H293:T293)/10</f>
        <v>43.932203389830512</v>
      </c>
    </row>
    <row r="294" spans="1:21" x14ac:dyDescent="0.25">
      <c r="A294">
        <v>288</v>
      </c>
      <c r="B294" t="s">
        <v>1216</v>
      </c>
      <c r="C294" t="s">
        <v>15</v>
      </c>
      <c r="D294" s="21">
        <v>1951</v>
      </c>
      <c r="E294" s="25" t="s">
        <v>122</v>
      </c>
      <c r="F294" s="25" t="s">
        <v>595</v>
      </c>
      <c r="R294" s="16">
        <v>436.57894736842115</v>
      </c>
      <c r="U294" s="19">
        <f>SUM(H294:T294)/10</f>
        <v>43.657894736842117</v>
      </c>
    </row>
    <row r="295" spans="1:21" x14ac:dyDescent="0.25">
      <c r="A295">
        <v>289</v>
      </c>
      <c r="B295" t="s">
        <v>341</v>
      </c>
      <c r="C295" t="s">
        <v>96</v>
      </c>
      <c r="D295" s="21">
        <v>1979</v>
      </c>
      <c r="E295" s="25" t="s">
        <v>40</v>
      </c>
      <c r="F295" s="25" t="s">
        <v>590</v>
      </c>
      <c r="S295" s="16">
        <v>420</v>
      </c>
      <c r="U295" s="19">
        <f>SUM(H295:T295)/10</f>
        <v>42</v>
      </c>
    </row>
    <row r="296" spans="1:21" x14ac:dyDescent="0.25">
      <c r="A296">
        <v>290</v>
      </c>
      <c r="B296" t="s">
        <v>337</v>
      </c>
      <c r="C296" t="s">
        <v>142</v>
      </c>
      <c r="D296" s="21">
        <v>1987</v>
      </c>
      <c r="E296" s="25" t="s">
        <v>975</v>
      </c>
      <c r="F296" s="25" t="s">
        <v>595</v>
      </c>
      <c r="R296" s="16">
        <v>415.78947368421069</v>
      </c>
      <c r="U296" s="19">
        <f>SUM(H296:T296)/10</f>
        <v>41.578947368421069</v>
      </c>
    </row>
    <row r="297" spans="1:21" x14ac:dyDescent="0.25">
      <c r="A297">
        <v>291</v>
      </c>
      <c r="B297" t="s">
        <v>36</v>
      </c>
      <c r="C297" t="s">
        <v>76</v>
      </c>
      <c r="F297" s="25" t="s">
        <v>588</v>
      </c>
      <c r="G297" t="s">
        <v>35</v>
      </c>
      <c r="K297" s="16">
        <v>414.91525423728814</v>
      </c>
      <c r="U297" s="19">
        <f>SUM(H297:T297)/10</f>
        <v>41.491525423728817</v>
      </c>
    </row>
    <row r="298" spans="1:21" x14ac:dyDescent="0.25">
      <c r="A298">
        <v>292</v>
      </c>
      <c r="B298" t="s">
        <v>1217</v>
      </c>
      <c r="C298" t="s">
        <v>47</v>
      </c>
      <c r="D298" s="21">
        <v>1967</v>
      </c>
      <c r="E298" s="25" t="s">
        <v>380</v>
      </c>
      <c r="F298" s="25" t="s">
        <v>1133</v>
      </c>
      <c r="P298" s="16">
        <v>410.89108910891093</v>
      </c>
      <c r="U298" s="19">
        <f>SUM(H298:T298)/10</f>
        <v>41.089108910891092</v>
      </c>
    </row>
    <row r="299" spans="1:21" x14ac:dyDescent="0.25">
      <c r="A299">
        <v>293</v>
      </c>
      <c r="B299" t="s">
        <v>1215</v>
      </c>
      <c r="C299" t="s">
        <v>1171</v>
      </c>
      <c r="E299" s="25" t="s">
        <v>189</v>
      </c>
      <c r="F299" s="25" t="s">
        <v>1118</v>
      </c>
      <c r="H299" s="20">
        <v>405.55555555555566</v>
      </c>
      <c r="U299" s="19">
        <f>SUM(H299:T299)/10</f>
        <v>40.555555555555564</v>
      </c>
    </row>
    <row r="300" spans="1:21" x14ac:dyDescent="0.25">
      <c r="A300">
        <v>294</v>
      </c>
      <c r="B300" t="s">
        <v>680</v>
      </c>
      <c r="C300" t="s">
        <v>295</v>
      </c>
      <c r="F300" s="25" t="s">
        <v>595</v>
      </c>
      <c r="I300" s="16">
        <v>398.40000000000003</v>
      </c>
      <c r="U300" s="19">
        <f>SUM(H300:T300)/10</f>
        <v>39.840000000000003</v>
      </c>
    </row>
    <row r="301" spans="1:21" x14ac:dyDescent="0.25">
      <c r="A301">
        <v>295</v>
      </c>
      <c r="B301" t="s">
        <v>1479</v>
      </c>
      <c r="C301" t="s">
        <v>31</v>
      </c>
      <c r="D301" s="21">
        <v>1954</v>
      </c>
      <c r="E301" s="25" t="s">
        <v>2</v>
      </c>
      <c r="F301" s="25" t="s">
        <v>588</v>
      </c>
      <c r="T301" s="16">
        <v>397.22222222222217</v>
      </c>
      <c r="U301" s="19">
        <f>SUM(H301:T301)/10</f>
        <v>39.722222222222214</v>
      </c>
    </row>
    <row r="302" spans="1:21" x14ac:dyDescent="0.25">
      <c r="A302">
        <v>296</v>
      </c>
      <c r="B302" t="s">
        <v>1214</v>
      </c>
      <c r="C302" t="s">
        <v>96</v>
      </c>
      <c r="F302" s="25" t="s">
        <v>1118</v>
      </c>
      <c r="G302" t="s">
        <v>188</v>
      </c>
      <c r="L302">
        <v>396</v>
      </c>
      <c r="U302" s="19">
        <f>SUM(H302:T302)/10</f>
        <v>39.6</v>
      </c>
    </row>
    <row r="303" spans="1:21" x14ac:dyDescent="0.25">
      <c r="A303">
        <v>297</v>
      </c>
      <c r="B303" t="s">
        <v>1211</v>
      </c>
      <c r="C303" t="s">
        <v>31</v>
      </c>
      <c r="D303" s="21">
        <v>1968</v>
      </c>
      <c r="E303" s="25" t="s">
        <v>122</v>
      </c>
      <c r="F303" s="25" t="s">
        <v>595</v>
      </c>
      <c r="R303" s="16">
        <v>395</v>
      </c>
      <c r="U303" s="19">
        <f>SUM(H303:T303)/10</f>
        <v>39.5</v>
      </c>
    </row>
    <row r="304" spans="1:21" x14ac:dyDescent="0.25">
      <c r="A304">
        <v>298</v>
      </c>
      <c r="B304" t="s">
        <v>331</v>
      </c>
      <c r="C304" t="s">
        <v>332</v>
      </c>
      <c r="F304" s="25" t="s">
        <v>588</v>
      </c>
      <c r="N304" s="16">
        <v>394.61538461538493</v>
      </c>
      <c r="U304" s="19">
        <f>SUM(H304:T304)/10</f>
        <v>39.461538461538495</v>
      </c>
    </row>
    <row r="305" spans="1:21" x14ac:dyDescent="0.25">
      <c r="A305">
        <v>299</v>
      </c>
      <c r="B305" t="s">
        <v>715</v>
      </c>
      <c r="C305" t="s">
        <v>51</v>
      </c>
      <c r="F305" s="25" t="s">
        <v>685</v>
      </c>
      <c r="J305" s="16">
        <v>386.25</v>
      </c>
      <c r="U305" s="19">
        <f>SUM(H305:T305)/10</f>
        <v>38.625</v>
      </c>
    </row>
    <row r="306" spans="1:21" x14ac:dyDescent="0.25">
      <c r="A306">
        <v>300</v>
      </c>
      <c r="B306" t="s">
        <v>341</v>
      </c>
      <c r="C306" t="s">
        <v>1</v>
      </c>
      <c r="D306" s="21">
        <v>1982</v>
      </c>
      <c r="E306" s="25" t="s">
        <v>122</v>
      </c>
      <c r="F306" s="25" t="s">
        <v>595</v>
      </c>
      <c r="R306" s="16">
        <v>374.21052631578937</v>
      </c>
      <c r="U306" s="19">
        <f>SUM(H306:T306)/10</f>
        <v>37.421052631578938</v>
      </c>
    </row>
    <row r="307" spans="1:21" x14ac:dyDescent="0.25">
      <c r="A307">
        <v>301</v>
      </c>
      <c r="B307" t="s">
        <v>1469</v>
      </c>
      <c r="C307" t="s">
        <v>9</v>
      </c>
      <c r="D307" s="21">
        <v>1975</v>
      </c>
      <c r="E307" s="25" t="s">
        <v>40</v>
      </c>
      <c r="F307" s="25" t="s">
        <v>590</v>
      </c>
      <c r="G307" t="s">
        <v>1437</v>
      </c>
      <c r="S307" s="16">
        <v>373.33333333333348</v>
      </c>
      <c r="U307" s="19">
        <f>SUM(H307:T307)/10</f>
        <v>37.33333333333335</v>
      </c>
    </row>
    <row r="308" spans="1:21" x14ac:dyDescent="0.25">
      <c r="A308">
        <v>302</v>
      </c>
      <c r="B308" t="s">
        <v>1213</v>
      </c>
      <c r="C308" t="s">
        <v>15</v>
      </c>
      <c r="F308" s="25" t="s">
        <v>588</v>
      </c>
      <c r="O308" s="16">
        <v>370</v>
      </c>
      <c r="U308" s="19">
        <f>SUM(H308:T308)/10</f>
        <v>37</v>
      </c>
    </row>
    <row r="309" spans="1:21" x14ac:dyDescent="0.25">
      <c r="A309">
        <v>303</v>
      </c>
      <c r="B309" t="s">
        <v>1212</v>
      </c>
      <c r="C309" t="s">
        <v>47</v>
      </c>
      <c r="D309" s="21">
        <v>1983</v>
      </c>
      <c r="E309" s="25" t="s">
        <v>380</v>
      </c>
      <c r="F309" s="25" t="s">
        <v>1133</v>
      </c>
      <c r="P309" s="16">
        <v>369.80198019801941</v>
      </c>
      <c r="U309" s="19">
        <f>SUM(H309:T309)/10</f>
        <v>36.980198019801939</v>
      </c>
    </row>
    <row r="310" spans="1:21" x14ac:dyDescent="0.25">
      <c r="A310">
        <v>304</v>
      </c>
      <c r="B310" t="s">
        <v>1210</v>
      </c>
      <c r="C310" t="s">
        <v>47</v>
      </c>
      <c r="E310" s="25" t="s">
        <v>189</v>
      </c>
      <c r="F310" s="25" t="s">
        <v>1118</v>
      </c>
      <c r="H310" s="20">
        <v>243.3333333333332</v>
      </c>
      <c r="O310" s="16">
        <v>123.33333333333343</v>
      </c>
      <c r="U310" s="19">
        <f>SUM(H310:T310)/10</f>
        <v>36.666666666666664</v>
      </c>
    </row>
    <row r="311" spans="1:21" x14ac:dyDescent="0.25">
      <c r="A311">
        <v>305</v>
      </c>
      <c r="B311" t="s">
        <v>1209</v>
      </c>
      <c r="C311" t="s">
        <v>64</v>
      </c>
      <c r="E311" s="25" t="s">
        <v>560</v>
      </c>
      <c r="F311" s="25" t="s">
        <v>588</v>
      </c>
      <c r="H311" s="20">
        <v>365</v>
      </c>
      <c r="U311" s="19">
        <f>SUM(H311:T311)/10</f>
        <v>36.5</v>
      </c>
    </row>
    <row r="312" spans="1:21" x14ac:dyDescent="0.25">
      <c r="A312">
        <v>306</v>
      </c>
      <c r="B312" t="s">
        <v>88</v>
      </c>
      <c r="C312" t="s">
        <v>15</v>
      </c>
      <c r="F312" s="25" t="s">
        <v>588</v>
      </c>
      <c r="K312" s="16">
        <v>353.8983050847458</v>
      </c>
      <c r="U312" s="19">
        <f>SUM(H312:T312)/10</f>
        <v>35.389830508474581</v>
      </c>
    </row>
    <row r="313" spans="1:21" x14ac:dyDescent="0.25">
      <c r="A313">
        <v>307</v>
      </c>
      <c r="B313" t="s">
        <v>90</v>
      </c>
      <c r="C313" t="s">
        <v>91</v>
      </c>
      <c r="F313" s="25" t="s">
        <v>588</v>
      </c>
      <c r="K313" s="16">
        <v>341.69491525423723</v>
      </c>
      <c r="U313" s="19">
        <f>SUM(H313:T313)/10</f>
        <v>34.169491525423723</v>
      </c>
    </row>
    <row r="314" spans="1:21" x14ac:dyDescent="0.25">
      <c r="A314">
        <v>308</v>
      </c>
      <c r="B314" t="s">
        <v>714</v>
      </c>
      <c r="C314" t="s">
        <v>109</v>
      </c>
      <c r="D314" s="21">
        <v>1993</v>
      </c>
      <c r="E314" s="25" t="s">
        <v>122</v>
      </c>
      <c r="F314" s="25" t="s">
        <v>595</v>
      </c>
      <c r="R314" s="16">
        <v>332.63157894736844</v>
      </c>
      <c r="U314" s="19">
        <f>SUM(H314:T314)/10</f>
        <v>33.263157894736842</v>
      </c>
    </row>
    <row r="315" spans="1:21" x14ac:dyDescent="0.25">
      <c r="A315">
        <v>309</v>
      </c>
      <c r="B315" t="s">
        <v>681</v>
      </c>
      <c r="C315" t="s">
        <v>142</v>
      </c>
      <c r="F315" s="25" t="s">
        <v>595</v>
      </c>
      <c r="I315" s="16">
        <v>332</v>
      </c>
      <c r="U315" s="19">
        <f>SUM(H315:T315)/10</f>
        <v>33.200000000000003</v>
      </c>
    </row>
    <row r="316" spans="1:21" x14ac:dyDescent="0.25">
      <c r="A316">
        <v>310</v>
      </c>
      <c r="B316" t="s">
        <v>118</v>
      </c>
      <c r="C316" t="s">
        <v>333</v>
      </c>
      <c r="F316" s="25" t="s">
        <v>588</v>
      </c>
      <c r="N316" s="16">
        <v>328.84615384615381</v>
      </c>
      <c r="U316" s="19">
        <f>SUM(H316:T316)/10</f>
        <v>32.88461538461538</v>
      </c>
    </row>
    <row r="317" spans="1:21" x14ac:dyDescent="0.25">
      <c r="A317">
        <v>311</v>
      </c>
      <c r="B317" t="s">
        <v>1470</v>
      </c>
      <c r="C317" t="s">
        <v>1451</v>
      </c>
      <c r="D317" s="21">
        <v>1984</v>
      </c>
      <c r="E317" s="25" t="s">
        <v>547</v>
      </c>
      <c r="F317" s="25" t="s">
        <v>592</v>
      </c>
      <c r="G317" t="s">
        <v>140</v>
      </c>
      <c r="S317" s="16">
        <v>326.66666666666669</v>
      </c>
      <c r="U317" s="19">
        <f>SUM(H317:T317)/10</f>
        <v>32.666666666666671</v>
      </c>
    </row>
    <row r="318" spans="1:21" x14ac:dyDescent="0.25">
      <c r="A318">
        <v>312</v>
      </c>
      <c r="B318" t="s">
        <v>1208</v>
      </c>
      <c r="C318" t="s">
        <v>1172</v>
      </c>
      <c r="E318" s="25" t="s">
        <v>189</v>
      </c>
      <c r="F318" s="25" t="s">
        <v>1118</v>
      </c>
      <c r="H318" s="20">
        <v>324.44444444444434</v>
      </c>
      <c r="U318" s="19">
        <f>SUM(H318:T318)/10</f>
        <v>32.444444444444436</v>
      </c>
    </row>
    <row r="319" spans="1:21" x14ac:dyDescent="0.25">
      <c r="A319">
        <v>313</v>
      </c>
      <c r="B319" t="s">
        <v>776</v>
      </c>
      <c r="C319" t="s">
        <v>76</v>
      </c>
      <c r="D319" s="21">
        <v>1976</v>
      </c>
      <c r="E319" s="25" t="s">
        <v>40</v>
      </c>
      <c r="F319" s="25" t="s">
        <v>590</v>
      </c>
      <c r="P319" s="16">
        <v>246.53465346534705</v>
      </c>
      <c r="Q319" s="16">
        <v>66.428571428571487</v>
      </c>
      <c r="U319" s="19">
        <f>SUM(H319:T319)/10</f>
        <v>31.296322489391855</v>
      </c>
    </row>
    <row r="320" spans="1:21" x14ac:dyDescent="0.25">
      <c r="A320">
        <v>314</v>
      </c>
      <c r="B320" t="s">
        <v>1206</v>
      </c>
      <c r="C320" t="s">
        <v>96</v>
      </c>
      <c r="D320" s="21">
        <v>1976</v>
      </c>
      <c r="E320" s="25" t="s">
        <v>122</v>
      </c>
      <c r="F320" s="25" t="s">
        <v>595</v>
      </c>
      <c r="R320" s="16">
        <v>311.8421052631578</v>
      </c>
      <c r="U320" s="19">
        <f>SUM(H320:T320)/10</f>
        <v>31.18421052631578</v>
      </c>
    </row>
    <row r="321" spans="1:21" x14ac:dyDescent="0.25">
      <c r="A321">
        <v>315</v>
      </c>
      <c r="B321" t="s">
        <v>1203</v>
      </c>
      <c r="C321" t="s">
        <v>99</v>
      </c>
      <c r="D321" s="21">
        <v>1990</v>
      </c>
      <c r="E321" s="25" t="s">
        <v>122</v>
      </c>
      <c r="F321" s="25" t="s">
        <v>595</v>
      </c>
      <c r="R321" s="16">
        <v>291.05263157894734</v>
      </c>
      <c r="U321" s="19">
        <f>SUM(H321:T321)/10</f>
        <v>29.105263157894733</v>
      </c>
    </row>
    <row r="322" spans="1:21" x14ac:dyDescent="0.25">
      <c r="A322">
        <v>316</v>
      </c>
      <c r="B322" t="s">
        <v>716</v>
      </c>
      <c r="C322" t="s">
        <v>47</v>
      </c>
      <c r="F322" s="25" t="s">
        <v>685</v>
      </c>
      <c r="J322" s="16">
        <v>289.6875</v>
      </c>
      <c r="U322" s="19">
        <f>SUM(H322:T322)/10</f>
        <v>28.96875</v>
      </c>
    </row>
    <row r="323" spans="1:21" x14ac:dyDescent="0.25">
      <c r="A323">
        <v>317</v>
      </c>
      <c r="B323" t="s">
        <v>1204</v>
      </c>
      <c r="C323" t="s">
        <v>39</v>
      </c>
      <c r="F323" s="25" t="s">
        <v>588</v>
      </c>
      <c r="L323">
        <v>288</v>
      </c>
      <c r="U323" s="19">
        <f>SUM(H323:T323)/10</f>
        <v>28.8</v>
      </c>
    </row>
    <row r="324" spans="1:21" x14ac:dyDescent="0.25">
      <c r="A324">
        <v>318</v>
      </c>
      <c r="B324" t="s">
        <v>1205</v>
      </c>
      <c r="C324" t="s">
        <v>69</v>
      </c>
      <c r="D324" s="21">
        <v>1985</v>
      </c>
      <c r="E324" s="25" t="s">
        <v>2</v>
      </c>
      <c r="F324" s="25" t="s">
        <v>588</v>
      </c>
      <c r="Q324" s="16">
        <v>287.85714285714278</v>
      </c>
      <c r="U324" s="19">
        <f>SUM(H324:T324)/10</f>
        <v>28.785714285714278</v>
      </c>
    </row>
    <row r="325" spans="1:21" x14ac:dyDescent="0.25">
      <c r="A325">
        <v>319</v>
      </c>
      <c r="B325" t="s">
        <v>125</v>
      </c>
      <c r="C325" t="s">
        <v>51</v>
      </c>
      <c r="D325" s="21">
        <v>1981</v>
      </c>
      <c r="E325" s="25" t="s">
        <v>380</v>
      </c>
      <c r="F325" s="25" t="s">
        <v>1133</v>
      </c>
      <c r="P325" s="16">
        <v>287.62376237623744</v>
      </c>
      <c r="U325" s="19">
        <f>SUM(H325:T325)/10</f>
        <v>28.762376237623744</v>
      </c>
    </row>
    <row r="326" spans="1:21" x14ac:dyDescent="0.25">
      <c r="A326">
        <v>320</v>
      </c>
      <c r="B326" t="s">
        <v>1155</v>
      </c>
      <c r="C326" t="s">
        <v>109</v>
      </c>
      <c r="E326" s="25" t="s">
        <v>182</v>
      </c>
      <c r="F326" s="25" t="s">
        <v>1118</v>
      </c>
      <c r="H326" s="20">
        <v>283.88888888888886</v>
      </c>
      <c r="U326" s="19">
        <f>SUM(H326:T326)/10</f>
        <v>28.388888888888886</v>
      </c>
    </row>
    <row r="327" spans="1:21" x14ac:dyDescent="0.25">
      <c r="A327">
        <v>321</v>
      </c>
      <c r="B327" t="s">
        <v>1197</v>
      </c>
      <c r="C327" t="s">
        <v>9</v>
      </c>
      <c r="D327" s="21">
        <v>1971</v>
      </c>
      <c r="E327" s="25" t="s">
        <v>40</v>
      </c>
      <c r="F327" s="25" t="s">
        <v>590</v>
      </c>
      <c r="S327" s="16">
        <v>279.99999999999989</v>
      </c>
      <c r="U327" s="19">
        <f>SUM(H327:T327)/10</f>
        <v>27.999999999999989</v>
      </c>
    </row>
    <row r="328" spans="1:21" x14ac:dyDescent="0.25">
      <c r="A328">
        <v>322</v>
      </c>
      <c r="B328" t="s">
        <v>1202</v>
      </c>
      <c r="C328" t="s">
        <v>145</v>
      </c>
      <c r="D328" s="21">
        <v>1975</v>
      </c>
      <c r="E328" s="25" t="s">
        <v>122</v>
      </c>
      <c r="F328" s="25" t="s">
        <v>595</v>
      </c>
      <c r="R328" s="16">
        <v>270.26315789473688</v>
      </c>
      <c r="U328" s="19">
        <f>SUM(H328:T328)/10</f>
        <v>27.026315789473689</v>
      </c>
    </row>
    <row r="329" spans="1:21" x14ac:dyDescent="0.25">
      <c r="A329">
        <v>323</v>
      </c>
      <c r="B329" t="s">
        <v>682</v>
      </c>
      <c r="C329" t="s">
        <v>91</v>
      </c>
      <c r="F329" s="25" t="s">
        <v>595</v>
      </c>
      <c r="I329" s="16">
        <v>265.60000000000002</v>
      </c>
      <c r="U329" s="19">
        <f>SUM(H329:T329)/10</f>
        <v>26.560000000000002</v>
      </c>
    </row>
    <row r="330" spans="1:21" x14ac:dyDescent="0.25">
      <c r="A330">
        <v>324</v>
      </c>
      <c r="B330" t="s">
        <v>334</v>
      </c>
      <c r="C330" t="s">
        <v>308</v>
      </c>
      <c r="F330" s="25" t="s">
        <v>588</v>
      </c>
      <c r="N330" s="16">
        <v>263.07692307692315</v>
      </c>
      <c r="U330" s="19">
        <f>SUM(H330:T330)/10</f>
        <v>26.307692307692314</v>
      </c>
    </row>
    <row r="331" spans="1:21" x14ac:dyDescent="0.25">
      <c r="A331">
        <v>325</v>
      </c>
      <c r="B331" t="s">
        <v>105</v>
      </c>
      <c r="C331" t="s">
        <v>15</v>
      </c>
      <c r="F331" s="25" t="s">
        <v>588</v>
      </c>
      <c r="K331" s="16">
        <v>256.27118644067804</v>
      </c>
      <c r="U331" s="19">
        <f>SUM(H331:T331)/10</f>
        <v>25.627118644067803</v>
      </c>
    </row>
    <row r="332" spans="1:21" x14ac:dyDescent="0.25">
      <c r="A332">
        <v>326</v>
      </c>
      <c r="B332" t="s">
        <v>1201</v>
      </c>
      <c r="C332" t="s">
        <v>1173</v>
      </c>
      <c r="D332" s="21">
        <v>1983</v>
      </c>
      <c r="E332" s="25" t="s">
        <v>1004</v>
      </c>
      <c r="F332" s="25" t="s">
        <v>1043</v>
      </c>
      <c r="R332" s="16">
        <v>249.47368421052644</v>
      </c>
      <c r="U332" s="19">
        <f>SUM(H332:T332)/10</f>
        <v>24.947368421052644</v>
      </c>
    </row>
    <row r="333" spans="1:21" x14ac:dyDescent="0.25">
      <c r="A333">
        <v>327</v>
      </c>
      <c r="B333" t="s">
        <v>108</v>
      </c>
      <c r="C333" t="s">
        <v>109</v>
      </c>
      <c r="F333" s="25" t="s">
        <v>588</v>
      </c>
      <c r="K333" s="16">
        <v>244.06779661016947</v>
      </c>
      <c r="U333" s="19">
        <f>SUM(H333:T333)/10</f>
        <v>24.406779661016948</v>
      </c>
    </row>
    <row r="334" spans="1:21" x14ac:dyDescent="0.25">
      <c r="A334">
        <v>328</v>
      </c>
      <c r="B334" t="s">
        <v>1200</v>
      </c>
      <c r="C334" t="s">
        <v>304</v>
      </c>
      <c r="E334" s="25" t="s">
        <v>189</v>
      </c>
      <c r="F334" s="25" t="s">
        <v>1118</v>
      </c>
      <c r="H334" s="20">
        <v>243.3333333333332</v>
      </c>
      <c r="U334" s="19">
        <f>SUM(H334:T334)/10</f>
        <v>24.333333333333321</v>
      </c>
    </row>
    <row r="335" spans="1:21" x14ac:dyDescent="0.25">
      <c r="A335">
        <v>329</v>
      </c>
      <c r="B335" t="s">
        <v>1430</v>
      </c>
      <c r="D335" s="21">
        <v>1969</v>
      </c>
      <c r="E335" s="25" t="s">
        <v>2</v>
      </c>
      <c r="F335" s="25" t="s">
        <v>588</v>
      </c>
      <c r="T335" s="16">
        <v>238.33333333333363</v>
      </c>
      <c r="U335" s="19">
        <f>SUM(H335:T335)/10</f>
        <v>23.833333333333364</v>
      </c>
    </row>
    <row r="336" spans="1:21" x14ac:dyDescent="0.25">
      <c r="A336">
        <v>330</v>
      </c>
      <c r="B336" t="s">
        <v>1196</v>
      </c>
      <c r="C336" t="s">
        <v>1094</v>
      </c>
      <c r="F336" s="25" t="s">
        <v>588</v>
      </c>
      <c r="M336">
        <v>235.5</v>
      </c>
      <c r="U336" s="19">
        <f>SUM(H336:T336)/10</f>
        <v>23.55</v>
      </c>
    </row>
    <row r="337" spans="1:21" x14ac:dyDescent="0.25">
      <c r="A337">
        <v>331</v>
      </c>
      <c r="B337" t="s">
        <v>1471</v>
      </c>
      <c r="C337" t="s">
        <v>15</v>
      </c>
      <c r="D337" s="21">
        <v>1960</v>
      </c>
      <c r="E337" s="25" t="s">
        <v>40</v>
      </c>
      <c r="F337" s="25" t="s">
        <v>590</v>
      </c>
      <c r="G337" t="s">
        <v>1446</v>
      </c>
      <c r="S337" s="16">
        <v>233.3333333333334</v>
      </c>
      <c r="U337" s="19">
        <f>SUM(H337:T337)/10</f>
        <v>23.333333333333339</v>
      </c>
    </row>
    <row r="338" spans="1:21" x14ac:dyDescent="0.25">
      <c r="A338">
        <v>332</v>
      </c>
      <c r="B338" t="s">
        <v>1195</v>
      </c>
      <c r="C338" t="s">
        <v>15</v>
      </c>
      <c r="D338" s="21">
        <v>1974</v>
      </c>
      <c r="E338" s="25" t="s">
        <v>122</v>
      </c>
      <c r="F338" s="25" t="s">
        <v>595</v>
      </c>
      <c r="R338" s="16">
        <v>228.68421052631578</v>
      </c>
      <c r="U338" s="19">
        <f>SUM(H338:T338)/10</f>
        <v>22.868421052631579</v>
      </c>
    </row>
    <row r="339" spans="1:21" x14ac:dyDescent="0.25">
      <c r="A339">
        <v>333</v>
      </c>
      <c r="B339" t="s">
        <v>1182</v>
      </c>
      <c r="C339" t="s">
        <v>15</v>
      </c>
      <c r="D339" s="21">
        <v>1963</v>
      </c>
      <c r="E339" s="25" t="s">
        <v>1179</v>
      </c>
      <c r="F339" s="25" t="s">
        <v>588</v>
      </c>
      <c r="P339" s="16">
        <v>41.089108910890978</v>
      </c>
      <c r="R339" s="16">
        <v>187.10526315789491</v>
      </c>
      <c r="U339" s="19">
        <f>SUM(H339:T339)/10</f>
        <v>22.81943720687859</v>
      </c>
    </row>
    <row r="340" spans="1:21" x14ac:dyDescent="0.25">
      <c r="A340">
        <v>334</v>
      </c>
      <c r="B340" t="s">
        <v>1199</v>
      </c>
      <c r="C340" t="s">
        <v>4</v>
      </c>
      <c r="F340" s="25" t="s">
        <v>1118</v>
      </c>
      <c r="L340">
        <v>216</v>
      </c>
      <c r="U340" s="19">
        <f>SUM(H340:T340)/10</f>
        <v>21.6</v>
      </c>
    </row>
    <row r="341" spans="1:21" x14ac:dyDescent="0.25">
      <c r="A341">
        <v>335</v>
      </c>
      <c r="B341" t="s">
        <v>1197</v>
      </c>
      <c r="C341" t="s">
        <v>543</v>
      </c>
      <c r="D341" s="21">
        <v>1983</v>
      </c>
      <c r="E341" s="25" t="s">
        <v>122</v>
      </c>
      <c r="F341" s="25" t="s">
        <v>595</v>
      </c>
      <c r="R341" s="16">
        <v>207.89473684210512</v>
      </c>
      <c r="U341" s="19">
        <f>SUM(H341:T341)/10</f>
        <v>20.789473684210513</v>
      </c>
    </row>
    <row r="342" spans="1:21" x14ac:dyDescent="0.25">
      <c r="A342">
        <v>336</v>
      </c>
      <c r="B342" t="s">
        <v>1198</v>
      </c>
      <c r="C342" t="s">
        <v>69</v>
      </c>
      <c r="D342" s="21">
        <v>1973</v>
      </c>
      <c r="E342" s="25" t="s">
        <v>380</v>
      </c>
      <c r="F342" s="25" t="s">
        <v>1133</v>
      </c>
      <c r="P342" s="16">
        <v>205.44554455445547</v>
      </c>
      <c r="U342" s="19">
        <f>SUM(H342:T342)/10</f>
        <v>20.544554455445546</v>
      </c>
    </row>
    <row r="343" spans="1:21" x14ac:dyDescent="0.25">
      <c r="A343">
        <v>337</v>
      </c>
      <c r="B343" t="s">
        <v>1194</v>
      </c>
      <c r="C343" t="s">
        <v>9</v>
      </c>
      <c r="E343" s="25" t="s">
        <v>189</v>
      </c>
      <c r="F343" s="25" t="s">
        <v>588</v>
      </c>
      <c r="H343" s="20">
        <v>202.77777777777771</v>
      </c>
      <c r="U343" s="19">
        <f>SUM(H343:T343)/10</f>
        <v>20.277777777777771</v>
      </c>
    </row>
    <row r="344" spans="1:21" x14ac:dyDescent="0.25">
      <c r="A344">
        <v>338</v>
      </c>
      <c r="B344" t="s">
        <v>670</v>
      </c>
      <c r="C344" t="s">
        <v>51</v>
      </c>
      <c r="F344" s="25" t="s">
        <v>595</v>
      </c>
      <c r="I344" s="16">
        <v>199.20000000000002</v>
      </c>
      <c r="U344" s="19">
        <f>SUM(H344:T344)/10</f>
        <v>19.920000000000002</v>
      </c>
    </row>
    <row r="345" spans="1:21" x14ac:dyDescent="0.25">
      <c r="A345">
        <v>339</v>
      </c>
      <c r="B345" t="s">
        <v>335</v>
      </c>
      <c r="C345" t="s">
        <v>9</v>
      </c>
      <c r="F345" s="25" t="s">
        <v>588</v>
      </c>
      <c r="N345" s="16">
        <v>197.30769230769246</v>
      </c>
      <c r="U345" s="19">
        <f>SUM(H345:T345)/10</f>
        <v>19.730769230769248</v>
      </c>
    </row>
    <row r="346" spans="1:21" x14ac:dyDescent="0.25">
      <c r="A346">
        <v>340</v>
      </c>
      <c r="B346" t="s">
        <v>116</v>
      </c>
      <c r="C346" t="s">
        <v>96</v>
      </c>
      <c r="F346" s="25" t="s">
        <v>588</v>
      </c>
      <c r="G346" t="s">
        <v>140</v>
      </c>
      <c r="K346" s="16">
        <v>195.25423728813558</v>
      </c>
      <c r="U346" s="19">
        <f>SUM(H346:T346)/10</f>
        <v>19.525423728813557</v>
      </c>
    </row>
    <row r="347" spans="1:21" x14ac:dyDescent="0.25">
      <c r="A347">
        <v>341</v>
      </c>
      <c r="B347" t="s">
        <v>717</v>
      </c>
      <c r="C347" t="s">
        <v>69</v>
      </c>
      <c r="F347" s="25" t="s">
        <v>685</v>
      </c>
      <c r="J347" s="16">
        <v>193.125</v>
      </c>
      <c r="U347" s="19">
        <f>SUM(H347:T347)/10</f>
        <v>19.3125</v>
      </c>
    </row>
    <row r="348" spans="1:21" x14ac:dyDescent="0.25">
      <c r="A348">
        <v>342</v>
      </c>
      <c r="B348" t="s">
        <v>1182</v>
      </c>
      <c r="C348" t="s">
        <v>15</v>
      </c>
      <c r="D348" s="21">
        <v>1974</v>
      </c>
      <c r="E348" s="25" t="s">
        <v>122</v>
      </c>
      <c r="F348" s="25" t="s">
        <v>595</v>
      </c>
      <c r="R348" s="16">
        <v>187.10526315789491</v>
      </c>
      <c r="U348" s="19">
        <f>SUM(H348:T348)/10</f>
        <v>18.71052631578949</v>
      </c>
    </row>
    <row r="349" spans="1:21" x14ac:dyDescent="0.25">
      <c r="A349">
        <v>343</v>
      </c>
      <c r="B349" t="s">
        <v>1472</v>
      </c>
      <c r="C349" t="s">
        <v>109</v>
      </c>
      <c r="D349" s="21">
        <v>1991</v>
      </c>
      <c r="E349" s="25" t="s">
        <v>40</v>
      </c>
      <c r="F349" s="25" t="s">
        <v>590</v>
      </c>
      <c r="G349" t="s">
        <v>1450</v>
      </c>
      <c r="S349" s="16">
        <v>186.6666666666666</v>
      </c>
      <c r="U349" s="19">
        <f>SUM(H349:T349)/10</f>
        <v>18.666666666666661</v>
      </c>
    </row>
    <row r="350" spans="1:21" x14ac:dyDescent="0.25">
      <c r="A350">
        <v>344</v>
      </c>
      <c r="B350" t="s">
        <v>1193</v>
      </c>
      <c r="C350" t="s">
        <v>31</v>
      </c>
      <c r="F350" s="25" t="s">
        <v>588</v>
      </c>
      <c r="L350">
        <v>180</v>
      </c>
      <c r="U350" s="19">
        <f>SUM(H350:T350)/10</f>
        <v>18</v>
      </c>
    </row>
    <row r="351" spans="1:21" x14ac:dyDescent="0.25">
      <c r="A351">
        <v>345</v>
      </c>
      <c r="B351" t="s">
        <v>1192</v>
      </c>
      <c r="C351" t="s">
        <v>15</v>
      </c>
      <c r="D351" s="21">
        <v>2001</v>
      </c>
      <c r="E351" s="25" t="s">
        <v>122</v>
      </c>
      <c r="F351" s="25" t="s">
        <v>595</v>
      </c>
      <c r="R351" s="16">
        <v>166.31578947368422</v>
      </c>
      <c r="U351" s="19">
        <f>SUM(H351:T351)/10</f>
        <v>16.631578947368421</v>
      </c>
    </row>
    <row r="352" spans="1:21" x14ac:dyDescent="0.25">
      <c r="A352">
        <v>346</v>
      </c>
      <c r="B352" t="s">
        <v>1191</v>
      </c>
      <c r="C352" t="s">
        <v>99</v>
      </c>
      <c r="E352" s="25" t="s">
        <v>189</v>
      </c>
      <c r="F352" s="25" t="s">
        <v>1118</v>
      </c>
      <c r="H352" s="20">
        <v>162.22222222222226</v>
      </c>
      <c r="U352" s="19">
        <f>SUM(H352:T352)/10</f>
        <v>16.222222222222225</v>
      </c>
    </row>
    <row r="353" spans="1:21" x14ac:dyDescent="0.25">
      <c r="A353">
        <v>347</v>
      </c>
      <c r="B353" t="s">
        <v>1478</v>
      </c>
      <c r="C353" t="s">
        <v>15</v>
      </c>
      <c r="D353" s="21">
        <v>1999</v>
      </c>
      <c r="E353" s="25" t="s">
        <v>2</v>
      </c>
      <c r="F353" s="25" t="s">
        <v>588</v>
      </c>
      <c r="T353" s="16">
        <v>158.88888888888894</v>
      </c>
      <c r="U353" s="19">
        <f>SUM(H353:T353)/10</f>
        <v>15.888888888888895</v>
      </c>
    </row>
    <row r="354" spans="1:21" x14ac:dyDescent="0.25">
      <c r="A354">
        <v>348</v>
      </c>
      <c r="B354" t="s">
        <v>121</v>
      </c>
      <c r="C354" t="s">
        <v>9</v>
      </c>
      <c r="F354" s="25" t="s">
        <v>595</v>
      </c>
      <c r="K354" s="16">
        <v>158.64406779661019</v>
      </c>
      <c r="U354" s="19">
        <f>SUM(H354:T354)/10</f>
        <v>15.864406779661019</v>
      </c>
    </row>
    <row r="355" spans="1:21" x14ac:dyDescent="0.25">
      <c r="A355">
        <v>349</v>
      </c>
      <c r="B355" t="s">
        <v>1190</v>
      </c>
      <c r="C355" t="s">
        <v>15</v>
      </c>
      <c r="F355" s="25" t="s">
        <v>588</v>
      </c>
      <c r="M355">
        <v>157</v>
      </c>
      <c r="U355" s="19">
        <f>SUM(H355:T355)/10</f>
        <v>15.7</v>
      </c>
    </row>
    <row r="356" spans="1:21" x14ac:dyDescent="0.25">
      <c r="A356">
        <v>350</v>
      </c>
      <c r="B356" t="s">
        <v>123</v>
      </c>
      <c r="C356" t="s">
        <v>9</v>
      </c>
      <c r="F356" s="25" t="s">
        <v>588</v>
      </c>
      <c r="G356" t="s">
        <v>35</v>
      </c>
      <c r="K356" s="16">
        <v>146.44067796610173</v>
      </c>
      <c r="U356" s="19">
        <f>SUM(H356:T356)/10</f>
        <v>14.644067796610173</v>
      </c>
    </row>
    <row r="357" spans="1:21" x14ac:dyDescent="0.25">
      <c r="A357">
        <v>351</v>
      </c>
      <c r="B357" t="s">
        <v>1188</v>
      </c>
      <c r="C357" t="s">
        <v>96</v>
      </c>
      <c r="D357" s="21">
        <v>2001</v>
      </c>
      <c r="E357" s="25" t="s">
        <v>122</v>
      </c>
      <c r="F357" s="25" t="s">
        <v>595</v>
      </c>
      <c r="R357" s="16">
        <v>145.52631578947356</v>
      </c>
      <c r="U357" s="19">
        <f>SUM(H357:T357)/10</f>
        <v>14.552631578947356</v>
      </c>
    </row>
    <row r="358" spans="1:21" x14ac:dyDescent="0.25">
      <c r="A358">
        <v>352</v>
      </c>
      <c r="B358" t="s">
        <v>1189</v>
      </c>
      <c r="C358" t="s">
        <v>13</v>
      </c>
      <c r="F358" s="25" t="s">
        <v>588</v>
      </c>
      <c r="L358">
        <v>144</v>
      </c>
      <c r="U358" s="19">
        <f>SUM(H358:T358)/10</f>
        <v>14.4</v>
      </c>
    </row>
    <row r="359" spans="1:21" x14ac:dyDescent="0.25">
      <c r="A359">
        <v>353</v>
      </c>
      <c r="B359" t="s">
        <v>1473</v>
      </c>
      <c r="C359" t="s">
        <v>96</v>
      </c>
      <c r="D359" s="21">
        <v>1981</v>
      </c>
      <c r="E359" s="25" t="s">
        <v>40</v>
      </c>
      <c r="F359" s="25" t="s">
        <v>590</v>
      </c>
      <c r="S359" s="16">
        <v>140.00000000000011</v>
      </c>
      <c r="U359" s="19">
        <f>SUM(H359:T359)/10</f>
        <v>14.000000000000011</v>
      </c>
    </row>
    <row r="360" spans="1:21" x14ac:dyDescent="0.25">
      <c r="A360">
        <v>354</v>
      </c>
      <c r="B360" t="s">
        <v>124</v>
      </c>
      <c r="C360" t="s">
        <v>31</v>
      </c>
      <c r="F360" s="25" t="s">
        <v>588</v>
      </c>
      <c r="K360" s="16">
        <v>134.23728813559316</v>
      </c>
      <c r="L360"/>
      <c r="U360" s="19">
        <f>SUM(H360:T360)/10</f>
        <v>13.423728813559316</v>
      </c>
    </row>
    <row r="361" spans="1:21" x14ac:dyDescent="0.25">
      <c r="A361">
        <v>355</v>
      </c>
      <c r="B361" t="s">
        <v>683</v>
      </c>
      <c r="C361" t="s">
        <v>344</v>
      </c>
      <c r="F361" s="25" t="s">
        <v>595</v>
      </c>
      <c r="I361" s="16">
        <v>132.80000000000001</v>
      </c>
      <c r="U361" s="19">
        <f>SUM(H361:T361)/10</f>
        <v>13.280000000000001</v>
      </c>
    </row>
    <row r="362" spans="1:21" x14ac:dyDescent="0.25">
      <c r="A362">
        <v>356</v>
      </c>
      <c r="B362" t="s">
        <v>336</v>
      </c>
      <c r="C362" t="s">
        <v>51</v>
      </c>
      <c r="F362" s="25" t="s">
        <v>588</v>
      </c>
      <c r="N362" s="16">
        <v>131.53846153846132</v>
      </c>
      <c r="U362" s="19">
        <f>SUM(H362:T362)/10</f>
        <v>13.153846153846132</v>
      </c>
    </row>
    <row r="363" spans="1:21" x14ac:dyDescent="0.25">
      <c r="A363">
        <v>357</v>
      </c>
      <c r="B363" t="s">
        <v>1187</v>
      </c>
      <c r="C363" t="s">
        <v>13</v>
      </c>
      <c r="D363" s="21">
        <v>1983</v>
      </c>
      <c r="E363" s="25" t="s">
        <v>122</v>
      </c>
      <c r="F363" s="25" t="s">
        <v>595</v>
      </c>
      <c r="R363" s="16">
        <v>124.73684210526312</v>
      </c>
      <c r="U363" s="19">
        <f>SUM(H363:T363)/10</f>
        <v>12.473684210526311</v>
      </c>
    </row>
    <row r="364" spans="1:21" x14ac:dyDescent="0.25">
      <c r="A364">
        <v>358</v>
      </c>
      <c r="B364" t="s">
        <v>1115</v>
      </c>
      <c r="C364" t="s">
        <v>1</v>
      </c>
      <c r="D364" s="21">
        <v>1981</v>
      </c>
      <c r="E364" s="25" t="s">
        <v>380</v>
      </c>
      <c r="F364" s="25" t="s">
        <v>1133</v>
      </c>
      <c r="P364" s="16">
        <v>123.26732673267352</v>
      </c>
      <c r="U364" s="19">
        <f>SUM(H364:T364)/10</f>
        <v>12.326732673267353</v>
      </c>
    </row>
    <row r="365" spans="1:21" x14ac:dyDescent="0.25">
      <c r="A365">
        <v>359</v>
      </c>
      <c r="B365" t="s">
        <v>125</v>
      </c>
      <c r="C365" t="s">
        <v>126</v>
      </c>
      <c r="F365" s="25" t="s">
        <v>593</v>
      </c>
      <c r="K365" s="16">
        <v>122.03389830508478</v>
      </c>
      <c r="U365" s="19">
        <f>SUM(H365:T365)/10</f>
        <v>12.203389830508478</v>
      </c>
    </row>
    <row r="366" spans="1:21" x14ac:dyDescent="0.25">
      <c r="A366">
        <v>360</v>
      </c>
      <c r="B366" t="s">
        <v>1186</v>
      </c>
      <c r="C366" t="s">
        <v>310</v>
      </c>
      <c r="E366" s="25" t="s">
        <v>189</v>
      </c>
      <c r="F366" s="25" t="s">
        <v>1118</v>
      </c>
      <c r="H366" s="20">
        <v>121.6666666666668</v>
      </c>
      <c r="U366" s="19">
        <f>SUM(H366:T366)/10</f>
        <v>12.16666666666668</v>
      </c>
    </row>
    <row r="367" spans="1:21" x14ac:dyDescent="0.25">
      <c r="A367">
        <v>361</v>
      </c>
      <c r="B367" t="s">
        <v>104</v>
      </c>
      <c r="C367" t="s">
        <v>1094</v>
      </c>
      <c r="F367" s="25" t="s">
        <v>588</v>
      </c>
      <c r="L367">
        <v>108</v>
      </c>
      <c r="U367" s="19">
        <f>SUM(H367:T367)/10</f>
        <v>10.8</v>
      </c>
    </row>
    <row r="368" spans="1:21" x14ac:dyDescent="0.25">
      <c r="A368">
        <v>362</v>
      </c>
      <c r="B368" t="s">
        <v>1185</v>
      </c>
      <c r="C368" t="s">
        <v>321</v>
      </c>
      <c r="D368" s="21">
        <v>2002</v>
      </c>
      <c r="E368" s="25" t="s">
        <v>122</v>
      </c>
      <c r="F368" s="25" t="s">
        <v>595</v>
      </c>
      <c r="R368" s="16">
        <v>103.94736842105267</v>
      </c>
      <c r="U368" s="19">
        <f>SUM(H368:T368)/10</f>
        <v>10.394736842105267</v>
      </c>
    </row>
    <row r="369" spans="1:21" x14ac:dyDescent="0.25">
      <c r="A369">
        <v>363</v>
      </c>
      <c r="B369" t="s">
        <v>129</v>
      </c>
      <c r="C369" t="s">
        <v>102</v>
      </c>
      <c r="F369" s="25" t="s">
        <v>591</v>
      </c>
      <c r="K369" s="16">
        <v>97.62711864406775</v>
      </c>
      <c r="U369" s="19">
        <f>SUM(H369:T369)/10</f>
        <v>9.762711864406775</v>
      </c>
    </row>
    <row r="370" spans="1:21" x14ac:dyDescent="0.25">
      <c r="A370">
        <v>364</v>
      </c>
      <c r="B370" t="s">
        <v>718</v>
      </c>
      <c r="C370" t="s">
        <v>64</v>
      </c>
      <c r="F370" s="25" t="s">
        <v>685</v>
      </c>
      <c r="J370" s="16">
        <v>96.5625</v>
      </c>
      <c r="U370" s="19">
        <f>SUM(H370:T370)/10</f>
        <v>9.65625</v>
      </c>
    </row>
    <row r="371" spans="1:21" x14ac:dyDescent="0.25">
      <c r="A371">
        <v>365</v>
      </c>
      <c r="B371" t="s">
        <v>1474</v>
      </c>
      <c r="C371" t="s">
        <v>329</v>
      </c>
      <c r="D371" s="21">
        <v>1988</v>
      </c>
      <c r="E371" s="25" t="s">
        <v>40</v>
      </c>
      <c r="F371" s="25" t="s">
        <v>590</v>
      </c>
      <c r="G371" t="s">
        <v>140</v>
      </c>
      <c r="S371" s="16">
        <v>93.3333333333333</v>
      </c>
      <c r="U371" s="19">
        <f>SUM(H371:T371)/10</f>
        <v>9.3333333333333304</v>
      </c>
    </row>
    <row r="372" spans="1:21" x14ac:dyDescent="0.25">
      <c r="A372">
        <v>366</v>
      </c>
      <c r="B372" t="s">
        <v>132</v>
      </c>
      <c r="C372" t="s">
        <v>109</v>
      </c>
      <c r="F372" s="25" t="s">
        <v>588</v>
      </c>
      <c r="K372" s="16">
        <v>85.423728813559379</v>
      </c>
      <c r="U372" s="19">
        <f>SUM(H372:T372)/10</f>
        <v>8.5423728813559379</v>
      </c>
    </row>
    <row r="373" spans="1:21" x14ac:dyDescent="0.25">
      <c r="A373">
        <v>367</v>
      </c>
      <c r="B373" t="s">
        <v>1184</v>
      </c>
      <c r="C373" t="s">
        <v>45</v>
      </c>
      <c r="D373" s="21">
        <v>1976</v>
      </c>
      <c r="E373" s="25" t="s">
        <v>1004</v>
      </c>
      <c r="F373" s="25" t="s">
        <v>1178</v>
      </c>
      <c r="R373" s="16">
        <v>83.157894736842223</v>
      </c>
      <c r="U373" s="19">
        <f>SUM(H373:T373)/10</f>
        <v>8.3157894736842231</v>
      </c>
    </row>
    <row r="374" spans="1:21" x14ac:dyDescent="0.25">
      <c r="A374">
        <v>368</v>
      </c>
      <c r="B374" t="s">
        <v>1098</v>
      </c>
      <c r="C374" t="s">
        <v>321</v>
      </c>
      <c r="E374" s="25" t="s">
        <v>189</v>
      </c>
      <c r="F374" s="25" t="s">
        <v>1118</v>
      </c>
      <c r="H374" s="20">
        <v>81.111111111111128</v>
      </c>
      <c r="U374" s="19">
        <f>SUM(H374:T374)/10</f>
        <v>8.1111111111111125</v>
      </c>
    </row>
    <row r="375" spans="1:21" x14ac:dyDescent="0.25">
      <c r="A375">
        <v>369</v>
      </c>
      <c r="B375" t="s">
        <v>1481</v>
      </c>
      <c r="C375" t="s">
        <v>31</v>
      </c>
      <c r="D375" s="21">
        <v>1983</v>
      </c>
      <c r="E375" s="25" t="s">
        <v>2</v>
      </c>
      <c r="F375" s="25" t="s">
        <v>588</v>
      </c>
      <c r="T375" s="16">
        <v>79.44444444444467</v>
      </c>
      <c r="U375" s="19">
        <f>SUM(H375:T375)/10</f>
        <v>7.9444444444444668</v>
      </c>
    </row>
    <row r="376" spans="1:21" x14ac:dyDescent="0.25">
      <c r="A376">
        <v>370</v>
      </c>
      <c r="B376" t="s">
        <v>135</v>
      </c>
      <c r="C376" t="s">
        <v>4</v>
      </c>
      <c r="F376" s="25" t="s">
        <v>588</v>
      </c>
      <c r="K376" s="16">
        <v>73.220338983050809</v>
      </c>
      <c r="U376" s="19">
        <f>SUM(H376:T376)/10</f>
        <v>7.3220338983050812</v>
      </c>
    </row>
    <row r="377" spans="1:21" x14ac:dyDescent="0.25">
      <c r="A377">
        <v>371</v>
      </c>
      <c r="B377" t="s">
        <v>104</v>
      </c>
      <c r="C377" t="s">
        <v>96</v>
      </c>
      <c r="F377" s="25" t="s">
        <v>588</v>
      </c>
      <c r="L377">
        <v>72</v>
      </c>
      <c r="U377" s="19">
        <f>SUM(H377:T377)/10</f>
        <v>7.2</v>
      </c>
    </row>
    <row r="378" spans="1:21" x14ac:dyDescent="0.25">
      <c r="A378">
        <v>372</v>
      </c>
      <c r="B378" t="s">
        <v>684</v>
      </c>
      <c r="C378" t="s">
        <v>321</v>
      </c>
      <c r="F378" s="25" t="s">
        <v>595</v>
      </c>
      <c r="I378" s="16">
        <v>66.400000000000006</v>
      </c>
      <c r="U378" s="19">
        <f>SUM(H378:T378)/10</f>
        <v>6.6400000000000006</v>
      </c>
    </row>
    <row r="379" spans="1:21" x14ac:dyDescent="0.25">
      <c r="A379">
        <v>373</v>
      </c>
      <c r="B379" t="s">
        <v>1183</v>
      </c>
      <c r="C379" t="s">
        <v>9</v>
      </c>
      <c r="D379" s="21">
        <v>1962</v>
      </c>
      <c r="E379" s="25" t="s">
        <v>1053</v>
      </c>
      <c r="F379" s="25" t="s">
        <v>1178</v>
      </c>
      <c r="R379" s="16">
        <v>62.368421052631561</v>
      </c>
      <c r="U379" s="19">
        <f>SUM(H379:T379)/10</f>
        <v>6.2368421052631557</v>
      </c>
    </row>
    <row r="380" spans="1:21" x14ac:dyDescent="0.25">
      <c r="A380">
        <v>374</v>
      </c>
      <c r="B380" t="s">
        <v>137</v>
      </c>
      <c r="C380" t="s">
        <v>64</v>
      </c>
      <c r="F380" s="25" t="s">
        <v>588</v>
      </c>
      <c r="K380" s="16">
        <v>48.813559322033974</v>
      </c>
      <c r="U380" s="19">
        <f>SUM(H380:T380)/10</f>
        <v>4.8813559322033973</v>
      </c>
    </row>
    <row r="381" spans="1:21" x14ac:dyDescent="0.25">
      <c r="A381">
        <v>375</v>
      </c>
      <c r="B381" t="s">
        <v>1475</v>
      </c>
      <c r="C381" t="s">
        <v>59</v>
      </c>
      <c r="D381" s="21">
        <v>1990</v>
      </c>
      <c r="E381" s="25" t="s">
        <v>547</v>
      </c>
      <c r="F381" s="25" t="s">
        <v>592</v>
      </c>
      <c r="G381" t="s">
        <v>140</v>
      </c>
      <c r="S381" s="16">
        <v>46.666666666666799</v>
      </c>
      <c r="U381" s="19">
        <f>SUM(H381:T381)/10</f>
        <v>4.6666666666666803</v>
      </c>
    </row>
    <row r="382" spans="1:21" x14ac:dyDescent="0.25">
      <c r="A382">
        <v>376</v>
      </c>
      <c r="B382" t="s">
        <v>1093</v>
      </c>
      <c r="C382" t="s">
        <v>15</v>
      </c>
      <c r="D382" s="21">
        <v>1981</v>
      </c>
      <c r="E382" s="25" t="s">
        <v>992</v>
      </c>
      <c r="F382" s="25" t="s">
        <v>595</v>
      </c>
      <c r="R382" s="16">
        <v>41.578947368421112</v>
      </c>
      <c r="U382" s="19">
        <f>SUM(H382:T382)/10</f>
        <v>4.1578947368421115</v>
      </c>
    </row>
    <row r="383" spans="1:21" x14ac:dyDescent="0.25">
      <c r="A383">
        <v>377</v>
      </c>
      <c r="B383" t="s">
        <v>346</v>
      </c>
      <c r="C383" t="s">
        <v>112</v>
      </c>
      <c r="E383" s="25" t="s">
        <v>551</v>
      </c>
      <c r="F383" s="25" t="s">
        <v>1118</v>
      </c>
      <c r="H383" s="20">
        <v>40.555555555555671</v>
      </c>
      <c r="U383" s="19">
        <f>SUM(H383:T383)/10</f>
        <v>4.0555555555555669</v>
      </c>
    </row>
    <row r="384" spans="1:21" x14ac:dyDescent="0.25">
      <c r="A384">
        <v>378</v>
      </c>
      <c r="B384" t="s">
        <v>138</v>
      </c>
      <c r="C384" t="s">
        <v>139</v>
      </c>
      <c r="F384" s="25" t="s">
        <v>588</v>
      </c>
      <c r="G384" t="s">
        <v>140</v>
      </c>
      <c r="K384" s="16">
        <v>36.610169491525404</v>
      </c>
      <c r="U384" s="19">
        <f>SUM(H384:T384)/10</f>
        <v>3.6610169491525406</v>
      </c>
    </row>
    <row r="385" spans="1:21" x14ac:dyDescent="0.25">
      <c r="A385">
        <v>379</v>
      </c>
      <c r="B385" t="s">
        <v>1181</v>
      </c>
      <c r="C385" t="s">
        <v>64</v>
      </c>
      <c r="F385" s="25" t="s">
        <v>588</v>
      </c>
      <c r="L385">
        <v>36</v>
      </c>
      <c r="U385" s="19">
        <f>SUM(H385:T385)/10</f>
        <v>3.6</v>
      </c>
    </row>
    <row r="386" spans="1:21" x14ac:dyDescent="0.25">
      <c r="A386">
        <v>380</v>
      </c>
      <c r="B386" t="s">
        <v>141</v>
      </c>
      <c r="C386" t="s">
        <v>142</v>
      </c>
      <c r="F386" s="25" t="s">
        <v>588</v>
      </c>
      <c r="G386" t="s">
        <v>140</v>
      </c>
      <c r="K386" s="16">
        <v>24.406779661016937</v>
      </c>
      <c r="U386" s="19">
        <f>SUM(H386:T386)/10</f>
        <v>2.4406779661016937</v>
      </c>
    </row>
    <row r="387" spans="1:21" x14ac:dyDescent="0.25">
      <c r="A387">
        <v>381</v>
      </c>
      <c r="B387" t="s">
        <v>1180</v>
      </c>
      <c r="C387" t="s">
        <v>15</v>
      </c>
      <c r="D387" s="21">
        <v>1979</v>
      </c>
      <c r="E387" s="25" t="s">
        <v>122</v>
      </c>
      <c r="F387" s="25" t="s">
        <v>595</v>
      </c>
      <c r="R387" s="16">
        <v>20.78947368421067</v>
      </c>
      <c r="U387" s="19">
        <f>SUM(H387:T387)/10</f>
        <v>2.0789473684210669</v>
      </c>
    </row>
    <row r="388" spans="1:21" x14ac:dyDescent="0.25">
      <c r="A388">
        <v>382</v>
      </c>
      <c r="B388" t="s">
        <v>144</v>
      </c>
      <c r="C388" t="s">
        <v>145</v>
      </c>
      <c r="F388" s="25" t="s">
        <v>1118</v>
      </c>
      <c r="K388" s="16">
        <v>12.203389830508469</v>
      </c>
      <c r="U388" s="19">
        <f>SUM(H388:T388)/10</f>
        <v>1.2203389830508469</v>
      </c>
    </row>
  </sheetData>
  <sortState ref="B7:Y388">
    <sortCondition descending="1" ref="U3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8"/>
  <sheetViews>
    <sheetView topLeftCell="N1" zoomScaleNormal="100" workbookViewId="0">
      <selection activeCell="Y6" sqref="B6:Y138"/>
    </sheetView>
  </sheetViews>
  <sheetFormatPr defaultRowHeight="15" x14ac:dyDescent="0.25"/>
  <cols>
    <col min="2" max="2" width="24" style="25" customWidth="1"/>
    <col min="3" max="3" width="20.7109375" style="25" customWidth="1"/>
    <col min="4" max="4" width="8.5703125" style="25" customWidth="1"/>
    <col min="5" max="5" width="16.5703125" style="25" bestFit="1" customWidth="1"/>
    <col min="6" max="6" width="24.42578125" style="25" customWidth="1"/>
    <col min="7" max="7" width="25.28515625" style="25" customWidth="1"/>
    <col min="8" max="8" width="12.7109375" style="20" customWidth="1"/>
    <col min="9" max="12" width="12.7109375" style="16" customWidth="1"/>
    <col min="13" max="13" width="12.7109375" style="23" customWidth="1"/>
    <col min="14" max="20" width="12.7109375" style="16" customWidth="1"/>
    <col min="21" max="21" width="15.28515625" style="19" customWidth="1"/>
  </cols>
  <sheetData>
    <row r="2" spans="1:25" x14ac:dyDescent="0.25">
      <c r="H2" s="17" t="s">
        <v>519</v>
      </c>
      <c r="I2" s="17" t="s">
        <v>719</v>
      </c>
      <c r="J2" s="17" t="s">
        <v>720</v>
      </c>
      <c r="K2" s="17" t="s">
        <v>520</v>
      </c>
      <c r="L2" s="17" t="s">
        <v>521</v>
      </c>
      <c r="M2" s="24" t="s">
        <v>522</v>
      </c>
      <c r="N2" s="17" t="s">
        <v>523</v>
      </c>
      <c r="O2" s="17" t="s">
        <v>524</v>
      </c>
      <c r="P2" s="17" t="s">
        <v>1079</v>
      </c>
      <c r="Q2" s="17" t="s">
        <v>1080</v>
      </c>
      <c r="R2" s="17" t="s">
        <v>1081</v>
      </c>
      <c r="S2" s="17" t="s">
        <v>1434</v>
      </c>
      <c r="T2" s="17" t="s">
        <v>1435</v>
      </c>
      <c r="U2" s="18" t="s">
        <v>342</v>
      </c>
    </row>
    <row r="3" spans="1:25" x14ac:dyDescent="0.25">
      <c r="G3" s="25" t="s">
        <v>1504</v>
      </c>
      <c r="H3" s="17">
        <v>10.1</v>
      </c>
      <c r="I3" s="17">
        <v>13.8</v>
      </c>
      <c r="J3" s="17">
        <v>21.1</v>
      </c>
      <c r="K3" s="17">
        <v>3</v>
      </c>
      <c r="L3" s="17">
        <v>10</v>
      </c>
      <c r="M3" s="24">
        <v>15.2</v>
      </c>
      <c r="N3" s="17">
        <v>32</v>
      </c>
      <c r="O3" s="17">
        <v>10.5</v>
      </c>
      <c r="P3" s="17">
        <v>21.5</v>
      </c>
      <c r="Q3" s="17">
        <v>3.4</v>
      </c>
      <c r="R3" s="17">
        <v>3.4</v>
      </c>
      <c r="S3" s="17">
        <v>14.5</v>
      </c>
      <c r="T3" s="17">
        <v>19.600000000000001</v>
      </c>
      <c r="U3" s="18"/>
    </row>
    <row r="4" spans="1:25" x14ac:dyDescent="0.25">
      <c r="G4" s="25" t="s">
        <v>1505</v>
      </c>
      <c r="H4" s="17">
        <v>450</v>
      </c>
      <c r="I4" s="17">
        <v>280</v>
      </c>
      <c r="J4" s="17">
        <v>980</v>
      </c>
      <c r="K4" s="17">
        <v>420</v>
      </c>
      <c r="L4" s="17">
        <v>800</v>
      </c>
      <c r="M4" s="24">
        <v>50</v>
      </c>
      <c r="N4" s="17">
        <v>220</v>
      </c>
      <c r="O4" s="17">
        <v>800</v>
      </c>
      <c r="P4" s="17">
        <v>2000</v>
      </c>
      <c r="Q4" s="17">
        <v>900</v>
      </c>
      <c r="R4" s="17">
        <v>1240</v>
      </c>
      <c r="S4" s="17">
        <v>650</v>
      </c>
      <c r="T4" s="17">
        <v>900</v>
      </c>
      <c r="U4" s="18"/>
    </row>
    <row r="5" spans="1:25" x14ac:dyDescent="0.25">
      <c r="G5" s="25" t="s">
        <v>1506</v>
      </c>
      <c r="H5" s="17">
        <v>14.6</v>
      </c>
      <c r="I5" s="17">
        <v>16.600000000000001</v>
      </c>
      <c r="J5" s="17">
        <v>30.900000000000002</v>
      </c>
      <c r="K5" s="17">
        <v>7.2</v>
      </c>
      <c r="L5" s="17">
        <v>18</v>
      </c>
      <c r="M5" s="24">
        <v>15.7</v>
      </c>
      <c r="N5" s="17">
        <v>34.200000000000003</v>
      </c>
      <c r="O5" s="17">
        <v>18.5</v>
      </c>
      <c r="P5" s="17">
        <v>41.5</v>
      </c>
      <c r="Q5" s="17">
        <v>12.4</v>
      </c>
      <c r="R5" s="17">
        <v>15.8</v>
      </c>
      <c r="S5" s="17">
        <v>21</v>
      </c>
      <c r="T5" s="17">
        <v>28.6</v>
      </c>
      <c r="U5" s="18"/>
    </row>
    <row r="6" spans="1:25" x14ac:dyDescent="0.25">
      <c r="A6">
        <v>1</v>
      </c>
      <c r="B6" s="25" t="s">
        <v>508</v>
      </c>
      <c r="C6" s="25" t="s">
        <v>421</v>
      </c>
      <c r="D6" s="25">
        <v>1988</v>
      </c>
      <c r="E6" s="25" t="s">
        <v>2</v>
      </c>
      <c r="F6" s="25" t="s">
        <v>588</v>
      </c>
      <c r="G6" s="25" t="s">
        <v>83</v>
      </c>
      <c r="H6" s="16">
        <v>1123.0769230769231</v>
      </c>
      <c r="N6" s="16">
        <v>2487.2727272727275</v>
      </c>
      <c r="O6" s="16">
        <v>1850</v>
      </c>
      <c r="P6" s="23">
        <v>3423.75</v>
      </c>
      <c r="Q6" s="16">
        <v>930</v>
      </c>
      <c r="T6" s="16">
        <v>2145</v>
      </c>
      <c r="U6" s="19">
        <f>SUM(H6:T6)/10</f>
        <v>1195.9099650349649</v>
      </c>
      <c r="V6" s="16">
        <f>H5+N5+O5+P5+Q5+T5</f>
        <v>149.80000000000001</v>
      </c>
      <c r="W6">
        <f>U6/V6</f>
        <v>7.9833776037047048</v>
      </c>
      <c r="X6">
        <f>W6*100</f>
        <v>798.33776037047051</v>
      </c>
      <c r="Y6">
        <v>798.33776037047096</v>
      </c>
    </row>
    <row r="7" spans="1:25" x14ac:dyDescent="0.25">
      <c r="A7">
        <v>2</v>
      </c>
      <c r="B7" s="25" t="s">
        <v>393</v>
      </c>
      <c r="C7" s="25" t="s">
        <v>394</v>
      </c>
      <c r="D7" s="25">
        <v>1985</v>
      </c>
      <c r="E7" s="25" t="s">
        <v>2</v>
      </c>
      <c r="F7" s="25" t="s">
        <v>588</v>
      </c>
      <c r="G7" s="25" t="s">
        <v>83</v>
      </c>
      <c r="K7" s="16">
        <v>595.86206896551732</v>
      </c>
      <c r="L7" s="16">
        <v>1554.5454545454545</v>
      </c>
      <c r="N7" s="16">
        <v>2798.181818181818</v>
      </c>
      <c r="P7" s="23">
        <v>3320</v>
      </c>
      <c r="Q7" s="16">
        <v>682</v>
      </c>
      <c r="T7" s="16">
        <v>2621.666666666667</v>
      </c>
      <c r="U7" s="19">
        <f>SUM(H7:T7)/10</f>
        <v>1157.2256008359459</v>
      </c>
      <c r="V7" s="16">
        <f>K5+L5+N5+P5+Q5+T5</f>
        <v>141.9</v>
      </c>
      <c r="W7">
        <f>U7/V7</f>
        <v>8.1552191743195621</v>
      </c>
      <c r="X7">
        <f>W7*100</f>
        <v>815.52191743195624</v>
      </c>
      <c r="Y7">
        <v>815.52191743195624</v>
      </c>
    </row>
    <row r="8" spans="1:25" x14ac:dyDescent="0.25">
      <c r="A8">
        <v>3</v>
      </c>
      <c r="B8" s="25" t="s">
        <v>381</v>
      </c>
      <c r="C8" s="25" t="s">
        <v>382</v>
      </c>
      <c r="D8" s="25">
        <v>1991</v>
      </c>
      <c r="E8" s="25" t="s">
        <v>2</v>
      </c>
      <c r="F8" s="25" t="s">
        <v>588</v>
      </c>
      <c r="G8" s="25" t="s">
        <v>383</v>
      </c>
      <c r="K8" s="16">
        <v>695.17241379310349</v>
      </c>
      <c r="L8" s="16">
        <v>1800</v>
      </c>
      <c r="P8" s="23">
        <v>3942.5</v>
      </c>
      <c r="T8" s="16">
        <v>2860</v>
      </c>
      <c r="U8" s="19">
        <f>SUM(H8:T8)/10</f>
        <v>929.76724137931035</v>
      </c>
      <c r="V8" s="16">
        <f>K5+L5+P5+T5</f>
        <v>95.300000000000011</v>
      </c>
      <c r="W8">
        <f>U8/V8</f>
        <v>9.7562144950609682</v>
      </c>
      <c r="X8">
        <f>W8*100</f>
        <v>975.62144950609684</v>
      </c>
      <c r="Y8">
        <v>975.62144950609684</v>
      </c>
    </row>
    <row r="9" spans="1:25" x14ac:dyDescent="0.25">
      <c r="A9">
        <v>4</v>
      </c>
      <c r="B9" s="25" t="s">
        <v>418</v>
      </c>
      <c r="C9" s="25" t="s">
        <v>419</v>
      </c>
      <c r="D9" s="25">
        <v>1985</v>
      </c>
      <c r="E9" s="25" t="s">
        <v>2</v>
      </c>
      <c r="F9" s="25" t="s">
        <v>588</v>
      </c>
      <c r="G9" s="25" t="s">
        <v>83</v>
      </c>
      <c r="H9" s="16">
        <v>898.46153846153834</v>
      </c>
      <c r="K9" s="16">
        <v>397.24137931034483</v>
      </c>
      <c r="L9" s="16">
        <v>981.81818181818187</v>
      </c>
      <c r="N9" s="16">
        <v>2176.3636363636365</v>
      </c>
      <c r="O9" s="16">
        <v>1233.3333333333335</v>
      </c>
      <c r="P9" s="23">
        <v>3216.25</v>
      </c>
      <c r="Q9" s="16">
        <v>248</v>
      </c>
      <c r="U9" s="19">
        <f>SUM(H9:T9)/10</f>
        <v>915.14680692870354</v>
      </c>
      <c r="V9" s="16">
        <f>H5+K5+L5+N5+O5+P5+Q5</f>
        <v>146.4</v>
      </c>
      <c r="W9">
        <f>U9/V9</f>
        <v>6.2510027795676466</v>
      </c>
      <c r="X9">
        <f>W9*100</f>
        <v>625.10027795676467</v>
      </c>
      <c r="Y9">
        <v>625.10027795676467</v>
      </c>
    </row>
    <row r="10" spans="1:25" x14ac:dyDescent="0.25">
      <c r="A10">
        <v>5</v>
      </c>
      <c r="B10" s="25" t="s">
        <v>512</v>
      </c>
      <c r="C10" s="25" t="s">
        <v>513</v>
      </c>
      <c r="D10" s="25">
        <v>1984</v>
      </c>
      <c r="E10" s="25" t="s">
        <v>133</v>
      </c>
      <c r="F10" s="25" t="s">
        <v>588</v>
      </c>
      <c r="G10" s="25" t="s">
        <v>463</v>
      </c>
      <c r="L10" s="16">
        <v>1636.3636363636363</v>
      </c>
      <c r="N10" s="16">
        <v>932.72727272727263</v>
      </c>
      <c r="P10" s="23">
        <v>3631.25</v>
      </c>
      <c r="T10" s="16">
        <v>2383.3333333333339</v>
      </c>
      <c r="U10" s="19">
        <f>SUM(H10:T10)/10</f>
        <v>858.36742424242436</v>
      </c>
      <c r="V10" s="16">
        <f>L5+N5+P5+T5</f>
        <v>122.30000000000001</v>
      </c>
      <c r="W10">
        <f>U10/V10</f>
        <v>7.0185398548031426</v>
      </c>
      <c r="X10">
        <f>W10*100</f>
        <v>701.85398548031424</v>
      </c>
      <c r="Y10">
        <v>701.85398548031424</v>
      </c>
    </row>
    <row r="11" spans="1:25" x14ac:dyDescent="0.25">
      <c r="A11">
        <v>6</v>
      </c>
      <c r="B11" s="25" t="s">
        <v>395</v>
      </c>
      <c r="C11" s="25" t="s">
        <v>396</v>
      </c>
      <c r="D11" s="25">
        <v>1979</v>
      </c>
      <c r="E11" s="25" t="s">
        <v>2</v>
      </c>
      <c r="F11" s="25" t="s">
        <v>588</v>
      </c>
      <c r="G11" s="25" t="s">
        <v>25</v>
      </c>
      <c r="K11" s="16">
        <v>571.0344827586207</v>
      </c>
      <c r="L11" s="16">
        <v>1390.909090909091</v>
      </c>
      <c r="P11" s="23">
        <v>3527.5</v>
      </c>
      <c r="Q11" s="16">
        <v>806</v>
      </c>
      <c r="U11" s="19">
        <f>SUM(H11:T11)/10</f>
        <v>629.54435736677112</v>
      </c>
      <c r="V11" s="16">
        <f>K5+L5+P5+Q5</f>
        <v>79.100000000000009</v>
      </c>
      <c r="W11">
        <f>U11/V11</f>
        <v>7.9588414332082307</v>
      </c>
      <c r="X11">
        <f>W11*100</f>
        <v>795.88414332082311</v>
      </c>
      <c r="Y11">
        <v>795.88414332082311</v>
      </c>
    </row>
    <row r="12" spans="1:25" x14ac:dyDescent="0.25">
      <c r="A12">
        <v>7</v>
      </c>
      <c r="B12" s="25" t="s">
        <v>387</v>
      </c>
      <c r="C12" s="25" t="s">
        <v>388</v>
      </c>
      <c r="D12" s="25">
        <v>1993</v>
      </c>
      <c r="E12" s="25" t="s">
        <v>40</v>
      </c>
      <c r="F12" s="25" t="s">
        <v>590</v>
      </c>
      <c r="G12" s="25" t="s">
        <v>57</v>
      </c>
      <c r="K12" s="16">
        <v>645.51724137931046</v>
      </c>
      <c r="P12" s="23">
        <v>2697.5</v>
      </c>
      <c r="Q12" s="16">
        <v>620</v>
      </c>
      <c r="S12" s="16">
        <v>2100</v>
      </c>
      <c r="U12" s="19">
        <f>SUM(H12:T12)/10</f>
        <v>606.30172413793105</v>
      </c>
      <c r="V12" s="16">
        <f>K5+P5+Q5+S5</f>
        <v>82.1</v>
      </c>
      <c r="W12">
        <f>U12/V12</f>
        <v>7.3849174681843008</v>
      </c>
      <c r="X12">
        <f>W12*100</f>
        <v>738.4917468184301</v>
      </c>
      <c r="Y12">
        <v>738.4917468184301</v>
      </c>
    </row>
    <row r="13" spans="1:25" x14ac:dyDescent="0.25">
      <c r="A13">
        <v>8</v>
      </c>
      <c r="B13" s="25" t="s">
        <v>377</v>
      </c>
      <c r="C13" s="25" t="s">
        <v>378</v>
      </c>
      <c r="D13" s="25">
        <v>1990</v>
      </c>
      <c r="E13" s="25" t="s">
        <v>380</v>
      </c>
      <c r="F13" s="25" t="s">
        <v>1133</v>
      </c>
      <c r="K13" s="16">
        <v>720</v>
      </c>
      <c r="P13" s="23">
        <v>3838.75</v>
      </c>
      <c r="Q13" s="16">
        <v>1054</v>
      </c>
      <c r="U13" s="19">
        <f>SUM(H13:T13)/10</f>
        <v>561.27499999999998</v>
      </c>
      <c r="V13" s="16">
        <f>K5+P5+Q5</f>
        <v>61.1</v>
      </c>
      <c r="W13">
        <f>U13/V13</f>
        <v>9.1861702127659566</v>
      </c>
      <c r="X13">
        <f>W13*100</f>
        <v>918.61702127659566</v>
      </c>
      <c r="Y13">
        <v>918.61702127659566</v>
      </c>
    </row>
    <row r="14" spans="1:25" x14ac:dyDescent="0.25">
      <c r="A14">
        <v>9</v>
      </c>
      <c r="B14" s="25" t="s">
        <v>390</v>
      </c>
      <c r="C14" s="25" t="s">
        <v>391</v>
      </c>
      <c r="E14" s="25" t="s">
        <v>2</v>
      </c>
      <c r="F14" s="25" t="s">
        <v>588</v>
      </c>
      <c r="G14" s="25" t="s">
        <v>185</v>
      </c>
      <c r="K14" s="16">
        <v>620.68965517241384</v>
      </c>
      <c r="L14" s="16">
        <v>1472.7272727272725</v>
      </c>
      <c r="N14" s="16">
        <v>3420.0000000000005</v>
      </c>
      <c r="U14" s="19">
        <f>SUM(H14:T14)/10</f>
        <v>551.34169278996865</v>
      </c>
      <c r="V14" s="16">
        <f>K5+L5+N5</f>
        <v>59.400000000000006</v>
      </c>
      <c r="W14">
        <f>U14/V14</f>
        <v>9.2818466799658008</v>
      </c>
      <c r="X14">
        <f>W14*100</f>
        <v>928.18466799658006</v>
      </c>
      <c r="Y14">
        <v>928.18466799658006</v>
      </c>
    </row>
    <row r="15" spans="1:25" x14ac:dyDescent="0.25">
      <c r="A15">
        <v>10</v>
      </c>
      <c r="B15" s="25" t="s">
        <v>517</v>
      </c>
      <c r="C15" s="25" t="s">
        <v>401</v>
      </c>
      <c r="D15" s="25">
        <v>1989</v>
      </c>
      <c r="E15" s="25" t="s">
        <v>189</v>
      </c>
      <c r="F15" s="25" t="s">
        <v>1118</v>
      </c>
      <c r="G15" s="25" t="s">
        <v>25</v>
      </c>
      <c r="L15" s="16">
        <v>736.36363636363626</v>
      </c>
      <c r="M15" s="23">
        <v>1570</v>
      </c>
      <c r="P15" s="23">
        <v>2801.25</v>
      </c>
      <c r="Q15" s="16">
        <v>310</v>
      </c>
      <c r="U15" s="19">
        <f>SUM(H15:T15)/10</f>
        <v>541.76136363636363</v>
      </c>
      <c r="V15" s="16">
        <f>L5+M5+P5+Q5</f>
        <v>87.600000000000009</v>
      </c>
      <c r="W15">
        <f>U15/V15</f>
        <v>6.1844904524699036</v>
      </c>
      <c r="X15">
        <f>W15*100</f>
        <v>618.44904524699041</v>
      </c>
      <c r="Y15">
        <v>618.44904524699041</v>
      </c>
    </row>
    <row r="16" spans="1:25" x14ac:dyDescent="0.25">
      <c r="A16">
        <v>11</v>
      </c>
      <c r="B16" s="25" t="s">
        <v>743</v>
      </c>
      <c r="C16" s="25" t="s">
        <v>724</v>
      </c>
      <c r="D16" s="25">
        <v>1983</v>
      </c>
      <c r="E16" s="25" t="s">
        <v>2</v>
      </c>
      <c r="F16" s="25" t="s">
        <v>588</v>
      </c>
      <c r="G16" s="25" t="s">
        <v>25</v>
      </c>
      <c r="L16" s="16">
        <v>1145.4545454545455</v>
      </c>
      <c r="M16" s="23">
        <v>1177.5</v>
      </c>
      <c r="P16" s="23">
        <v>3008.75</v>
      </c>
      <c r="U16" s="19">
        <f>SUM(H16:T16)/10</f>
        <v>533.17045454545462</v>
      </c>
      <c r="V16" s="16">
        <f>L5+M5+P5</f>
        <v>75.2</v>
      </c>
      <c r="W16">
        <f>U16/V16</f>
        <v>7.090032640232109</v>
      </c>
      <c r="X16">
        <f>W16*100</f>
        <v>709.00326402321093</v>
      </c>
      <c r="Y16">
        <v>709.00326402321093</v>
      </c>
    </row>
    <row r="17" spans="1:25" x14ac:dyDescent="0.25">
      <c r="A17">
        <v>12</v>
      </c>
      <c r="B17" s="25" t="s">
        <v>1331</v>
      </c>
      <c r="C17" s="25" t="s">
        <v>727</v>
      </c>
      <c r="D17" s="25">
        <v>1988</v>
      </c>
      <c r="E17" s="25" t="s">
        <v>2</v>
      </c>
      <c r="F17" s="25" t="s">
        <v>588</v>
      </c>
      <c r="P17" s="23">
        <v>4150</v>
      </c>
      <c r="Q17" s="16">
        <v>1178</v>
      </c>
      <c r="U17" s="19">
        <f>SUM(H17:T17)/10</f>
        <v>532.79999999999995</v>
      </c>
      <c r="V17" s="16">
        <f>P5+Q5</f>
        <v>53.9</v>
      </c>
      <c r="W17">
        <f>U17/V17</f>
        <v>9.8849721706864564</v>
      </c>
      <c r="X17">
        <f>W17*100</f>
        <v>988.49721706864568</v>
      </c>
      <c r="Y17">
        <v>988.49721706864568</v>
      </c>
    </row>
    <row r="18" spans="1:25" x14ac:dyDescent="0.25">
      <c r="A18">
        <v>13</v>
      </c>
      <c r="B18" s="25" t="s">
        <v>1330</v>
      </c>
      <c r="C18" s="25" t="s">
        <v>722</v>
      </c>
      <c r="D18" s="25">
        <v>1983</v>
      </c>
      <c r="E18" s="25" t="s">
        <v>1114</v>
      </c>
      <c r="F18" s="25" t="s">
        <v>1113</v>
      </c>
      <c r="P18" s="23">
        <v>4046.25</v>
      </c>
      <c r="Q18" s="16">
        <v>1116</v>
      </c>
      <c r="U18" s="19">
        <f>SUM(H18:T18)/10</f>
        <v>516.22500000000002</v>
      </c>
      <c r="V18" s="16">
        <f>P5+Q5</f>
        <v>53.9</v>
      </c>
      <c r="W18">
        <f>U18/V18</f>
        <v>9.5774582560296846</v>
      </c>
      <c r="X18">
        <f>W18*100</f>
        <v>957.74582560296847</v>
      </c>
      <c r="Y18">
        <v>957.74582560296847</v>
      </c>
    </row>
    <row r="19" spans="1:25" x14ac:dyDescent="0.25">
      <c r="A19">
        <v>14</v>
      </c>
      <c r="B19" s="25" t="s">
        <v>384</v>
      </c>
      <c r="C19" s="25" t="s">
        <v>385</v>
      </c>
      <c r="D19" s="25">
        <v>1979</v>
      </c>
      <c r="E19" s="25" t="s">
        <v>72</v>
      </c>
      <c r="F19" s="25" t="s">
        <v>72</v>
      </c>
      <c r="G19" s="25" t="s">
        <v>73</v>
      </c>
      <c r="K19" s="16">
        <v>670.34482758620686</v>
      </c>
      <c r="P19" s="23">
        <v>3735</v>
      </c>
      <c r="Q19" s="16">
        <v>744</v>
      </c>
      <c r="U19" s="19">
        <f>SUM(H19:T19)/10</f>
        <v>514.93448275862067</v>
      </c>
      <c r="V19" s="16">
        <f>K5+P5+Q5</f>
        <v>61.1</v>
      </c>
      <c r="W19">
        <f>U19/V19</f>
        <v>8.4277329420396185</v>
      </c>
      <c r="X19">
        <f>W19*100</f>
        <v>842.77329420396188</v>
      </c>
      <c r="Y19">
        <v>842.77329420396188</v>
      </c>
    </row>
    <row r="20" spans="1:25" x14ac:dyDescent="0.25">
      <c r="A20">
        <v>15</v>
      </c>
      <c r="B20" s="25" t="s">
        <v>412</v>
      </c>
      <c r="C20" s="25" t="s">
        <v>413</v>
      </c>
      <c r="D20" s="25">
        <v>1995</v>
      </c>
      <c r="E20" s="25" t="s">
        <v>415</v>
      </c>
      <c r="F20" s="25" t="s">
        <v>588</v>
      </c>
      <c r="G20" s="25" t="s">
        <v>83</v>
      </c>
      <c r="H20" s="16">
        <v>1010.7692307692307</v>
      </c>
      <c r="K20" s="16">
        <v>446.89655172413796</v>
      </c>
      <c r="L20" s="16">
        <v>1309.0909090909092</v>
      </c>
      <c r="P20" s="23">
        <v>1867.4999999999998</v>
      </c>
      <c r="Q20" s="16">
        <v>496</v>
      </c>
      <c r="U20" s="19">
        <f>SUM(H20:T20)/10</f>
        <v>513.02566915842783</v>
      </c>
      <c r="V20" s="16">
        <f>H5+K5+L5+P5+Q5</f>
        <v>93.7</v>
      </c>
      <c r="W20">
        <f>U20/V20</f>
        <v>5.4751939077740426</v>
      </c>
      <c r="X20">
        <f>W20*100</f>
        <v>547.51939077740428</v>
      </c>
      <c r="Y20">
        <v>547.51939077740428</v>
      </c>
    </row>
    <row r="21" spans="1:25" x14ac:dyDescent="0.25">
      <c r="A21">
        <v>16</v>
      </c>
      <c r="B21" s="25" t="s">
        <v>518</v>
      </c>
      <c r="C21" s="25" t="s">
        <v>515</v>
      </c>
      <c r="D21" s="25">
        <v>1981</v>
      </c>
      <c r="E21" s="25" t="s">
        <v>182</v>
      </c>
      <c r="F21" s="25" t="s">
        <v>1118</v>
      </c>
      <c r="G21" s="25" t="s">
        <v>25</v>
      </c>
      <c r="H21" s="16">
        <v>1347.6923076923076</v>
      </c>
      <c r="O21" s="16">
        <v>1541.6666666666667</v>
      </c>
      <c r="P21" s="23">
        <v>1763.7500000000002</v>
      </c>
      <c r="U21" s="19">
        <f>SUM(H21:T21)/10</f>
        <v>465.31089743589746</v>
      </c>
      <c r="V21" s="16">
        <f>H5+O5+P5</f>
        <v>74.599999999999994</v>
      </c>
      <c r="W21">
        <f>U21/V21</f>
        <v>6.2374114937787866</v>
      </c>
      <c r="X21">
        <f>W21*100</f>
        <v>623.74114937787863</v>
      </c>
      <c r="Y21">
        <v>623.74114937787863</v>
      </c>
    </row>
    <row r="22" spans="1:25" x14ac:dyDescent="0.25">
      <c r="A22">
        <v>17</v>
      </c>
      <c r="B22" s="25" t="s">
        <v>1323</v>
      </c>
      <c r="C22" s="25" t="s">
        <v>737</v>
      </c>
      <c r="D22" s="25">
        <v>1991</v>
      </c>
      <c r="E22" s="25" t="s">
        <v>2</v>
      </c>
      <c r="F22" s="25" t="s">
        <v>588</v>
      </c>
      <c r="P22" s="23">
        <v>1971.25</v>
      </c>
      <c r="T22" s="16">
        <v>1906.666666666667</v>
      </c>
      <c r="U22" s="19">
        <f>SUM(H22:T22)/10</f>
        <v>387.79166666666669</v>
      </c>
      <c r="V22" s="16">
        <f>P5+T5</f>
        <v>70.099999999999994</v>
      </c>
      <c r="W22">
        <f>U22/V22</f>
        <v>5.5319781264859733</v>
      </c>
      <c r="X22">
        <f>W22*100</f>
        <v>553.19781264859728</v>
      </c>
      <c r="Y22">
        <v>553.19781264859728</v>
      </c>
    </row>
    <row r="23" spans="1:25" x14ac:dyDescent="0.25">
      <c r="A23">
        <v>18</v>
      </c>
      <c r="B23" s="25" t="s">
        <v>1327</v>
      </c>
      <c r="C23" s="25" t="s">
        <v>727</v>
      </c>
      <c r="D23" s="25">
        <v>1989</v>
      </c>
      <c r="E23" s="25" t="s">
        <v>40</v>
      </c>
      <c r="F23" s="25" t="s">
        <v>590</v>
      </c>
      <c r="G23" s="25" t="s">
        <v>57</v>
      </c>
      <c r="P23" s="23">
        <v>2178.75</v>
      </c>
      <c r="Q23" s="16">
        <v>434</v>
      </c>
      <c r="S23" s="16">
        <v>1181.25</v>
      </c>
      <c r="U23" s="19">
        <f>SUM(H23:T23)/10</f>
        <v>379.4</v>
      </c>
      <c r="V23" s="16">
        <f>P5+Q5+S5</f>
        <v>74.900000000000006</v>
      </c>
      <c r="W23">
        <f>U23/V23</f>
        <v>5.065420560747663</v>
      </c>
      <c r="X23">
        <f>W23*100</f>
        <v>506.54205607476632</v>
      </c>
      <c r="Y23">
        <v>506.54205607476632</v>
      </c>
    </row>
    <row r="24" spans="1:25" x14ac:dyDescent="0.25">
      <c r="A24">
        <v>19</v>
      </c>
      <c r="B24" s="25" t="s">
        <v>1326</v>
      </c>
      <c r="C24" s="25" t="s">
        <v>736</v>
      </c>
      <c r="D24" s="25">
        <v>1990</v>
      </c>
      <c r="E24" s="25" t="s">
        <v>380</v>
      </c>
      <c r="F24" s="25" t="s">
        <v>1133</v>
      </c>
      <c r="P24" s="23">
        <v>2593.75</v>
      </c>
      <c r="S24" s="16">
        <v>918.75</v>
      </c>
      <c r="U24" s="19">
        <f>SUM(H24:T24)/10</f>
        <v>351.25</v>
      </c>
      <c r="V24" s="16">
        <f>P5+S5</f>
        <v>62.5</v>
      </c>
      <c r="W24">
        <f>U24/V24</f>
        <v>5.62</v>
      </c>
      <c r="X24">
        <f>W24*100</f>
        <v>562</v>
      </c>
      <c r="Y24">
        <v>562</v>
      </c>
    </row>
    <row r="25" spans="1:25" x14ac:dyDescent="0.25">
      <c r="A25">
        <v>20</v>
      </c>
      <c r="B25" s="25" t="s">
        <v>749</v>
      </c>
      <c r="C25" s="25" t="s">
        <v>396</v>
      </c>
      <c r="D25" s="25">
        <v>1975</v>
      </c>
      <c r="E25" s="25" t="s">
        <v>583</v>
      </c>
      <c r="F25" s="25" t="s">
        <v>1118</v>
      </c>
      <c r="G25" s="25" t="s">
        <v>541</v>
      </c>
      <c r="O25" s="16">
        <v>925</v>
      </c>
      <c r="P25" s="23">
        <v>2386.25</v>
      </c>
      <c r="U25" s="19">
        <f>SUM(H25:T25)/10</f>
        <v>331.125</v>
      </c>
      <c r="V25" s="16">
        <f>O5+P5</f>
        <v>60</v>
      </c>
      <c r="W25">
        <f>U25/V25</f>
        <v>5.5187499999999998</v>
      </c>
      <c r="X25">
        <f>W25*100</f>
        <v>551.875</v>
      </c>
      <c r="Y25">
        <v>551.875</v>
      </c>
    </row>
    <row r="26" spans="1:25" x14ac:dyDescent="0.25">
      <c r="A26">
        <v>21</v>
      </c>
      <c r="B26" s="25" t="s">
        <v>1329</v>
      </c>
      <c r="C26" s="25" t="s">
        <v>735</v>
      </c>
      <c r="D26" s="25">
        <v>1992</v>
      </c>
      <c r="E26" s="25" t="s">
        <v>72</v>
      </c>
      <c r="F26" s="25" t="s">
        <v>72</v>
      </c>
      <c r="P26" s="23">
        <v>2905</v>
      </c>
      <c r="Q26" s="16">
        <v>372</v>
      </c>
      <c r="U26" s="19">
        <f>SUM(H26:T26)/10</f>
        <v>327.7</v>
      </c>
      <c r="V26" s="16">
        <f>P5+Q5</f>
        <v>53.9</v>
      </c>
      <c r="W26">
        <f>U26/V26</f>
        <v>6.0797773654916512</v>
      </c>
      <c r="X26">
        <f>W26*100</f>
        <v>607.97773654916512</v>
      </c>
      <c r="Y26">
        <v>607.97773654916512</v>
      </c>
    </row>
    <row r="27" spans="1:25" x14ac:dyDescent="0.25">
      <c r="A27">
        <v>22</v>
      </c>
      <c r="B27" s="25" t="s">
        <v>745</v>
      </c>
      <c r="C27" s="25" t="s">
        <v>451</v>
      </c>
      <c r="D27" s="25">
        <v>1981</v>
      </c>
      <c r="E27" s="25" t="s">
        <v>133</v>
      </c>
      <c r="F27" s="25" t="s">
        <v>588</v>
      </c>
      <c r="G27" s="25" t="s">
        <v>484</v>
      </c>
      <c r="L27" s="16">
        <v>818.18181818181824</v>
      </c>
      <c r="M27" s="23">
        <v>785</v>
      </c>
      <c r="T27" s="16">
        <v>1668.3333333333333</v>
      </c>
      <c r="U27" s="19">
        <f>SUM(H27:T27)/10</f>
        <v>327.15151515151513</v>
      </c>
      <c r="V27" s="16">
        <f>L5+M5+T5</f>
        <v>62.300000000000004</v>
      </c>
      <c r="W27">
        <f>U27/V27</f>
        <v>5.2512281725764867</v>
      </c>
      <c r="X27">
        <f>W27*100</f>
        <v>525.12281725764865</v>
      </c>
      <c r="Y27">
        <v>525.12281725764865</v>
      </c>
    </row>
    <row r="28" spans="1:25" x14ac:dyDescent="0.25">
      <c r="A28">
        <v>23</v>
      </c>
      <c r="B28" s="25" t="s">
        <v>403</v>
      </c>
      <c r="C28" s="25" t="s">
        <v>404</v>
      </c>
      <c r="D28" s="25">
        <v>1983</v>
      </c>
      <c r="E28" s="25" t="s">
        <v>380</v>
      </c>
      <c r="F28" s="25" t="s">
        <v>1133</v>
      </c>
      <c r="G28" s="25" t="s">
        <v>405</v>
      </c>
      <c r="K28" s="16">
        <v>521.37931034482767</v>
      </c>
      <c r="Q28" s="16">
        <v>992</v>
      </c>
      <c r="S28" s="16">
        <v>1706.25</v>
      </c>
      <c r="U28" s="19">
        <f>SUM(H28:T28)/10</f>
        <v>321.96293103448278</v>
      </c>
      <c r="V28" s="16">
        <f>K5+Q5+S5</f>
        <v>40.6</v>
      </c>
      <c r="W28">
        <f>U28/V28</f>
        <v>7.9301214540512994</v>
      </c>
      <c r="X28">
        <f>W28*100</f>
        <v>793.0121454051299</v>
      </c>
      <c r="Y28">
        <v>793.0121454051299</v>
      </c>
    </row>
    <row r="29" spans="1:25" x14ac:dyDescent="0.25">
      <c r="A29">
        <v>24</v>
      </c>
      <c r="B29" s="25" t="s">
        <v>1328</v>
      </c>
      <c r="C29" s="25" t="s">
        <v>424</v>
      </c>
      <c r="D29" s="25">
        <v>1989</v>
      </c>
      <c r="E29" s="25" t="s">
        <v>2</v>
      </c>
      <c r="F29" s="25" t="s">
        <v>588</v>
      </c>
      <c r="P29" s="23">
        <v>3112.5</v>
      </c>
      <c r="U29" s="19">
        <f>SUM(H29:T29)/10</f>
        <v>311.25</v>
      </c>
      <c r="V29" s="16">
        <f>P5</f>
        <v>41.5</v>
      </c>
      <c r="W29">
        <f>U29/V29</f>
        <v>7.5</v>
      </c>
      <c r="X29">
        <f>W29*100</f>
        <v>750</v>
      </c>
      <c r="Y29">
        <v>750</v>
      </c>
    </row>
    <row r="30" spans="1:25" x14ac:dyDescent="0.25">
      <c r="A30">
        <v>25</v>
      </c>
      <c r="B30" s="25" t="s">
        <v>506</v>
      </c>
      <c r="C30" s="25" t="s">
        <v>507</v>
      </c>
      <c r="E30" s="25" t="s">
        <v>2</v>
      </c>
      <c r="F30" s="25" t="s">
        <v>588</v>
      </c>
      <c r="N30" s="16">
        <v>3109.0909090909095</v>
      </c>
      <c r="U30" s="19">
        <f>SUM(H30:T30)/10</f>
        <v>310.90909090909093</v>
      </c>
      <c r="V30" s="16">
        <f>N5</f>
        <v>34.200000000000003</v>
      </c>
      <c r="W30">
        <f>U30/V30</f>
        <v>9.0909090909090917</v>
      </c>
      <c r="X30">
        <f>W30*100</f>
        <v>909.09090909090912</v>
      </c>
      <c r="Y30">
        <v>909.09090909090912</v>
      </c>
    </row>
    <row r="31" spans="1:25" x14ac:dyDescent="0.25">
      <c r="A31">
        <v>26</v>
      </c>
      <c r="B31" s="25" t="s">
        <v>741</v>
      </c>
      <c r="C31" s="25" t="s">
        <v>413</v>
      </c>
      <c r="J31" s="16">
        <v>3090</v>
      </c>
      <c r="U31" s="19">
        <f>SUM(H31:T31)/10</f>
        <v>309</v>
      </c>
      <c r="V31" s="16">
        <f>J5</f>
        <v>30.900000000000002</v>
      </c>
      <c r="W31">
        <f>U31/V31</f>
        <v>10</v>
      </c>
      <c r="X31">
        <f>W31*100</f>
        <v>1000</v>
      </c>
      <c r="Y31">
        <v>1000</v>
      </c>
    </row>
    <row r="32" spans="1:25" x14ac:dyDescent="0.25">
      <c r="A32">
        <v>27</v>
      </c>
      <c r="B32" s="25" t="s">
        <v>423</v>
      </c>
      <c r="C32" s="25" t="s">
        <v>424</v>
      </c>
      <c r="D32" s="25">
        <v>1985</v>
      </c>
      <c r="E32" s="25" t="s">
        <v>380</v>
      </c>
      <c r="F32" s="25" t="s">
        <v>1133</v>
      </c>
      <c r="K32" s="16">
        <v>347.58620689655174</v>
      </c>
      <c r="P32" s="23">
        <v>2490</v>
      </c>
      <c r="Q32" s="16">
        <v>124</v>
      </c>
      <c r="U32" s="19">
        <f>SUM(H32:T32)/10</f>
        <v>296.15862068965515</v>
      </c>
      <c r="V32" s="16">
        <f>K5+P5+Q5</f>
        <v>61.1</v>
      </c>
      <c r="W32">
        <f>U32/V32</f>
        <v>4.8471132682431284</v>
      </c>
      <c r="X32">
        <f>W32*100</f>
        <v>484.71132682431283</v>
      </c>
      <c r="Y32">
        <v>484.71132682431283</v>
      </c>
    </row>
    <row r="33" spans="1:25" x14ac:dyDescent="0.25">
      <c r="A33">
        <v>28</v>
      </c>
      <c r="B33" s="25" t="s">
        <v>731</v>
      </c>
      <c r="C33" s="25" t="s">
        <v>401</v>
      </c>
      <c r="D33" s="25">
        <v>1988</v>
      </c>
      <c r="E33" s="25" t="s">
        <v>122</v>
      </c>
      <c r="F33" s="25" t="s">
        <v>595</v>
      </c>
      <c r="I33" s="16">
        <v>1328</v>
      </c>
      <c r="R33" s="16">
        <v>1511.3043478260872</v>
      </c>
      <c r="U33" s="19">
        <f>SUM(H33:T33)/10</f>
        <v>283.9304347826087</v>
      </c>
      <c r="V33" s="16">
        <f>I5+R5</f>
        <v>32.400000000000006</v>
      </c>
      <c r="W33">
        <f>U33/V33</f>
        <v>8.7632850241545874</v>
      </c>
      <c r="X33">
        <f>W33*100</f>
        <v>876.32850241545873</v>
      </c>
      <c r="Y33">
        <v>876.32850241545873</v>
      </c>
    </row>
    <row r="34" spans="1:25" x14ac:dyDescent="0.25">
      <c r="A34">
        <v>29</v>
      </c>
      <c r="B34" s="25" t="s">
        <v>420</v>
      </c>
      <c r="C34" s="25" t="s">
        <v>421</v>
      </c>
      <c r="D34" s="25">
        <v>1997</v>
      </c>
      <c r="E34" s="25" t="s">
        <v>40</v>
      </c>
      <c r="F34" s="25" t="s">
        <v>590</v>
      </c>
      <c r="G34" s="25" t="s">
        <v>57</v>
      </c>
      <c r="K34" s="16">
        <v>372.41379310344831</v>
      </c>
      <c r="Q34" s="16">
        <v>868</v>
      </c>
      <c r="S34" s="16">
        <v>1575</v>
      </c>
      <c r="U34" s="19">
        <f>SUM(H34:T34)/10</f>
        <v>281.54137931034484</v>
      </c>
      <c r="V34" s="16">
        <f>K5+Q5+S5</f>
        <v>40.6</v>
      </c>
      <c r="W34">
        <f>U34/V34</f>
        <v>6.9345167317818923</v>
      </c>
      <c r="X34">
        <f>W34*100</f>
        <v>693.45167317818925</v>
      </c>
      <c r="Y34">
        <v>693.45167317818925</v>
      </c>
    </row>
    <row r="35" spans="1:25" x14ac:dyDescent="0.25">
      <c r="A35">
        <v>30</v>
      </c>
      <c r="B35" s="25" t="s">
        <v>742</v>
      </c>
      <c r="C35" s="25" t="s">
        <v>721</v>
      </c>
      <c r="J35" s="16">
        <v>2575</v>
      </c>
      <c r="U35" s="19">
        <f>SUM(H35:T35)/10</f>
        <v>257.5</v>
      </c>
      <c r="V35" s="16">
        <f>J5</f>
        <v>30.900000000000002</v>
      </c>
      <c r="W35">
        <f>U35/V35</f>
        <v>8.3333333333333321</v>
      </c>
      <c r="X35">
        <f>W35*100</f>
        <v>833.33333333333326</v>
      </c>
      <c r="Y35">
        <v>833.33333333333326</v>
      </c>
    </row>
    <row r="36" spans="1:25" x14ac:dyDescent="0.25">
      <c r="A36">
        <v>31</v>
      </c>
      <c r="B36" s="25" t="s">
        <v>8</v>
      </c>
      <c r="C36" s="25" t="s">
        <v>430</v>
      </c>
      <c r="D36" s="25">
        <v>1990</v>
      </c>
      <c r="E36" s="25" t="s">
        <v>2</v>
      </c>
      <c r="F36" s="25" t="s">
        <v>588</v>
      </c>
      <c r="H36" s="16">
        <v>449.23076923076928</v>
      </c>
      <c r="K36" s="16">
        <v>273.10344827586209</v>
      </c>
      <c r="L36" s="16">
        <v>654.54545454545462</v>
      </c>
      <c r="P36" s="23">
        <v>1141.25</v>
      </c>
      <c r="U36" s="19">
        <f>SUM(H36:T36)/10</f>
        <v>251.81296720520859</v>
      </c>
      <c r="V36" s="16">
        <f>H5+K5+L5+P5</f>
        <v>81.3</v>
      </c>
      <c r="W36">
        <f>U36/V36</f>
        <v>3.0973304699287652</v>
      </c>
      <c r="X36">
        <f>W36*100</f>
        <v>309.7330469928765</v>
      </c>
      <c r="Y36">
        <v>309.7330469928765</v>
      </c>
    </row>
    <row r="37" spans="1:25" x14ac:dyDescent="0.25">
      <c r="A37">
        <v>32</v>
      </c>
      <c r="B37" s="25" t="s">
        <v>1325</v>
      </c>
      <c r="C37" s="25" t="s">
        <v>419</v>
      </c>
      <c r="D37" s="25">
        <v>1985</v>
      </c>
      <c r="E37" s="25" t="s">
        <v>380</v>
      </c>
      <c r="F37" s="25" t="s">
        <v>1133</v>
      </c>
      <c r="P37" s="23">
        <v>2282.5</v>
      </c>
      <c r="U37" s="19">
        <f>SUM(H37:T37)/10</f>
        <v>228.25</v>
      </c>
      <c r="V37" s="16">
        <f>P5</f>
        <v>41.5</v>
      </c>
      <c r="W37">
        <f>U37/V37</f>
        <v>5.5</v>
      </c>
      <c r="X37">
        <f>W37*100</f>
        <v>550</v>
      </c>
      <c r="Y37">
        <v>550</v>
      </c>
    </row>
    <row r="38" spans="1:25" x14ac:dyDescent="0.25">
      <c r="A38">
        <v>33</v>
      </c>
      <c r="B38" s="25" t="s">
        <v>1324</v>
      </c>
      <c r="C38" s="25" t="s">
        <v>729</v>
      </c>
      <c r="D38" s="25">
        <v>1987</v>
      </c>
      <c r="E38" s="25" t="s">
        <v>380</v>
      </c>
      <c r="F38" s="25" t="s">
        <v>1133</v>
      </c>
      <c r="P38" s="23">
        <v>2075</v>
      </c>
      <c r="U38" s="19">
        <f>SUM(H38:T38)/10</f>
        <v>207.5</v>
      </c>
      <c r="V38" s="16">
        <f>P5</f>
        <v>41.5</v>
      </c>
      <c r="W38">
        <f>U38/V38</f>
        <v>5</v>
      </c>
      <c r="X38">
        <f>W38*100</f>
        <v>500</v>
      </c>
      <c r="Y38">
        <v>500</v>
      </c>
    </row>
    <row r="39" spans="1:25" x14ac:dyDescent="0.25">
      <c r="A39">
        <v>34</v>
      </c>
      <c r="B39" s="25" t="s">
        <v>725</v>
      </c>
      <c r="C39" s="25" t="s">
        <v>722</v>
      </c>
      <c r="J39" s="16">
        <v>2060</v>
      </c>
      <c r="U39" s="19">
        <f>SUM(H39:T39)/10</f>
        <v>206</v>
      </c>
      <c r="V39" s="16">
        <f>J5</f>
        <v>30.900000000000002</v>
      </c>
      <c r="W39">
        <f>U39/V39</f>
        <v>6.6666666666666661</v>
      </c>
      <c r="X39">
        <f>W39*100</f>
        <v>666.66666666666663</v>
      </c>
      <c r="Y39">
        <v>666.66666666666663</v>
      </c>
    </row>
    <row r="40" spans="1:25" x14ac:dyDescent="0.25">
      <c r="A40">
        <v>35</v>
      </c>
      <c r="B40" s="25" t="s">
        <v>416</v>
      </c>
      <c r="C40" s="25" t="s">
        <v>401</v>
      </c>
      <c r="D40" s="25">
        <v>1981</v>
      </c>
      <c r="E40" s="25" t="s">
        <v>2</v>
      </c>
      <c r="F40" s="25" t="s">
        <v>588</v>
      </c>
      <c r="K40" s="16">
        <v>422.06896551724139</v>
      </c>
      <c r="P40" s="23">
        <v>1556.25</v>
      </c>
      <c r="U40" s="19">
        <f>SUM(H40:T40)/10</f>
        <v>197.83189655172413</v>
      </c>
      <c r="V40" s="16">
        <f>K5+P5</f>
        <v>48.7</v>
      </c>
      <c r="W40">
        <f>U40/V40</f>
        <v>4.0622566027048075</v>
      </c>
      <c r="X40">
        <f>W40*100</f>
        <v>406.22566027048077</v>
      </c>
      <c r="Y40">
        <v>406.22566027048077</v>
      </c>
    </row>
    <row r="41" spans="1:25" x14ac:dyDescent="0.25">
      <c r="A41">
        <v>36</v>
      </c>
      <c r="B41" s="25" t="s">
        <v>1493</v>
      </c>
      <c r="C41" s="25" t="s">
        <v>385</v>
      </c>
      <c r="D41" s="25">
        <v>1980</v>
      </c>
      <c r="F41" s="25" t="s">
        <v>1133</v>
      </c>
      <c r="G41" s="25" t="s">
        <v>1502</v>
      </c>
      <c r="S41" s="16">
        <v>1968.75</v>
      </c>
      <c r="U41" s="19">
        <f>SUM(H41:T41)/10</f>
        <v>196.875</v>
      </c>
      <c r="V41" s="16">
        <f>S5</f>
        <v>21</v>
      </c>
      <c r="W41">
        <f>U41/V41</f>
        <v>9.375</v>
      </c>
      <c r="X41">
        <f>W41*100</f>
        <v>937.5</v>
      </c>
      <c r="Y41">
        <v>937.5</v>
      </c>
    </row>
    <row r="42" spans="1:25" x14ac:dyDescent="0.25">
      <c r="A42">
        <v>37</v>
      </c>
      <c r="B42" s="25" t="s">
        <v>509</v>
      </c>
      <c r="C42" s="25" t="s">
        <v>510</v>
      </c>
      <c r="N42" s="16">
        <v>1865.4545454545457</v>
      </c>
      <c r="U42" s="19">
        <f>SUM(H42:T42)/10</f>
        <v>186.54545454545456</v>
      </c>
      <c r="V42" s="16">
        <f>N5</f>
        <v>34.200000000000003</v>
      </c>
      <c r="W42">
        <f>U42/V42</f>
        <v>5.4545454545454541</v>
      </c>
      <c r="X42">
        <f>W42*100</f>
        <v>545.45454545454538</v>
      </c>
      <c r="Y42">
        <v>545.45454545454538</v>
      </c>
    </row>
    <row r="43" spans="1:25" x14ac:dyDescent="0.25">
      <c r="A43">
        <v>38</v>
      </c>
      <c r="B43" s="25" t="s">
        <v>1488</v>
      </c>
      <c r="C43" s="25" t="s">
        <v>1489</v>
      </c>
      <c r="D43" s="25">
        <v>1986</v>
      </c>
      <c r="F43" s="25" t="s">
        <v>590</v>
      </c>
      <c r="G43" s="25" t="s">
        <v>140</v>
      </c>
      <c r="S43" s="16">
        <v>1837.5</v>
      </c>
      <c r="U43" s="19">
        <f>SUM(H43:T43)/10</f>
        <v>183.75</v>
      </c>
      <c r="V43" s="16">
        <f>S5</f>
        <v>21</v>
      </c>
      <c r="W43">
        <f>U43/V43</f>
        <v>8.75</v>
      </c>
      <c r="X43">
        <f>W43*100</f>
        <v>875</v>
      </c>
      <c r="Y43">
        <v>875</v>
      </c>
    </row>
    <row r="44" spans="1:25" x14ac:dyDescent="0.25">
      <c r="A44">
        <v>39</v>
      </c>
      <c r="B44" s="25" t="s">
        <v>428</v>
      </c>
      <c r="C44" s="25" t="s">
        <v>396</v>
      </c>
      <c r="D44" s="25">
        <v>1972</v>
      </c>
      <c r="E44" s="25" t="s">
        <v>2</v>
      </c>
      <c r="F44" s="25" t="s">
        <v>588</v>
      </c>
      <c r="G44" s="25" t="s">
        <v>83</v>
      </c>
      <c r="K44" s="16">
        <v>297.93103448275866</v>
      </c>
      <c r="N44" s="16">
        <v>1243.6363636363637</v>
      </c>
      <c r="Q44" s="16">
        <v>186</v>
      </c>
      <c r="U44" s="19">
        <f>SUM(H44:T44)/10</f>
        <v>172.75673981191224</v>
      </c>
      <c r="V44" s="16">
        <f>K5+N5+Q5</f>
        <v>53.800000000000004</v>
      </c>
      <c r="W44">
        <f>U44/V44</f>
        <v>3.2110918180652832</v>
      </c>
      <c r="X44">
        <f>W44*100</f>
        <v>321.10918180652834</v>
      </c>
      <c r="Y44">
        <v>321.10918180652834</v>
      </c>
    </row>
    <row r="45" spans="1:25" x14ac:dyDescent="0.25">
      <c r="A45">
        <v>40</v>
      </c>
      <c r="B45" s="25" t="s">
        <v>406</v>
      </c>
      <c r="C45" s="25" t="s">
        <v>401</v>
      </c>
      <c r="E45" s="25" t="s">
        <v>2</v>
      </c>
      <c r="F45" s="25" t="s">
        <v>588</v>
      </c>
      <c r="G45" s="25" t="s">
        <v>177</v>
      </c>
      <c r="K45" s="16">
        <v>496.55172413793099</v>
      </c>
      <c r="L45" s="16">
        <v>1227.2727272727275</v>
      </c>
      <c r="U45" s="19">
        <f>SUM(H45:T45)/10</f>
        <v>172.38244514106583</v>
      </c>
      <c r="V45" s="16">
        <f>K5+L5</f>
        <v>25.2</v>
      </c>
      <c r="W45">
        <f>U45/V45</f>
        <v>6.8405732198835647</v>
      </c>
      <c r="X45">
        <f>W45*100</f>
        <v>684.05732198835642</v>
      </c>
      <c r="Y45">
        <v>684.05732198835642</v>
      </c>
    </row>
    <row r="46" spans="1:25" x14ac:dyDescent="0.25">
      <c r="A46">
        <v>41</v>
      </c>
      <c r="B46" s="25" t="s">
        <v>744</v>
      </c>
      <c r="C46" s="25" t="s">
        <v>722</v>
      </c>
      <c r="E46" s="25" t="s">
        <v>66</v>
      </c>
      <c r="F46" s="25" t="s">
        <v>588</v>
      </c>
      <c r="G46" s="25" t="s">
        <v>238</v>
      </c>
      <c r="L46" s="16">
        <v>1718.1818181818182</v>
      </c>
      <c r="U46" s="19">
        <f>SUM(H46:T46)/10</f>
        <v>171.81818181818181</v>
      </c>
      <c r="V46" s="16">
        <f>L5</f>
        <v>18</v>
      </c>
      <c r="W46">
        <f>U46/V46</f>
        <v>9.545454545454545</v>
      </c>
      <c r="X46">
        <f>W46*100</f>
        <v>954.5454545454545</v>
      </c>
      <c r="Y46">
        <v>954.5454545454545</v>
      </c>
    </row>
    <row r="47" spans="1:25" x14ac:dyDescent="0.25">
      <c r="A47">
        <v>42</v>
      </c>
      <c r="B47" s="25" t="s">
        <v>726</v>
      </c>
      <c r="C47" s="25" t="s">
        <v>723</v>
      </c>
      <c r="E47" s="25" t="s">
        <v>122</v>
      </c>
      <c r="F47" s="25" t="s">
        <v>595</v>
      </c>
      <c r="I47" s="16">
        <v>1660.0000000000002</v>
      </c>
      <c r="U47" s="19">
        <f>SUM(H47:T47)/10</f>
        <v>166.00000000000003</v>
      </c>
      <c r="V47" s="16">
        <f>I5</f>
        <v>16.600000000000001</v>
      </c>
      <c r="W47">
        <f>U47/V47</f>
        <v>10</v>
      </c>
      <c r="X47">
        <f>W47*100</f>
        <v>1000</v>
      </c>
      <c r="Y47">
        <v>1000</v>
      </c>
    </row>
    <row r="48" spans="1:25" x14ac:dyDescent="0.25">
      <c r="A48">
        <v>43</v>
      </c>
      <c r="B48" s="25" t="s">
        <v>1322</v>
      </c>
      <c r="C48" s="25" t="s">
        <v>507</v>
      </c>
      <c r="D48" s="25">
        <v>1987</v>
      </c>
      <c r="E48" s="25" t="s">
        <v>2</v>
      </c>
      <c r="F48" s="25" t="s">
        <v>588</v>
      </c>
      <c r="P48" s="23">
        <v>1660</v>
      </c>
      <c r="U48" s="19">
        <f>SUM(H48:T48)/10</f>
        <v>166</v>
      </c>
      <c r="V48" s="16">
        <f>P5</f>
        <v>41.5</v>
      </c>
      <c r="W48">
        <f>U48/V48</f>
        <v>4</v>
      </c>
      <c r="X48">
        <f>W48*100</f>
        <v>400</v>
      </c>
      <c r="Y48">
        <v>400</v>
      </c>
    </row>
    <row r="49" spans="1:25" x14ac:dyDescent="0.25">
      <c r="A49">
        <v>44</v>
      </c>
      <c r="B49" s="25" t="s">
        <v>1321</v>
      </c>
      <c r="C49" s="25" t="s">
        <v>451</v>
      </c>
      <c r="D49" s="25">
        <v>1979</v>
      </c>
      <c r="E49" s="25" t="s">
        <v>122</v>
      </c>
      <c r="F49" s="25" t="s">
        <v>595</v>
      </c>
      <c r="R49" s="16">
        <v>1580</v>
      </c>
      <c r="U49" s="19">
        <f>SUM(H49:T49)/10</f>
        <v>158</v>
      </c>
      <c r="V49" s="16">
        <f>R5</f>
        <v>15.8</v>
      </c>
      <c r="W49">
        <f>U49/V49</f>
        <v>10</v>
      </c>
      <c r="X49">
        <f>W49*100</f>
        <v>1000</v>
      </c>
      <c r="Y49">
        <v>1000</v>
      </c>
    </row>
    <row r="50" spans="1:25" x14ac:dyDescent="0.25">
      <c r="A50">
        <v>45</v>
      </c>
      <c r="B50" s="25" t="s">
        <v>511</v>
      </c>
      <c r="C50" s="25" t="s">
        <v>507</v>
      </c>
      <c r="N50" s="16">
        <v>1554.545454545455</v>
      </c>
      <c r="U50" s="19">
        <f>SUM(H50:T50)/10</f>
        <v>155.4545454545455</v>
      </c>
      <c r="V50" s="16">
        <f>N5</f>
        <v>34.200000000000003</v>
      </c>
      <c r="W50">
        <f>U50/V50</f>
        <v>4.5454545454545459</v>
      </c>
      <c r="X50">
        <f>W50*100</f>
        <v>454.54545454545456</v>
      </c>
      <c r="Y50">
        <v>454.54545454545456</v>
      </c>
    </row>
    <row r="51" spans="1:25" x14ac:dyDescent="0.25">
      <c r="A51">
        <v>46</v>
      </c>
      <c r="B51" s="25" t="s">
        <v>746</v>
      </c>
      <c r="C51" s="25" t="s">
        <v>727</v>
      </c>
      <c r="J51" s="16">
        <v>1545</v>
      </c>
      <c r="U51" s="19">
        <f>SUM(H51:T51)/10</f>
        <v>154.5</v>
      </c>
      <c r="V51" s="16">
        <f>J5</f>
        <v>30.900000000000002</v>
      </c>
      <c r="W51">
        <f>U51/V51</f>
        <v>5</v>
      </c>
      <c r="X51">
        <f>W51*100</f>
        <v>500</v>
      </c>
      <c r="Y51">
        <v>500</v>
      </c>
    </row>
    <row r="52" spans="1:25" x14ac:dyDescent="0.25">
      <c r="A52">
        <v>47</v>
      </c>
      <c r="B52" s="25" t="s">
        <v>1320</v>
      </c>
      <c r="C52" s="25" t="s">
        <v>773</v>
      </c>
      <c r="D52" s="25">
        <v>1992</v>
      </c>
      <c r="E52" s="25" t="s">
        <v>1109</v>
      </c>
      <c r="F52" s="25" t="s">
        <v>588</v>
      </c>
      <c r="P52" s="23">
        <v>1452.5</v>
      </c>
      <c r="Q52" s="16">
        <v>62</v>
      </c>
      <c r="U52" s="19">
        <f>SUM(H52:T52)/10</f>
        <v>151.44999999999999</v>
      </c>
      <c r="V52" s="16">
        <f>P5+Q5</f>
        <v>53.9</v>
      </c>
      <c r="W52">
        <f>U52/V52</f>
        <v>2.8098330241187384</v>
      </c>
      <c r="X52">
        <f>W52*100</f>
        <v>280.98330241187386</v>
      </c>
      <c r="Y52">
        <v>280.98330241187386</v>
      </c>
    </row>
    <row r="53" spans="1:25" x14ac:dyDescent="0.25">
      <c r="A53">
        <v>48</v>
      </c>
      <c r="B53" s="25" t="s">
        <v>747</v>
      </c>
      <c r="C53" s="25" t="s">
        <v>730</v>
      </c>
      <c r="D53" s="25">
        <v>1993</v>
      </c>
      <c r="E53" s="25" t="s">
        <v>189</v>
      </c>
      <c r="F53" s="25" t="s">
        <v>1118</v>
      </c>
      <c r="H53" s="16">
        <v>1460</v>
      </c>
      <c r="U53" s="19">
        <f>SUM(H53:T53)/10</f>
        <v>146</v>
      </c>
      <c r="V53" s="16">
        <f>H5</f>
        <v>14.6</v>
      </c>
      <c r="W53">
        <f>U53/V53</f>
        <v>10</v>
      </c>
      <c r="X53">
        <f>W53*100</f>
        <v>1000</v>
      </c>
      <c r="Y53">
        <v>1000</v>
      </c>
    </row>
    <row r="54" spans="1:25" x14ac:dyDescent="0.25">
      <c r="A54">
        <v>49</v>
      </c>
      <c r="B54" s="25" t="s">
        <v>1496</v>
      </c>
      <c r="C54" s="25" t="s">
        <v>729</v>
      </c>
      <c r="D54" s="25">
        <v>1985</v>
      </c>
      <c r="F54" s="25" t="s">
        <v>1133</v>
      </c>
      <c r="G54" s="25" t="s">
        <v>1448</v>
      </c>
      <c r="S54" s="16">
        <v>1443.75</v>
      </c>
      <c r="U54" s="19">
        <f>SUM(H54:T54)/10</f>
        <v>144.375</v>
      </c>
      <c r="V54" s="16">
        <f>S5</f>
        <v>21</v>
      </c>
      <c r="W54">
        <f>U54/V54</f>
        <v>6.875</v>
      </c>
      <c r="X54">
        <f>W54*100</f>
        <v>687.5</v>
      </c>
      <c r="Y54">
        <v>687.5</v>
      </c>
    </row>
    <row r="55" spans="1:25" x14ac:dyDescent="0.25">
      <c r="A55">
        <v>50</v>
      </c>
      <c r="B55" s="25" t="s">
        <v>1319</v>
      </c>
      <c r="C55" s="25" t="s">
        <v>1285</v>
      </c>
      <c r="D55" s="25">
        <v>1973</v>
      </c>
      <c r="E55" s="25" t="s">
        <v>975</v>
      </c>
      <c r="F55" s="25" t="s">
        <v>595</v>
      </c>
      <c r="R55" s="16">
        <v>1442.608695652174</v>
      </c>
      <c r="U55" s="19">
        <f>SUM(H55:T55)/10</f>
        <v>144.2608695652174</v>
      </c>
      <c r="V55" s="16">
        <f>R5</f>
        <v>15.8</v>
      </c>
      <c r="W55">
        <f>U55/V55</f>
        <v>9.1304347826086953</v>
      </c>
      <c r="X55">
        <f>W55*100</f>
        <v>913.04347826086951</v>
      </c>
      <c r="Y55">
        <v>913.04347826086951</v>
      </c>
    </row>
    <row r="56" spans="1:25" x14ac:dyDescent="0.25">
      <c r="A56">
        <v>51</v>
      </c>
      <c r="B56" s="25" t="s">
        <v>443</v>
      </c>
      <c r="C56" s="25" t="s">
        <v>737</v>
      </c>
      <c r="D56" s="25">
        <v>1984</v>
      </c>
      <c r="E56" s="25" t="s">
        <v>133</v>
      </c>
      <c r="F56" s="25" t="s">
        <v>588</v>
      </c>
      <c r="T56" s="16">
        <v>1430</v>
      </c>
      <c r="U56" s="19">
        <f>SUM(H56:T56)/10</f>
        <v>143</v>
      </c>
      <c r="V56" s="16">
        <f>T5</f>
        <v>28.6</v>
      </c>
      <c r="W56">
        <f>U56/V56</f>
        <v>5</v>
      </c>
      <c r="X56">
        <f>W56*100</f>
        <v>500</v>
      </c>
      <c r="Y56">
        <v>500</v>
      </c>
    </row>
    <row r="57" spans="1:25" x14ac:dyDescent="0.25">
      <c r="A57">
        <v>52</v>
      </c>
      <c r="B57" s="25" t="s">
        <v>1318</v>
      </c>
      <c r="C57" s="25" t="s">
        <v>507</v>
      </c>
      <c r="D57" s="25">
        <v>1983</v>
      </c>
      <c r="E57" s="25" t="s">
        <v>122</v>
      </c>
      <c r="F57" s="25" t="s">
        <v>595</v>
      </c>
      <c r="R57" s="16">
        <v>1373.913043478261</v>
      </c>
      <c r="U57" s="19">
        <f>SUM(H57:T57)/10</f>
        <v>137.39130434782609</v>
      </c>
      <c r="V57" s="16">
        <f>R5</f>
        <v>15.8</v>
      </c>
      <c r="W57">
        <f>U57/V57</f>
        <v>8.695652173913043</v>
      </c>
      <c r="X57">
        <f>W57*100</f>
        <v>869.56521739130426</v>
      </c>
      <c r="Y57">
        <v>869.56521739130426</v>
      </c>
    </row>
    <row r="58" spans="1:25" x14ac:dyDescent="0.25">
      <c r="A58">
        <v>53</v>
      </c>
      <c r="B58" s="25" t="s">
        <v>1317</v>
      </c>
      <c r="C58" s="25" t="s">
        <v>419</v>
      </c>
      <c r="D58" s="25">
        <v>1983</v>
      </c>
      <c r="E58" s="25" t="s">
        <v>2</v>
      </c>
      <c r="F58" s="25" t="s">
        <v>588</v>
      </c>
      <c r="P58" s="23">
        <v>1348.75</v>
      </c>
      <c r="U58" s="19">
        <f>SUM(H58:T58)/10</f>
        <v>134.875</v>
      </c>
      <c r="V58" s="16">
        <f>P5</f>
        <v>41.5</v>
      </c>
      <c r="W58">
        <f>U58/V58</f>
        <v>3.25</v>
      </c>
      <c r="X58">
        <f>W58*100</f>
        <v>325</v>
      </c>
      <c r="Y58">
        <v>325</v>
      </c>
    </row>
    <row r="59" spans="1:25" x14ac:dyDescent="0.25">
      <c r="A59">
        <v>54</v>
      </c>
      <c r="B59" s="25" t="s">
        <v>1494</v>
      </c>
      <c r="C59" s="25" t="s">
        <v>1495</v>
      </c>
      <c r="D59" s="25">
        <v>1986</v>
      </c>
      <c r="E59" s="25" t="s">
        <v>380</v>
      </c>
      <c r="F59" s="25" t="s">
        <v>1133</v>
      </c>
      <c r="G59" s="25" t="s">
        <v>1443</v>
      </c>
      <c r="S59" s="16">
        <v>1312.5</v>
      </c>
      <c r="U59" s="19">
        <f>SUM(H59:T59)/10</f>
        <v>131.25</v>
      </c>
      <c r="V59" s="16">
        <f>S5</f>
        <v>21</v>
      </c>
      <c r="W59">
        <f>U59/V59</f>
        <v>6.25</v>
      </c>
      <c r="X59">
        <f>W59*100</f>
        <v>625</v>
      </c>
      <c r="Y59">
        <v>625</v>
      </c>
    </row>
    <row r="60" spans="1:25" x14ac:dyDescent="0.25">
      <c r="A60">
        <v>55</v>
      </c>
      <c r="B60" s="25" t="s">
        <v>81</v>
      </c>
      <c r="C60" s="25" t="s">
        <v>730</v>
      </c>
      <c r="D60" s="25">
        <v>1983</v>
      </c>
      <c r="E60" s="25" t="s">
        <v>2</v>
      </c>
      <c r="F60" s="25" t="s">
        <v>588</v>
      </c>
      <c r="P60" s="23">
        <v>830</v>
      </c>
      <c r="T60" s="16">
        <v>476.6666666666664</v>
      </c>
      <c r="U60" s="19">
        <f>SUM(H60:T60)/10</f>
        <v>130.66666666666666</v>
      </c>
      <c r="V60" s="16">
        <f>P5+T5</f>
        <v>70.099999999999994</v>
      </c>
      <c r="W60">
        <f>U60/V60</f>
        <v>1.864003804089396</v>
      </c>
      <c r="X60">
        <f>W60*100</f>
        <v>186.40038040893961</v>
      </c>
      <c r="Y60">
        <v>186.40038040893961</v>
      </c>
    </row>
    <row r="61" spans="1:25" x14ac:dyDescent="0.25">
      <c r="A61">
        <v>56</v>
      </c>
      <c r="B61" s="25" t="s">
        <v>1316</v>
      </c>
      <c r="C61" s="25" t="s">
        <v>724</v>
      </c>
      <c r="D61" s="25">
        <v>1973</v>
      </c>
      <c r="E61" s="25" t="s">
        <v>122</v>
      </c>
      <c r="F61" s="25" t="s">
        <v>595</v>
      </c>
      <c r="R61" s="16">
        <v>1305.2173913043478</v>
      </c>
      <c r="U61" s="19">
        <f>SUM(H61:T61)/10</f>
        <v>130.52173913043478</v>
      </c>
      <c r="V61" s="16">
        <f>R5</f>
        <v>15.8</v>
      </c>
      <c r="W61">
        <f>U61/V61</f>
        <v>8.2608695652173907</v>
      </c>
      <c r="X61">
        <f>W61*100</f>
        <v>826.08695652173901</v>
      </c>
      <c r="Y61">
        <v>826.08695652173901</v>
      </c>
    </row>
    <row r="62" spans="1:25" x14ac:dyDescent="0.25">
      <c r="A62">
        <v>57</v>
      </c>
      <c r="B62" s="25" t="s">
        <v>453</v>
      </c>
      <c r="C62" s="25" t="s">
        <v>1286</v>
      </c>
      <c r="D62" s="25">
        <v>1990</v>
      </c>
      <c r="E62" s="25" t="s">
        <v>380</v>
      </c>
      <c r="F62" s="25" t="s">
        <v>1133</v>
      </c>
      <c r="P62" s="23">
        <v>1245</v>
      </c>
      <c r="U62" s="19">
        <f>SUM(H62:T62)/10</f>
        <v>124.5</v>
      </c>
      <c r="V62" s="16">
        <f>P5</f>
        <v>41.5</v>
      </c>
      <c r="W62">
        <f>U62/V62</f>
        <v>3</v>
      </c>
      <c r="X62">
        <f>W62*100</f>
        <v>300</v>
      </c>
      <c r="Y62">
        <v>300</v>
      </c>
    </row>
    <row r="63" spans="1:25" x14ac:dyDescent="0.25">
      <c r="A63">
        <v>58</v>
      </c>
      <c r="B63" s="25" t="s">
        <v>1315</v>
      </c>
      <c r="C63" s="25" t="s">
        <v>413</v>
      </c>
      <c r="D63" s="25">
        <v>1989</v>
      </c>
      <c r="E63" s="25" t="s">
        <v>380</v>
      </c>
      <c r="F63" s="25" t="s">
        <v>1133</v>
      </c>
      <c r="Q63" s="16">
        <v>1240</v>
      </c>
      <c r="U63" s="19">
        <f>SUM(H63:T63)/10</f>
        <v>124</v>
      </c>
      <c r="V63" s="16">
        <f>Q5</f>
        <v>12.4</v>
      </c>
      <c r="W63">
        <f>U63/V63</f>
        <v>10</v>
      </c>
      <c r="X63">
        <f>W63*100</f>
        <v>1000</v>
      </c>
      <c r="Y63">
        <v>1000</v>
      </c>
    </row>
    <row r="64" spans="1:25" x14ac:dyDescent="0.25">
      <c r="A64">
        <v>59</v>
      </c>
      <c r="B64" s="25" t="s">
        <v>1314</v>
      </c>
      <c r="C64" s="25" t="s">
        <v>421</v>
      </c>
      <c r="D64" s="25">
        <v>1985</v>
      </c>
      <c r="E64" s="25" t="s">
        <v>122</v>
      </c>
      <c r="F64" s="25" t="s">
        <v>595</v>
      </c>
      <c r="R64" s="16">
        <v>1236.5217391304348</v>
      </c>
      <c r="U64" s="19">
        <f>SUM(H64:T64)/10</f>
        <v>123.65217391304347</v>
      </c>
      <c r="V64" s="16">
        <f>R5</f>
        <v>15.8</v>
      </c>
      <c r="W64">
        <f>U64/V64</f>
        <v>7.8260869565217384</v>
      </c>
      <c r="X64">
        <f>W64*100</f>
        <v>782.60869565217388</v>
      </c>
      <c r="Y64">
        <v>782.60869565217388</v>
      </c>
    </row>
    <row r="65" spans="1:25" x14ac:dyDescent="0.25">
      <c r="A65">
        <v>60</v>
      </c>
      <c r="B65" s="25" t="s">
        <v>343</v>
      </c>
      <c r="C65" s="25" t="s">
        <v>451</v>
      </c>
      <c r="D65" s="25">
        <v>1988</v>
      </c>
      <c r="E65" s="25" t="s">
        <v>189</v>
      </c>
      <c r="F65" s="25" t="s">
        <v>1118</v>
      </c>
      <c r="H65" s="16">
        <v>1235.3846153846152</v>
      </c>
      <c r="U65" s="19">
        <f>SUM(H65:T65)/10</f>
        <v>123.53846153846152</v>
      </c>
      <c r="V65" s="16">
        <f>H5</f>
        <v>14.6</v>
      </c>
      <c r="W65">
        <f>U65/V65</f>
        <v>8.4615384615384599</v>
      </c>
      <c r="X65">
        <f>W65*100</f>
        <v>846.15384615384596</v>
      </c>
      <c r="Y65">
        <v>846.15384615384596</v>
      </c>
    </row>
    <row r="66" spans="1:25" x14ac:dyDescent="0.25">
      <c r="A66">
        <v>61</v>
      </c>
      <c r="B66" s="25" t="s">
        <v>517</v>
      </c>
      <c r="C66" s="25" t="s">
        <v>424</v>
      </c>
      <c r="D66" s="25">
        <v>1995</v>
      </c>
      <c r="E66" s="25" t="s">
        <v>2</v>
      </c>
      <c r="F66" s="25" t="s">
        <v>588</v>
      </c>
      <c r="T66" s="16">
        <v>1191.6666666666667</v>
      </c>
      <c r="U66" s="19">
        <f>SUM(H66:T66)/10</f>
        <v>119.16666666666667</v>
      </c>
      <c r="V66" s="16">
        <f>T5</f>
        <v>28.6</v>
      </c>
      <c r="W66">
        <f>U66/V66</f>
        <v>4.166666666666667</v>
      </c>
      <c r="X66">
        <f>W66*100</f>
        <v>416.66666666666669</v>
      </c>
      <c r="Y66">
        <v>416.66666666666669</v>
      </c>
    </row>
    <row r="67" spans="1:25" x14ac:dyDescent="0.25">
      <c r="A67">
        <v>62</v>
      </c>
      <c r="B67" s="25" t="s">
        <v>1313</v>
      </c>
      <c r="C67" s="25" t="s">
        <v>454</v>
      </c>
      <c r="D67" s="25">
        <v>1990</v>
      </c>
      <c r="E67" s="25" t="s">
        <v>122</v>
      </c>
      <c r="F67" s="25" t="s">
        <v>595</v>
      </c>
      <c r="R67" s="16">
        <v>1167.826086956522</v>
      </c>
      <c r="U67" s="19">
        <f>SUM(H67:T67)/10</f>
        <v>116.7826086956522</v>
      </c>
      <c r="V67" s="16">
        <f>R5</f>
        <v>15.8</v>
      </c>
      <c r="W67">
        <f>U67/V67</f>
        <v>7.3913043478260887</v>
      </c>
      <c r="X67">
        <f>W67*100</f>
        <v>739.13043478260886</v>
      </c>
      <c r="Y67">
        <v>739.13043478260886</v>
      </c>
    </row>
    <row r="68" spans="1:25" x14ac:dyDescent="0.25">
      <c r="A68">
        <v>63</v>
      </c>
      <c r="B68" s="25" t="s">
        <v>400</v>
      </c>
      <c r="C68" s="25" t="s">
        <v>401</v>
      </c>
      <c r="D68" s="25">
        <v>1992</v>
      </c>
      <c r="E68" s="25" t="s">
        <v>2</v>
      </c>
      <c r="F68" s="25" t="s">
        <v>588</v>
      </c>
      <c r="G68" s="25" t="s">
        <v>37</v>
      </c>
      <c r="K68" s="16">
        <v>546.20689655172418</v>
      </c>
      <c r="Q68" s="16">
        <v>557.99999999999989</v>
      </c>
      <c r="U68" s="19">
        <f>SUM(H68:T68)/10</f>
        <v>110.42068965517242</v>
      </c>
      <c r="V68" s="16">
        <f>K5+Q5</f>
        <v>19.600000000000001</v>
      </c>
      <c r="W68">
        <f>U68/V68</f>
        <v>5.633708655876144</v>
      </c>
      <c r="X68">
        <f>W68*100</f>
        <v>563.37086558761439</v>
      </c>
      <c r="Y68">
        <v>563.37086558761439</v>
      </c>
    </row>
    <row r="69" spans="1:25" x14ac:dyDescent="0.25">
      <c r="A69">
        <v>64</v>
      </c>
      <c r="B69" s="25" t="s">
        <v>1312</v>
      </c>
      <c r="C69" s="25" t="s">
        <v>391</v>
      </c>
      <c r="D69" s="25">
        <v>2003</v>
      </c>
      <c r="E69" s="25" t="s">
        <v>990</v>
      </c>
      <c r="F69" s="25" t="s">
        <v>595</v>
      </c>
      <c r="R69" s="16">
        <v>1099.1304347826087</v>
      </c>
      <c r="U69" s="19">
        <f>SUM(H69:T69)/10</f>
        <v>109.91304347826087</v>
      </c>
      <c r="V69" s="16">
        <f>R5</f>
        <v>15.8</v>
      </c>
      <c r="W69">
        <f>U69/V69</f>
        <v>6.9565217391304346</v>
      </c>
      <c r="X69">
        <f>W69*100</f>
        <v>695.6521739130435</v>
      </c>
      <c r="Y69">
        <v>695.6521739130435</v>
      </c>
    </row>
    <row r="70" spans="1:25" x14ac:dyDescent="0.25">
      <c r="A70">
        <v>65</v>
      </c>
      <c r="B70" s="25" t="s">
        <v>748</v>
      </c>
      <c r="C70" s="25" t="s">
        <v>454</v>
      </c>
      <c r="E70" s="25" t="s">
        <v>40</v>
      </c>
      <c r="F70" s="25" t="s">
        <v>590</v>
      </c>
      <c r="G70" s="25" t="s">
        <v>57</v>
      </c>
      <c r="L70" s="16">
        <v>1063.6363636363635</v>
      </c>
      <c r="U70" s="19">
        <f>SUM(H70:T70)/10</f>
        <v>106.36363636363635</v>
      </c>
      <c r="V70" s="16">
        <f>L5</f>
        <v>18</v>
      </c>
      <c r="W70">
        <f>U70/V70</f>
        <v>5.9090909090909083</v>
      </c>
      <c r="X70">
        <f>W70*100</f>
        <v>590.90909090909088</v>
      </c>
      <c r="Y70">
        <v>590.90909090909088</v>
      </c>
    </row>
    <row r="71" spans="1:25" x14ac:dyDescent="0.25">
      <c r="A71">
        <v>66</v>
      </c>
      <c r="B71" s="25" t="s">
        <v>1486</v>
      </c>
      <c r="C71" s="25" t="s">
        <v>510</v>
      </c>
      <c r="D71" s="25">
        <v>1982</v>
      </c>
      <c r="E71" s="25" t="s">
        <v>40</v>
      </c>
      <c r="F71" s="25" t="s">
        <v>590</v>
      </c>
      <c r="G71" s="25" t="s">
        <v>140</v>
      </c>
      <c r="S71" s="16">
        <v>1050</v>
      </c>
      <c r="U71" s="19">
        <f>SUM(H71:T71)/10</f>
        <v>105</v>
      </c>
    </row>
    <row r="72" spans="1:25" x14ac:dyDescent="0.25">
      <c r="A72">
        <v>67</v>
      </c>
      <c r="B72" s="25" t="s">
        <v>453</v>
      </c>
      <c r="C72" s="25" t="s">
        <v>378</v>
      </c>
      <c r="D72" s="25">
        <v>1976</v>
      </c>
      <c r="E72" s="25" t="s">
        <v>1289</v>
      </c>
      <c r="F72" s="25" t="s">
        <v>1133</v>
      </c>
      <c r="P72" s="23">
        <v>1037.5</v>
      </c>
      <c r="U72" s="19">
        <f>SUM(H72:T72)/10</f>
        <v>103.75</v>
      </c>
    </row>
    <row r="73" spans="1:25" x14ac:dyDescent="0.25">
      <c r="A73">
        <v>68</v>
      </c>
      <c r="B73" s="25" t="s">
        <v>1311</v>
      </c>
      <c r="C73" s="25" t="s">
        <v>722</v>
      </c>
      <c r="D73" s="25">
        <v>1985</v>
      </c>
      <c r="E73" s="25" t="s">
        <v>122</v>
      </c>
      <c r="F73" s="25" t="s">
        <v>595</v>
      </c>
      <c r="R73" s="16">
        <v>1030.4347826086957</v>
      </c>
      <c r="U73" s="19">
        <f>SUM(H73:T73)/10</f>
        <v>103.04347826086958</v>
      </c>
    </row>
    <row r="74" spans="1:25" x14ac:dyDescent="0.25">
      <c r="A74">
        <v>69</v>
      </c>
      <c r="B74" s="25" t="s">
        <v>732</v>
      </c>
      <c r="C74" s="25" t="s">
        <v>728</v>
      </c>
      <c r="J74" s="16">
        <v>1030.0000000000002</v>
      </c>
      <c r="U74" s="19">
        <f>SUM(H74:T74)/10</f>
        <v>103.00000000000003</v>
      </c>
    </row>
    <row r="75" spans="1:25" x14ac:dyDescent="0.25">
      <c r="A75">
        <v>70</v>
      </c>
      <c r="B75" s="25" t="s">
        <v>733</v>
      </c>
      <c r="C75" s="25" t="s">
        <v>729</v>
      </c>
      <c r="E75" s="25" t="s">
        <v>122</v>
      </c>
      <c r="F75" s="25" t="s">
        <v>595</v>
      </c>
      <c r="I75" s="16">
        <v>996.00000000000011</v>
      </c>
      <c r="U75" s="19">
        <f>SUM(H75:T75)/10</f>
        <v>99.600000000000009</v>
      </c>
    </row>
    <row r="76" spans="1:25" x14ac:dyDescent="0.25">
      <c r="A76">
        <v>71</v>
      </c>
      <c r="B76" s="25" t="s">
        <v>1310</v>
      </c>
      <c r="C76" s="25" t="s">
        <v>1287</v>
      </c>
      <c r="D76" s="25">
        <v>1987</v>
      </c>
      <c r="E76" s="25" t="s">
        <v>122</v>
      </c>
      <c r="F76" s="25" t="s">
        <v>595</v>
      </c>
      <c r="R76" s="16">
        <v>961.73913043478262</v>
      </c>
      <c r="U76" s="19">
        <f>SUM(H76:T76)/10</f>
        <v>96.173913043478265</v>
      </c>
    </row>
    <row r="77" spans="1:25" x14ac:dyDescent="0.25">
      <c r="A77">
        <v>72</v>
      </c>
      <c r="B77" s="25" t="s">
        <v>1492</v>
      </c>
      <c r="C77" s="25" t="s">
        <v>727</v>
      </c>
      <c r="D77" s="25">
        <v>1991</v>
      </c>
      <c r="E77" s="25" t="s">
        <v>2</v>
      </c>
      <c r="T77" s="16">
        <v>953.3333333333336</v>
      </c>
      <c r="U77" s="19">
        <f>SUM(H77:T77)/10</f>
        <v>95.333333333333357</v>
      </c>
    </row>
    <row r="78" spans="1:25" x14ac:dyDescent="0.25">
      <c r="A78">
        <v>73</v>
      </c>
      <c r="B78" s="25" t="s">
        <v>1309</v>
      </c>
      <c r="C78" s="25" t="s">
        <v>722</v>
      </c>
      <c r="D78" s="25">
        <v>1983</v>
      </c>
      <c r="E78" s="25" t="s">
        <v>380</v>
      </c>
      <c r="F78" s="25" t="s">
        <v>1133</v>
      </c>
      <c r="P78" s="23">
        <v>933.75</v>
      </c>
      <c r="U78" s="19">
        <f>SUM(H78:T78)/10</f>
        <v>93.375</v>
      </c>
    </row>
    <row r="79" spans="1:25" x14ac:dyDescent="0.25">
      <c r="A79">
        <v>74</v>
      </c>
      <c r="B79" s="25" t="s">
        <v>750</v>
      </c>
      <c r="C79" s="25" t="s">
        <v>734</v>
      </c>
      <c r="E79" s="25" t="s">
        <v>66</v>
      </c>
      <c r="F79" s="25" t="s">
        <v>588</v>
      </c>
      <c r="G79" s="25" t="s">
        <v>238</v>
      </c>
      <c r="L79" s="16">
        <v>900</v>
      </c>
      <c r="U79" s="19">
        <f>SUM(H79:T79)/10</f>
        <v>90</v>
      </c>
    </row>
    <row r="80" spans="1:25" x14ac:dyDescent="0.25">
      <c r="A80">
        <v>75</v>
      </c>
      <c r="B80" s="25" t="s">
        <v>1308</v>
      </c>
      <c r="C80" s="25" t="s">
        <v>396</v>
      </c>
      <c r="D80" s="25">
        <v>1990</v>
      </c>
      <c r="E80" s="25" t="s">
        <v>122</v>
      </c>
      <c r="F80" s="25" t="s">
        <v>595</v>
      </c>
      <c r="R80" s="16">
        <v>893.04347826086962</v>
      </c>
      <c r="U80" s="19">
        <f>SUM(H80:T80)/10</f>
        <v>89.304347826086968</v>
      </c>
    </row>
    <row r="81" spans="1:21" x14ac:dyDescent="0.25">
      <c r="A81">
        <v>76</v>
      </c>
      <c r="B81" s="25" t="s">
        <v>1307</v>
      </c>
      <c r="C81" s="25" t="s">
        <v>729</v>
      </c>
      <c r="D81" s="25">
        <v>1986</v>
      </c>
      <c r="E81" s="25" t="s">
        <v>992</v>
      </c>
      <c r="F81" s="25" t="s">
        <v>595</v>
      </c>
      <c r="R81" s="16">
        <v>824.3478260869565</v>
      </c>
      <c r="U81" s="19">
        <f>SUM(H81:T81)/10</f>
        <v>82.434782608695656</v>
      </c>
    </row>
    <row r="82" spans="1:21" x14ac:dyDescent="0.25">
      <c r="A82">
        <v>77</v>
      </c>
      <c r="B82" s="25" t="s">
        <v>1490</v>
      </c>
      <c r="C82" s="25" t="s">
        <v>401</v>
      </c>
      <c r="D82" s="25">
        <v>1981</v>
      </c>
      <c r="E82" s="25" t="s">
        <v>40</v>
      </c>
      <c r="F82" s="25" t="s">
        <v>590</v>
      </c>
      <c r="G82" s="25" t="s">
        <v>140</v>
      </c>
      <c r="S82" s="16">
        <v>787.5</v>
      </c>
      <c r="U82" s="19">
        <f>SUM(H82:T82)/10</f>
        <v>78.75</v>
      </c>
    </row>
    <row r="83" spans="1:21" x14ac:dyDescent="0.25">
      <c r="A83">
        <v>78</v>
      </c>
      <c r="B83" s="25" t="s">
        <v>751</v>
      </c>
      <c r="C83" s="25" t="s">
        <v>729</v>
      </c>
      <c r="D83" s="25">
        <v>1991</v>
      </c>
      <c r="E83" s="25" t="s">
        <v>189</v>
      </c>
      <c r="F83" s="25" t="s">
        <v>1118</v>
      </c>
      <c r="H83" s="16">
        <v>786.15384615384619</v>
      </c>
      <c r="U83" s="19">
        <f>SUM(H83:T83)/10</f>
        <v>78.615384615384613</v>
      </c>
    </row>
    <row r="84" spans="1:21" x14ac:dyDescent="0.25">
      <c r="A84">
        <v>79</v>
      </c>
      <c r="B84" s="25" t="s">
        <v>453</v>
      </c>
      <c r="C84" s="25" t="s">
        <v>515</v>
      </c>
      <c r="D84" s="25">
        <v>1979</v>
      </c>
      <c r="E84" s="25" t="s">
        <v>66</v>
      </c>
      <c r="F84" s="25" t="s">
        <v>588</v>
      </c>
      <c r="G84" s="25" t="s">
        <v>196</v>
      </c>
      <c r="L84" s="16">
        <v>245.45454545454552</v>
      </c>
      <c r="P84" s="23">
        <v>518.75</v>
      </c>
      <c r="U84" s="19">
        <f>SUM(H84:T84)/10</f>
        <v>76.420454545454547</v>
      </c>
    </row>
    <row r="85" spans="1:21" x14ac:dyDescent="0.25">
      <c r="A85">
        <v>80</v>
      </c>
      <c r="B85" s="25" t="s">
        <v>1306</v>
      </c>
      <c r="C85" s="25" t="s">
        <v>734</v>
      </c>
      <c r="D85" s="25">
        <v>2002</v>
      </c>
      <c r="E85" s="25" t="s">
        <v>122</v>
      </c>
      <c r="F85" s="25" t="s">
        <v>595</v>
      </c>
      <c r="R85" s="16">
        <v>755.65217391304361</v>
      </c>
      <c r="U85" s="19">
        <f>SUM(H85:T85)/10</f>
        <v>75.565217391304358</v>
      </c>
    </row>
    <row r="86" spans="1:21" x14ac:dyDescent="0.25">
      <c r="A86">
        <v>81</v>
      </c>
      <c r="B86" s="25" t="s">
        <v>1305</v>
      </c>
      <c r="C86" s="25" t="s">
        <v>419</v>
      </c>
      <c r="D86" s="25">
        <v>1977</v>
      </c>
      <c r="E86" s="25" t="s">
        <v>40</v>
      </c>
      <c r="F86" s="25" t="s">
        <v>590</v>
      </c>
      <c r="P86" s="23">
        <v>726.25</v>
      </c>
      <c r="U86" s="19">
        <f>SUM(H86:T86)/10</f>
        <v>72.625</v>
      </c>
    </row>
    <row r="87" spans="1:21" x14ac:dyDescent="0.25">
      <c r="A87">
        <v>82</v>
      </c>
      <c r="B87" s="25" t="s">
        <v>1498</v>
      </c>
      <c r="C87" s="25" t="s">
        <v>451</v>
      </c>
      <c r="D87" s="25">
        <v>1982</v>
      </c>
      <c r="E87" s="25" t="s">
        <v>2</v>
      </c>
      <c r="T87" s="16">
        <v>715</v>
      </c>
      <c r="U87" s="19">
        <f>SUM(H87:T87)/10</f>
        <v>71.5</v>
      </c>
    </row>
    <row r="88" spans="1:21" x14ac:dyDescent="0.25">
      <c r="A88">
        <v>83</v>
      </c>
      <c r="B88" s="25" t="s">
        <v>1304</v>
      </c>
      <c r="C88" s="25" t="s">
        <v>419</v>
      </c>
      <c r="D88" s="25">
        <v>1985</v>
      </c>
      <c r="E88" s="25" t="s">
        <v>122</v>
      </c>
      <c r="F88" s="25" t="s">
        <v>595</v>
      </c>
      <c r="R88" s="16">
        <v>686.95652173913049</v>
      </c>
      <c r="U88" s="19">
        <f>SUM(H88:T88)/10</f>
        <v>68.695652173913047</v>
      </c>
    </row>
    <row r="89" spans="1:21" x14ac:dyDescent="0.25">
      <c r="A89">
        <v>84</v>
      </c>
      <c r="B89" s="25" t="s">
        <v>752</v>
      </c>
      <c r="C89" s="25" t="s">
        <v>735</v>
      </c>
      <c r="D89" s="25">
        <v>1992</v>
      </c>
      <c r="E89" s="25" t="s">
        <v>182</v>
      </c>
      <c r="F89" s="25" t="s">
        <v>1118</v>
      </c>
      <c r="H89" s="16">
        <v>673.84615384615381</v>
      </c>
      <c r="U89" s="19">
        <f>SUM(H89:T89)/10</f>
        <v>67.384615384615387</v>
      </c>
    </row>
    <row r="90" spans="1:21" x14ac:dyDescent="0.25">
      <c r="A90">
        <v>85</v>
      </c>
      <c r="B90" s="25" t="s">
        <v>441</v>
      </c>
      <c r="C90" s="25" t="s">
        <v>442</v>
      </c>
      <c r="E90" s="25" t="s">
        <v>40</v>
      </c>
      <c r="F90" s="25" t="s">
        <v>590</v>
      </c>
      <c r="G90" s="25" t="s">
        <v>57</v>
      </c>
      <c r="K90" s="16">
        <v>173.7931034482759</v>
      </c>
      <c r="L90" s="16">
        <v>490.90909090909076</v>
      </c>
      <c r="U90" s="19">
        <f>SUM(H90:T90)/10</f>
        <v>66.470219435736666</v>
      </c>
    </row>
    <row r="91" spans="1:21" x14ac:dyDescent="0.25">
      <c r="A91">
        <v>86</v>
      </c>
      <c r="B91" s="25" t="s">
        <v>753</v>
      </c>
      <c r="C91" s="25" t="s">
        <v>736</v>
      </c>
      <c r="E91" s="25" t="s">
        <v>122</v>
      </c>
      <c r="F91" s="25" t="s">
        <v>595</v>
      </c>
      <c r="I91" s="16">
        <v>664</v>
      </c>
      <c r="U91" s="19">
        <f>SUM(H91:T91)/10</f>
        <v>66.400000000000006</v>
      </c>
    </row>
    <row r="92" spans="1:21" x14ac:dyDescent="0.25">
      <c r="A92">
        <v>87</v>
      </c>
      <c r="B92" s="25" t="s">
        <v>1501</v>
      </c>
      <c r="C92" s="25" t="s">
        <v>419</v>
      </c>
      <c r="D92" s="25">
        <v>1989</v>
      </c>
      <c r="E92" s="25" t="s">
        <v>40</v>
      </c>
      <c r="F92" s="25" t="s">
        <v>590</v>
      </c>
      <c r="G92" s="25" t="s">
        <v>140</v>
      </c>
      <c r="S92" s="16">
        <v>656.25</v>
      </c>
      <c r="U92" s="19">
        <f>SUM(H92:T92)/10</f>
        <v>65.625</v>
      </c>
    </row>
    <row r="93" spans="1:21" x14ac:dyDescent="0.25">
      <c r="A93">
        <v>88</v>
      </c>
      <c r="B93" s="25" t="s">
        <v>1303</v>
      </c>
      <c r="C93" s="25" t="s">
        <v>740</v>
      </c>
      <c r="D93" s="25">
        <v>1988</v>
      </c>
      <c r="E93" s="25" t="s">
        <v>2</v>
      </c>
      <c r="F93" s="25" t="s">
        <v>588</v>
      </c>
      <c r="P93" s="23">
        <v>622.5</v>
      </c>
      <c r="U93" s="19">
        <f>SUM(H93:T93)/10</f>
        <v>62.25</v>
      </c>
    </row>
    <row r="94" spans="1:21" x14ac:dyDescent="0.25">
      <c r="A94">
        <v>89</v>
      </c>
      <c r="B94" s="25" t="s">
        <v>514</v>
      </c>
      <c r="C94" s="25" t="s">
        <v>515</v>
      </c>
      <c r="N94" s="16">
        <v>621.81818181818153</v>
      </c>
      <c r="U94" s="19">
        <f>SUM(H94:T94)/10</f>
        <v>62.181818181818151</v>
      </c>
    </row>
    <row r="95" spans="1:21" x14ac:dyDescent="0.25">
      <c r="A95">
        <v>90</v>
      </c>
      <c r="B95" s="25" t="s">
        <v>1302</v>
      </c>
      <c r="C95" s="25" t="s">
        <v>729</v>
      </c>
      <c r="D95" s="25">
        <v>1991</v>
      </c>
      <c r="E95" s="25" t="s">
        <v>122</v>
      </c>
      <c r="F95" s="25" t="s">
        <v>595</v>
      </c>
      <c r="R95" s="16">
        <v>618.26086956521726</v>
      </c>
      <c r="U95" s="19">
        <f>SUM(H95:T95)/10</f>
        <v>61.826086956521728</v>
      </c>
    </row>
    <row r="96" spans="1:21" x14ac:dyDescent="0.25">
      <c r="A96">
        <v>91</v>
      </c>
      <c r="B96" s="25" t="s">
        <v>754</v>
      </c>
      <c r="C96" s="25" t="s">
        <v>451</v>
      </c>
      <c r="G96" s="25" t="s">
        <v>542</v>
      </c>
      <c r="O96" s="16">
        <v>616.66666666666686</v>
      </c>
      <c r="U96" s="19">
        <f>SUM(H96:T96)/10</f>
        <v>61.666666666666686</v>
      </c>
    </row>
    <row r="97" spans="1:21" x14ac:dyDescent="0.25">
      <c r="A97">
        <v>92</v>
      </c>
      <c r="B97" s="25" t="s">
        <v>755</v>
      </c>
      <c r="C97" s="25" t="s">
        <v>737</v>
      </c>
      <c r="E97" s="25" t="s">
        <v>255</v>
      </c>
      <c r="F97" s="25" t="s">
        <v>588</v>
      </c>
      <c r="G97" s="25" t="s">
        <v>151</v>
      </c>
      <c r="L97" s="16">
        <v>572.72727272727286</v>
      </c>
      <c r="U97" s="19">
        <f>SUM(H97:T97)/10</f>
        <v>57.272727272727288</v>
      </c>
    </row>
    <row r="98" spans="1:21" x14ac:dyDescent="0.25">
      <c r="A98">
        <v>93</v>
      </c>
      <c r="B98" s="25" t="s">
        <v>756</v>
      </c>
      <c r="C98" s="25" t="s">
        <v>413</v>
      </c>
      <c r="D98" s="25">
        <v>1983</v>
      </c>
      <c r="E98" s="25" t="s">
        <v>583</v>
      </c>
      <c r="F98" s="25" t="s">
        <v>1118</v>
      </c>
      <c r="H98" s="16">
        <v>561.53846153846155</v>
      </c>
      <c r="U98" s="19">
        <f>SUM(H98:T98)/10</f>
        <v>56.153846153846153</v>
      </c>
    </row>
    <row r="99" spans="1:21" x14ac:dyDescent="0.25">
      <c r="A99">
        <v>94</v>
      </c>
      <c r="B99" s="25" t="s">
        <v>1301</v>
      </c>
      <c r="C99" s="25" t="s">
        <v>419</v>
      </c>
      <c r="D99" s="25">
        <v>1960</v>
      </c>
      <c r="E99" s="25" t="s">
        <v>992</v>
      </c>
      <c r="F99" s="25" t="s">
        <v>595</v>
      </c>
      <c r="R99" s="16">
        <v>549.56521739130437</v>
      </c>
      <c r="U99" s="19">
        <f>SUM(H99:T99)/10</f>
        <v>54.956521739130437</v>
      </c>
    </row>
    <row r="100" spans="1:21" x14ac:dyDescent="0.25">
      <c r="A100">
        <v>95</v>
      </c>
      <c r="B100" s="25" t="s">
        <v>1491</v>
      </c>
      <c r="C100" s="25" t="s">
        <v>721</v>
      </c>
      <c r="D100" s="25">
        <v>1990</v>
      </c>
      <c r="E100" s="25" t="s">
        <v>380</v>
      </c>
      <c r="F100" s="25" t="s">
        <v>1133</v>
      </c>
      <c r="G100" s="25" t="s">
        <v>1447</v>
      </c>
      <c r="S100" s="16">
        <v>525</v>
      </c>
      <c r="U100" s="19">
        <f>SUM(H100:T100)/10</f>
        <v>52.5</v>
      </c>
    </row>
    <row r="101" spans="1:21" x14ac:dyDescent="0.25">
      <c r="A101">
        <v>96</v>
      </c>
      <c r="B101" s="25" t="s">
        <v>757</v>
      </c>
      <c r="C101" s="25" t="s">
        <v>722</v>
      </c>
      <c r="J101" s="16">
        <v>514.99999999999966</v>
      </c>
      <c r="U101" s="19">
        <f>SUM(H101:T101)/10</f>
        <v>51.499999999999964</v>
      </c>
    </row>
    <row r="102" spans="1:21" x14ac:dyDescent="0.25">
      <c r="A102">
        <v>97</v>
      </c>
      <c r="B102" s="25" t="s">
        <v>1300</v>
      </c>
      <c r="C102" s="25" t="s">
        <v>391</v>
      </c>
      <c r="D102" s="25">
        <v>1979</v>
      </c>
      <c r="E102" s="25" t="s">
        <v>122</v>
      </c>
      <c r="F102" s="25" t="s">
        <v>595</v>
      </c>
      <c r="R102" s="16">
        <v>480.86956521739137</v>
      </c>
      <c r="U102" s="19">
        <f>SUM(H102:T102)/10</f>
        <v>48.08695652173914</v>
      </c>
    </row>
    <row r="103" spans="1:21" x14ac:dyDescent="0.25">
      <c r="A103">
        <v>98</v>
      </c>
      <c r="B103" s="25" t="s">
        <v>408</v>
      </c>
      <c r="C103" s="25" t="s">
        <v>409</v>
      </c>
      <c r="E103" s="25" t="s">
        <v>40</v>
      </c>
      <c r="F103" s="25" t="s">
        <v>590</v>
      </c>
      <c r="G103" s="25" t="s">
        <v>411</v>
      </c>
      <c r="K103" s="16">
        <v>471.72413793103453</v>
      </c>
      <c r="U103" s="19">
        <f>SUM(H103:T103)/10</f>
        <v>47.172413793103452</v>
      </c>
    </row>
    <row r="104" spans="1:21" x14ac:dyDescent="0.25">
      <c r="A104">
        <v>99</v>
      </c>
      <c r="B104" s="25" t="s">
        <v>1299</v>
      </c>
      <c r="C104" s="25" t="s">
        <v>413</v>
      </c>
      <c r="D104" s="25">
        <v>1991</v>
      </c>
      <c r="E104" s="25" t="s">
        <v>380</v>
      </c>
      <c r="F104" s="25" t="s">
        <v>1133</v>
      </c>
      <c r="P104" s="23">
        <v>415</v>
      </c>
      <c r="U104" s="19">
        <f>SUM(H104:T104)/10</f>
        <v>41.5</v>
      </c>
    </row>
    <row r="105" spans="1:21" x14ac:dyDescent="0.25">
      <c r="A105">
        <v>100</v>
      </c>
      <c r="B105" s="25" t="s">
        <v>1298</v>
      </c>
      <c r="C105" s="25" t="s">
        <v>1288</v>
      </c>
      <c r="D105" s="25">
        <v>2000</v>
      </c>
      <c r="E105" s="25" t="s">
        <v>122</v>
      </c>
      <c r="F105" s="25" t="s">
        <v>595</v>
      </c>
      <c r="R105" s="16">
        <v>412.17391304347842</v>
      </c>
      <c r="U105" s="19">
        <f>SUM(H105:T105)/10</f>
        <v>41.217391304347842</v>
      </c>
    </row>
    <row r="106" spans="1:21" x14ac:dyDescent="0.25">
      <c r="A106">
        <v>101</v>
      </c>
      <c r="B106" s="25" t="s">
        <v>406</v>
      </c>
      <c r="C106" s="25" t="s">
        <v>729</v>
      </c>
      <c r="E106" s="25" t="s">
        <v>2</v>
      </c>
      <c r="F106" s="25" t="s">
        <v>588</v>
      </c>
      <c r="G106" s="25" t="s">
        <v>177</v>
      </c>
      <c r="L106" s="16">
        <v>409.09090909090924</v>
      </c>
      <c r="U106" s="19">
        <f>SUM(H106:T106)/10</f>
        <v>40.909090909090921</v>
      </c>
    </row>
    <row r="107" spans="1:21" x14ac:dyDescent="0.25">
      <c r="A107">
        <v>102</v>
      </c>
      <c r="B107" s="25" t="s">
        <v>1499</v>
      </c>
      <c r="C107" s="25" t="s">
        <v>507</v>
      </c>
      <c r="D107" s="25">
        <v>1968</v>
      </c>
      <c r="E107" s="25" t="s">
        <v>1503</v>
      </c>
      <c r="F107" s="25" t="s">
        <v>590</v>
      </c>
      <c r="S107" s="16">
        <v>393.75</v>
      </c>
      <c r="U107" s="19">
        <f>SUM(H107:T107)/10</f>
        <v>39.375</v>
      </c>
    </row>
    <row r="108" spans="1:21" x14ac:dyDescent="0.25">
      <c r="A108">
        <v>103</v>
      </c>
      <c r="B108" s="25" t="s">
        <v>748</v>
      </c>
      <c r="C108" s="25" t="s">
        <v>413</v>
      </c>
      <c r="D108" s="25">
        <v>1991</v>
      </c>
      <c r="E108" s="25" t="s">
        <v>2</v>
      </c>
      <c r="F108" s="25" t="s">
        <v>588</v>
      </c>
      <c r="M108" s="23">
        <v>392.5</v>
      </c>
      <c r="U108" s="19">
        <f>SUM(H108:T108)/10</f>
        <v>39.25</v>
      </c>
    </row>
    <row r="109" spans="1:21" x14ac:dyDescent="0.25">
      <c r="A109">
        <v>104</v>
      </c>
      <c r="B109" s="25" t="s">
        <v>1297</v>
      </c>
      <c r="C109" s="25" t="s">
        <v>391</v>
      </c>
      <c r="D109" s="25">
        <v>1985</v>
      </c>
      <c r="E109" s="25" t="s">
        <v>122</v>
      </c>
      <c r="F109" s="25" t="s">
        <v>595</v>
      </c>
      <c r="R109" s="16">
        <v>343.47826086956525</v>
      </c>
      <c r="U109" s="19">
        <f>SUM(H109:T109)/10</f>
        <v>34.347826086956523</v>
      </c>
    </row>
    <row r="110" spans="1:21" x14ac:dyDescent="0.25">
      <c r="A110">
        <v>105</v>
      </c>
      <c r="B110" s="25" t="s">
        <v>758</v>
      </c>
      <c r="C110" s="25" t="s">
        <v>738</v>
      </c>
      <c r="D110" s="25">
        <v>2007</v>
      </c>
      <c r="E110" s="25" t="s">
        <v>551</v>
      </c>
      <c r="F110" s="25" t="s">
        <v>1118</v>
      </c>
      <c r="H110" s="16">
        <v>336.92307692307674</v>
      </c>
      <c r="U110" s="19">
        <f>SUM(H110:T110)/10</f>
        <v>33.692307692307672</v>
      </c>
    </row>
    <row r="111" spans="1:21" x14ac:dyDescent="0.25">
      <c r="A111">
        <v>106</v>
      </c>
      <c r="B111" s="25" t="s">
        <v>759</v>
      </c>
      <c r="C111" s="25" t="s">
        <v>739</v>
      </c>
      <c r="E111" s="25" t="s">
        <v>122</v>
      </c>
      <c r="F111" s="25" t="s">
        <v>595</v>
      </c>
      <c r="I111" s="16">
        <v>332</v>
      </c>
      <c r="U111" s="19">
        <f>SUM(H111:T111)/10</f>
        <v>33.200000000000003</v>
      </c>
    </row>
    <row r="112" spans="1:21" x14ac:dyDescent="0.25">
      <c r="A112">
        <v>107</v>
      </c>
      <c r="B112" s="25" t="s">
        <v>760</v>
      </c>
      <c r="C112" s="25" t="s">
        <v>382</v>
      </c>
      <c r="E112" s="25" t="s">
        <v>2</v>
      </c>
      <c r="F112" s="25" t="s">
        <v>588</v>
      </c>
      <c r="G112" s="25" t="s">
        <v>247</v>
      </c>
      <c r="L112" s="16">
        <v>327.27272727272714</v>
      </c>
      <c r="U112" s="19">
        <f>SUM(H112:T112)/10</f>
        <v>32.727272727272712</v>
      </c>
    </row>
    <row r="113" spans="1:21" x14ac:dyDescent="0.25">
      <c r="A113">
        <v>108</v>
      </c>
      <c r="B113" s="25" t="s">
        <v>425</v>
      </c>
      <c r="C113" s="25" t="s">
        <v>426</v>
      </c>
      <c r="E113" s="25" t="s">
        <v>2</v>
      </c>
      <c r="F113" s="25" t="s">
        <v>588</v>
      </c>
      <c r="G113" s="25" t="s">
        <v>140</v>
      </c>
      <c r="K113" s="16">
        <v>322.75862068965523</v>
      </c>
      <c r="U113" s="19">
        <f>SUM(H113:T113)/10</f>
        <v>32.275862068965523</v>
      </c>
    </row>
    <row r="114" spans="1:21" x14ac:dyDescent="0.25">
      <c r="A114">
        <v>109</v>
      </c>
      <c r="B114" s="25" t="s">
        <v>1296</v>
      </c>
      <c r="C114" s="25" t="s">
        <v>1287</v>
      </c>
      <c r="D114" s="25">
        <v>1987</v>
      </c>
      <c r="E114" s="25" t="s">
        <v>380</v>
      </c>
      <c r="F114" s="25" t="s">
        <v>1133</v>
      </c>
      <c r="P114" s="23">
        <v>311.25</v>
      </c>
      <c r="U114" s="19">
        <f>SUM(H114:T114)/10</f>
        <v>31.125</v>
      </c>
    </row>
    <row r="115" spans="1:21" x14ac:dyDescent="0.25">
      <c r="A115">
        <v>110</v>
      </c>
      <c r="B115" s="25" t="s">
        <v>516</v>
      </c>
      <c r="C115" s="25" t="s">
        <v>444</v>
      </c>
      <c r="N115" s="16">
        <v>310.90909090909105</v>
      </c>
      <c r="U115" s="19">
        <f>SUM(H115:T115)/10</f>
        <v>31.090909090909104</v>
      </c>
    </row>
    <row r="116" spans="1:21" x14ac:dyDescent="0.25">
      <c r="A116">
        <v>111</v>
      </c>
      <c r="B116" s="25" t="s">
        <v>761</v>
      </c>
      <c r="C116" s="25" t="s">
        <v>419</v>
      </c>
      <c r="O116" s="16">
        <v>308.33333333333314</v>
      </c>
      <c r="U116" s="19">
        <f>SUM(H116:T116)/10</f>
        <v>30.833333333333314</v>
      </c>
    </row>
    <row r="117" spans="1:21" x14ac:dyDescent="0.25">
      <c r="A117">
        <v>112</v>
      </c>
      <c r="B117" s="25" t="s">
        <v>1294</v>
      </c>
      <c r="C117" s="25" t="s">
        <v>421</v>
      </c>
      <c r="D117" s="25">
        <v>1978</v>
      </c>
      <c r="E117" s="25" t="s">
        <v>122</v>
      </c>
      <c r="F117" s="25" t="s">
        <v>595</v>
      </c>
      <c r="R117" s="16">
        <v>274.7826086956523</v>
      </c>
      <c r="U117" s="19">
        <f>SUM(H117:T117)/10</f>
        <v>27.478260869565229</v>
      </c>
    </row>
    <row r="118" spans="1:21" x14ac:dyDescent="0.25">
      <c r="A118">
        <v>113</v>
      </c>
      <c r="B118" s="25" t="s">
        <v>1500</v>
      </c>
      <c r="C118" s="25" t="s">
        <v>424</v>
      </c>
      <c r="D118" s="25">
        <v>1990</v>
      </c>
      <c r="E118" s="25" t="s">
        <v>547</v>
      </c>
      <c r="F118" s="25" t="s">
        <v>592</v>
      </c>
      <c r="G118" s="25" t="s">
        <v>140</v>
      </c>
      <c r="S118" s="16">
        <v>262.5</v>
      </c>
      <c r="U118" s="19">
        <f>SUM(H118:T118)/10</f>
        <v>26.25</v>
      </c>
    </row>
    <row r="119" spans="1:21" x14ac:dyDescent="0.25">
      <c r="A119">
        <v>114</v>
      </c>
      <c r="B119" s="25" t="s">
        <v>431</v>
      </c>
      <c r="C119" s="25" t="s">
        <v>432</v>
      </c>
      <c r="E119" s="25" t="s">
        <v>2</v>
      </c>
      <c r="F119" s="25" t="s">
        <v>588</v>
      </c>
      <c r="G119" s="25" t="s">
        <v>434</v>
      </c>
      <c r="K119" s="16">
        <v>248.27586206896549</v>
      </c>
      <c r="U119" s="19">
        <f>SUM(H119:T119)/10</f>
        <v>24.827586206896548</v>
      </c>
    </row>
    <row r="120" spans="1:21" x14ac:dyDescent="0.25">
      <c r="A120">
        <v>115</v>
      </c>
      <c r="B120" s="25" t="s">
        <v>1487</v>
      </c>
      <c r="C120" s="25" t="s">
        <v>1285</v>
      </c>
      <c r="D120" s="25">
        <v>1975</v>
      </c>
      <c r="E120" s="25" t="s">
        <v>2</v>
      </c>
      <c r="T120" s="16">
        <v>238.33333333333363</v>
      </c>
      <c r="U120" s="19">
        <f>SUM(H120:T120)/10</f>
        <v>23.833333333333364</v>
      </c>
    </row>
    <row r="121" spans="1:21" x14ac:dyDescent="0.25">
      <c r="A121">
        <v>116</v>
      </c>
      <c r="B121" s="25" t="s">
        <v>762</v>
      </c>
      <c r="C121" s="25" t="s">
        <v>737</v>
      </c>
      <c r="D121" s="25">
        <v>1997</v>
      </c>
      <c r="E121" s="25" t="s">
        <v>560</v>
      </c>
      <c r="F121" s="25" t="s">
        <v>588</v>
      </c>
      <c r="H121" s="16">
        <v>224.61538461538464</v>
      </c>
      <c r="U121" s="19">
        <f>SUM(H121:T121)/10</f>
        <v>22.461538461538463</v>
      </c>
    </row>
    <row r="122" spans="1:21" x14ac:dyDescent="0.25">
      <c r="A122">
        <v>117</v>
      </c>
      <c r="B122" s="25" t="s">
        <v>435</v>
      </c>
      <c r="C122" s="25" t="s">
        <v>436</v>
      </c>
      <c r="E122" s="25" t="s">
        <v>2</v>
      </c>
      <c r="F122" s="25" t="s">
        <v>588</v>
      </c>
      <c r="G122" s="25" t="s">
        <v>140</v>
      </c>
      <c r="K122" s="16">
        <v>223.44827586206893</v>
      </c>
      <c r="U122" s="19">
        <f>SUM(H122:T122)/10</f>
        <v>22.344827586206893</v>
      </c>
    </row>
    <row r="123" spans="1:21" x14ac:dyDescent="0.25">
      <c r="A123">
        <v>118</v>
      </c>
      <c r="B123" s="25" t="s">
        <v>1293</v>
      </c>
      <c r="C123" s="25" t="s">
        <v>722</v>
      </c>
      <c r="D123" s="25">
        <v>1971</v>
      </c>
      <c r="E123" s="25" t="s">
        <v>380</v>
      </c>
      <c r="F123" s="25" t="s">
        <v>1133</v>
      </c>
      <c r="P123" s="23">
        <v>207.5</v>
      </c>
      <c r="U123" s="19">
        <f>SUM(H123:T123)/10</f>
        <v>20.75</v>
      </c>
    </row>
    <row r="124" spans="1:21" x14ac:dyDescent="0.25">
      <c r="A124">
        <v>119</v>
      </c>
      <c r="B124" s="25" t="s">
        <v>1292</v>
      </c>
      <c r="C124" s="25" t="s">
        <v>401</v>
      </c>
      <c r="D124" s="25">
        <v>1986</v>
      </c>
      <c r="E124" s="25" t="s">
        <v>122</v>
      </c>
      <c r="F124" s="25" t="s">
        <v>595</v>
      </c>
      <c r="R124" s="16">
        <v>206.0869565217391</v>
      </c>
      <c r="U124" s="19">
        <f>SUM(H124:T124)/10</f>
        <v>20.60869565217391</v>
      </c>
    </row>
    <row r="125" spans="1:21" x14ac:dyDescent="0.25">
      <c r="A125">
        <v>120</v>
      </c>
      <c r="B125" s="25" t="s">
        <v>438</v>
      </c>
      <c r="C125" s="25" t="s">
        <v>401</v>
      </c>
      <c r="E125" s="25" t="s">
        <v>2</v>
      </c>
      <c r="F125" s="25" t="s">
        <v>588</v>
      </c>
      <c r="G125" s="25" t="s">
        <v>440</v>
      </c>
      <c r="K125" s="16">
        <v>198.62068965517247</v>
      </c>
      <c r="U125" s="19">
        <f>SUM(H125:T125)/10</f>
        <v>19.862068965517246</v>
      </c>
    </row>
    <row r="126" spans="1:21" x14ac:dyDescent="0.25">
      <c r="A126">
        <v>121</v>
      </c>
      <c r="B126" s="25" t="s">
        <v>763</v>
      </c>
      <c r="C126" s="25" t="s">
        <v>507</v>
      </c>
      <c r="E126" s="25" t="s">
        <v>2</v>
      </c>
      <c r="F126" s="25" t="s">
        <v>588</v>
      </c>
      <c r="G126" s="25" t="s">
        <v>80</v>
      </c>
      <c r="L126" s="16">
        <v>163.63636363636368</v>
      </c>
      <c r="U126" s="19">
        <f>SUM(H126:T126)/10</f>
        <v>16.363636363636367</v>
      </c>
    </row>
    <row r="127" spans="1:21" x14ac:dyDescent="0.25">
      <c r="A127">
        <v>122</v>
      </c>
      <c r="B127" s="25" t="s">
        <v>443</v>
      </c>
      <c r="C127" s="25" t="s">
        <v>444</v>
      </c>
      <c r="E127" s="25" t="s">
        <v>2</v>
      </c>
      <c r="F127" s="25" t="s">
        <v>588</v>
      </c>
      <c r="G127" s="25" t="s">
        <v>140</v>
      </c>
      <c r="K127" s="16">
        <v>148.96551724137933</v>
      </c>
      <c r="U127" s="19">
        <f>SUM(H127:T127)/10</f>
        <v>14.896551724137932</v>
      </c>
    </row>
    <row r="128" spans="1:21" x14ac:dyDescent="0.25">
      <c r="A128">
        <v>123</v>
      </c>
      <c r="B128" s="25" t="s">
        <v>1295</v>
      </c>
      <c r="C128" s="25" t="s">
        <v>1287</v>
      </c>
      <c r="D128" s="25">
        <v>2003</v>
      </c>
      <c r="E128" s="25" t="s">
        <v>122</v>
      </c>
      <c r="F128" s="25" t="s">
        <v>595</v>
      </c>
      <c r="R128" s="16">
        <v>137.39130434782615</v>
      </c>
      <c r="U128" s="19">
        <f>SUM(H128:T128)/10</f>
        <v>13.739130434782615</v>
      </c>
    </row>
    <row r="129" spans="1:21" x14ac:dyDescent="0.25">
      <c r="A129">
        <v>124</v>
      </c>
      <c r="B129" s="25" t="s">
        <v>1497</v>
      </c>
      <c r="C129" s="25" t="s">
        <v>451</v>
      </c>
      <c r="D129" s="25">
        <v>1991</v>
      </c>
      <c r="E129" s="25" t="s">
        <v>380</v>
      </c>
      <c r="F129" s="25" t="s">
        <v>1133</v>
      </c>
      <c r="G129" s="25" t="s">
        <v>1448</v>
      </c>
      <c r="S129" s="16">
        <v>131.25</v>
      </c>
      <c r="U129" s="19">
        <f>SUM(H129:T129)/10</f>
        <v>13.125</v>
      </c>
    </row>
    <row r="130" spans="1:21" x14ac:dyDescent="0.25">
      <c r="A130">
        <v>125</v>
      </c>
      <c r="B130" s="25" t="s">
        <v>138</v>
      </c>
      <c r="C130" s="25" t="s">
        <v>445</v>
      </c>
      <c r="E130" s="25" t="s">
        <v>2</v>
      </c>
      <c r="F130" s="25" t="s">
        <v>588</v>
      </c>
      <c r="G130" s="25" t="s">
        <v>140</v>
      </c>
      <c r="K130" s="16">
        <v>124.13793103448275</v>
      </c>
      <c r="U130" s="19">
        <f>SUM(H130:T130)/10</f>
        <v>12.413793103448274</v>
      </c>
    </row>
    <row r="131" spans="1:21" x14ac:dyDescent="0.25">
      <c r="A131">
        <v>126</v>
      </c>
      <c r="B131" s="25" t="s">
        <v>764</v>
      </c>
      <c r="C131" s="25" t="s">
        <v>740</v>
      </c>
      <c r="D131" s="25">
        <v>1992</v>
      </c>
      <c r="E131" s="25" t="s">
        <v>189</v>
      </c>
      <c r="F131" s="25" t="s">
        <v>1118</v>
      </c>
      <c r="H131" s="16">
        <v>112.30769230769232</v>
      </c>
      <c r="U131" s="19">
        <f>SUM(H131:T131)/10</f>
        <v>11.230769230769232</v>
      </c>
    </row>
    <row r="132" spans="1:21" x14ac:dyDescent="0.25">
      <c r="A132">
        <v>127</v>
      </c>
      <c r="B132" s="25" t="s">
        <v>1291</v>
      </c>
      <c r="C132" s="25" t="s">
        <v>432</v>
      </c>
      <c r="D132" s="25">
        <v>1968</v>
      </c>
      <c r="E132" s="25" t="s">
        <v>1179</v>
      </c>
      <c r="F132" s="25" t="s">
        <v>588</v>
      </c>
      <c r="P132" s="23">
        <v>103.75</v>
      </c>
      <c r="U132" s="19">
        <f>SUM(H132:T132)/10</f>
        <v>10.375</v>
      </c>
    </row>
    <row r="133" spans="1:21" x14ac:dyDescent="0.25">
      <c r="A133">
        <v>128</v>
      </c>
      <c r="B133" s="25" t="s">
        <v>446</v>
      </c>
      <c r="C133" s="25" t="s">
        <v>401</v>
      </c>
      <c r="E133" s="25" t="s">
        <v>2</v>
      </c>
      <c r="F133" s="25" t="s">
        <v>588</v>
      </c>
      <c r="G133" s="25" t="s">
        <v>140</v>
      </c>
      <c r="K133" s="16">
        <v>99.310344827586277</v>
      </c>
      <c r="U133" s="19">
        <f>SUM(H133:T133)/10</f>
        <v>9.9310344827586281</v>
      </c>
    </row>
    <row r="134" spans="1:21" x14ac:dyDescent="0.25">
      <c r="A134">
        <v>129</v>
      </c>
      <c r="B134" s="25" t="s">
        <v>765</v>
      </c>
      <c r="C134" s="25" t="s">
        <v>507</v>
      </c>
      <c r="E134" s="25" t="s">
        <v>2</v>
      </c>
      <c r="F134" s="25" t="s">
        <v>588</v>
      </c>
      <c r="G134" s="25" t="s">
        <v>80</v>
      </c>
      <c r="L134" s="16">
        <v>81.818181818181841</v>
      </c>
      <c r="U134" s="19">
        <f>SUM(H134:T134)/10</f>
        <v>8.1818181818181834</v>
      </c>
    </row>
    <row r="135" spans="1:21" x14ac:dyDescent="0.25">
      <c r="A135">
        <v>130</v>
      </c>
      <c r="B135" s="25" t="s">
        <v>448</v>
      </c>
      <c r="C135" s="25" t="s">
        <v>444</v>
      </c>
      <c r="E135" s="25" t="s">
        <v>2</v>
      </c>
      <c r="F135" s="25" t="s">
        <v>588</v>
      </c>
      <c r="G135" s="25" t="s">
        <v>140</v>
      </c>
      <c r="K135" s="16">
        <v>74.482758620689609</v>
      </c>
      <c r="U135" s="19">
        <f>SUM(H135:T135)/10</f>
        <v>7.4482758620689609</v>
      </c>
    </row>
    <row r="136" spans="1:21" x14ac:dyDescent="0.25">
      <c r="A136">
        <v>131</v>
      </c>
      <c r="B136" s="25" t="s">
        <v>1290</v>
      </c>
      <c r="C136" s="25" t="s">
        <v>722</v>
      </c>
      <c r="D136" s="25">
        <v>1968</v>
      </c>
      <c r="E136" s="25" t="s">
        <v>122</v>
      </c>
      <c r="F136" s="25" t="s">
        <v>595</v>
      </c>
      <c r="R136" s="16">
        <v>68.695652173912961</v>
      </c>
      <c r="U136" s="19">
        <f>SUM(H136:T136)/10</f>
        <v>6.8695652173912958</v>
      </c>
    </row>
    <row r="137" spans="1:21" x14ac:dyDescent="0.25">
      <c r="A137">
        <v>132</v>
      </c>
      <c r="B137" s="25" t="s">
        <v>450</v>
      </c>
      <c r="C137" s="25" t="s">
        <v>451</v>
      </c>
      <c r="E137" s="25" t="s">
        <v>2</v>
      </c>
      <c r="F137" s="25" t="s">
        <v>588</v>
      </c>
      <c r="G137" s="25" t="s">
        <v>452</v>
      </c>
      <c r="K137" s="16">
        <v>49.655172413793139</v>
      </c>
      <c r="U137" s="19">
        <f>SUM(H137:T137)/10</f>
        <v>4.9655172413793141</v>
      </c>
    </row>
    <row r="138" spans="1:21" x14ac:dyDescent="0.25">
      <c r="A138">
        <v>133</v>
      </c>
      <c r="B138" s="25" t="s">
        <v>453</v>
      </c>
      <c r="C138" s="25" t="s">
        <v>454</v>
      </c>
      <c r="E138" s="25" t="s">
        <v>2</v>
      </c>
      <c r="F138" s="25" t="s">
        <v>588</v>
      </c>
      <c r="K138" s="16">
        <v>24.827586206896569</v>
      </c>
      <c r="U138" s="19">
        <f>SUM(H138:T138)/10</f>
        <v>2.482758620689657</v>
      </c>
    </row>
  </sheetData>
  <sortState ref="B6:Y138">
    <sortCondition descending="1" ref="U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3"/>
  <sheetViews>
    <sheetView topLeftCell="B1" workbookViewId="0">
      <selection activeCell="H1" sqref="H1:H3"/>
    </sheetView>
  </sheetViews>
  <sheetFormatPr defaultRowHeight="15" x14ac:dyDescent="0.25"/>
  <cols>
    <col min="2" max="2" width="15" bestFit="1" customWidth="1"/>
    <col min="3" max="3" width="12.42578125" customWidth="1"/>
    <col min="4" max="4" width="16.28515625" bestFit="1" customWidth="1"/>
    <col min="5" max="5" width="16.5703125" bestFit="1" customWidth="1"/>
    <col min="6" max="6" width="10.140625" bestFit="1" customWidth="1"/>
    <col min="7" max="7" width="31.5703125" bestFit="1" customWidth="1"/>
    <col min="9" max="9" width="9.140625" style="14"/>
    <col min="10" max="10" width="9.140625" style="16"/>
    <col min="15" max="15" width="9.140625" style="16"/>
    <col min="17" max="17" width="9.140625" style="16"/>
  </cols>
  <sheetData>
    <row r="1" spans="2:17" x14ac:dyDescent="0.25">
      <c r="G1" t="s">
        <v>338</v>
      </c>
      <c r="H1">
        <v>3</v>
      </c>
    </row>
    <row r="2" spans="2:17" x14ac:dyDescent="0.25">
      <c r="G2" t="s">
        <v>339</v>
      </c>
      <c r="H2">
        <v>420</v>
      </c>
    </row>
    <row r="3" spans="2:17" x14ac:dyDescent="0.25">
      <c r="G3" t="s">
        <v>340</v>
      </c>
      <c r="H3" s="16">
        <f>H1+H2/100</f>
        <v>7.2</v>
      </c>
      <c r="J3" s="16">
        <f>H1+H2/100</f>
        <v>7.2</v>
      </c>
    </row>
    <row r="4" spans="2:17" x14ac:dyDescent="0.25">
      <c r="B4" s="3" t="s">
        <v>0</v>
      </c>
      <c r="C4" s="3" t="s">
        <v>1</v>
      </c>
      <c r="D4" s="4"/>
      <c r="E4" s="3" t="s">
        <v>2</v>
      </c>
      <c r="F4" s="4"/>
      <c r="G4" s="4"/>
      <c r="H4" s="5">
        <v>2.6377314814814815E-2</v>
      </c>
      <c r="I4" s="15">
        <v>1</v>
      </c>
      <c r="J4" s="16">
        <f>J3</f>
        <v>7.2</v>
      </c>
      <c r="K4">
        <v>100</v>
      </c>
      <c r="L4">
        <f t="shared" ref="L4:L41" si="0">K4*J4</f>
        <v>720</v>
      </c>
      <c r="N4">
        <v>59</v>
      </c>
      <c r="O4" s="16">
        <f>100-((I4-1)/N4)*100</f>
        <v>100</v>
      </c>
      <c r="Q4" s="16">
        <f>O4*J4</f>
        <v>720</v>
      </c>
    </row>
    <row r="5" spans="2:17" x14ac:dyDescent="0.25">
      <c r="B5" s="4" t="s">
        <v>3</v>
      </c>
      <c r="C5" s="4" t="s">
        <v>4</v>
      </c>
      <c r="D5" s="4" t="s">
        <v>5</v>
      </c>
      <c r="E5" s="4" t="s">
        <v>6</v>
      </c>
      <c r="F5" s="6">
        <v>33788</v>
      </c>
      <c r="G5" s="4" t="s">
        <v>7</v>
      </c>
      <c r="H5" s="7">
        <v>2.6469907407407411E-2</v>
      </c>
      <c r="I5" s="15">
        <v>2</v>
      </c>
      <c r="J5" s="16">
        <f>J3</f>
        <v>7.2</v>
      </c>
      <c r="K5">
        <v>88</v>
      </c>
      <c r="L5">
        <f t="shared" si="0"/>
        <v>633.6</v>
      </c>
      <c r="N5">
        <v>59</v>
      </c>
      <c r="O5" s="16">
        <f t="shared" ref="O5:O62" si="1">100-((I5-1)/N5)*100</f>
        <v>98.305084745762713</v>
      </c>
      <c r="Q5" s="16">
        <f t="shared" ref="Q5:Q62" si="2">O5*J5</f>
        <v>707.7966101694916</v>
      </c>
    </row>
    <row r="6" spans="2:17" x14ac:dyDescent="0.25">
      <c r="B6" s="4" t="s">
        <v>8</v>
      </c>
      <c r="C6" s="4" t="s">
        <v>9</v>
      </c>
      <c r="D6" s="4" t="s">
        <v>10</v>
      </c>
      <c r="E6" s="4" t="s">
        <v>2</v>
      </c>
      <c r="F6" s="6">
        <v>31582</v>
      </c>
      <c r="G6" s="4" t="s">
        <v>11</v>
      </c>
      <c r="H6" s="7">
        <v>2.7025462962962959E-2</v>
      </c>
      <c r="I6" s="15">
        <v>3</v>
      </c>
      <c r="J6" s="16">
        <f>J4</f>
        <v>7.2</v>
      </c>
      <c r="K6">
        <v>78</v>
      </c>
      <c r="L6">
        <f t="shared" si="0"/>
        <v>561.6</v>
      </c>
      <c r="N6">
        <v>59</v>
      </c>
      <c r="O6" s="16">
        <f t="shared" si="1"/>
        <v>96.610169491525426</v>
      </c>
      <c r="Q6" s="16">
        <f t="shared" si="2"/>
        <v>695.59322033898309</v>
      </c>
    </row>
    <row r="7" spans="2:17" x14ac:dyDescent="0.25">
      <c r="B7" s="4" t="s">
        <v>12</v>
      </c>
      <c r="C7" s="4" t="s">
        <v>13</v>
      </c>
      <c r="D7" s="4" t="s">
        <v>14</v>
      </c>
      <c r="E7" s="4" t="s">
        <v>2</v>
      </c>
      <c r="F7" s="6">
        <v>31674</v>
      </c>
      <c r="G7" s="4"/>
      <c r="H7" s="7">
        <v>2.7060185185185187E-2</v>
      </c>
      <c r="I7" s="15">
        <v>4</v>
      </c>
      <c r="J7" s="16">
        <f t="shared" ref="J7:J62" si="3">J5</f>
        <v>7.2</v>
      </c>
      <c r="K7">
        <v>72</v>
      </c>
      <c r="L7">
        <f t="shared" si="0"/>
        <v>518.4</v>
      </c>
      <c r="N7">
        <v>59</v>
      </c>
      <c r="O7" s="16">
        <f t="shared" si="1"/>
        <v>94.915254237288138</v>
      </c>
      <c r="Q7" s="16">
        <f t="shared" si="2"/>
        <v>683.38983050847457</v>
      </c>
    </row>
    <row r="8" spans="2:17" x14ac:dyDescent="0.25">
      <c r="B8" s="4" t="s">
        <v>12</v>
      </c>
      <c r="C8" s="4" t="s">
        <v>15</v>
      </c>
      <c r="D8" s="4" t="s">
        <v>14</v>
      </c>
      <c r="E8" s="4" t="s">
        <v>16</v>
      </c>
      <c r="F8" s="6">
        <v>31674</v>
      </c>
      <c r="G8" s="4"/>
      <c r="H8" s="7">
        <v>2.7199074074074073E-2</v>
      </c>
      <c r="I8" s="15">
        <v>5</v>
      </c>
      <c r="J8" s="16">
        <f t="shared" si="3"/>
        <v>7.2</v>
      </c>
      <c r="K8">
        <v>68</v>
      </c>
      <c r="L8">
        <f t="shared" si="0"/>
        <v>489.6</v>
      </c>
      <c r="N8">
        <v>59</v>
      </c>
      <c r="O8" s="16">
        <f t="shared" si="1"/>
        <v>93.220338983050851</v>
      </c>
      <c r="Q8" s="16">
        <f t="shared" si="2"/>
        <v>671.18644067796617</v>
      </c>
    </row>
    <row r="9" spans="2:17" x14ac:dyDescent="0.25">
      <c r="B9" s="4" t="s">
        <v>17</v>
      </c>
      <c r="C9" s="4" t="s">
        <v>18</v>
      </c>
      <c r="D9" s="4" t="s">
        <v>19</v>
      </c>
      <c r="E9" s="4" t="s">
        <v>2</v>
      </c>
      <c r="F9" s="6">
        <v>25129</v>
      </c>
      <c r="G9" s="4" t="s">
        <v>20</v>
      </c>
      <c r="H9" s="7">
        <v>2.7986111111111111E-2</v>
      </c>
      <c r="I9" s="15">
        <v>6</v>
      </c>
      <c r="J9" s="16">
        <f t="shared" si="3"/>
        <v>7.2</v>
      </c>
      <c r="K9">
        <v>66</v>
      </c>
      <c r="L9">
        <f t="shared" si="0"/>
        <v>475.2</v>
      </c>
      <c r="N9">
        <v>59</v>
      </c>
      <c r="O9" s="16">
        <f t="shared" si="1"/>
        <v>91.525423728813564</v>
      </c>
      <c r="Q9" s="16">
        <f t="shared" si="2"/>
        <v>658.98305084745766</v>
      </c>
    </row>
    <row r="10" spans="2:17" x14ac:dyDescent="0.25">
      <c r="B10" s="4" t="s">
        <v>21</v>
      </c>
      <c r="C10" s="4" t="s">
        <v>13</v>
      </c>
      <c r="D10" s="4" t="s">
        <v>22</v>
      </c>
      <c r="E10" s="4" t="s">
        <v>2</v>
      </c>
      <c r="F10" s="6">
        <v>28505</v>
      </c>
      <c r="G10" s="4"/>
      <c r="H10" s="7">
        <v>2.8067129629629626E-2</v>
      </c>
      <c r="I10" s="15">
        <v>7</v>
      </c>
      <c r="J10" s="16">
        <f t="shared" si="3"/>
        <v>7.2</v>
      </c>
      <c r="K10">
        <v>64</v>
      </c>
      <c r="L10">
        <f t="shared" si="0"/>
        <v>460.8</v>
      </c>
      <c r="N10">
        <v>59</v>
      </c>
      <c r="O10" s="16">
        <f t="shared" si="1"/>
        <v>89.830508474576277</v>
      </c>
      <c r="Q10" s="16">
        <f t="shared" si="2"/>
        <v>646.77966101694926</v>
      </c>
    </row>
    <row r="11" spans="2:17" x14ac:dyDescent="0.25">
      <c r="B11" s="4" t="s">
        <v>23</v>
      </c>
      <c r="C11" s="4" t="s">
        <v>9</v>
      </c>
      <c r="D11" s="4" t="s">
        <v>24</v>
      </c>
      <c r="E11" s="4" t="s">
        <v>2</v>
      </c>
      <c r="F11" s="6">
        <v>32836</v>
      </c>
      <c r="G11" s="4" t="s">
        <v>25</v>
      </c>
      <c r="H11" s="7">
        <v>2.8136574074074074E-2</v>
      </c>
      <c r="I11" s="15">
        <v>8</v>
      </c>
      <c r="J11" s="16">
        <f t="shared" si="3"/>
        <v>7.2</v>
      </c>
      <c r="K11">
        <v>62</v>
      </c>
      <c r="L11">
        <f t="shared" si="0"/>
        <v>446.40000000000003</v>
      </c>
      <c r="N11">
        <v>59</v>
      </c>
      <c r="O11" s="16">
        <f t="shared" si="1"/>
        <v>88.13559322033899</v>
      </c>
      <c r="Q11" s="16">
        <f t="shared" si="2"/>
        <v>634.57627118644075</v>
      </c>
    </row>
    <row r="12" spans="2:17" x14ac:dyDescent="0.25">
      <c r="B12" s="4" t="s">
        <v>26</v>
      </c>
      <c r="C12" s="4" t="s">
        <v>9</v>
      </c>
      <c r="D12" s="4" t="s">
        <v>27</v>
      </c>
      <c r="E12" s="4" t="s">
        <v>28</v>
      </c>
      <c r="F12" s="6">
        <v>32739</v>
      </c>
      <c r="G12" s="4" t="s">
        <v>29</v>
      </c>
      <c r="H12" s="7">
        <v>2.8182870370370372E-2</v>
      </c>
      <c r="I12" s="15">
        <v>9</v>
      </c>
      <c r="J12" s="16">
        <f t="shared" si="3"/>
        <v>7.2</v>
      </c>
      <c r="K12">
        <v>60</v>
      </c>
      <c r="L12">
        <f t="shared" si="0"/>
        <v>432</v>
      </c>
      <c r="N12">
        <v>59</v>
      </c>
      <c r="O12" s="16">
        <f t="shared" si="1"/>
        <v>86.440677966101703</v>
      </c>
      <c r="Q12" s="16">
        <f t="shared" si="2"/>
        <v>622.37288135593224</v>
      </c>
    </row>
    <row r="13" spans="2:17" x14ac:dyDescent="0.25">
      <c r="B13" s="8" t="s">
        <v>30</v>
      </c>
      <c r="C13" s="8" t="s">
        <v>31</v>
      </c>
      <c r="D13" s="8" t="s">
        <v>32</v>
      </c>
      <c r="E13" s="8" t="s">
        <v>2</v>
      </c>
      <c r="F13" s="9">
        <v>31336</v>
      </c>
      <c r="G13" s="10"/>
      <c r="H13" s="11">
        <v>2.8194444444444442E-2</v>
      </c>
      <c r="I13" s="15">
        <v>10</v>
      </c>
      <c r="J13" s="16">
        <f t="shared" si="3"/>
        <v>7.2</v>
      </c>
      <c r="K13">
        <v>58</v>
      </c>
      <c r="L13">
        <f t="shared" si="0"/>
        <v>417.6</v>
      </c>
      <c r="N13">
        <v>59</v>
      </c>
      <c r="O13" s="16">
        <f t="shared" si="1"/>
        <v>84.745762711864401</v>
      </c>
      <c r="Q13" s="16">
        <f t="shared" si="2"/>
        <v>610.16949152542372</v>
      </c>
    </row>
    <row r="14" spans="2:17" x14ac:dyDescent="0.25">
      <c r="B14" s="4" t="s">
        <v>33</v>
      </c>
      <c r="C14" s="4" t="s">
        <v>9</v>
      </c>
      <c r="D14" s="4" t="s">
        <v>34</v>
      </c>
      <c r="E14" s="4" t="s">
        <v>2</v>
      </c>
      <c r="F14" s="6">
        <v>30414</v>
      </c>
      <c r="G14" s="4" t="s">
        <v>35</v>
      </c>
      <c r="H14" s="7">
        <v>2.8287037037037038E-2</v>
      </c>
      <c r="I14" s="15">
        <v>11</v>
      </c>
      <c r="J14" s="16">
        <f t="shared" si="3"/>
        <v>7.2</v>
      </c>
      <c r="K14">
        <v>56</v>
      </c>
      <c r="L14">
        <f t="shared" si="0"/>
        <v>403.2</v>
      </c>
      <c r="N14">
        <v>59</v>
      </c>
      <c r="O14" s="16">
        <f t="shared" si="1"/>
        <v>83.050847457627128</v>
      </c>
      <c r="Q14" s="16">
        <f t="shared" si="2"/>
        <v>597.96610169491532</v>
      </c>
    </row>
    <row r="15" spans="2:17" x14ac:dyDescent="0.25">
      <c r="B15" s="4" t="s">
        <v>36</v>
      </c>
      <c r="C15" s="4" t="s">
        <v>15</v>
      </c>
      <c r="D15" s="4" t="s">
        <v>5</v>
      </c>
      <c r="E15" s="3" t="s">
        <v>2</v>
      </c>
      <c r="F15" s="6">
        <v>31952</v>
      </c>
      <c r="G15" s="4" t="s">
        <v>37</v>
      </c>
      <c r="H15" s="7">
        <v>2.837962962962963E-2</v>
      </c>
      <c r="I15" s="15">
        <v>12</v>
      </c>
      <c r="J15" s="16">
        <f t="shared" si="3"/>
        <v>7.2</v>
      </c>
      <c r="K15">
        <v>54</v>
      </c>
      <c r="L15">
        <f t="shared" si="0"/>
        <v>388.8</v>
      </c>
      <c r="N15">
        <v>59</v>
      </c>
      <c r="O15" s="16">
        <f t="shared" si="1"/>
        <v>81.355932203389827</v>
      </c>
      <c r="Q15" s="16">
        <f t="shared" si="2"/>
        <v>585.76271186440681</v>
      </c>
    </row>
    <row r="16" spans="2:17" x14ac:dyDescent="0.25">
      <c r="B16" s="4" t="s">
        <v>38</v>
      </c>
      <c r="C16" s="4" t="s">
        <v>39</v>
      </c>
      <c r="D16" s="4" t="s">
        <v>27</v>
      </c>
      <c r="E16" s="4" t="s">
        <v>40</v>
      </c>
      <c r="F16" s="6">
        <v>32713</v>
      </c>
      <c r="G16" s="4" t="s">
        <v>41</v>
      </c>
      <c r="H16" s="7">
        <v>2.8587962962962964E-2</v>
      </c>
      <c r="I16" s="15">
        <v>13</v>
      </c>
      <c r="J16" s="16">
        <f t="shared" si="3"/>
        <v>7.2</v>
      </c>
      <c r="K16">
        <v>52</v>
      </c>
      <c r="L16">
        <f t="shared" si="0"/>
        <v>374.40000000000003</v>
      </c>
      <c r="N16">
        <v>59</v>
      </c>
      <c r="O16" s="16">
        <f t="shared" si="1"/>
        <v>79.66101694915254</v>
      </c>
      <c r="Q16" s="16">
        <f t="shared" si="2"/>
        <v>573.5593220338983</v>
      </c>
    </row>
    <row r="17" spans="2:17" x14ac:dyDescent="0.25">
      <c r="B17" s="12" t="s">
        <v>42</v>
      </c>
      <c r="C17" s="12" t="s">
        <v>1</v>
      </c>
      <c r="D17" s="12" t="s">
        <v>43</v>
      </c>
      <c r="E17" s="12" t="s">
        <v>2</v>
      </c>
      <c r="F17" s="13">
        <v>29928</v>
      </c>
      <c r="G17" s="12" t="s">
        <v>25</v>
      </c>
      <c r="H17" s="7">
        <v>2.8622685185185185E-2</v>
      </c>
      <c r="I17" s="15">
        <v>14</v>
      </c>
      <c r="J17" s="16">
        <f t="shared" si="3"/>
        <v>7.2</v>
      </c>
      <c r="K17">
        <v>50</v>
      </c>
      <c r="L17">
        <f t="shared" si="0"/>
        <v>360</v>
      </c>
      <c r="N17">
        <v>59</v>
      </c>
      <c r="O17" s="16">
        <f t="shared" si="1"/>
        <v>77.966101694915253</v>
      </c>
      <c r="Q17" s="16">
        <f t="shared" si="2"/>
        <v>561.35593220338978</v>
      </c>
    </row>
    <row r="18" spans="2:17" x14ac:dyDescent="0.25">
      <c r="B18" s="4" t="s">
        <v>44</v>
      </c>
      <c r="C18" s="4" t="s">
        <v>45</v>
      </c>
      <c r="D18" s="4" t="s">
        <v>27</v>
      </c>
      <c r="E18" s="4" t="s">
        <v>2</v>
      </c>
      <c r="F18" s="6">
        <v>30252</v>
      </c>
      <c r="G18" s="4" t="s">
        <v>25</v>
      </c>
      <c r="H18" s="7">
        <v>2.8668981481481479E-2</v>
      </c>
      <c r="I18" s="15">
        <v>15</v>
      </c>
      <c r="J18" s="16">
        <f t="shared" si="3"/>
        <v>7.2</v>
      </c>
      <c r="K18">
        <v>48</v>
      </c>
      <c r="L18">
        <f t="shared" si="0"/>
        <v>345.6</v>
      </c>
      <c r="N18">
        <v>59</v>
      </c>
      <c r="O18" s="16">
        <f t="shared" si="1"/>
        <v>76.271186440677965</v>
      </c>
      <c r="Q18" s="16">
        <f t="shared" si="2"/>
        <v>549.15254237288138</v>
      </c>
    </row>
    <row r="19" spans="2:17" x14ac:dyDescent="0.25">
      <c r="B19" s="4" t="s">
        <v>46</v>
      </c>
      <c r="C19" s="4" t="s">
        <v>47</v>
      </c>
      <c r="D19" s="4" t="s">
        <v>48</v>
      </c>
      <c r="E19" s="4" t="s">
        <v>2</v>
      </c>
      <c r="F19" s="6">
        <v>62306</v>
      </c>
      <c r="G19" s="4" t="s">
        <v>49</v>
      </c>
      <c r="H19" s="7">
        <v>2.8680555555555553E-2</v>
      </c>
      <c r="I19" s="15">
        <v>16</v>
      </c>
      <c r="J19" s="16">
        <f t="shared" si="3"/>
        <v>7.2</v>
      </c>
      <c r="K19">
        <v>46</v>
      </c>
      <c r="L19">
        <f t="shared" si="0"/>
        <v>331.2</v>
      </c>
      <c r="N19">
        <v>59</v>
      </c>
      <c r="O19" s="16">
        <f t="shared" si="1"/>
        <v>74.576271186440678</v>
      </c>
      <c r="Q19" s="16">
        <f t="shared" si="2"/>
        <v>536.94915254237287</v>
      </c>
    </row>
    <row r="20" spans="2:17" x14ac:dyDescent="0.25">
      <c r="B20" s="4" t="s">
        <v>50</v>
      </c>
      <c r="C20" s="4" t="s">
        <v>51</v>
      </c>
      <c r="D20" s="4" t="s">
        <v>22</v>
      </c>
      <c r="E20" s="4" t="s">
        <v>2</v>
      </c>
      <c r="F20" s="6">
        <v>29382</v>
      </c>
      <c r="G20" s="4" t="s">
        <v>52</v>
      </c>
      <c r="H20" s="7">
        <v>2.9120370370370366E-2</v>
      </c>
      <c r="I20" s="15">
        <v>17</v>
      </c>
      <c r="J20" s="16">
        <f t="shared" si="3"/>
        <v>7.2</v>
      </c>
      <c r="K20">
        <v>44</v>
      </c>
      <c r="L20">
        <f t="shared" si="0"/>
        <v>316.8</v>
      </c>
      <c r="N20">
        <v>59</v>
      </c>
      <c r="O20" s="16">
        <f t="shared" si="1"/>
        <v>72.881355932203391</v>
      </c>
      <c r="Q20" s="16">
        <f t="shared" si="2"/>
        <v>524.74576271186447</v>
      </c>
    </row>
    <row r="21" spans="2:17" x14ac:dyDescent="0.25">
      <c r="B21" s="4" t="s">
        <v>53</v>
      </c>
      <c r="C21" s="4" t="s">
        <v>47</v>
      </c>
      <c r="D21" s="4" t="s">
        <v>27</v>
      </c>
      <c r="E21" s="4" t="s">
        <v>2</v>
      </c>
      <c r="F21" s="6">
        <v>30791</v>
      </c>
      <c r="G21" s="4"/>
      <c r="H21" s="7">
        <v>2.9537037037037039E-2</v>
      </c>
      <c r="I21" s="15">
        <v>18</v>
      </c>
      <c r="J21" s="16">
        <f t="shared" si="3"/>
        <v>7.2</v>
      </c>
      <c r="K21">
        <v>42</v>
      </c>
      <c r="L21">
        <f t="shared" si="0"/>
        <v>302.40000000000003</v>
      </c>
      <c r="N21">
        <v>59</v>
      </c>
      <c r="O21" s="16">
        <f t="shared" si="1"/>
        <v>71.186440677966104</v>
      </c>
      <c r="Q21" s="16">
        <f t="shared" si="2"/>
        <v>512.54237288135596</v>
      </c>
    </row>
    <row r="22" spans="2:17" x14ac:dyDescent="0.25">
      <c r="B22" s="12" t="s">
        <v>54</v>
      </c>
      <c r="C22" s="12" t="s">
        <v>55</v>
      </c>
      <c r="D22" s="12" t="s">
        <v>56</v>
      </c>
      <c r="E22" s="12" t="s">
        <v>40</v>
      </c>
      <c r="F22" s="13">
        <v>33557</v>
      </c>
      <c r="G22" s="4" t="s">
        <v>57</v>
      </c>
      <c r="H22" s="7">
        <v>3.0405092592592591E-2</v>
      </c>
      <c r="I22" s="15">
        <v>19</v>
      </c>
      <c r="J22" s="16">
        <f t="shared" si="3"/>
        <v>7.2</v>
      </c>
      <c r="K22">
        <v>40</v>
      </c>
      <c r="L22">
        <f t="shared" si="0"/>
        <v>288</v>
      </c>
      <c r="N22">
        <v>59</v>
      </c>
      <c r="O22" s="16">
        <f t="shared" si="1"/>
        <v>69.491525423728817</v>
      </c>
      <c r="Q22" s="16">
        <f t="shared" si="2"/>
        <v>500.3389830508475</v>
      </c>
    </row>
    <row r="23" spans="2:17" x14ac:dyDescent="0.25">
      <c r="B23" s="4" t="s">
        <v>58</v>
      </c>
      <c r="C23" s="4" t="s">
        <v>59</v>
      </c>
      <c r="D23" s="4" t="s">
        <v>60</v>
      </c>
      <c r="E23" s="4" t="s">
        <v>2</v>
      </c>
      <c r="F23" s="6">
        <v>30628</v>
      </c>
      <c r="G23" s="4"/>
      <c r="H23" s="7">
        <v>3.0439814814814819E-2</v>
      </c>
      <c r="I23" s="15">
        <v>20</v>
      </c>
      <c r="J23" s="16">
        <f t="shared" si="3"/>
        <v>7.2</v>
      </c>
      <c r="K23">
        <v>38</v>
      </c>
      <c r="L23">
        <f t="shared" si="0"/>
        <v>273.60000000000002</v>
      </c>
      <c r="N23">
        <v>59</v>
      </c>
      <c r="O23" s="16">
        <f t="shared" si="1"/>
        <v>67.79661016949153</v>
      </c>
      <c r="Q23" s="16">
        <f t="shared" si="2"/>
        <v>488.13559322033905</v>
      </c>
    </row>
    <row r="24" spans="2:17" x14ac:dyDescent="0.25">
      <c r="B24" s="4" t="s">
        <v>61</v>
      </c>
      <c r="C24" s="4" t="s">
        <v>1</v>
      </c>
      <c r="D24" s="4" t="s">
        <v>62</v>
      </c>
      <c r="E24" s="4" t="s">
        <v>2</v>
      </c>
      <c r="F24" s="6">
        <v>32531</v>
      </c>
      <c r="G24" s="4" t="s">
        <v>25</v>
      </c>
      <c r="H24" s="7">
        <v>3.1400462962962963E-2</v>
      </c>
      <c r="I24" s="15">
        <v>21</v>
      </c>
      <c r="J24" s="16">
        <f t="shared" si="3"/>
        <v>7.2</v>
      </c>
      <c r="K24">
        <v>36</v>
      </c>
      <c r="L24">
        <f t="shared" si="0"/>
        <v>259.2</v>
      </c>
      <c r="N24">
        <v>59</v>
      </c>
      <c r="O24" s="16">
        <f t="shared" si="1"/>
        <v>66.101694915254242</v>
      </c>
      <c r="Q24" s="16">
        <f t="shared" si="2"/>
        <v>475.93220338983053</v>
      </c>
    </row>
    <row r="25" spans="2:17" x14ac:dyDescent="0.25">
      <c r="B25" s="12" t="s">
        <v>63</v>
      </c>
      <c r="C25" s="12" t="s">
        <v>64</v>
      </c>
      <c r="D25" s="12" t="s">
        <v>65</v>
      </c>
      <c r="E25" s="12" t="s">
        <v>66</v>
      </c>
      <c r="F25" s="13">
        <v>30646</v>
      </c>
      <c r="G25" s="12" t="s">
        <v>67</v>
      </c>
      <c r="H25" s="7">
        <v>3.170138888888889E-2</v>
      </c>
      <c r="I25" s="15">
        <v>22</v>
      </c>
      <c r="J25" s="16">
        <f t="shared" si="3"/>
        <v>7.2</v>
      </c>
      <c r="K25">
        <v>34</v>
      </c>
      <c r="L25">
        <f t="shared" si="0"/>
        <v>244.8</v>
      </c>
      <c r="N25">
        <v>59</v>
      </c>
      <c r="O25" s="16">
        <f t="shared" si="1"/>
        <v>64.406779661016941</v>
      </c>
      <c r="Q25" s="16">
        <f t="shared" si="2"/>
        <v>463.72881355932196</v>
      </c>
    </row>
    <row r="26" spans="2:17" x14ac:dyDescent="0.25">
      <c r="B26" s="4" t="s">
        <v>68</v>
      </c>
      <c r="C26" s="4" t="s">
        <v>69</v>
      </c>
      <c r="D26" s="4" t="s">
        <v>27</v>
      </c>
      <c r="E26" s="4" t="s">
        <v>2</v>
      </c>
      <c r="F26" s="6">
        <v>30711</v>
      </c>
      <c r="G26" s="4"/>
      <c r="H26" s="7">
        <v>3.1944444444444449E-2</v>
      </c>
      <c r="I26" s="15">
        <v>23</v>
      </c>
      <c r="J26" s="16">
        <f t="shared" si="3"/>
        <v>7.2</v>
      </c>
      <c r="K26">
        <v>32</v>
      </c>
      <c r="L26">
        <f t="shared" si="0"/>
        <v>230.4</v>
      </c>
      <c r="N26">
        <v>59</v>
      </c>
      <c r="O26" s="16">
        <f t="shared" si="1"/>
        <v>62.711864406779661</v>
      </c>
      <c r="Q26" s="16">
        <f t="shared" si="2"/>
        <v>451.52542372881356</v>
      </c>
    </row>
    <row r="27" spans="2:17" x14ac:dyDescent="0.25">
      <c r="B27" s="4" t="s">
        <v>70</v>
      </c>
      <c r="C27" s="4" t="s">
        <v>51</v>
      </c>
      <c r="D27" s="4" t="s">
        <v>71</v>
      </c>
      <c r="E27" s="4" t="s">
        <v>72</v>
      </c>
      <c r="F27" s="6">
        <v>28764</v>
      </c>
      <c r="G27" s="4" t="s">
        <v>73</v>
      </c>
      <c r="H27" s="7">
        <v>3.2222222222222222E-2</v>
      </c>
      <c r="I27" s="15">
        <v>24</v>
      </c>
      <c r="J27" s="16">
        <f t="shared" si="3"/>
        <v>7.2</v>
      </c>
      <c r="K27">
        <v>30</v>
      </c>
      <c r="L27">
        <f t="shared" si="0"/>
        <v>216</v>
      </c>
      <c r="N27">
        <v>59</v>
      </c>
      <c r="O27" s="16">
        <f t="shared" si="1"/>
        <v>61.016949152542374</v>
      </c>
      <c r="Q27" s="16">
        <f t="shared" si="2"/>
        <v>439.32203389830511</v>
      </c>
    </row>
    <row r="28" spans="2:17" x14ac:dyDescent="0.25">
      <c r="B28" s="4" t="s">
        <v>74</v>
      </c>
      <c r="C28" s="4" t="s">
        <v>15</v>
      </c>
      <c r="D28" s="4" t="s">
        <v>22</v>
      </c>
      <c r="E28" s="4" t="s">
        <v>2</v>
      </c>
      <c r="F28" s="6">
        <v>27066</v>
      </c>
      <c r="G28" s="4" t="s">
        <v>75</v>
      </c>
      <c r="H28" s="7">
        <v>3.2893518518518523E-2</v>
      </c>
      <c r="I28" s="15">
        <v>25</v>
      </c>
      <c r="J28" s="16">
        <f t="shared" si="3"/>
        <v>7.2</v>
      </c>
      <c r="K28">
        <v>28</v>
      </c>
      <c r="L28">
        <f t="shared" si="0"/>
        <v>201.6</v>
      </c>
      <c r="N28">
        <v>59</v>
      </c>
      <c r="O28" s="16">
        <f t="shared" si="1"/>
        <v>59.322033898305079</v>
      </c>
      <c r="Q28" s="16">
        <f t="shared" si="2"/>
        <v>427.11864406779659</v>
      </c>
    </row>
    <row r="29" spans="2:17" x14ac:dyDescent="0.25">
      <c r="B29" s="4" t="s">
        <v>36</v>
      </c>
      <c r="C29" s="4" t="s">
        <v>76</v>
      </c>
      <c r="D29" s="4" t="s">
        <v>77</v>
      </c>
      <c r="E29" s="4" t="s">
        <v>2</v>
      </c>
      <c r="F29" s="6">
        <v>30250</v>
      </c>
      <c r="G29" s="4"/>
      <c r="H29" s="7">
        <v>3.2893518518518523E-2</v>
      </c>
      <c r="I29" s="15">
        <v>26</v>
      </c>
      <c r="J29" s="16">
        <f t="shared" si="3"/>
        <v>7.2</v>
      </c>
      <c r="K29">
        <v>26</v>
      </c>
      <c r="L29">
        <f t="shared" si="0"/>
        <v>187.20000000000002</v>
      </c>
      <c r="N29">
        <v>59</v>
      </c>
      <c r="O29" s="16">
        <f t="shared" si="1"/>
        <v>57.627118644067799</v>
      </c>
      <c r="Q29" s="16">
        <f t="shared" si="2"/>
        <v>414.91525423728814</v>
      </c>
    </row>
    <row r="30" spans="2:17" x14ac:dyDescent="0.25">
      <c r="B30" s="4" t="s">
        <v>78</v>
      </c>
      <c r="C30" s="4" t="s">
        <v>47</v>
      </c>
      <c r="D30" s="4" t="s">
        <v>79</v>
      </c>
      <c r="E30" s="4" t="s">
        <v>2</v>
      </c>
      <c r="F30" s="6">
        <v>34242</v>
      </c>
      <c r="G30" s="4" t="s">
        <v>80</v>
      </c>
      <c r="H30" s="7">
        <v>3.290509259259259E-2</v>
      </c>
      <c r="I30" s="15">
        <v>27</v>
      </c>
      <c r="J30" s="16">
        <f t="shared" si="3"/>
        <v>7.2</v>
      </c>
      <c r="K30">
        <v>24</v>
      </c>
      <c r="L30">
        <f t="shared" si="0"/>
        <v>172.8</v>
      </c>
      <c r="N30">
        <v>59</v>
      </c>
      <c r="O30" s="16">
        <f t="shared" si="1"/>
        <v>55.932203389830512</v>
      </c>
      <c r="Q30" s="16">
        <f t="shared" si="2"/>
        <v>402.71186440677968</v>
      </c>
    </row>
    <row r="31" spans="2:17" x14ac:dyDescent="0.25">
      <c r="B31" s="12" t="s">
        <v>81</v>
      </c>
      <c r="C31" s="12" t="s">
        <v>82</v>
      </c>
      <c r="D31" s="12" t="s">
        <v>5</v>
      </c>
      <c r="E31" s="12" t="s">
        <v>2</v>
      </c>
      <c r="F31" s="13">
        <v>31501</v>
      </c>
      <c r="G31" s="12" t="s">
        <v>83</v>
      </c>
      <c r="H31" s="7">
        <v>3.2951388888888891E-2</v>
      </c>
      <c r="I31" s="15">
        <v>28</v>
      </c>
      <c r="J31" s="16">
        <f t="shared" si="3"/>
        <v>7.2</v>
      </c>
      <c r="K31">
        <v>22</v>
      </c>
      <c r="L31">
        <f t="shared" si="0"/>
        <v>158.4</v>
      </c>
      <c r="N31">
        <v>59</v>
      </c>
      <c r="O31" s="16">
        <f t="shared" si="1"/>
        <v>54.237288135593218</v>
      </c>
      <c r="Q31" s="16">
        <f t="shared" si="2"/>
        <v>390.50847457627117</v>
      </c>
    </row>
    <row r="32" spans="2:17" x14ac:dyDescent="0.25">
      <c r="B32" s="4" t="s">
        <v>84</v>
      </c>
      <c r="C32" s="4" t="s">
        <v>85</v>
      </c>
      <c r="D32" s="4" t="s">
        <v>86</v>
      </c>
      <c r="E32" s="4" t="s">
        <v>40</v>
      </c>
      <c r="F32" s="6">
        <v>28492</v>
      </c>
      <c r="G32" s="4" t="s">
        <v>57</v>
      </c>
      <c r="H32" s="7">
        <v>3.3703703703703701E-2</v>
      </c>
      <c r="I32" s="15">
        <v>29</v>
      </c>
      <c r="J32" s="16">
        <f t="shared" si="3"/>
        <v>7.2</v>
      </c>
      <c r="K32">
        <v>20</v>
      </c>
      <c r="L32">
        <f t="shared" si="0"/>
        <v>144</v>
      </c>
      <c r="N32">
        <v>59</v>
      </c>
      <c r="O32" s="16">
        <f t="shared" si="1"/>
        <v>52.542372881355931</v>
      </c>
      <c r="Q32" s="16">
        <f t="shared" si="2"/>
        <v>378.30508474576271</v>
      </c>
    </row>
    <row r="33" spans="2:17" x14ac:dyDescent="0.25">
      <c r="B33" s="4" t="s">
        <v>87</v>
      </c>
      <c r="C33" s="4" t="s">
        <v>69</v>
      </c>
      <c r="D33" s="4" t="s">
        <v>5</v>
      </c>
      <c r="E33" s="4" t="s">
        <v>2</v>
      </c>
      <c r="F33" s="6">
        <v>31028</v>
      </c>
      <c r="G33" s="4"/>
      <c r="H33" s="7">
        <v>3.3912037037037039E-2</v>
      </c>
      <c r="I33" s="15">
        <v>30</v>
      </c>
      <c r="J33" s="16">
        <f t="shared" si="3"/>
        <v>7.2</v>
      </c>
      <c r="K33">
        <v>18</v>
      </c>
      <c r="L33">
        <f t="shared" si="0"/>
        <v>129.6</v>
      </c>
      <c r="N33">
        <v>59</v>
      </c>
      <c r="O33" s="16">
        <f t="shared" si="1"/>
        <v>50.847457627118644</v>
      </c>
      <c r="Q33" s="16">
        <f t="shared" si="2"/>
        <v>366.10169491525426</v>
      </c>
    </row>
    <row r="34" spans="2:17" x14ac:dyDescent="0.25">
      <c r="B34" s="10" t="s">
        <v>88</v>
      </c>
      <c r="C34" s="10" t="s">
        <v>15</v>
      </c>
      <c r="D34" s="10"/>
      <c r="E34" s="10"/>
      <c r="F34" s="9">
        <v>27860</v>
      </c>
      <c r="G34" s="10" t="s">
        <v>89</v>
      </c>
      <c r="H34" s="11">
        <v>3.412037037037037E-2</v>
      </c>
      <c r="I34" s="15">
        <v>31</v>
      </c>
      <c r="J34" s="16">
        <f t="shared" si="3"/>
        <v>7.2</v>
      </c>
      <c r="K34">
        <v>16</v>
      </c>
      <c r="L34">
        <f t="shared" si="0"/>
        <v>115.2</v>
      </c>
      <c r="N34">
        <v>59</v>
      </c>
      <c r="O34" s="16">
        <f t="shared" si="1"/>
        <v>49.152542372881356</v>
      </c>
      <c r="Q34" s="16">
        <f t="shared" si="2"/>
        <v>353.8983050847458</v>
      </c>
    </row>
    <row r="35" spans="2:17" x14ac:dyDescent="0.25">
      <c r="B35" s="4" t="s">
        <v>90</v>
      </c>
      <c r="C35" s="4" t="s">
        <v>91</v>
      </c>
      <c r="D35" s="4" t="s">
        <v>5</v>
      </c>
      <c r="E35" s="4" t="s">
        <v>2</v>
      </c>
      <c r="F35" s="6">
        <v>34435</v>
      </c>
      <c r="G35" s="4"/>
      <c r="H35" s="7">
        <v>3.5057870370370371E-2</v>
      </c>
      <c r="I35" s="15">
        <v>32</v>
      </c>
      <c r="J35" s="16">
        <f t="shared" si="3"/>
        <v>7.2</v>
      </c>
      <c r="K35">
        <v>14</v>
      </c>
      <c r="L35">
        <f t="shared" si="0"/>
        <v>100.8</v>
      </c>
      <c r="N35">
        <v>59</v>
      </c>
      <c r="O35" s="16">
        <f t="shared" si="1"/>
        <v>47.457627118644062</v>
      </c>
      <c r="Q35" s="16">
        <f t="shared" si="2"/>
        <v>341.69491525423723</v>
      </c>
    </row>
    <row r="36" spans="2:17" x14ac:dyDescent="0.25">
      <c r="B36" s="4" t="s">
        <v>92</v>
      </c>
      <c r="C36" s="4" t="s">
        <v>4</v>
      </c>
      <c r="D36" s="4" t="s">
        <v>93</v>
      </c>
      <c r="E36" s="4" t="s">
        <v>2</v>
      </c>
      <c r="F36" s="6">
        <v>31491</v>
      </c>
      <c r="G36" s="4" t="s">
        <v>94</v>
      </c>
      <c r="H36" s="7">
        <v>3.515046296296296E-2</v>
      </c>
      <c r="I36" s="15">
        <v>33</v>
      </c>
      <c r="J36" s="16">
        <f t="shared" si="3"/>
        <v>7.2</v>
      </c>
      <c r="K36">
        <v>12</v>
      </c>
      <c r="L36">
        <f t="shared" si="0"/>
        <v>86.4</v>
      </c>
      <c r="N36">
        <v>59</v>
      </c>
      <c r="O36" s="16">
        <f t="shared" si="1"/>
        <v>45.762711864406782</v>
      </c>
      <c r="Q36" s="16">
        <f t="shared" si="2"/>
        <v>329.49152542372883</v>
      </c>
    </row>
    <row r="37" spans="2:17" x14ac:dyDescent="0.25">
      <c r="B37" s="4" t="s">
        <v>95</v>
      </c>
      <c r="C37" s="4" t="s">
        <v>96</v>
      </c>
      <c r="D37" s="4" t="s">
        <v>60</v>
      </c>
      <c r="E37" s="4" t="s">
        <v>2</v>
      </c>
      <c r="F37" s="6">
        <v>29876</v>
      </c>
      <c r="G37" s="4" t="s">
        <v>83</v>
      </c>
      <c r="H37" s="7">
        <v>3.5497685185185188E-2</v>
      </c>
      <c r="I37" s="15">
        <v>34</v>
      </c>
      <c r="J37" s="16">
        <f t="shared" si="3"/>
        <v>7.2</v>
      </c>
      <c r="K37">
        <v>10</v>
      </c>
      <c r="L37">
        <f t="shared" si="0"/>
        <v>72</v>
      </c>
      <c r="N37">
        <v>59</v>
      </c>
      <c r="O37" s="16">
        <f t="shared" si="1"/>
        <v>44.067796610169495</v>
      </c>
      <c r="Q37" s="16">
        <f t="shared" si="2"/>
        <v>317.28813559322037</v>
      </c>
    </row>
    <row r="38" spans="2:17" x14ac:dyDescent="0.25">
      <c r="B38" s="4" t="s">
        <v>97</v>
      </c>
      <c r="C38" s="4" t="s">
        <v>9</v>
      </c>
      <c r="D38" s="4" t="s">
        <v>5</v>
      </c>
      <c r="E38" s="4" t="s">
        <v>2</v>
      </c>
      <c r="F38" s="6">
        <v>29615</v>
      </c>
      <c r="G38" s="4" t="s">
        <v>83</v>
      </c>
      <c r="H38" s="7">
        <v>3.5497685185185188E-2</v>
      </c>
      <c r="I38" s="15">
        <v>35</v>
      </c>
      <c r="J38" s="16">
        <f t="shared" si="3"/>
        <v>7.2</v>
      </c>
      <c r="K38">
        <v>8</v>
      </c>
      <c r="L38">
        <f t="shared" si="0"/>
        <v>57.6</v>
      </c>
      <c r="N38">
        <v>59</v>
      </c>
      <c r="O38" s="16">
        <f t="shared" si="1"/>
        <v>42.372881355932201</v>
      </c>
      <c r="Q38" s="16">
        <f t="shared" si="2"/>
        <v>305.08474576271186</v>
      </c>
    </row>
    <row r="39" spans="2:17" x14ac:dyDescent="0.25">
      <c r="B39" s="4" t="s">
        <v>98</v>
      </c>
      <c r="C39" s="4" t="s">
        <v>99</v>
      </c>
      <c r="D39" s="4" t="s">
        <v>27</v>
      </c>
      <c r="E39" s="4" t="s">
        <v>100</v>
      </c>
      <c r="F39" s="6">
        <v>31839</v>
      </c>
      <c r="G39" s="4"/>
      <c r="H39" s="7">
        <v>3.5995370370370372E-2</v>
      </c>
      <c r="I39" s="15">
        <v>36</v>
      </c>
      <c r="J39" s="16">
        <f t="shared" si="3"/>
        <v>7.2</v>
      </c>
      <c r="K39">
        <v>6</v>
      </c>
      <c r="L39">
        <f t="shared" si="0"/>
        <v>43.2</v>
      </c>
      <c r="N39">
        <v>59</v>
      </c>
      <c r="O39" s="16">
        <f t="shared" si="1"/>
        <v>40.677966101694921</v>
      </c>
      <c r="Q39" s="16">
        <f t="shared" si="2"/>
        <v>292.88135593220346</v>
      </c>
    </row>
    <row r="40" spans="2:17" x14ac:dyDescent="0.25">
      <c r="B40" s="4" t="s">
        <v>101</v>
      </c>
      <c r="C40" s="4" t="s">
        <v>102</v>
      </c>
      <c r="D40" s="4" t="s">
        <v>103</v>
      </c>
      <c r="E40" s="4" t="s">
        <v>2</v>
      </c>
      <c r="F40" s="6">
        <v>30079</v>
      </c>
      <c r="G40" s="4" t="s">
        <v>37</v>
      </c>
      <c r="H40" s="7">
        <v>3.6562499999999998E-2</v>
      </c>
      <c r="I40" s="15">
        <v>37</v>
      </c>
      <c r="J40" s="16">
        <f t="shared" si="3"/>
        <v>7.2</v>
      </c>
      <c r="K40">
        <v>4</v>
      </c>
      <c r="L40">
        <f t="shared" si="0"/>
        <v>28.8</v>
      </c>
      <c r="N40">
        <v>59</v>
      </c>
      <c r="O40" s="16">
        <f t="shared" si="1"/>
        <v>38.983050847457626</v>
      </c>
      <c r="Q40" s="16">
        <f t="shared" si="2"/>
        <v>280.67796610169489</v>
      </c>
    </row>
    <row r="41" spans="2:17" x14ac:dyDescent="0.25">
      <c r="B41" s="4" t="s">
        <v>104</v>
      </c>
      <c r="C41" s="4" t="s">
        <v>47</v>
      </c>
      <c r="D41" s="4" t="s">
        <v>14</v>
      </c>
      <c r="E41" s="4" t="s">
        <v>2</v>
      </c>
      <c r="F41" s="6">
        <v>32074</v>
      </c>
      <c r="G41" s="4"/>
      <c r="H41" s="7">
        <v>3.6863425925925931E-2</v>
      </c>
      <c r="I41" s="15">
        <v>38</v>
      </c>
      <c r="J41" s="16">
        <f t="shared" si="3"/>
        <v>7.2</v>
      </c>
      <c r="K41">
        <v>2</v>
      </c>
      <c r="L41">
        <f t="shared" si="0"/>
        <v>14.4</v>
      </c>
      <c r="N41">
        <v>59</v>
      </c>
      <c r="O41" s="16">
        <f t="shared" si="1"/>
        <v>37.288135593220339</v>
      </c>
      <c r="Q41" s="16">
        <f t="shared" si="2"/>
        <v>268.47457627118644</v>
      </c>
    </row>
    <row r="42" spans="2:17" x14ac:dyDescent="0.25">
      <c r="B42" s="12" t="s">
        <v>105</v>
      </c>
      <c r="C42" s="12" t="s">
        <v>15</v>
      </c>
      <c r="D42" s="12" t="s">
        <v>106</v>
      </c>
      <c r="E42" s="12" t="s">
        <v>2</v>
      </c>
      <c r="F42" s="13">
        <v>31010</v>
      </c>
      <c r="G42" s="12" t="s">
        <v>107</v>
      </c>
      <c r="H42" s="7">
        <v>3.7442129629629624E-2</v>
      </c>
      <c r="I42" s="15">
        <v>39</v>
      </c>
      <c r="J42" s="16">
        <f t="shared" si="3"/>
        <v>7.2</v>
      </c>
      <c r="K42">
        <v>0</v>
      </c>
      <c r="L42">
        <v>7.2</v>
      </c>
      <c r="N42">
        <v>59</v>
      </c>
      <c r="O42" s="16">
        <f t="shared" si="1"/>
        <v>35.593220338983059</v>
      </c>
      <c r="Q42" s="16">
        <f t="shared" si="2"/>
        <v>256.27118644067804</v>
      </c>
    </row>
    <row r="43" spans="2:17" x14ac:dyDescent="0.25">
      <c r="B43" s="3" t="s">
        <v>108</v>
      </c>
      <c r="C43" s="3" t="s">
        <v>109</v>
      </c>
      <c r="D43" s="4" t="s">
        <v>103</v>
      </c>
      <c r="E43" s="4" t="s">
        <v>2</v>
      </c>
      <c r="F43" s="6">
        <v>31043</v>
      </c>
      <c r="G43" s="4" t="s">
        <v>110</v>
      </c>
      <c r="H43" s="7">
        <v>3.7812500000000006E-2</v>
      </c>
      <c r="I43" s="15">
        <v>40</v>
      </c>
      <c r="J43" s="16">
        <f t="shared" si="3"/>
        <v>7.2</v>
      </c>
      <c r="N43">
        <v>59</v>
      </c>
      <c r="O43" s="16">
        <f t="shared" si="1"/>
        <v>33.898305084745758</v>
      </c>
      <c r="Q43" s="16">
        <f t="shared" si="2"/>
        <v>244.06779661016947</v>
      </c>
    </row>
    <row r="44" spans="2:17" x14ac:dyDescent="0.25">
      <c r="B44" s="4" t="s">
        <v>111</v>
      </c>
      <c r="C44" s="4" t="s">
        <v>112</v>
      </c>
      <c r="D44" s="4" t="s">
        <v>60</v>
      </c>
      <c r="E44" s="4" t="s">
        <v>2</v>
      </c>
      <c r="F44" s="6">
        <v>31742</v>
      </c>
      <c r="G44" s="4" t="s">
        <v>113</v>
      </c>
      <c r="H44" s="7">
        <v>3.7824074074074072E-2</v>
      </c>
      <c r="I44" s="15">
        <v>41</v>
      </c>
      <c r="J44" s="16">
        <f t="shared" si="3"/>
        <v>7.2</v>
      </c>
      <c r="N44">
        <v>59</v>
      </c>
      <c r="O44" s="16">
        <f t="shared" si="1"/>
        <v>32.203389830508485</v>
      </c>
      <c r="Q44" s="16">
        <f t="shared" si="2"/>
        <v>231.8644067796611</v>
      </c>
    </row>
    <row r="45" spans="2:17" x14ac:dyDescent="0.25">
      <c r="B45" s="12" t="s">
        <v>114</v>
      </c>
      <c r="C45" s="12" t="s">
        <v>69</v>
      </c>
      <c r="D45" s="12" t="s">
        <v>103</v>
      </c>
      <c r="E45" s="12" t="s">
        <v>2</v>
      </c>
      <c r="F45" s="13">
        <v>35307</v>
      </c>
      <c r="G45" s="12" t="s">
        <v>25</v>
      </c>
      <c r="H45" s="7">
        <v>3.829861111111111E-2</v>
      </c>
      <c r="I45" s="15">
        <v>42</v>
      </c>
      <c r="J45" s="16">
        <f t="shared" si="3"/>
        <v>7.2</v>
      </c>
      <c r="N45">
        <v>59</v>
      </c>
      <c r="O45" s="16">
        <f t="shared" si="1"/>
        <v>30.508474576271183</v>
      </c>
      <c r="Q45" s="16">
        <f t="shared" si="2"/>
        <v>219.66101694915253</v>
      </c>
    </row>
    <row r="46" spans="2:17" x14ac:dyDescent="0.25">
      <c r="B46" s="4" t="s">
        <v>115</v>
      </c>
      <c r="C46" s="4" t="s">
        <v>18</v>
      </c>
      <c r="D46" s="4" t="s">
        <v>5</v>
      </c>
      <c r="E46" s="4" t="s">
        <v>2</v>
      </c>
      <c r="F46" s="6">
        <v>30484</v>
      </c>
      <c r="G46" s="4" t="s">
        <v>2</v>
      </c>
      <c r="H46" s="7">
        <v>3.8483796296296294E-2</v>
      </c>
      <c r="I46" s="15">
        <v>43</v>
      </c>
      <c r="J46" s="16">
        <f t="shared" si="3"/>
        <v>7.2</v>
      </c>
      <c r="N46">
        <v>59</v>
      </c>
      <c r="O46" s="16">
        <f t="shared" si="1"/>
        <v>28.813559322033896</v>
      </c>
      <c r="Q46" s="16">
        <f t="shared" si="2"/>
        <v>207.45762711864407</v>
      </c>
    </row>
    <row r="47" spans="2:17" x14ac:dyDescent="0.25">
      <c r="B47" s="4" t="s">
        <v>116</v>
      </c>
      <c r="C47" s="4" t="s">
        <v>96</v>
      </c>
      <c r="D47" s="4" t="s">
        <v>5</v>
      </c>
      <c r="E47" s="4" t="s">
        <v>2</v>
      </c>
      <c r="F47" s="6">
        <v>25580</v>
      </c>
      <c r="G47" s="4" t="s">
        <v>117</v>
      </c>
      <c r="H47" s="7">
        <v>3.876157407407408E-2</v>
      </c>
      <c r="I47" s="15">
        <v>44</v>
      </c>
      <c r="J47" s="16">
        <f t="shared" si="3"/>
        <v>7.2</v>
      </c>
      <c r="N47">
        <v>59</v>
      </c>
      <c r="O47" s="16">
        <f t="shared" si="1"/>
        <v>27.118644067796609</v>
      </c>
      <c r="Q47" s="16">
        <f t="shared" si="2"/>
        <v>195.25423728813558</v>
      </c>
    </row>
    <row r="48" spans="2:17" x14ac:dyDescent="0.25">
      <c r="B48" s="3" t="s">
        <v>118</v>
      </c>
      <c r="C48" s="3" t="s">
        <v>47</v>
      </c>
      <c r="D48" s="3" t="s">
        <v>119</v>
      </c>
      <c r="E48" s="3" t="s">
        <v>2</v>
      </c>
      <c r="F48" s="6">
        <v>27182</v>
      </c>
      <c r="G48" s="3" t="s">
        <v>83</v>
      </c>
      <c r="H48" s="7">
        <v>3.9074074074074074E-2</v>
      </c>
      <c r="I48" s="15">
        <v>45</v>
      </c>
      <c r="J48" s="16">
        <f t="shared" si="3"/>
        <v>7.2</v>
      </c>
      <c r="N48">
        <v>59</v>
      </c>
      <c r="O48" s="16">
        <f t="shared" si="1"/>
        <v>25.423728813559322</v>
      </c>
      <c r="Q48" s="16">
        <f t="shared" si="2"/>
        <v>183.05084745762713</v>
      </c>
    </row>
    <row r="49" spans="2:17" x14ac:dyDescent="0.25">
      <c r="B49" s="4" t="s">
        <v>120</v>
      </c>
      <c r="C49" s="4" t="s">
        <v>91</v>
      </c>
      <c r="D49" s="4" t="s">
        <v>48</v>
      </c>
      <c r="E49" s="4" t="s">
        <v>2</v>
      </c>
      <c r="F49" s="6">
        <v>31665</v>
      </c>
      <c r="G49" s="4"/>
      <c r="H49" s="7">
        <v>3.9305555555555559E-2</v>
      </c>
      <c r="I49" s="15">
        <v>46</v>
      </c>
      <c r="J49" s="16">
        <f t="shared" si="3"/>
        <v>7.2</v>
      </c>
      <c r="N49">
        <v>59</v>
      </c>
      <c r="O49" s="16">
        <f t="shared" si="1"/>
        <v>23.728813559322035</v>
      </c>
      <c r="Q49" s="16">
        <f t="shared" si="2"/>
        <v>170.84745762711864</v>
      </c>
    </row>
    <row r="50" spans="2:17" x14ac:dyDescent="0.25">
      <c r="B50" s="4" t="s">
        <v>121</v>
      </c>
      <c r="C50" s="4" t="s">
        <v>9</v>
      </c>
      <c r="D50" s="4" t="s">
        <v>32</v>
      </c>
      <c r="E50" s="4" t="s">
        <v>122</v>
      </c>
      <c r="F50" s="6">
        <v>30663</v>
      </c>
      <c r="G50" s="4"/>
      <c r="H50" s="7">
        <v>3.965277777777778E-2</v>
      </c>
      <c r="I50" s="15">
        <v>47</v>
      </c>
      <c r="J50" s="16">
        <f t="shared" si="3"/>
        <v>7.2</v>
      </c>
      <c r="N50">
        <v>59</v>
      </c>
      <c r="O50" s="16">
        <f t="shared" si="1"/>
        <v>22.033898305084747</v>
      </c>
      <c r="Q50" s="16">
        <f t="shared" si="2"/>
        <v>158.64406779661019</v>
      </c>
    </row>
    <row r="51" spans="2:17" x14ac:dyDescent="0.25">
      <c r="B51" s="8" t="s">
        <v>123</v>
      </c>
      <c r="C51" s="8" t="s">
        <v>9</v>
      </c>
      <c r="D51" s="10"/>
      <c r="E51" s="8" t="s">
        <v>2</v>
      </c>
      <c r="F51" s="9">
        <v>25757</v>
      </c>
      <c r="G51" s="4" t="s">
        <v>35</v>
      </c>
      <c r="H51" s="11">
        <v>3.9733796296296302E-2</v>
      </c>
      <c r="I51" s="15">
        <v>48</v>
      </c>
      <c r="J51" s="16">
        <f t="shared" si="3"/>
        <v>7.2</v>
      </c>
      <c r="N51">
        <v>59</v>
      </c>
      <c r="O51" s="16">
        <f t="shared" si="1"/>
        <v>20.33898305084746</v>
      </c>
      <c r="Q51" s="16">
        <f t="shared" si="2"/>
        <v>146.44067796610173</v>
      </c>
    </row>
    <row r="52" spans="2:17" x14ac:dyDescent="0.25">
      <c r="B52" s="4" t="s">
        <v>124</v>
      </c>
      <c r="C52" s="4" t="s">
        <v>31</v>
      </c>
      <c r="D52" s="4" t="s">
        <v>5</v>
      </c>
      <c r="E52" s="4" t="s">
        <v>2</v>
      </c>
      <c r="F52" s="6">
        <v>26919</v>
      </c>
      <c r="G52" s="4"/>
      <c r="H52" s="7">
        <v>4.0081018518518523E-2</v>
      </c>
      <c r="I52" s="15">
        <v>49</v>
      </c>
      <c r="J52" s="16">
        <f t="shared" si="3"/>
        <v>7.2</v>
      </c>
      <c r="N52">
        <v>59</v>
      </c>
      <c r="O52" s="16">
        <f t="shared" si="1"/>
        <v>18.644067796610159</v>
      </c>
      <c r="Q52" s="16">
        <f t="shared" si="2"/>
        <v>134.23728813559316</v>
      </c>
    </row>
    <row r="53" spans="2:17" x14ac:dyDescent="0.25">
      <c r="B53" s="10" t="s">
        <v>125</v>
      </c>
      <c r="C53" s="10" t="s">
        <v>126</v>
      </c>
      <c r="D53" s="10" t="s">
        <v>5</v>
      </c>
      <c r="E53" s="10" t="s">
        <v>2</v>
      </c>
      <c r="F53" s="9">
        <v>30596</v>
      </c>
      <c r="G53" s="10"/>
      <c r="H53" s="11">
        <v>4.0335648148148148E-2</v>
      </c>
      <c r="I53" s="15">
        <v>50</v>
      </c>
      <c r="J53" s="16">
        <f t="shared" si="3"/>
        <v>7.2</v>
      </c>
      <c r="N53">
        <v>59</v>
      </c>
      <c r="O53" s="16">
        <f t="shared" si="1"/>
        <v>16.949152542372886</v>
      </c>
      <c r="Q53" s="16">
        <f t="shared" si="2"/>
        <v>122.03389830508478</v>
      </c>
    </row>
    <row r="54" spans="2:17" x14ac:dyDescent="0.25">
      <c r="B54" s="4" t="s">
        <v>127</v>
      </c>
      <c r="C54" s="4" t="s">
        <v>51</v>
      </c>
      <c r="D54" s="4" t="s">
        <v>32</v>
      </c>
      <c r="E54" s="4" t="s">
        <v>128</v>
      </c>
      <c r="F54" s="6">
        <v>32036</v>
      </c>
      <c r="G54" s="4"/>
      <c r="H54" s="7">
        <v>4.0682870370370376E-2</v>
      </c>
      <c r="I54" s="15">
        <v>51</v>
      </c>
      <c r="J54" s="16">
        <f t="shared" si="3"/>
        <v>7.2</v>
      </c>
      <c r="N54">
        <v>59</v>
      </c>
      <c r="O54" s="16">
        <f t="shared" si="1"/>
        <v>15.254237288135599</v>
      </c>
      <c r="Q54" s="16">
        <f t="shared" si="2"/>
        <v>109.83050847457632</v>
      </c>
    </row>
    <row r="55" spans="2:17" x14ac:dyDescent="0.25">
      <c r="B55" s="10" t="s">
        <v>129</v>
      </c>
      <c r="C55" s="10" t="s">
        <v>102</v>
      </c>
      <c r="D55" s="10" t="s">
        <v>5</v>
      </c>
      <c r="E55" s="10" t="s">
        <v>130</v>
      </c>
      <c r="F55" s="9">
        <v>30702</v>
      </c>
      <c r="G55" s="10" t="s">
        <v>131</v>
      </c>
      <c r="H55" s="11">
        <v>4.1527777777777775E-2</v>
      </c>
      <c r="I55" s="15">
        <v>52</v>
      </c>
      <c r="J55" s="16">
        <f t="shared" si="3"/>
        <v>7.2</v>
      </c>
      <c r="N55">
        <v>59</v>
      </c>
      <c r="O55" s="16">
        <f t="shared" si="1"/>
        <v>13.559322033898297</v>
      </c>
      <c r="Q55" s="16">
        <f t="shared" si="2"/>
        <v>97.62711864406775</v>
      </c>
    </row>
    <row r="56" spans="2:17" x14ac:dyDescent="0.25">
      <c r="B56" s="3" t="s">
        <v>132</v>
      </c>
      <c r="C56" s="3" t="s">
        <v>109</v>
      </c>
      <c r="D56" s="4"/>
      <c r="E56" s="3" t="s">
        <v>133</v>
      </c>
      <c r="F56" s="6">
        <v>26984</v>
      </c>
      <c r="G56" s="4" t="s">
        <v>134</v>
      </c>
      <c r="H56" s="7">
        <v>4.3449074074074077E-2</v>
      </c>
      <c r="I56" s="15">
        <v>53</v>
      </c>
      <c r="J56" s="16">
        <f t="shared" si="3"/>
        <v>7.2</v>
      </c>
      <c r="N56">
        <v>59</v>
      </c>
      <c r="O56" s="16">
        <f t="shared" si="1"/>
        <v>11.864406779661024</v>
      </c>
      <c r="Q56" s="16">
        <f t="shared" si="2"/>
        <v>85.423728813559379</v>
      </c>
    </row>
    <row r="57" spans="2:17" x14ac:dyDescent="0.25">
      <c r="B57" s="4" t="s">
        <v>135</v>
      </c>
      <c r="C57" s="4" t="s">
        <v>4</v>
      </c>
      <c r="D57" s="4" t="s">
        <v>24</v>
      </c>
      <c r="E57" s="4" t="s">
        <v>2</v>
      </c>
      <c r="F57" s="6">
        <v>32919</v>
      </c>
      <c r="G57" s="4"/>
      <c r="H57" s="7">
        <v>4.3622685185185188E-2</v>
      </c>
      <c r="I57" s="15">
        <v>54</v>
      </c>
      <c r="J57" s="16">
        <f t="shared" si="3"/>
        <v>7.2</v>
      </c>
      <c r="N57">
        <v>59</v>
      </c>
      <c r="O57" s="16">
        <f t="shared" si="1"/>
        <v>10.169491525423723</v>
      </c>
      <c r="Q57" s="16">
        <f t="shared" si="2"/>
        <v>73.220338983050809</v>
      </c>
    </row>
    <row r="58" spans="2:17" x14ac:dyDescent="0.25">
      <c r="B58" s="3" t="s">
        <v>136</v>
      </c>
      <c r="C58" s="3" t="s">
        <v>13</v>
      </c>
      <c r="D58" s="4" t="s">
        <v>5</v>
      </c>
      <c r="E58" s="3" t="s">
        <v>2</v>
      </c>
      <c r="F58" s="6">
        <v>30702</v>
      </c>
      <c r="G58" s="3" t="s">
        <v>83</v>
      </c>
      <c r="H58" s="7">
        <v>4.5231481481481484E-2</v>
      </c>
      <c r="I58" s="15">
        <v>55</v>
      </c>
      <c r="J58" s="16">
        <f t="shared" si="3"/>
        <v>7.2</v>
      </c>
      <c r="N58">
        <v>59</v>
      </c>
      <c r="O58" s="16">
        <f t="shared" si="1"/>
        <v>8.4745762711864359</v>
      </c>
      <c r="Q58" s="16">
        <f t="shared" si="2"/>
        <v>61.016949152542338</v>
      </c>
    </row>
    <row r="59" spans="2:17" x14ac:dyDescent="0.25">
      <c r="B59" s="4" t="s">
        <v>137</v>
      </c>
      <c r="C59" s="4" t="s">
        <v>64</v>
      </c>
      <c r="D59" s="4" t="s">
        <v>62</v>
      </c>
      <c r="E59" s="4" t="s">
        <v>2</v>
      </c>
      <c r="F59" s="6">
        <v>26777</v>
      </c>
      <c r="G59" s="4" t="s">
        <v>49</v>
      </c>
      <c r="H59" s="7">
        <v>4.6527777777777779E-2</v>
      </c>
      <c r="I59" s="15">
        <v>56</v>
      </c>
      <c r="J59" s="16">
        <f t="shared" si="3"/>
        <v>7.2</v>
      </c>
      <c r="N59">
        <v>59</v>
      </c>
      <c r="O59" s="16">
        <f t="shared" si="1"/>
        <v>6.7796610169491629</v>
      </c>
      <c r="Q59" s="16">
        <f t="shared" si="2"/>
        <v>48.813559322033974</v>
      </c>
    </row>
    <row r="60" spans="2:17" x14ac:dyDescent="0.25">
      <c r="B60" s="12" t="s">
        <v>138</v>
      </c>
      <c r="C60" s="12" t="s">
        <v>139</v>
      </c>
      <c r="D60" s="12" t="s">
        <v>62</v>
      </c>
      <c r="E60" s="12" t="s">
        <v>2</v>
      </c>
      <c r="F60" s="13">
        <v>30265</v>
      </c>
      <c r="G60" s="12" t="s">
        <v>140</v>
      </c>
      <c r="H60" s="7">
        <v>5.0138888888888893E-2</v>
      </c>
      <c r="I60" s="15">
        <v>57</v>
      </c>
      <c r="J60" s="16">
        <f t="shared" si="3"/>
        <v>7.2</v>
      </c>
      <c r="N60">
        <v>59</v>
      </c>
      <c r="O60" s="16">
        <f t="shared" si="1"/>
        <v>5.0847457627118615</v>
      </c>
      <c r="Q60" s="16">
        <f t="shared" si="2"/>
        <v>36.610169491525404</v>
      </c>
    </row>
    <row r="61" spans="2:17" x14ac:dyDescent="0.25">
      <c r="B61" s="4" t="s">
        <v>141</v>
      </c>
      <c r="C61" s="4" t="s">
        <v>142</v>
      </c>
      <c r="D61" s="4" t="s">
        <v>60</v>
      </c>
      <c r="E61" s="4" t="s">
        <v>2</v>
      </c>
      <c r="F61" s="6">
        <v>28825</v>
      </c>
      <c r="G61" s="4" t="s">
        <v>143</v>
      </c>
      <c r="H61" s="7">
        <v>5.7187500000000002E-2</v>
      </c>
      <c r="I61" s="15">
        <v>58</v>
      </c>
      <c r="J61" s="16">
        <f t="shared" si="3"/>
        <v>7.2</v>
      </c>
      <c r="N61">
        <v>59</v>
      </c>
      <c r="O61" s="16">
        <f t="shared" si="1"/>
        <v>3.3898305084745743</v>
      </c>
      <c r="Q61" s="16">
        <f t="shared" si="2"/>
        <v>24.406779661016937</v>
      </c>
    </row>
    <row r="62" spans="2:17" x14ac:dyDescent="0.25">
      <c r="B62" s="4" t="s">
        <v>144</v>
      </c>
      <c r="C62" s="4" t="s">
        <v>145</v>
      </c>
      <c r="D62" s="4" t="s">
        <v>146</v>
      </c>
      <c r="E62" s="4" t="s">
        <v>2</v>
      </c>
      <c r="F62" s="6">
        <v>32885</v>
      </c>
      <c r="G62" s="4"/>
      <c r="H62" s="7">
        <v>5.7800925925925929E-2</v>
      </c>
      <c r="I62" s="15">
        <v>59</v>
      </c>
      <c r="J62" s="16">
        <f t="shared" si="3"/>
        <v>7.2</v>
      </c>
      <c r="N62">
        <v>59</v>
      </c>
      <c r="O62" s="16">
        <f t="shared" si="1"/>
        <v>1.6949152542372872</v>
      </c>
      <c r="Q62" s="16">
        <f t="shared" si="2"/>
        <v>12.203389830508469</v>
      </c>
    </row>
    <row r="64" spans="2:17" x14ac:dyDescent="0.25">
      <c r="B64" t="s">
        <v>377</v>
      </c>
      <c r="C64" t="s">
        <v>378</v>
      </c>
      <c r="D64" t="s">
        <v>379</v>
      </c>
      <c r="E64" t="s">
        <v>380</v>
      </c>
      <c r="F64" s="1">
        <v>32889</v>
      </c>
      <c r="H64" s="2">
        <v>2.9814814814814811E-2</v>
      </c>
      <c r="I64" s="14">
        <v>1</v>
      </c>
      <c r="J64" s="16">
        <v>7.2</v>
      </c>
      <c r="K64">
        <v>100</v>
      </c>
      <c r="L64">
        <f>K64*J64</f>
        <v>720</v>
      </c>
      <c r="N64">
        <v>29</v>
      </c>
      <c r="O64" s="16">
        <f>100-((I64-1)/N64)*100</f>
        <v>100</v>
      </c>
      <c r="Q64" s="16">
        <f>O64*J64</f>
        <v>720</v>
      </c>
    </row>
    <row r="65" spans="2:17" x14ac:dyDescent="0.25">
      <c r="B65" t="s">
        <v>381</v>
      </c>
      <c r="C65" t="s">
        <v>382</v>
      </c>
      <c r="E65" t="s">
        <v>2</v>
      </c>
      <c r="F65" s="1">
        <v>33520</v>
      </c>
      <c r="G65" t="s">
        <v>383</v>
      </c>
      <c r="H65" s="2">
        <v>3.201388888888889E-2</v>
      </c>
      <c r="I65" s="14">
        <v>2</v>
      </c>
      <c r="J65" s="16">
        <v>7.2</v>
      </c>
      <c r="K65">
        <v>88</v>
      </c>
      <c r="L65">
        <f t="shared" ref="L65:L92" si="4">K65*J65</f>
        <v>633.6</v>
      </c>
      <c r="N65">
        <v>29</v>
      </c>
      <c r="O65" s="16">
        <f t="shared" ref="O65:O92" si="5">100-((I65-1)/N65)*100</f>
        <v>96.551724137931032</v>
      </c>
      <c r="Q65" s="16">
        <f t="shared" ref="Q65:Q92" si="6">O65*J65</f>
        <v>695.17241379310349</v>
      </c>
    </row>
    <row r="66" spans="2:17" x14ac:dyDescent="0.25">
      <c r="B66" t="s">
        <v>384</v>
      </c>
      <c r="C66" t="s">
        <v>385</v>
      </c>
      <c r="D66" t="s">
        <v>386</v>
      </c>
      <c r="E66" t="s">
        <v>72</v>
      </c>
      <c r="F66" s="1">
        <v>28997</v>
      </c>
      <c r="G66" t="s">
        <v>73</v>
      </c>
      <c r="H66" s="2">
        <v>3.2210648148148148E-2</v>
      </c>
      <c r="I66" s="14">
        <v>3</v>
      </c>
      <c r="J66" s="16">
        <v>7.2</v>
      </c>
      <c r="K66">
        <v>78</v>
      </c>
      <c r="L66">
        <f t="shared" si="4"/>
        <v>561.6</v>
      </c>
      <c r="N66">
        <v>29</v>
      </c>
      <c r="O66" s="16">
        <f t="shared" si="5"/>
        <v>93.103448275862064</v>
      </c>
      <c r="Q66" s="16">
        <f t="shared" si="6"/>
        <v>670.34482758620686</v>
      </c>
    </row>
    <row r="67" spans="2:17" x14ac:dyDescent="0.25">
      <c r="B67" t="s">
        <v>387</v>
      </c>
      <c r="C67" t="s">
        <v>388</v>
      </c>
      <c r="D67" t="s">
        <v>389</v>
      </c>
      <c r="E67" t="s">
        <v>40</v>
      </c>
      <c r="F67" s="1">
        <v>34111</v>
      </c>
      <c r="G67" t="s">
        <v>57</v>
      </c>
      <c r="H67" s="2">
        <v>3.2800925925925928E-2</v>
      </c>
      <c r="I67" s="14">
        <v>4</v>
      </c>
      <c r="J67" s="16">
        <v>7.2</v>
      </c>
      <c r="K67">
        <v>72</v>
      </c>
      <c r="L67">
        <f t="shared" si="4"/>
        <v>518.4</v>
      </c>
      <c r="N67">
        <v>29</v>
      </c>
      <c r="O67" s="16">
        <f t="shared" si="5"/>
        <v>89.65517241379311</v>
      </c>
      <c r="Q67" s="16">
        <f t="shared" si="6"/>
        <v>645.51724137931046</v>
      </c>
    </row>
    <row r="68" spans="2:17" x14ac:dyDescent="0.25">
      <c r="B68" t="s">
        <v>390</v>
      </c>
      <c r="C68" t="s">
        <v>391</v>
      </c>
      <c r="D68" t="s">
        <v>392</v>
      </c>
      <c r="E68" t="s">
        <v>2</v>
      </c>
      <c r="F68" s="1">
        <v>32086</v>
      </c>
      <c r="H68" s="2">
        <v>3.3530092592592591E-2</v>
      </c>
      <c r="I68" s="14">
        <v>5</v>
      </c>
      <c r="J68" s="16">
        <v>7.2</v>
      </c>
      <c r="K68">
        <v>68</v>
      </c>
      <c r="L68">
        <f t="shared" si="4"/>
        <v>489.6</v>
      </c>
      <c r="N68">
        <v>29</v>
      </c>
      <c r="O68" s="16">
        <f t="shared" si="5"/>
        <v>86.206896551724142</v>
      </c>
      <c r="Q68" s="16">
        <f t="shared" si="6"/>
        <v>620.68965517241384</v>
      </c>
    </row>
    <row r="69" spans="2:17" x14ac:dyDescent="0.25">
      <c r="B69" t="s">
        <v>393</v>
      </c>
      <c r="C69" t="s">
        <v>394</v>
      </c>
      <c r="D69" t="s">
        <v>379</v>
      </c>
      <c r="E69" t="s">
        <v>2</v>
      </c>
      <c r="F69" s="1">
        <v>31179</v>
      </c>
      <c r="G69" t="s">
        <v>83</v>
      </c>
      <c r="H69" s="2">
        <v>3.3784722222222223E-2</v>
      </c>
      <c r="I69" s="14">
        <v>6</v>
      </c>
      <c r="J69" s="16">
        <v>7.2</v>
      </c>
      <c r="K69">
        <v>66</v>
      </c>
      <c r="L69">
        <f t="shared" si="4"/>
        <v>475.2</v>
      </c>
      <c r="N69">
        <v>29</v>
      </c>
      <c r="O69" s="16">
        <f t="shared" si="5"/>
        <v>82.758620689655174</v>
      </c>
      <c r="Q69" s="16">
        <f t="shared" si="6"/>
        <v>595.86206896551732</v>
      </c>
    </row>
    <row r="70" spans="2:17" x14ac:dyDescent="0.25">
      <c r="B70" t="s">
        <v>395</v>
      </c>
      <c r="C70" t="s">
        <v>396</v>
      </c>
      <c r="D70" t="s">
        <v>397</v>
      </c>
      <c r="E70" t="s">
        <v>398</v>
      </c>
      <c r="F70" s="1">
        <v>29084</v>
      </c>
      <c r="G70" t="s">
        <v>399</v>
      </c>
      <c r="H70" s="2">
        <v>3.4942129629629635E-2</v>
      </c>
      <c r="I70" s="14">
        <v>7</v>
      </c>
      <c r="J70" s="16">
        <v>7.2</v>
      </c>
      <c r="K70">
        <v>64</v>
      </c>
      <c r="L70">
        <f t="shared" si="4"/>
        <v>460.8</v>
      </c>
      <c r="N70">
        <v>29</v>
      </c>
      <c r="O70" s="16">
        <f t="shared" si="5"/>
        <v>79.310344827586206</v>
      </c>
      <c r="Q70" s="16">
        <f t="shared" si="6"/>
        <v>571.0344827586207</v>
      </c>
    </row>
    <row r="71" spans="2:17" x14ac:dyDescent="0.25">
      <c r="B71" t="s">
        <v>400</v>
      </c>
      <c r="C71" t="s">
        <v>401</v>
      </c>
      <c r="D71" t="s">
        <v>402</v>
      </c>
      <c r="E71" t="s">
        <v>2</v>
      </c>
      <c r="F71" s="1">
        <v>33799</v>
      </c>
      <c r="G71" t="s">
        <v>37</v>
      </c>
      <c r="H71" s="2">
        <v>3.5185185185185187E-2</v>
      </c>
      <c r="I71" s="14">
        <v>8</v>
      </c>
      <c r="J71" s="16">
        <v>7.2</v>
      </c>
      <c r="K71">
        <v>62</v>
      </c>
      <c r="L71">
        <f t="shared" si="4"/>
        <v>446.40000000000003</v>
      </c>
      <c r="N71">
        <v>29</v>
      </c>
      <c r="O71" s="16">
        <f t="shared" si="5"/>
        <v>75.862068965517238</v>
      </c>
      <c r="Q71" s="16">
        <f t="shared" si="6"/>
        <v>546.20689655172418</v>
      </c>
    </row>
    <row r="72" spans="2:17" x14ac:dyDescent="0.25">
      <c r="B72" t="s">
        <v>403</v>
      </c>
      <c r="C72" t="s">
        <v>404</v>
      </c>
      <c r="D72" t="s">
        <v>386</v>
      </c>
      <c r="E72" t="s">
        <v>380</v>
      </c>
      <c r="F72" s="1">
        <v>30381</v>
      </c>
      <c r="G72" t="s">
        <v>405</v>
      </c>
      <c r="H72" s="2">
        <v>3.5231481481481482E-2</v>
      </c>
      <c r="I72" s="14">
        <v>9</v>
      </c>
      <c r="J72" s="16">
        <v>7.2</v>
      </c>
      <c r="K72">
        <v>60</v>
      </c>
      <c r="L72">
        <f t="shared" si="4"/>
        <v>432</v>
      </c>
      <c r="N72">
        <v>29</v>
      </c>
      <c r="O72" s="16">
        <f t="shared" si="5"/>
        <v>72.413793103448285</v>
      </c>
      <c r="Q72" s="16">
        <f t="shared" si="6"/>
        <v>521.37931034482767</v>
      </c>
    </row>
    <row r="73" spans="2:17" x14ac:dyDescent="0.25">
      <c r="B73" t="s">
        <v>406</v>
      </c>
      <c r="C73" t="s">
        <v>401</v>
      </c>
      <c r="D73" t="s">
        <v>407</v>
      </c>
      <c r="E73" t="s">
        <v>2</v>
      </c>
      <c r="F73" s="1">
        <v>33949</v>
      </c>
      <c r="H73" s="2">
        <v>3.5706018518518519E-2</v>
      </c>
      <c r="I73" s="14">
        <v>10</v>
      </c>
      <c r="J73" s="16">
        <v>7.2</v>
      </c>
      <c r="K73">
        <v>58</v>
      </c>
      <c r="L73">
        <f t="shared" si="4"/>
        <v>417.6</v>
      </c>
      <c r="N73">
        <v>29</v>
      </c>
      <c r="O73" s="16">
        <f t="shared" si="5"/>
        <v>68.965517241379303</v>
      </c>
      <c r="Q73" s="16">
        <f t="shared" si="6"/>
        <v>496.55172413793099</v>
      </c>
    </row>
    <row r="74" spans="2:17" x14ac:dyDescent="0.25">
      <c r="B74" t="s">
        <v>408</v>
      </c>
      <c r="C74" t="s">
        <v>409</v>
      </c>
      <c r="D74" t="s">
        <v>410</v>
      </c>
      <c r="E74" t="s">
        <v>40</v>
      </c>
      <c r="F74" s="1">
        <v>31172</v>
      </c>
      <c r="G74" t="s">
        <v>411</v>
      </c>
      <c r="H74" s="2">
        <v>3.6134259259259262E-2</v>
      </c>
      <c r="I74" s="14">
        <v>11</v>
      </c>
      <c r="J74" s="16">
        <v>7.2</v>
      </c>
      <c r="K74">
        <v>56</v>
      </c>
      <c r="L74">
        <f t="shared" si="4"/>
        <v>403.2</v>
      </c>
      <c r="N74">
        <v>29</v>
      </c>
      <c r="O74" s="16">
        <f t="shared" si="5"/>
        <v>65.517241379310349</v>
      </c>
      <c r="Q74" s="16">
        <f t="shared" si="6"/>
        <v>471.72413793103453</v>
      </c>
    </row>
    <row r="75" spans="2:17" x14ac:dyDescent="0.25">
      <c r="B75" t="s">
        <v>412</v>
      </c>
      <c r="C75" t="s">
        <v>413</v>
      </c>
      <c r="D75" t="s">
        <v>414</v>
      </c>
      <c r="E75" t="s">
        <v>415</v>
      </c>
      <c r="F75" s="1">
        <v>34708</v>
      </c>
      <c r="G75" t="s">
        <v>83</v>
      </c>
      <c r="H75" s="2">
        <v>3.6967592592592594E-2</v>
      </c>
      <c r="I75" s="14">
        <v>12</v>
      </c>
      <c r="J75" s="16">
        <v>7.2</v>
      </c>
      <c r="K75">
        <v>54</v>
      </c>
      <c r="L75">
        <f t="shared" si="4"/>
        <v>388.8</v>
      </c>
      <c r="N75">
        <v>29</v>
      </c>
      <c r="O75" s="16">
        <f t="shared" si="5"/>
        <v>62.068965517241381</v>
      </c>
      <c r="Q75" s="16">
        <f t="shared" si="6"/>
        <v>446.89655172413796</v>
      </c>
    </row>
    <row r="76" spans="2:17" x14ac:dyDescent="0.25">
      <c r="B76" t="s">
        <v>416</v>
      </c>
      <c r="C76" t="s">
        <v>401</v>
      </c>
      <c r="D76" t="s">
        <v>417</v>
      </c>
      <c r="E76" t="s">
        <v>2</v>
      </c>
      <c r="F76" s="1">
        <v>29650</v>
      </c>
      <c r="H76" s="2">
        <v>3.740740740740741E-2</v>
      </c>
      <c r="I76" s="14">
        <v>13</v>
      </c>
      <c r="J76" s="16">
        <v>7.2</v>
      </c>
      <c r="K76">
        <v>52</v>
      </c>
      <c r="L76">
        <f t="shared" si="4"/>
        <v>374.40000000000003</v>
      </c>
      <c r="N76">
        <v>29</v>
      </c>
      <c r="O76" s="16">
        <f t="shared" si="5"/>
        <v>58.620689655172413</v>
      </c>
      <c r="Q76" s="16">
        <f t="shared" si="6"/>
        <v>422.06896551724139</v>
      </c>
    </row>
    <row r="77" spans="2:17" x14ac:dyDescent="0.25">
      <c r="B77" t="s">
        <v>418</v>
      </c>
      <c r="C77" t="s">
        <v>419</v>
      </c>
      <c r="D77" t="s">
        <v>407</v>
      </c>
      <c r="E77" t="s">
        <v>2</v>
      </c>
      <c r="F77" s="1">
        <v>31295</v>
      </c>
      <c r="G77" t="s">
        <v>83</v>
      </c>
      <c r="H77" s="2">
        <v>3.8287037037037036E-2</v>
      </c>
      <c r="I77" s="14">
        <v>14</v>
      </c>
      <c r="J77" s="16">
        <v>7.2</v>
      </c>
      <c r="K77">
        <v>50</v>
      </c>
      <c r="L77">
        <f t="shared" si="4"/>
        <v>360</v>
      </c>
      <c r="N77">
        <v>29</v>
      </c>
      <c r="O77" s="16">
        <f t="shared" si="5"/>
        <v>55.172413793103445</v>
      </c>
      <c r="Q77" s="16">
        <f t="shared" si="6"/>
        <v>397.24137931034483</v>
      </c>
    </row>
    <row r="78" spans="2:17" x14ac:dyDescent="0.25">
      <c r="B78" t="s">
        <v>420</v>
      </c>
      <c r="C78" t="s">
        <v>421</v>
      </c>
      <c r="D78" t="s">
        <v>422</v>
      </c>
      <c r="E78" t="s">
        <v>40</v>
      </c>
      <c r="F78" s="1">
        <v>35578</v>
      </c>
      <c r="G78" t="s">
        <v>41</v>
      </c>
      <c r="H78" s="2">
        <v>3.9293981481481485E-2</v>
      </c>
      <c r="I78" s="14">
        <v>15</v>
      </c>
      <c r="J78" s="16">
        <v>7.2</v>
      </c>
      <c r="K78">
        <v>48</v>
      </c>
      <c r="L78">
        <f t="shared" si="4"/>
        <v>345.6</v>
      </c>
      <c r="N78">
        <v>29</v>
      </c>
      <c r="O78" s="16">
        <f t="shared" si="5"/>
        <v>51.724137931034484</v>
      </c>
      <c r="Q78" s="16">
        <f t="shared" si="6"/>
        <v>372.41379310344831</v>
      </c>
    </row>
    <row r="79" spans="2:17" x14ac:dyDescent="0.25">
      <c r="B79" t="s">
        <v>423</v>
      </c>
      <c r="C79" t="s">
        <v>424</v>
      </c>
      <c r="D79" t="s">
        <v>392</v>
      </c>
      <c r="E79" t="s">
        <v>380</v>
      </c>
      <c r="F79" s="1">
        <v>31142</v>
      </c>
      <c r="H79" s="2">
        <v>4.0023148148148148E-2</v>
      </c>
      <c r="I79" s="14">
        <v>16</v>
      </c>
      <c r="J79" s="16">
        <v>7.2</v>
      </c>
      <c r="K79">
        <v>46</v>
      </c>
      <c r="L79">
        <f t="shared" si="4"/>
        <v>331.2</v>
      </c>
      <c r="N79">
        <v>29</v>
      </c>
      <c r="O79" s="16">
        <f t="shared" si="5"/>
        <v>48.275862068965516</v>
      </c>
      <c r="Q79" s="16">
        <f t="shared" si="6"/>
        <v>347.58620689655174</v>
      </c>
    </row>
    <row r="80" spans="2:17" x14ac:dyDescent="0.25">
      <c r="B80" t="s">
        <v>425</v>
      </c>
      <c r="C80" t="s">
        <v>426</v>
      </c>
      <c r="D80" t="s">
        <v>427</v>
      </c>
      <c r="E80" t="s">
        <v>2</v>
      </c>
      <c r="F80" s="1">
        <v>33075</v>
      </c>
      <c r="G80" t="s">
        <v>143</v>
      </c>
      <c r="H80" s="2">
        <v>4.0324074074074075E-2</v>
      </c>
      <c r="I80" s="14">
        <v>17</v>
      </c>
      <c r="J80" s="16">
        <v>7.2</v>
      </c>
      <c r="K80">
        <v>44</v>
      </c>
      <c r="L80">
        <f t="shared" si="4"/>
        <v>316.8</v>
      </c>
      <c r="N80">
        <v>29</v>
      </c>
      <c r="O80" s="16">
        <f t="shared" si="5"/>
        <v>44.827586206896555</v>
      </c>
      <c r="Q80" s="16">
        <f t="shared" si="6"/>
        <v>322.75862068965523</v>
      </c>
    </row>
    <row r="81" spans="2:17" x14ac:dyDescent="0.25">
      <c r="B81" t="s">
        <v>428</v>
      </c>
      <c r="C81" t="s">
        <v>396</v>
      </c>
      <c r="D81" t="s">
        <v>429</v>
      </c>
      <c r="E81" t="s">
        <v>2</v>
      </c>
      <c r="F81" s="1">
        <v>26455</v>
      </c>
      <c r="G81" t="s">
        <v>83</v>
      </c>
      <c r="H81" s="2">
        <v>4.0844907407407406E-2</v>
      </c>
      <c r="I81" s="14">
        <v>18</v>
      </c>
      <c r="J81" s="16">
        <v>7.2</v>
      </c>
      <c r="K81">
        <v>42</v>
      </c>
      <c r="L81">
        <f t="shared" si="4"/>
        <v>302.40000000000003</v>
      </c>
      <c r="N81">
        <v>29</v>
      </c>
      <c r="O81" s="16">
        <f t="shared" si="5"/>
        <v>41.379310344827594</v>
      </c>
      <c r="Q81" s="16">
        <f t="shared" si="6"/>
        <v>297.93103448275866</v>
      </c>
    </row>
    <row r="82" spans="2:17" x14ac:dyDescent="0.25">
      <c r="B82" t="s">
        <v>8</v>
      </c>
      <c r="C82" t="s">
        <v>430</v>
      </c>
      <c r="D82" t="s">
        <v>386</v>
      </c>
      <c r="E82" t="s">
        <v>2</v>
      </c>
      <c r="F82" s="1">
        <v>32934</v>
      </c>
      <c r="H82" s="2">
        <v>4.2094907407407407E-2</v>
      </c>
      <c r="I82" s="14">
        <v>19</v>
      </c>
      <c r="J82" s="16">
        <v>7.2</v>
      </c>
      <c r="K82">
        <v>40</v>
      </c>
      <c r="L82">
        <f t="shared" si="4"/>
        <v>288</v>
      </c>
      <c r="N82">
        <v>29</v>
      </c>
      <c r="O82" s="16">
        <f t="shared" si="5"/>
        <v>37.931034482758619</v>
      </c>
      <c r="Q82" s="16">
        <f t="shared" si="6"/>
        <v>273.10344827586209</v>
      </c>
    </row>
    <row r="83" spans="2:17" x14ac:dyDescent="0.25">
      <c r="B83" t="s">
        <v>431</v>
      </c>
      <c r="C83" t="s">
        <v>432</v>
      </c>
      <c r="D83" t="s">
        <v>433</v>
      </c>
      <c r="E83" t="s">
        <v>2</v>
      </c>
      <c r="F83" s="1">
        <v>27532</v>
      </c>
      <c r="G83" t="s">
        <v>434</v>
      </c>
      <c r="H83" s="2">
        <v>4.4201388888888887E-2</v>
      </c>
      <c r="I83" s="14">
        <v>20</v>
      </c>
      <c r="J83" s="16">
        <v>7.2</v>
      </c>
      <c r="K83">
        <v>38</v>
      </c>
      <c r="L83">
        <f t="shared" si="4"/>
        <v>273.60000000000002</v>
      </c>
      <c r="N83">
        <v>29</v>
      </c>
      <c r="O83" s="16">
        <f t="shared" si="5"/>
        <v>34.482758620689651</v>
      </c>
      <c r="Q83" s="16">
        <f t="shared" si="6"/>
        <v>248.27586206896549</v>
      </c>
    </row>
    <row r="84" spans="2:17" x14ac:dyDescent="0.25">
      <c r="B84" t="s">
        <v>435</v>
      </c>
      <c r="C84" t="s">
        <v>436</v>
      </c>
      <c r="D84" t="s">
        <v>437</v>
      </c>
      <c r="E84" t="s">
        <v>2</v>
      </c>
      <c r="F84" s="1">
        <v>31911</v>
      </c>
      <c r="G84" t="s">
        <v>143</v>
      </c>
      <c r="H84" s="2">
        <v>4.5243055555555557E-2</v>
      </c>
      <c r="I84" s="14">
        <v>21</v>
      </c>
      <c r="J84" s="16">
        <v>7.2</v>
      </c>
      <c r="K84">
        <v>36</v>
      </c>
      <c r="L84">
        <f t="shared" si="4"/>
        <v>259.2</v>
      </c>
      <c r="N84">
        <v>29</v>
      </c>
      <c r="O84" s="16">
        <f t="shared" si="5"/>
        <v>31.034482758620683</v>
      </c>
      <c r="Q84" s="16">
        <f t="shared" si="6"/>
        <v>223.44827586206893</v>
      </c>
    </row>
    <row r="85" spans="2:17" x14ac:dyDescent="0.25">
      <c r="B85" t="s">
        <v>438</v>
      </c>
      <c r="C85" t="s">
        <v>401</v>
      </c>
      <c r="D85" t="s">
        <v>439</v>
      </c>
      <c r="E85" t="s">
        <v>2</v>
      </c>
      <c r="F85" s="1">
        <v>31884</v>
      </c>
      <c r="G85" t="s">
        <v>440</v>
      </c>
      <c r="H85" s="2">
        <v>4.5787037037037036E-2</v>
      </c>
      <c r="I85" s="14">
        <v>22</v>
      </c>
      <c r="J85" s="16">
        <v>7.2</v>
      </c>
      <c r="K85">
        <v>34</v>
      </c>
      <c r="L85">
        <f t="shared" si="4"/>
        <v>244.8</v>
      </c>
      <c r="N85">
        <v>29</v>
      </c>
      <c r="O85" s="16">
        <f t="shared" si="5"/>
        <v>27.58620689655173</v>
      </c>
      <c r="Q85" s="16">
        <f t="shared" si="6"/>
        <v>198.62068965517247</v>
      </c>
    </row>
    <row r="86" spans="2:17" x14ac:dyDescent="0.25">
      <c r="B86" t="s">
        <v>441</v>
      </c>
      <c r="C86" t="s">
        <v>442</v>
      </c>
      <c r="D86" t="s">
        <v>379</v>
      </c>
      <c r="E86" t="s">
        <v>40</v>
      </c>
      <c r="F86" s="1">
        <v>32140</v>
      </c>
      <c r="G86" t="s">
        <v>57</v>
      </c>
      <c r="H86" s="2">
        <v>4.8564814814814818E-2</v>
      </c>
      <c r="I86" s="14">
        <v>23</v>
      </c>
      <c r="J86" s="16">
        <v>7.2</v>
      </c>
      <c r="K86">
        <v>32</v>
      </c>
      <c r="L86">
        <f t="shared" si="4"/>
        <v>230.4</v>
      </c>
      <c r="N86">
        <v>29</v>
      </c>
      <c r="O86" s="16">
        <f t="shared" si="5"/>
        <v>24.137931034482762</v>
      </c>
      <c r="Q86" s="16">
        <f t="shared" si="6"/>
        <v>173.7931034482759</v>
      </c>
    </row>
    <row r="87" spans="2:17" x14ac:dyDescent="0.25">
      <c r="B87" t="s">
        <v>443</v>
      </c>
      <c r="C87" t="s">
        <v>444</v>
      </c>
      <c r="D87" t="s">
        <v>392</v>
      </c>
      <c r="E87" t="s">
        <v>2</v>
      </c>
      <c r="F87" s="1">
        <v>29325</v>
      </c>
      <c r="G87" t="s">
        <v>143</v>
      </c>
      <c r="H87" s="2">
        <v>4.9930555555555554E-2</v>
      </c>
      <c r="I87" s="14">
        <v>24</v>
      </c>
      <c r="J87" s="16">
        <v>7.2</v>
      </c>
      <c r="K87">
        <v>30</v>
      </c>
      <c r="L87">
        <f t="shared" si="4"/>
        <v>216</v>
      </c>
      <c r="N87">
        <v>29</v>
      </c>
      <c r="O87" s="16">
        <f t="shared" si="5"/>
        <v>20.689655172413794</v>
      </c>
      <c r="Q87" s="16">
        <f t="shared" si="6"/>
        <v>148.96551724137933</v>
      </c>
    </row>
    <row r="88" spans="2:17" x14ac:dyDescent="0.25">
      <c r="B88" t="s">
        <v>138</v>
      </c>
      <c r="C88" t="s">
        <v>445</v>
      </c>
      <c r="D88" t="s">
        <v>31</v>
      </c>
      <c r="E88" t="s">
        <v>2</v>
      </c>
      <c r="F88" s="1">
        <v>30291</v>
      </c>
      <c r="G88" t="s">
        <v>140</v>
      </c>
      <c r="H88" s="2">
        <v>5.0243055555555555E-2</v>
      </c>
      <c r="I88" s="14">
        <v>25</v>
      </c>
      <c r="J88" s="16">
        <v>7.2</v>
      </c>
      <c r="K88">
        <v>28</v>
      </c>
      <c r="L88">
        <f t="shared" si="4"/>
        <v>201.6</v>
      </c>
      <c r="N88">
        <v>29</v>
      </c>
      <c r="O88" s="16">
        <f t="shared" si="5"/>
        <v>17.241379310344826</v>
      </c>
      <c r="Q88" s="16">
        <f t="shared" si="6"/>
        <v>124.13793103448275</v>
      </c>
    </row>
    <row r="89" spans="2:17" x14ac:dyDescent="0.25">
      <c r="B89" t="s">
        <v>446</v>
      </c>
      <c r="C89" t="s">
        <v>401</v>
      </c>
      <c r="D89" t="s">
        <v>447</v>
      </c>
      <c r="E89" t="s">
        <v>2</v>
      </c>
      <c r="F89" s="1">
        <v>30833</v>
      </c>
      <c r="G89" t="s">
        <v>143</v>
      </c>
      <c r="H89" s="2">
        <v>5.5532407407407412E-2</v>
      </c>
      <c r="I89" s="14">
        <v>26</v>
      </c>
      <c r="J89" s="16">
        <v>7.2</v>
      </c>
      <c r="K89">
        <v>26</v>
      </c>
      <c r="L89">
        <f t="shared" si="4"/>
        <v>187.20000000000002</v>
      </c>
      <c r="N89">
        <v>29</v>
      </c>
      <c r="O89" s="16">
        <f t="shared" si="5"/>
        <v>13.793103448275872</v>
      </c>
      <c r="Q89" s="16">
        <f t="shared" si="6"/>
        <v>99.310344827586277</v>
      </c>
    </row>
    <row r="90" spans="2:17" x14ac:dyDescent="0.25">
      <c r="B90" t="s">
        <v>448</v>
      </c>
      <c r="C90" t="s">
        <v>444</v>
      </c>
      <c r="D90" t="s">
        <v>449</v>
      </c>
      <c r="E90" t="s">
        <v>2</v>
      </c>
      <c r="F90" s="1">
        <v>28561</v>
      </c>
      <c r="G90" t="s">
        <v>143</v>
      </c>
      <c r="H90" s="2">
        <v>6.2581018518518508E-2</v>
      </c>
      <c r="I90" s="14">
        <v>27</v>
      </c>
      <c r="J90" s="16">
        <v>7.2</v>
      </c>
      <c r="K90">
        <v>24</v>
      </c>
      <c r="L90">
        <f t="shared" si="4"/>
        <v>172.8</v>
      </c>
      <c r="N90">
        <v>29</v>
      </c>
      <c r="O90" s="16">
        <f t="shared" si="5"/>
        <v>10.34482758620689</v>
      </c>
      <c r="Q90" s="16">
        <f t="shared" si="6"/>
        <v>74.482758620689609</v>
      </c>
    </row>
    <row r="91" spans="2:17" x14ac:dyDescent="0.25">
      <c r="B91" t="s">
        <v>450</v>
      </c>
      <c r="C91" t="s">
        <v>451</v>
      </c>
      <c r="D91" t="s">
        <v>392</v>
      </c>
      <c r="E91" t="s">
        <v>2</v>
      </c>
      <c r="F91" s="1">
        <v>23858</v>
      </c>
      <c r="G91" t="s">
        <v>452</v>
      </c>
      <c r="H91" s="2">
        <v>6.3067129629629626E-2</v>
      </c>
      <c r="I91" s="14">
        <v>28</v>
      </c>
      <c r="J91" s="16">
        <v>7.2</v>
      </c>
      <c r="K91">
        <v>22</v>
      </c>
      <c r="L91">
        <f t="shared" si="4"/>
        <v>158.4</v>
      </c>
      <c r="N91">
        <v>29</v>
      </c>
      <c r="O91" s="16">
        <f t="shared" si="5"/>
        <v>6.8965517241379359</v>
      </c>
      <c r="Q91" s="16">
        <f t="shared" si="6"/>
        <v>49.655172413793139</v>
      </c>
    </row>
    <row r="92" spans="2:17" x14ac:dyDescent="0.25">
      <c r="B92" t="s">
        <v>453</v>
      </c>
      <c r="C92" t="s">
        <v>454</v>
      </c>
      <c r="D92" t="s">
        <v>427</v>
      </c>
      <c r="E92" t="s">
        <v>2</v>
      </c>
      <c r="F92" s="1">
        <v>36642</v>
      </c>
      <c r="H92" s="2">
        <v>6.3252314814814817E-2</v>
      </c>
      <c r="I92" s="14">
        <v>29</v>
      </c>
      <c r="J92" s="16">
        <v>7.2</v>
      </c>
      <c r="K92">
        <v>20</v>
      </c>
      <c r="L92">
        <f t="shared" si="4"/>
        <v>144</v>
      </c>
      <c r="N92">
        <v>29</v>
      </c>
      <c r="O92" s="16">
        <f t="shared" si="5"/>
        <v>3.448275862068968</v>
      </c>
      <c r="Q92" s="16">
        <f t="shared" si="6"/>
        <v>24.827586206896569</v>
      </c>
    </row>
    <row r="93" spans="2:17" x14ac:dyDescent="0.25">
      <c r="B93" t="s">
        <v>455</v>
      </c>
      <c r="C93" t="s">
        <v>445</v>
      </c>
      <c r="D93" t="s">
        <v>392</v>
      </c>
      <c r="E93" t="s">
        <v>2</v>
      </c>
      <c r="F93" s="1">
        <v>28634</v>
      </c>
      <c r="G93" t="s">
        <v>143</v>
      </c>
      <c r="H93" t="s">
        <v>456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workbookViewId="0">
      <selection activeCell="E1" sqref="E1:E3"/>
    </sheetView>
  </sheetViews>
  <sheetFormatPr defaultRowHeight="15" x14ac:dyDescent="0.25"/>
  <cols>
    <col min="3" max="3" width="22.42578125" bestFit="1" customWidth="1"/>
    <col min="4" max="4" width="22.42578125" customWidth="1"/>
    <col min="10" max="10" width="10.28515625" bestFit="1" customWidth="1"/>
  </cols>
  <sheetData>
    <row r="1" spans="2:12" x14ac:dyDescent="0.25">
      <c r="C1" t="s">
        <v>338</v>
      </c>
      <c r="E1">
        <v>13.8</v>
      </c>
    </row>
    <row r="2" spans="2:12" x14ac:dyDescent="0.25">
      <c r="C2" t="s">
        <v>339</v>
      </c>
      <c r="E2">
        <v>280</v>
      </c>
    </row>
    <row r="3" spans="2:12" x14ac:dyDescent="0.25">
      <c r="C3" t="s">
        <v>340</v>
      </c>
      <c r="E3">
        <f>E1+E2/100</f>
        <v>16.600000000000001</v>
      </c>
    </row>
    <row r="4" spans="2:12" x14ac:dyDescent="0.25">
      <c r="B4">
        <v>1</v>
      </c>
      <c r="C4" t="s">
        <v>347</v>
      </c>
      <c r="E4">
        <v>16.600000000000001</v>
      </c>
      <c r="F4">
        <v>100</v>
      </c>
      <c r="G4">
        <f>E4*F4</f>
        <v>1660.0000000000002</v>
      </c>
      <c r="I4">
        <v>25</v>
      </c>
      <c r="J4" s="16">
        <f>100-((B4-1)/I4)*100</f>
        <v>100</v>
      </c>
      <c r="L4">
        <f>J4*E4</f>
        <v>1660.0000000000002</v>
      </c>
    </row>
    <row r="5" spans="2:12" x14ac:dyDescent="0.25">
      <c r="B5">
        <v>2</v>
      </c>
      <c r="C5" t="s">
        <v>348</v>
      </c>
      <c r="E5">
        <v>16.600000000000001</v>
      </c>
      <c r="F5">
        <v>88</v>
      </c>
      <c r="G5">
        <f t="shared" ref="G5:G28" si="0">E5*F5</f>
        <v>1460.8000000000002</v>
      </c>
      <c r="I5">
        <v>25</v>
      </c>
      <c r="J5" s="16">
        <f t="shared" ref="J5:J28" si="1">100-((B5-1)/I5)*100</f>
        <v>96</v>
      </c>
      <c r="L5">
        <f t="shared" ref="L5:L28" si="2">J5*E5</f>
        <v>1593.6000000000001</v>
      </c>
    </row>
    <row r="6" spans="2:12" x14ac:dyDescent="0.25">
      <c r="B6">
        <v>3</v>
      </c>
      <c r="C6" t="s">
        <v>349</v>
      </c>
      <c r="E6">
        <v>16.600000000000001</v>
      </c>
      <c r="F6">
        <v>78</v>
      </c>
      <c r="G6">
        <f t="shared" si="0"/>
        <v>1294.8000000000002</v>
      </c>
      <c r="I6">
        <v>25</v>
      </c>
      <c r="J6" s="16">
        <f t="shared" si="1"/>
        <v>92</v>
      </c>
      <c r="L6">
        <f t="shared" si="2"/>
        <v>1527.2</v>
      </c>
    </row>
    <row r="7" spans="2:12" x14ac:dyDescent="0.25">
      <c r="B7">
        <v>4</v>
      </c>
      <c r="C7" t="s">
        <v>350</v>
      </c>
      <c r="E7">
        <v>16.600000000000001</v>
      </c>
      <c r="F7">
        <v>72</v>
      </c>
      <c r="G7">
        <f t="shared" si="0"/>
        <v>1195.2</v>
      </c>
      <c r="I7">
        <v>25</v>
      </c>
      <c r="J7" s="16">
        <f t="shared" si="1"/>
        <v>88</v>
      </c>
      <c r="L7">
        <f t="shared" si="2"/>
        <v>1460.8000000000002</v>
      </c>
    </row>
    <row r="8" spans="2:12" x14ac:dyDescent="0.25">
      <c r="B8">
        <v>5</v>
      </c>
      <c r="C8" t="s">
        <v>351</v>
      </c>
      <c r="E8">
        <v>16.600000000000001</v>
      </c>
      <c r="F8">
        <v>68</v>
      </c>
      <c r="G8">
        <f t="shared" si="0"/>
        <v>1128.8000000000002</v>
      </c>
      <c r="I8">
        <v>25</v>
      </c>
      <c r="J8" s="16">
        <f t="shared" si="1"/>
        <v>84</v>
      </c>
      <c r="L8">
        <f t="shared" si="2"/>
        <v>1394.4</v>
      </c>
    </row>
    <row r="9" spans="2:12" x14ac:dyDescent="0.25">
      <c r="B9">
        <v>6</v>
      </c>
      <c r="C9" t="s">
        <v>352</v>
      </c>
      <c r="E9">
        <v>16.600000000000001</v>
      </c>
      <c r="F9">
        <v>66</v>
      </c>
      <c r="G9">
        <f t="shared" si="0"/>
        <v>1095.6000000000001</v>
      </c>
      <c r="I9">
        <v>25</v>
      </c>
      <c r="J9" s="16">
        <f t="shared" si="1"/>
        <v>80</v>
      </c>
      <c r="L9">
        <f t="shared" si="2"/>
        <v>1328</v>
      </c>
    </row>
    <row r="10" spans="2:12" x14ac:dyDescent="0.25">
      <c r="B10">
        <v>7</v>
      </c>
      <c r="C10" t="s">
        <v>353</v>
      </c>
      <c r="E10">
        <v>16.600000000000001</v>
      </c>
      <c r="F10">
        <v>64</v>
      </c>
      <c r="G10">
        <f t="shared" si="0"/>
        <v>1062.4000000000001</v>
      </c>
      <c r="I10">
        <v>25</v>
      </c>
      <c r="J10" s="16">
        <f t="shared" si="1"/>
        <v>76</v>
      </c>
      <c r="L10">
        <f t="shared" si="2"/>
        <v>1261.6000000000001</v>
      </c>
    </row>
    <row r="11" spans="2:12" x14ac:dyDescent="0.25">
      <c r="B11">
        <v>8</v>
      </c>
      <c r="C11" t="s">
        <v>354</v>
      </c>
      <c r="E11">
        <v>16.600000000000001</v>
      </c>
      <c r="F11">
        <v>62</v>
      </c>
      <c r="G11">
        <f t="shared" si="0"/>
        <v>1029.2</v>
      </c>
      <c r="I11">
        <v>25</v>
      </c>
      <c r="J11" s="16">
        <f t="shared" si="1"/>
        <v>72</v>
      </c>
      <c r="L11">
        <f t="shared" si="2"/>
        <v>1195.2</v>
      </c>
    </row>
    <row r="12" spans="2:12" x14ac:dyDescent="0.25">
      <c r="B12">
        <v>9</v>
      </c>
      <c r="C12" t="s">
        <v>355</v>
      </c>
      <c r="E12">
        <v>16.600000000000001</v>
      </c>
      <c r="F12">
        <v>60</v>
      </c>
      <c r="G12">
        <f t="shared" si="0"/>
        <v>996.00000000000011</v>
      </c>
      <c r="I12">
        <v>25</v>
      </c>
      <c r="J12" s="16">
        <f t="shared" si="1"/>
        <v>68</v>
      </c>
      <c r="L12">
        <f t="shared" si="2"/>
        <v>1128.8000000000002</v>
      </c>
    </row>
    <row r="13" spans="2:12" x14ac:dyDescent="0.25">
      <c r="B13">
        <v>10</v>
      </c>
      <c r="C13" t="s">
        <v>356</v>
      </c>
      <c r="E13">
        <v>16.600000000000001</v>
      </c>
      <c r="F13">
        <v>58</v>
      </c>
      <c r="G13">
        <f t="shared" si="0"/>
        <v>962.80000000000007</v>
      </c>
      <c r="I13">
        <v>25</v>
      </c>
      <c r="J13" s="16">
        <f t="shared" si="1"/>
        <v>64</v>
      </c>
      <c r="L13">
        <f t="shared" si="2"/>
        <v>1062.4000000000001</v>
      </c>
    </row>
    <row r="14" spans="2:12" x14ac:dyDescent="0.25">
      <c r="B14">
        <v>11</v>
      </c>
      <c r="C14" t="s">
        <v>357</v>
      </c>
      <c r="E14">
        <v>16.600000000000001</v>
      </c>
      <c r="F14">
        <v>56</v>
      </c>
      <c r="G14">
        <f t="shared" si="0"/>
        <v>929.60000000000014</v>
      </c>
      <c r="I14">
        <v>25</v>
      </c>
      <c r="J14" s="16">
        <f t="shared" si="1"/>
        <v>60</v>
      </c>
      <c r="L14">
        <f t="shared" si="2"/>
        <v>996.00000000000011</v>
      </c>
    </row>
    <row r="15" spans="2:12" x14ac:dyDescent="0.25">
      <c r="B15">
        <v>12</v>
      </c>
      <c r="C15" t="s">
        <v>358</v>
      </c>
      <c r="E15">
        <v>16.600000000000001</v>
      </c>
      <c r="F15">
        <v>54</v>
      </c>
      <c r="G15">
        <f t="shared" si="0"/>
        <v>896.40000000000009</v>
      </c>
      <c r="I15">
        <v>25</v>
      </c>
      <c r="J15" s="16">
        <f t="shared" si="1"/>
        <v>56</v>
      </c>
      <c r="L15">
        <f t="shared" si="2"/>
        <v>929.60000000000014</v>
      </c>
    </row>
    <row r="16" spans="2:12" x14ac:dyDescent="0.25">
      <c r="B16">
        <v>13</v>
      </c>
      <c r="C16" t="s">
        <v>359</v>
      </c>
      <c r="E16">
        <v>16.600000000000001</v>
      </c>
      <c r="F16">
        <v>52</v>
      </c>
      <c r="G16">
        <f t="shared" si="0"/>
        <v>863.2</v>
      </c>
      <c r="I16">
        <v>25</v>
      </c>
      <c r="J16" s="16">
        <f t="shared" si="1"/>
        <v>52</v>
      </c>
      <c r="L16">
        <f t="shared" si="2"/>
        <v>863.2</v>
      </c>
    </row>
    <row r="17" spans="2:12" x14ac:dyDescent="0.25">
      <c r="B17">
        <v>14</v>
      </c>
      <c r="C17" t="s">
        <v>360</v>
      </c>
      <c r="E17">
        <v>16.600000000000001</v>
      </c>
      <c r="F17">
        <v>50</v>
      </c>
      <c r="G17">
        <f t="shared" si="0"/>
        <v>830.00000000000011</v>
      </c>
      <c r="I17">
        <v>25</v>
      </c>
      <c r="J17" s="16">
        <f t="shared" si="1"/>
        <v>48</v>
      </c>
      <c r="L17">
        <f t="shared" si="2"/>
        <v>796.80000000000007</v>
      </c>
    </row>
    <row r="18" spans="2:12" x14ac:dyDescent="0.25">
      <c r="B18">
        <v>15</v>
      </c>
      <c r="C18" t="s">
        <v>361</v>
      </c>
      <c r="E18">
        <v>16.600000000000001</v>
      </c>
      <c r="F18">
        <v>48</v>
      </c>
      <c r="G18">
        <f t="shared" si="0"/>
        <v>796.80000000000007</v>
      </c>
      <c r="I18">
        <v>25</v>
      </c>
      <c r="J18" s="16">
        <f t="shared" si="1"/>
        <v>43.999999999999993</v>
      </c>
      <c r="L18">
        <f t="shared" si="2"/>
        <v>730.4</v>
      </c>
    </row>
    <row r="19" spans="2:12" x14ac:dyDescent="0.25">
      <c r="B19">
        <v>16</v>
      </c>
      <c r="C19" t="s">
        <v>362</v>
      </c>
      <c r="E19">
        <v>16.600000000000001</v>
      </c>
      <c r="F19">
        <v>46</v>
      </c>
      <c r="G19">
        <f t="shared" si="0"/>
        <v>763.6</v>
      </c>
      <c r="I19">
        <v>25</v>
      </c>
      <c r="J19" s="16">
        <f t="shared" si="1"/>
        <v>40</v>
      </c>
      <c r="L19">
        <f t="shared" si="2"/>
        <v>664</v>
      </c>
    </row>
    <row r="20" spans="2:12" x14ac:dyDescent="0.25">
      <c r="B20">
        <v>17</v>
      </c>
      <c r="C20" t="s">
        <v>363</v>
      </c>
      <c r="E20">
        <v>16.600000000000001</v>
      </c>
      <c r="F20">
        <v>44</v>
      </c>
      <c r="G20">
        <f t="shared" si="0"/>
        <v>730.40000000000009</v>
      </c>
      <c r="I20">
        <v>25</v>
      </c>
      <c r="J20" s="16">
        <f t="shared" si="1"/>
        <v>36</v>
      </c>
      <c r="L20">
        <f t="shared" si="2"/>
        <v>597.6</v>
      </c>
    </row>
    <row r="21" spans="2:12" x14ac:dyDescent="0.25">
      <c r="B21">
        <v>18</v>
      </c>
      <c r="C21" t="s">
        <v>364</v>
      </c>
      <c r="E21">
        <v>16.600000000000001</v>
      </c>
      <c r="F21">
        <v>42</v>
      </c>
      <c r="G21">
        <f t="shared" si="0"/>
        <v>697.2</v>
      </c>
      <c r="I21">
        <v>25</v>
      </c>
      <c r="J21" s="16">
        <f t="shared" si="1"/>
        <v>32</v>
      </c>
      <c r="L21">
        <f t="shared" si="2"/>
        <v>531.20000000000005</v>
      </c>
    </row>
    <row r="22" spans="2:12" x14ac:dyDescent="0.25">
      <c r="B22">
        <v>19</v>
      </c>
      <c r="C22" t="s">
        <v>365</v>
      </c>
      <c r="E22">
        <v>16.600000000000001</v>
      </c>
      <c r="F22">
        <v>40</v>
      </c>
      <c r="G22">
        <f t="shared" si="0"/>
        <v>664</v>
      </c>
      <c r="I22">
        <v>25</v>
      </c>
      <c r="J22" s="16">
        <f t="shared" si="1"/>
        <v>28</v>
      </c>
      <c r="L22">
        <f t="shared" si="2"/>
        <v>464.80000000000007</v>
      </c>
    </row>
    <row r="23" spans="2:12" x14ac:dyDescent="0.25">
      <c r="B23">
        <v>20</v>
      </c>
      <c r="C23" t="s">
        <v>366</v>
      </c>
      <c r="E23">
        <v>16.600000000000001</v>
      </c>
      <c r="F23">
        <v>38</v>
      </c>
      <c r="G23">
        <f t="shared" si="0"/>
        <v>630.80000000000007</v>
      </c>
      <c r="I23">
        <v>25</v>
      </c>
      <c r="J23" s="16">
        <f t="shared" si="1"/>
        <v>24</v>
      </c>
      <c r="L23">
        <f t="shared" si="2"/>
        <v>398.40000000000003</v>
      </c>
    </row>
    <row r="24" spans="2:12" x14ac:dyDescent="0.25">
      <c r="B24">
        <v>21</v>
      </c>
      <c r="C24" t="s">
        <v>367</v>
      </c>
      <c r="E24">
        <v>16.600000000000001</v>
      </c>
      <c r="F24">
        <v>36</v>
      </c>
      <c r="G24">
        <f t="shared" si="0"/>
        <v>597.6</v>
      </c>
      <c r="I24">
        <v>25</v>
      </c>
      <c r="J24" s="16">
        <f t="shared" si="1"/>
        <v>20</v>
      </c>
      <c r="L24">
        <f t="shared" si="2"/>
        <v>332</v>
      </c>
    </row>
    <row r="25" spans="2:12" x14ac:dyDescent="0.25">
      <c r="B25">
        <v>22</v>
      </c>
      <c r="C25" t="s">
        <v>368</v>
      </c>
      <c r="E25">
        <v>16.600000000000001</v>
      </c>
      <c r="F25">
        <v>34</v>
      </c>
      <c r="G25">
        <f t="shared" si="0"/>
        <v>564.40000000000009</v>
      </c>
      <c r="I25">
        <v>25</v>
      </c>
      <c r="J25" s="16">
        <f t="shared" si="1"/>
        <v>16</v>
      </c>
      <c r="L25">
        <f t="shared" si="2"/>
        <v>265.60000000000002</v>
      </c>
    </row>
    <row r="26" spans="2:12" x14ac:dyDescent="0.25">
      <c r="B26">
        <v>23</v>
      </c>
      <c r="C26" t="s">
        <v>369</v>
      </c>
      <c r="E26">
        <v>16.600000000000001</v>
      </c>
      <c r="F26">
        <v>32</v>
      </c>
      <c r="G26">
        <f t="shared" si="0"/>
        <v>531.20000000000005</v>
      </c>
      <c r="I26">
        <v>25</v>
      </c>
      <c r="J26" s="16">
        <f t="shared" si="1"/>
        <v>12</v>
      </c>
      <c r="L26">
        <f t="shared" si="2"/>
        <v>199.20000000000002</v>
      </c>
    </row>
    <row r="27" spans="2:12" x14ac:dyDescent="0.25">
      <c r="B27">
        <v>24</v>
      </c>
      <c r="C27" t="s">
        <v>370</v>
      </c>
      <c r="E27">
        <v>16.600000000000001</v>
      </c>
      <c r="F27">
        <v>30</v>
      </c>
      <c r="G27">
        <f t="shared" si="0"/>
        <v>498.00000000000006</v>
      </c>
      <c r="I27">
        <v>25</v>
      </c>
      <c r="J27" s="16">
        <f t="shared" si="1"/>
        <v>8</v>
      </c>
      <c r="L27">
        <f t="shared" si="2"/>
        <v>132.80000000000001</v>
      </c>
    </row>
    <row r="28" spans="2:12" x14ac:dyDescent="0.25">
      <c r="B28">
        <v>25</v>
      </c>
      <c r="C28" t="s">
        <v>371</v>
      </c>
      <c r="E28">
        <v>16.600000000000001</v>
      </c>
      <c r="F28">
        <v>28</v>
      </c>
      <c r="G28">
        <f t="shared" si="0"/>
        <v>464.80000000000007</v>
      </c>
      <c r="I28">
        <v>25</v>
      </c>
      <c r="J28" s="16">
        <f t="shared" si="1"/>
        <v>4</v>
      </c>
      <c r="L28">
        <f t="shared" si="2"/>
        <v>66.400000000000006</v>
      </c>
    </row>
    <row r="30" spans="2:12" x14ac:dyDescent="0.25">
      <c r="B30">
        <v>1</v>
      </c>
      <c r="C30" t="s">
        <v>372</v>
      </c>
      <c r="D30" s="2">
        <v>4.5138888888888888E-2</v>
      </c>
      <c r="E30">
        <v>16.600000000000001</v>
      </c>
      <c r="I30">
        <v>5</v>
      </c>
      <c r="J30">
        <f>100-((B30-1)/I30)*100</f>
        <v>100</v>
      </c>
      <c r="L30">
        <f>J30*E30</f>
        <v>1660.0000000000002</v>
      </c>
    </row>
    <row r="31" spans="2:12" x14ac:dyDescent="0.25">
      <c r="B31">
        <v>2</v>
      </c>
      <c r="C31" t="s">
        <v>373</v>
      </c>
      <c r="D31" s="2">
        <v>5.2164351851851858E-2</v>
      </c>
      <c r="E31">
        <v>16.600000000000001</v>
      </c>
      <c r="I31">
        <v>5</v>
      </c>
      <c r="J31">
        <f t="shared" ref="J31:J34" si="3">100-((B31-1)/I31)*100</f>
        <v>80</v>
      </c>
      <c r="L31">
        <f t="shared" ref="L31:L34" si="4">J31*E31</f>
        <v>1328</v>
      </c>
    </row>
    <row r="32" spans="2:12" x14ac:dyDescent="0.25">
      <c r="B32">
        <v>3</v>
      </c>
      <c r="C32" t="s">
        <v>374</v>
      </c>
      <c r="D32" s="2">
        <v>5.4537037037037044E-2</v>
      </c>
      <c r="E32">
        <v>16.600000000000001</v>
      </c>
      <c r="I32">
        <v>5</v>
      </c>
      <c r="J32">
        <f t="shared" si="3"/>
        <v>60</v>
      </c>
      <c r="L32">
        <f t="shared" si="4"/>
        <v>996.00000000000011</v>
      </c>
    </row>
    <row r="33" spans="2:12" x14ac:dyDescent="0.25">
      <c r="B33">
        <v>4</v>
      </c>
      <c r="C33" t="s">
        <v>375</v>
      </c>
      <c r="D33" s="2">
        <v>6.2511574074074081E-2</v>
      </c>
      <c r="E33">
        <v>16.600000000000001</v>
      </c>
      <c r="I33">
        <v>5</v>
      </c>
      <c r="J33">
        <f t="shared" si="3"/>
        <v>40</v>
      </c>
      <c r="L33">
        <f t="shared" si="4"/>
        <v>664</v>
      </c>
    </row>
    <row r="34" spans="2:12" x14ac:dyDescent="0.25">
      <c r="B34">
        <v>5</v>
      </c>
      <c r="C34" t="s">
        <v>376</v>
      </c>
      <c r="D34" s="2">
        <v>6.9375000000000006E-2</v>
      </c>
      <c r="E34">
        <v>16.600000000000001</v>
      </c>
      <c r="I34">
        <v>5</v>
      </c>
      <c r="J34">
        <f t="shared" si="3"/>
        <v>20</v>
      </c>
      <c r="L34">
        <f t="shared" si="4"/>
        <v>332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workbookViewId="0">
      <selection activeCell="E1" sqref="E1:E3"/>
    </sheetView>
  </sheetViews>
  <sheetFormatPr defaultRowHeight="15" x14ac:dyDescent="0.25"/>
  <cols>
    <col min="3" max="3" width="15.7109375" bestFit="1" customWidth="1"/>
    <col min="4" max="4" width="23.140625" bestFit="1" customWidth="1"/>
    <col min="5" max="5" width="9.140625" style="22"/>
    <col min="7" max="7" width="9.140625" style="21"/>
    <col min="10" max="10" width="9.140625" style="16"/>
    <col min="12" max="12" width="9.140625" style="16"/>
  </cols>
  <sheetData>
    <row r="1" spans="2:12" x14ac:dyDescent="0.25">
      <c r="D1" t="s">
        <v>338</v>
      </c>
      <c r="E1" s="22">
        <v>21.1</v>
      </c>
    </row>
    <row r="2" spans="2:12" x14ac:dyDescent="0.25">
      <c r="D2" t="s">
        <v>339</v>
      </c>
      <c r="E2" s="22">
        <v>980</v>
      </c>
    </row>
    <row r="3" spans="2:12" x14ac:dyDescent="0.25">
      <c r="D3" t="s">
        <v>340</v>
      </c>
      <c r="E3" s="22">
        <f>E1+E2/100</f>
        <v>30.900000000000002</v>
      </c>
    </row>
    <row r="4" spans="2:12" x14ac:dyDescent="0.25">
      <c r="B4">
        <v>1</v>
      </c>
      <c r="C4" t="s">
        <v>596</v>
      </c>
      <c r="D4" t="s">
        <v>597</v>
      </c>
      <c r="E4" s="22">
        <v>30.9</v>
      </c>
      <c r="G4" s="21" t="s">
        <v>662</v>
      </c>
      <c r="I4">
        <v>32</v>
      </c>
      <c r="J4" s="16">
        <f>100-((B4-1)/I4)*100</f>
        <v>100</v>
      </c>
      <c r="L4" s="16">
        <f>J4*E4</f>
        <v>3090</v>
      </c>
    </row>
    <row r="5" spans="2:12" x14ac:dyDescent="0.25">
      <c r="B5">
        <v>2</v>
      </c>
      <c r="C5" t="s">
        <v>598</v>
      </c>
      <c r="D5" t="s">
        <v>599</v>
      </c>
      <c r="E5" s="22">
        <v>30.9</v>
      </c>
      <c r="G5" s="21" t="s">
        <v>662</v>
      </c>
      <c r="I5">
        <v>32</v>
      </c>
      <c r="J5" s="16">
        <f t="shared" ref="J5:J35" si="0">100-((B5-1)/I5)*100</f>
        <v>96.875</v>
      </c>
      <c r="L5" s="16">
        <f t="shared" ref="L5:L35" si="1">J5*E5</f>
        <v>2993.4375</v>
      </c>
    </row>
    <row r="6" spans="2:12" x14ac:dyDescent="0.25">
      <c r="B6">
        <v>3</v>
      </c>
      <c r="C6" t="s">
        <v>600</v>
      </c>
      <c r="D6" t="s">
        <v>601</v>
      </c>
      <c r="E6" s="22">
        <v>30.9</v>
      </c>
      <c r="G6" s="21" t="s">
        <v>662</v>
      </c>
      <c r="I6">
        <v>32</v>
      </c>
      <c r="J6" s="16">
        <f t="shared" si="0"/>
        <v>93.75</v>
      </c>
      <c r="L6" s="16">
        <f t="shared" si="1"/>
        <v>2896.875</v>
      </c>
    </row>
    <row r="7" spans="2:12" x14ac:dyDescent="0.25">
      <c r="B7">
        <v>4</v>
      </c>
      <c r="C7" t="s">
        <v>602</v>
      </c>
      <c r="D7" t="s">
        <v>603</v>
      </c>
      <c r="E7" s="22">
        <v>30.9</v>
      </c>
      <c r="G7" s="21" t="s">
        <v>662</v>
      </c>
      <c r="I7">
        <v>32</v>
      </c>
      <c r="J7" s="16">
        <f t="shared" si="0"/>
        <v>90.625</v>
      </c>
      <c r="L7" s="16">
        <f t="shared" si="1"/>
        <v>2800.3125</v>
      </c>
    </row>
    <row r="8" spans="2:12" x14ac:dyDescent="0.25">
      <c r="B8">
        <v>5</v>
      </c>
      <c r="C8" s="1">
        <v>39815</v>
      </c>
      <c r="D8" t="s">
        <v>604</v>
      </c>
      <c r="E8" s="22">
        <v>30.9</v>
      </c>
      <c r="G8" s="21" t="s">
        <v>662</v>
      </c>
      <c r="I8">
        <v>32</v>
      </c>
      <c r="J8" s="16">
        <f t="shared" si="0"/>
        <v>87.5</v>
      </c>
      <c r="L8" s="16">
        <f t="shared" si="1"/>
        <v>2703.75</v>
      </c>
    </row>
    <row r="9" spans="2:12" x14ac:dyDescent="0.25">
      <c r="B9">
        <v>6</v>
      </c>
      <c r="C9" t="s">
        <v>605</v>
      </c>
      <c r="D9" t="s">
        <v>606</v>
      </c>
      <c r="E9" s="22">
        <v>30.9</v>
      </c>
      <c r="G9" s="21" t="s">
        <v>662</v>
      </c>
      <c r="I9">
        <v>32</v>
      </c>
      <c r="J9" s="16">
        <f t="shared" si="0"/>
        <v>84.375</v>
      </c>
      <c r="L9" s="16">
        <f t="shared" si="1"/>
        <v>2607.1875</v>
      </c>
    </row>
    <row r="10" spans="2:12" x14ac:dyDescent="0.25">
      <c r="B10">
        <v>7</v>
      </c>
      <c r="C10" t="s">
        <v>609</v>
      </c>
      <c r="D10" t="s">
        <v>610</v>
      </c>
      <c r="E10" s="22">
        <v>30.9</v>
      </c>
      <c r="G10" s="21" t="s">
        <v>662</v>
      </c>
      <c r="I10">
        <v>32</v>
      </c>
      <c r="J10" s="16">
        <f t="shared" si="0"/>
        <v>81.25</v>
      </c>
      <c r="L10" s="16">
        <f t="shared" si="1"/>
        <v>2510.625</v>
      </c>
    </row>
    <row r="11" spans="2:12" x14ac:dyDescent="0.25">
      <c r="B11">
        <v>8</v>
      </c>
      <c r="C11" t="s">
        <v>609</v>
      </c>
      <c r="D11" t="s">
        <v>611</v>
      </c>
      <c r="E11" s="22">
        <v>30.9</v>
      </c>
      <c r="G11" s="21" t="s">
        <v>662</v>
      </c>
      <c r="I11">
        <v>32</v>
      </c>
      <c r="J11" s="16">
        <f t="shared" si="0"/>
        <v>78.125</v>
      </c>
      <c r="L11" s="16">
        <f t="shared" si="1"/>
        <v>2414.0625</v>
      </c>
    </row>
    <row r="12" spans="2:12" x14ac:dyDescent="0.25">
      <c r="B12">
        <v>9</v>
      </c>
      <c r="C12" t="s">
        <v>612</v>
      </c>
      <c r="D12" t="s">
        <v>613</v>
      </c>
      <c r="E12" s="22">
        <v>30.9</v>
      </c>
      <c r="G12" s="21" t="s">
        <v>662</v>
      </c>
      <c r="I12">
        <v>32</v>
      </c>
      <c r="J12" s="16">
        <f t="shared" si="0"/>
        <v>75</v>
      </c>
      <c r="L12" s="16">
        <f t="shared" si="1"/>
        <v>2317.5</v>
      </c>
    </row>
    <row r="13" spans="2:12" x14ac:dyDescent="0.25">
      <c r="B13">
        <v>10</v>
      </c>
      <c r="C13" t="s">
        <v>614</v>
      </c>
      <c r="D13" t="s">
        <v>615</v>
      </c>
      <c r="E13" s="22">
        <v>30.9</v>
      </c>
      <c r="G13" s="21" t="s">
        <v>662</v>
      </c>
      <c r="I13">
        <v>32</v>
      </c>
      <c r="J13" s="16">
        <f t="shared" si="0"/>
        <v>71.875</v>
      </c>
      <c r="L13" s="16">
        <f t="shared" si="1"/>
        <v>2220.9375</v>
      </c>
    </row>
    <row r="14" spans="2:12" x14ac:dyDescent="0.25">
      <c r="B14">
        <v>11</v>
      </c>
      <c r="C14" t="s">
        <v>616</v>
      </c>
      <c r="D14" t="s">
        <v>617</v>
      </c>
      <c r="E14" s="22">
        <v>30.9</v>
      </c>
      <c r="G14" s="21" t="s">
        <v>662</v>
      </c>
      <c r="I14">
        <v>32</v>
      </c>
      <c r="J14" s="16">
        <f t="shared" si="0"/>
        <v>68.75</v>
      </c>
      <c r="L14" s="16">
        <f t="shared" si="1"/>
        <v>2124.375</v>
      </c>
    </row>
    <row r="15" spans="2:12" x14ac:dyDescent="0.25">
      <c r="B15">
        <v>12</v>
      </c>
      <c r="C15" t="s">
        <v>618</v>
      </c>
      <c r="D15" t="s">
        <v>619</v>
      </c>
      <c r="E15" s="22">
        <v>30.9</v>
      </c>
      <c r="G15" s="21" t="s">
        <v>662</v>
      </c>
      <c r="I15">
        <v>32</v>
      </c>
      <c r="J15" s="16">
        <f t="shared" si="0"/>
        <v>65.625</v>
      </c>
      <c r="L15" s="16">
        <f t="shared" si="1"/>
        <v>2027.8125</v>
      </c>
    </row>
    <row r="16" spans="2:12" x14ac:dyDescent="0.25">
      <c r="B16">
        <v>13</v>
      </c>
      <c r="C16" t="s">
        <v>620</v>
      </c>
      <c r="D16" t="s">
        <v>621</v>
      </c>
      <c r="E16" s="22">
        <v>30.9</v>
      </c>
      <c r="G16" s="21" t="s">
        <v>662</v>
      </c>
      <c r="I16">
        <v>32</v>
      </c>
      <c r="J16" s="16">
        <f t="shared" si="0"/>
        <v>62.5</v>
      </c>
      <c r="L16" s="16">
        <f t="shared" si="1"/>
        <v>1931.25</v>
      </c>
    </row>
    <row r="17" spans="2:12" x14ac:dyDescent="0.25">
      <c r="B17">
        <v>14</v>
      </c>
      <c r="C17" t="s">
        <v>622</v>
      </c>
      <c r="D17" t="s">
        <v>623</v>
      </c>
      <c r="E17" s="22">
        <v>30.9</v>
      </c>
      <c r="G17" s="21" t="s">
        <v>662</v>
      </c>
      <c r="I17">
        <v>32</v>
      </c>
      <c r="J17" s="16">
        <f t="shared" si="0"/>
        <v>59.375</v>
      </c>
      <c r="L17" s="16">
        <f t="shared" si="1"/>
        <v>1834.6875</v>
      </c>
    </row>
    <row r="18" spans="2:12" x14ac:dyDescent="0.25">
      <c r="B18">
        <v>15</v>
      </c>
      <c r="C18" t="s">
        <v>624</v>
      </c>
      <c r="D18" t="s">
        <v>625</v>
      </c>
      <c r="E18" s="22">
        <v>30.9</v>
      </c>
      <c r="G18" s="21" t="s">
        <v>662</v>
      </c>
      <c r="I18">
        <v>32</v>
      </c>
      <c r="J18" s="16">
        <f t="shared" si="0"/>
        <v>56.25</v>
      </c>
      <c r="L18" s="16">
        <f t="shared" si="1"/>
        <v>1738.125</v>
      </c>
    </row>
    <row r="19" spans="2:12" x14ac:dyDescent="0.25">
      <c r="B19">
        <v>16</v>
      </c>
      <c r="C19" t="s">
        <v>626</v>
      </c>
      <c r="D19" t="s">
        <v>627</v>
      </c>
      <c r="E19" s="22">
        <v>30.9</v>
      </c>
      <c r="G19" s="21" t="s">
        <v>662</v>
      </c>
      <c r="I19">
        <v>32</v>
      </c>
      <c r="J19" s="16">
        <f t="shared" si="0"/>
        <v>53.125</v>
      </c>
      <c r="L19" s="16">
        <f t="shared" si="1"/>
        <v>1641.5625</v>
      </c>
    </row>
    <row r="20" spans="2:12" x14ac:dyDescent="0.25">
      <c r="B20">
        <v>17</v>
      </c>
      <c r="C20" t="s">
        <v>628</v>
      </c>
      <c r="D20" t="s">
        <v>629</v>
      </c>
      <c r="E20" s="22">
        <v>30.9</v>
      </c>
      <c r="G20" s="21" t="s">
        <v>662</v>
      </c>
      <c r="I20">
        <v>32</v>
      </c>
      <c r="J20" s="16">
        <f t="shared" si="0"/>
        <v>50</v>
      </c>
      <c r="L20" s="16">
        <f t="shared" si="1"/>
        <v>1545</v>
      </c>
    </row>
    <row r="21" spans="2:12" x14ac:dyDescent="0.25">
      <c r="B21">
        <v>18</v>
      </c>
      <c r="C21" t="s">
        <v>630</v>
      </c>
      <c r="D21" t="s">
        <v>631</v>
      </c>
      <c r="E21" s="22">
        <v>30.9</v>
      </c>
      <c r="G21" s="21" t="s">
        <v>662</v>
      </c>
      <c r="I21">
        <v>32</v>
      </c>
      <c r="J21" s="16">
        <f t="shared" si="0"/>
        <v>46.875</v>
      </c>
      <c r="L21" s="16">
        <f t="shared" si="1"/>
        <v>1448.4375</v>
      </c>
    </row>
    <row r="22" spans="2:12" x14ac:dyDescent="0.25">
      <c r="B22">
        <v>19</v>
      </c>
      <c r="C22" t="s">
        <v>632</v>
      </c>
      <c r="D22" t="s">
        <v>633</v>
      </c>
      <c r="E22" s="22">
        <v>30.9</v>
      </c>
      <c r="G22" s="21" t="s">
        <v>662</v>
      </c>
      <c r="I22">
        <v>32</v>
      </c>
      <c r="J22" s="16">
        <f t="shared" si="0"/>
        <v>43.75</v>
      </c>
      <c r="L22" s="16">
        <f t="shared" si="1"/>
        <v>1351.875</v>
      </c>
    </row>
    <row r="23" spans="2:12" x14ac:dyDescent="0.25">
      <c r="B23">
        <v>20</v>
      </c>
      <c r="C23" t="s">
        <v>634</v>
      </c>
      <c r="D23" t="s">
        <v>635</v>
      </c>
      <c r="E23" s="22">
        <v>30.9</v>
      </c>
      <c r="G23" s="21" t="s">
        <v>662</v>
      </c>
      <c r="I23">
        <v>32</v>
      </c>
      <c r="J23" s="16">
        <f t="shared" si="0"/>
        <v>40.625</v>
      </c>
      <c r="L23" s="16">
        <f t="shared" si="1"/>
        <v>1255.3125</v>
      </c>
    </row>
    <row r="24" spans="2:12" x14ac:dyDescent="0.25">
      <c r="B24">
        <v>21</v>
      </c>
      <c r="C24" t="s">
        <v>636</v>
      </c>
      <c r="D24" t="s">
        <v>637</v>
      </c>
      <c r="E24" s="22">
        <v>30.9</v>
      </c>
      <c r="G24" s="21" t="s">
        <v>662</v>
      </c>
      <c r="I24">
        <v>32</v>
      </c>
      <c r="J24" s="16">
        <f t="shared" si="0"/>
        <v>37.5</v>
      </c>
      <c r="L24" s="16">
        <f t="shared" si="1"/>
        <v>1158.75</v>
      </c>
    </row>
    <row r="25" spans="2:12" x14ac:dyDescent="0.25">
      <c r="B25">
        <v>22</v>
      </c>
      <c r="C25" t="s">
        <v>638</v>
      </c>
      <c r="D25" t="s">
        <v>639</v>
      </c>
      <c r="E25" s="22">
        <v>30.9</v>
      </c>
      <c r="G25" s="21" t="s">
        <v>662</v>
      </c>
      <c r="I25">
        <v>32</v>
      </c>
      <c r="J25" s="16">
        <f t="shared" si="0"/>
        <v>34.375</v>
      </c>
      <c r="L25" s="16">
        <f t="shared" si="1"/>
        <v>1062.1875</v>
      </c>
    </row>
    <row r="26" spans="2:12" x14ac:dyDescent="0.25">
      <c r="B26">
        <v>23</v>
      </c>
      <c r="C26" t="s">
        <v>640</v>
      </c>
      <c r="D26" t="s">
        <v>641</v>
      </c>
      <c r="E26" s="22">
        <v>30.9</v>
      </c>
      <c r="G26" s="21" t="s">
        <v>662</v>
      </c>
      <c r="I26">
        <v>32</v>
      </c>
      <c r="J26" s="16">
        <f t="shared" si="0"/>
        <v>31.25</v>
      </c>
      <c r="L26" s="16">
        <f t="shared" si="1"/>
        <v>965.625</v>
      </c>
    </row>
    <row r="27" spans="2:12" x14ac:dyDescent="0.25">
      <c r="B27">
        <v>24</v>
      </c>
      <c r="C27" s="1">
        <v>20823</v>
      </c>
      <c r="D27" t="s">
        <v>642</v>
      </c>
      <c r="E27" s="22">
        <v>30.9</v>
      </c>
      <c r="G27" s="21" t="s">
        <v>662</v>
      </c>
      <c r="I27">
        <v>32</v>
      </c>
      <c r="J27" s="16">
        <f t="shared" si="0"/>
        <v>28.125</v>
      </c>
      <c r="L27" s="16">
        <f t="shared" si="1"/>
        <v>869.0625</v>
      </c>
    </row>
    <row r="28" spans="2:12" x14ac:dyDescent="0.25">
      <c r="B28">
        <v>25</v>
      </c>
      <c r="C28" s="1">
        <v>17229</v>
      </c>
      <c r="D28" t="s">
        <v>643</v>
      </c>
      <c r="E28" s="22">
        <v>30.9</v>
      </c>
      <c r="G28" s="21" t="s">
        <v>662</v>
      </c>
      <c r="I28">
        <v>32</v>
      </c>
      <c r="J28" s="16">
        <f t="shared" si="0"/>
        <v>25</v>
      </c>
      <c r="L28" s="16">
        <f t="shared" si="1"/>
        <v>772.5</v>
      </c>
    </row>
    <row r="29" spans="2:12" x14ac:dyDescent="0.25">
      <c r="B29">
        <v>26</v>
      </c>
      <c r="C29" s="1">
        <v>12238</v>
      </c>
      <c r="D29" t="s">
        <v>645</v>
      </c>
      <c r="E29" s="22">
        <v>30.9</v>
      </c>
      <c r="G29" s="21" t="s">
        <v>662</v>
      </c>
      <c r="I29">
        <v>32</v>
      </c>
      <c r="J29" s="16">
        <f t="shared" si="0"/>
        <v>21.875</v>
      </c>
      <c r="L29" s="16">
        <f t="shared" si="1"/>
        <v>675.9375</v>
      </c>
    </row>
    <row r="30" spans="2:12" x14ac:dyDescent="0.25">
      <c r="B30">
        <v>27</v>
      </c>
      <c r="C30" s="1">
        <v>42219</v>
      </c>
      <c r="D30" t="s">
        <v>646</v>
      </c>
      <c r="E30" s="22">
        <v>30.9</v>
      </c>
      <c r="G30" s="21" t="s">
        <v>662</v>
      </c>
      <c r="I30">
        <v>32</v>
      </c>
      <c r="J30" s="16">
        <f t="shared" si="0"/>
        <v>18.75</v>
      </c>
      <c r="L30" s="16">
        <f t="shared" si="1"/>
        <v>579.375</v>
      </c>
    </row>
    <row r="31" spans="2:12" x14ac:dyDescent="0.25">
      <c r="B31">
        <v>28</v>
      </c>
      <c r="C31" s="1">
        <v>39785</v>
      </c>
      <c r="D31" t="s">
        <v>648</v>
      </c>
      <c r="E31" s="22">
        <v>30.9</v>
      </c>
      <c r="G31" s="21" t="s">
        <v>662</v>
      </c>
      <c r="I31">
        <v>32</v>
      </c>
      <c r="J31" s="16">
        <f t="shared" si="0"/>
        <v>15.625</v>
      </c>
      <c r="L31" s="16">
        <f t="shared" si="1"/>
        <v>482.8125</v>
      </c>
    </row>
    <row r="32" spans="2:12" x14ac:dyDescent="0.25">
      <c r="B32">
        <v>29</v>
      </c>
      <c r="C32" s="1">
        <v>40880</v>
      </c>
      <c r="D32" t="s">
        <v>649</v>
      </c>
      <c r="E32" s="22">
        <v>30.9</v>
      </c>
      <c r="G32" s="21" t="s">
        <v>662</v>
      </c>
      <c r="I32">
        <v>32</v>
      </c>
      <c r="J32" s="16">
        <f t="shared" si="0"/>
        <v>12.5</v>
      </c>
      <c r="L32" s="16">
        <f t="shared" si="1"/>
        <v>386.25</v>
      </c>
    </row>
    <row r="33" spans="2:12" x14ac:dyDescent="0.25">
      <c r="B33">
        <v>30</v>
      </c>
      <c r="C33" t="s">
        <v>650</v>
      </c>
      <c r="D33" t="s">
        <v>651</v>
      </c>
      <c r="E33" s="22">
        <v>30.9</v>
      </c>
      <c r="G33" s="21" t="s">
        <v>662</v>
      </c>
      <c r="I33">
        <v>32</v>
      </c>
      <c r="J33" s="16">
        <f t="shared" si="0"/>
        <v>9.375</v>
      </c>
      <c r="L33" s="16">
        <f t="shared" si="1"/>
        <v>289.6875</v>
      </c>
    </row>
    <row r="34" spans="2:12" x14ac:dyDescent="0.25">
      <c r="B34">
        <v>31</v>
      </c>
      <c r="C34" t="s">
        <v>654</v>
      </c>
      <c r="D34" t="s">
        <v>655</v>
      </c>
      <c r="E34" s="22">
        <v>30.9</v>
      </c>
      <c r="G34" s="21" t="s">
        <v>662</v>
      </c>
      <c r="I34">
        <v>32</v>
      </c>
      <c r="J34" s="16">
        <f t="shared" si="0"/>
        <v>6.25</v>
      </c>
      <c r="L34" s="16">
        <f t="shared" si="1"/>
        <v>193.125</v>
      </c>
    </row>
    <row r="35" spans="2:12" x14ac:dyDescent="0.25">
      <c r="B35">
        <v>32</v>
      </c>
      <c r="C35" t="s">
        <v>660</v>
      </c>
      <c r="D35" t="s">
        <v>661</v>
      </c>
      <c r="E35" s="22">
        <v>30.9</v>
      </c>
      <c r="G35" s="21" t="s">
        <v>662</v>
      </c>
      <c r="I35">
        <v>32</v>
      </c>
      <c r="J35" s="16">
        <f t="shared" si="0"/>
        <v>3.125</v>
      </c>
      <c r="L35" s="16">
        <f t="shared" si="1"/>
        <v>96.5625</v>
      </c>
    </row>
    <row r="37" spans="2:12" x14ac:dyDescent="0.25">
      <c r="B37">
        <v>1</v>
      </c>
      <c r="C37" t="s">
        <v>607</v>
      </c>
      <c r="D37" t="s">
        <v>608</v>
      </c>
      <c r="E37" s="22">
        <v>30.9</v>
      </c>
      <c r="G37" s="21" t="s">
        <v>663</v>
      </c>
      <c r="I37">
        <v>6</v>
      </c>
      <c r="J37" s="16">
        <f>100-((B37-1)/I37)*100</f>
        <v>100</v>
      </c>
      <c r="L37" s="16">
        <f>J37*E37</f>
        <v>3090</v>
      </c>
    </row>
    <row r="38" spans="2:12" x14ac:dyDescent="0.25">
      <c r="B38">
        <v>2</v>
      </c>
      <c r="C38" s="1">
        <v>18690</v>
      </c>
      <c r="D38" t="s">
        <v>644</v>
      </c>
      <c r="E38" s="22">
        <v>30.9</v>
      </c>
      <c r="G38" s="21" t="s">
        <v>663</v>
      </c>
      <c r="I38">
        <v>6</v>
      </c>
      <c r="J38" s="16">
        <f t="shared" ref="J38:J42" si="2">100-((B38-1)/I38)*100</f>
        <v>83.333333333333343</v>
      </c>
      <c r="L38" s="16">
        <f t="shared" ref="L38:L42" si="3">J38*E38</f>
        <v>2575</v>
      </c>
    </row>
    <row r="39" spans="2:12" x14ac:dyDescent="0.25">
      <c r="B39">
        <v>3</v>
      </c>
      <c r="C39" s="1">
        <v>46329</v>
      </c>
      <c r="D39" t="s">
        <v>647</v>
      </c>
      <c r="E39" s="22">
        <v>30.9</v>
      </c>
      <c r="G39" s="21" t="s">
        <v>663</v>
      </c>
      <c r="I39">
        <v>6</v>
      </c>
      <c r="J39" s="16">
        <f t="shared" si="2"/>
        <v>66.666666666666671</v>
      </c>
      <c r="L39" s="16">
        <f t="shared" si="3"/>
        <v>2060</v>
      </c>
    </row>
    <row r="40" spans="2:12" x14ac:dyDescent="0.25">
      <c r="B40">
        <v>4</v>
      </c>
      <c r="C40" t="s">
        <v>652</v>
      </c>
      <c r="D40" t="s">
        <v>653</v>
      </c>
      <c r="E40" s="22">
        <v>30.9</v>
      </c>
      <c r="G40" s="21" t="s">
        <v>663</v>
      </c>
      <c r="I40">
        <v>6</v>
      </c>
      <c r="J40" s="16">
        <f t="shared" si="2"/>
        <v>50</v>
      </c>
      <c r="L40" s="16">
        <f t="shared" si="3"/>
        <v>1545</v>
      </c>
    </row>
    <row r="41" spans="2:12" x14ac:dyDescent="0.25">
      <c r="B41">
        <v>5</v>
      </c>
      <c r="C41" t="s">
        <v>656</v>
      </c>
      <c r="D41" t="s">
        <v>657</v>
      </c>
      <c r="E41" s="22">
        <v>30.9</v>
      </c>
      <c r="G41" s="21" t="s">
        <v>663</v>
      </c>
      <c r="I41">
        <v>6</v>
      </c>
      <c r="J41" s="16">
        <f t="shared" si="2"/>
        <v>33.333333333333343</v>
      </c>
      <c r="L41" s="16">
        <f t="shared" si="3"/>
        <v>1030.0000000000002</v>
      </c>
    </row>
    <row r="42" spans="2:12" x14ac:dyDescent="0.25">
      <c r="B42">
        <v>6</v>
      </c>
      <c r="C42" t="s">
        <v>658</v>
      </c>
      <c r="D42" t="s">
        <v>659</v>
      </c>
      <c r="E42" s="22">
        <v>30.9</v>
      </c>
      <c r="G42" s="21" t="s">
        <v>663</v>
      </c>
      <c r="I42">
        <v>6</v>
      </c>
      <c r="J42" s="16">
        <f t="shared" si="2"/>
        <v>16.666666666666657</v>
      </c>
      <c r="L42" s="16">
        <f t="shared" si="3"/>
        <v>514.99999999999966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>
      <selection activeCell="D1" sqref="D1:D3"/>
    </sheetView>
  </sheetViews>
  <sheetFormatPr defaultRowHeight="15" x14ac:dyDescent="0.25"/>
  <cols>
    <col min="2" max="2" width="36.7109375" bestFit="1" customWidth="1"/>
    <col min="3" max="3" width="31.5703125" bestFit="1" customWidth="1"/>
    <col min="4" max="4" width="14.7109375" bestFit="1" customWidth="1"/>
    <col min="5" max="5" width="10.140625" bestFit="1" customWidth="1"/>
    <col min="7" max="7" width="9.140625" style="16"/>
    <col min="12" max="12" width="9.140625" style="16"/>
    <col min="14" max="14" width="9.140625" style="16"/>
  </cols>
  <sheetData>
    <row r="1" spans="1:14" x14ac:dyDescent="0.25">
      <c r="C1" t="s">
        <v>338</v>
      </c>
      <c r="D1">
        <v>10</v>
      </c>
    </row>
    <row r="2" spans="1:14" x14ac:dyDescent="0.25">
      <c r="C2" t="s">
        <v>339</v>
      </c>
      <c r="D2">
        <v>800</v>
      </c>
    </row>
    <row r="3" spans="1:14" x14ac:dyDescent="0.25">
      <c r="C3" t="s">
        <v>340</v>
      </c>
      <c r="D3">
        <f>D1+D2/100</f>
        <v>18</v>
      </c>
    </row>
    <row r="4" spans="1:14" x14ac:dyDescent="0.25">
      <c r="A4">
        <v>1</v>
      </c>
      <c r="B4" t="s">
        <v>147</v>
      </c>
      <c r="C4" t="s">
        <v>83</v>
      </c>
      <c r="D4" t="s">
        <v>2</v>
      </c>
      <c r="E4" s="1">
        <v>45108</v>
      </c>
      <c r="F4">
        <v>1</v>
      </c>
      <c r="G4" s="16">
        <v>18</v>
      </c>
      <c r="H4">
        <v>100</v>
      </c>
      <c r="I4">
        <f>H4*G4</f>
        <v>1800</v>
      </c>
      <c r="K4">
        <v>50</v>
      </c>
      <c r="L4" s="16">
        <f>100-((A4-1)/K4)*100</f>
        <v>100</v>
      </c>
      <c r="N4" s="16">
        <f>L4*G4</f>
        <v>1800</v>
      </c>
    </row>
    <row r="5" spans="1:14" x14ac:dyDescent="0.25">
      <c r="A5">
        <v>2</v>
      </c>
      <c r="B5" t="s">
        <v>148</v>
      </c>
      <c r="C5" t="s">
        <v>149</v>
      </c>
      <c r="D5" t="s">
        <v>2</v>
      </c>
      <c r="E5" s="1">
        <v>17349</v>
      </c>
      <c r="F5">
        <v>2</v>
      </c>
      <c r="G5" s="16">
        <v>18</v>
      </c>
      <c r="H5">
        <v>88</v>
      </c>
      <c r="I5">
        <f t="shared" ref="I5:I41" si="0">H5*G5</f>
        <v>1584</v>
      </c>
      <c r="K5">
        <v>50</v>
      </c>
      <c r="L5" s="16">
        <f t="shared" ref="L5:L53" si="1">100-((A5-1)/K5)*100</f>
        <v>98</v>
      </c>
      <c r="N5" s="16">
        <f>L5*G5</f>
        <v>1764</v>
      </c>
    </row>
    <row r="6" spans="1:14" x14ac:dyDescent="0.25">
      <c r="A6">
        <v>3</v>
      </c>
      <c r="B6" t="s">
        <v>150</v>
      </c>
      <c r="C6" t="s">
        <v>151</v>
      </c>
      <c r="D6" t="s">
        <v>2</v>
      </c>
      <c r="E6" s="1">
        <v>18111</v>
      </c>
      <c r="F6">
        <v>3</v>
      </c>
      <c r="G6" s="16">
        <v>18</v>
      </c>
      <c r="H6">
        <v>78</v>
      </c>
      <c r="I6">
        <f t="shared" si="0"/>
        <v>1404</v>
      </c>
      <c r="K6">
        <v>50</v>
      </c>
      <c r="L6" s="16">
        <f t="shared" si="1"/>
        <v>96</v>
      </c>
      <c r="N6" s="16">
        <f t="shared" ref="N6:N53" si="2">L6*G6</f>
        <v>1728</v>
      </c>
    </row>
    <row r="7" spans="1:14" x14ac:dyDescent="0.25">
      <c r="A7">
        <v>4</v>
      </c>
      <c r="B7" t="s">
        <v>152</v>
      </c>
      <c r="C7" t="s">
        <v>25</v>
      </c>
      <c r="D7" t="s">
        <v>2</v>
      </c>
      <c r="E7" s="1">
        <v>21398</v>
      </c>
      <c r="F7">
        <v>4</v>
      </c>
      <c r="G7" s="16">
        <v>18</v>
      </c>
      <c r="H7">
        <v>72</v>
      </c>
      <c r="I7">
        <f t="shared" si="0"/>
        <v>1296</v>
      </c>
      <c r="K7">
        <v>50</v>
      </c>
      <c r="L7" s="16">
        <f t="shared" si="1"/>
        <v>94</v>
      </c>
      <c r="N7" s="16">
        <f t="shared" si="2"/>
        <v>1692</v>
      </c>
    </row>
    <row r="8" spans="1:14" x14ac:dyDescent="0.25">
      <c r="A8">
        <v>5</v>
      </c>
      <c r="B8" t="s">
        <v>153</v>
      </c>
      <c r="C8" t="s">
        <v>25</v>
      </c>
      <c r="D8" t="s">
        <v>2</v>
      </c>
      <c r="E8" s="1">
        <v>38261</v>
      </c>
      <c r="F8">
        <v>5</v>
      </c>
      <c r="G8" s="16">
        <v>18</v>
      </c>
      <c r="H8">
        <v>68</v>
      </c>
      <c r="I8">
        <f t="shared" si="0"/>
        <v>1224</v>
      </c>
      <c r="K8">
        <v>50</v>
      </c>
      <c r="L8" s="16">
        <f t="shared" si="1"/>
        <v>92</v>
      </c>
      <c r="N8" s="16">
        <f t="shared" si="2"/>
        <v>1656</v>
      </c>
    </row>
    <row r="9" spans="1:14" x14ac:dyDescent="0.25">
      <c r="A9">
        <v>6</v>
      </c>
      <c r="B9" t="s">
        <v>154</v>
      </c>
      <c r="C9" t="s">
        <v>57</v>
      </c>
      <c r="D9" t="s">
        <v>40</v>
      </c>
      <c r="E9" s="1">
        <v>13424</v>
      </c>
      <c r="F9">
        <v>6</v>
      </c>
      <c r="G9" s="16">
        <v>18</v>
      </c>
      <c r="H9">
        <v>66</v>
      </c>
      <c r="I9">
        <f t="shared" si="0"/>
        <v>1188</v>
      </c>
      <c r="K9">
        <v>50</v>
      </c>
      <c r="L9" s="16">
        <f t="shared" si="1"/>
        <v>90</v>
      </c>
      <c r="N9" s="16">
        <f t="shared" si="2"/>
        <v>1620</v>
      </c>
    </row>
    <row r="10" spans="1:14" x14ac:dyDescent="0.25">
      <c r="A10">
        <v>7</v>
      </c>
      <c r="B10" t="s">
        <v>155</v>
      </c>
      <c r="C10" t="s">
        <v>156</v>
      </c>
      <c r="D10" t="s">
        <v>28</v>
      </c>
      <c r="E10" s="1">
        <v>14519</v>
      </c>
      <c r="F10">
        <v>7</v>
      </c>
      <c r="G10" s="16">
        <v>18</v>
      </c>
      <c r="H10">
        <v>64</v>
      </c>
      <c r="I10">
        <f t="shared" si="0"/>
        <v>1152</v>
      </c>
      <c r="K10">
        <v>50</v>
      </c>
      <c r="L10" s="16">
        <f t="shared" si="1"/>
        <v>88</v>
      </c>
      <c r="N10" s="16">
        <f t="shared" si="2"/>
        <v>1584</v>
      </c>
    </row>
    <row r="11" spans="1:14" x14ac:dyDescent="0.25">
      <c r="A11">
        <v>8</v>
      </c>
      <c r="B11" t="s">
        <v>157</v>
      </c>
      <c r="C11" t="s">
        <v>25</v>
      </c>
      <c r="D11" t="s">
        <v>66</v>
      </c>
      <c r="E11" s="1">
        <v>41214</v>
      </c>
      <c r="F11">
        <v>8</v>
      </c>
      <c r="G11" s="16">
        <v>18</v>
      </c>
      <c r="H11">
        <v>62</v>
      </c>
      <c r="I11">
        <f t="shared" si="0"/>
        <v>1116</v>
      </c>
      <c r="K11">
        <v>50</v>
      </c>
      <c r="L11" s="16">
        <f t="shared" si="1"/>
        <v>86</v>
      </c>
      <c r="N11" s="16">
        <f t="shared" si="2"/>
        <v>1548</v>
      </c>
    </row>
    <row r="12" spans="1:14" x14ac:dyDescent="0.25">
      <c r="A12">
        <v>9</v>
      </c>
      <c r="B12" t="s">
        <v>158</v>
      </c>
      <c r="C12" t="s">
        <v>25</v>
      </c>
      <c r="D12" t="s">
        <v>2</v>
      </c>
      <c r="E12" s="1">
        <v>42339</v>
      </c>
      <c r="F12">
        <v>9</v>
      </c>
      <c r="G12" s="16">
        <v>18</v>
      </c>
      <c r="H12">
        <v>60</v>
      </c>
      <c r="I12">
        <f t="shared" si="0"/>
        <v>1080</v>
      </c>
      <c r="K12">
        <v>50</v>
      </c>
      <c r="L12" s="16">
        <f t="shared" si="1"/>
        <v>84</v>
      </c>
      <c r="N12" s="16">
        <f t="shared" si="2"/>
        <v>1512</v>
      </c>
    </row>
    <row r="13" spans="1:14" x14ac:dyDescent="0.25">
      <c r="A13">
        <v>10</v>
      </c>
      <c r="B13" t="s">
        <v>159</v>
      </c>
      <c r="C13" t="s">
        <v>151</v>
      </c>
      <c r="D13" t="s">
        <v>2</v>
      </c>
      <c r="E13" s="1">
        <v>44166</v>
      </c>
      <c r="F13">
        <v>10</v>
      </c>
      <c r="G13" s="16">
        <v>18</v>
      </c>
      <c r="H13">
        <v>58</v>
      </c>
      <c r="I13">
        <f t="shared" si="0"/>
        <v>1044</v>
      </c>
      <c r="K13">
        <v>50</v>
      </c>
      <c r="L13" s="16">
        <f t="shared" si="1"/>
        <v>82</v>
      </c>
      <c r="N13" s="16">
        <f t="shared" si="2"/>
        <v>1476</v>
      </c>
    </row>
    <row r="14" spans="1:14" x14ac:dyDescent="0.25">
      <c r="A14">
        <v>11</v>
      </c>
      <c r="B14" t="s">
        <v>160</v>
      </c>
      <c r="C14" t="s">
        <v>156</v>
      </c>
      <c r="D14" t="s">
        <v>133</v>
      </c>
      <c r="E14" t="s">
        <v>161</v>
      </c>
      <c r="F14">
        <v>11</v>
      </c>
      <c r="G14" s="16">
        <v>18</v>
      </c>
      <c r="H14">
        <v>56</v>
      </c>
      <c r="I14">
        <f t="shared" si="0"/>
        <v>1008</v>
      </c>
      <c r="K14">
        <v>50</v>
      </c>
      <c r="L14" s="16">
        <f t="shared" si="1"/>
        <v>80</v>
      </c>
      <c r="N14" s="16">
        <f t="shared" si="2"/>
        <v>1440</v>
      </c>
    </row>
    <row r="15" spans="1:14" x14ac:dyDescent="0.25">
      <c r="A15">
        <v>12</v>
      </c>
      <c r="B15" t="s">
        <v>162</v>
      </c>
      <c r="C15" t="s">
        <v>163</v>
      </c>
      <c r="D15" t="s">
        <v>2</v>
      </c>
      <c r="E15" t="s">
        <v>164</v>
      </c>
      <c r="F15">
        <v>12</v>
      </c>
      <c r="G15" s="16">
        <v>18</v>
      </c>
      <c r="H15">
        <v>54</v>
      </c>
      <c r="I15">
        <f t="shared" si="0"/>
        <v>972</v>
      </c>
      <c r="K15">
        <v>50</v>
      </c>
      <c r="L15" s="16">
        <f t="shared" si="1"/>
        <v>78</v>
      </c>
      <c r="N15" s="16">
        <f t="shared" si="2"/>
        <v>1404</v>
      </c>
    </row>
    <row r="16" spans="1:14" x14ac:dyDescent="0.25">
      <c r="A16">
        <v>13</v>
      </c>
      <c r="B16" t="s">
        <v>165</v>
      </c>
      <c r="C16" t="s">
        <v>25</v>
      </c>
      <c r="D16" t="s">
        <v>66</v>
      </c>
      <c r="E16" t="s">
        <v>166</v>
      </c>
      <c r="F16">
        <v>13</v>
      </c>
      <c r="G16" s="16">
        <v>18</v>
      </c>
      <c r="H16">
        <v>52</v>
      </c>
      <c r="I16">
        <f t="shared" si="0"/>
        <v>936</v>
      </c>
      <c r="K16">
        <v>50</v>
      </c>
      <c r="L16" s="16">
        <f t="shared" si="1"/>
        <v>76</v>
      </c>
      <c r="N16" s="16">
        <f t="shared" si="2"/>
        <v>1368</v>
      </c>
    </row>
    <row r="17" spans="1:14" x14ac:dyDescent="0.25">
      <c r="A17">
        <v>14</v>
      </c>
      <c r="B17" t="s">
        <v>167</v>
      </c>
      <c r="C17" t="s">
        <v>149</v>
      </c>
      <c r="D17" t="s">
        <v>2</v>
      </c>
      <c r="E17" t="s">
        <v>168</v>
      </c>
      <c r="F17">
        <v>14</v>
      </c>
      <c r="G17" s="16">
        <v>18</v>
      </c>
      <c r="H17">
        <v>50</v>
      </c>
      <c r="I17">
        <f t="shared" si="0"/>
        <v>900</v>
      </c>
      <c r="K17">
        <v>50</v>
      </c>
      <c r="L17" s="16">
        <f t="shared" si="1"/>
        <v>74</v>
      </c>
      <c r="N17" s="16">
        <f t="shared" si="2"/>
        <v>1332</v>
      </c>
    </row>
    <row r="18" spans="1:14" x14ac:dyDescent="0.25">
      <c r="A18">
        <v>15</v>
      </c>
      <c r="B18" t="s">
        <v>169</v>
      </c>
      <c r="C18" t="s">
        <v>170</v>
      </c>
      <c r="D18" t="s">
        <v>2</v>
      </c>
      <c r="E18" t="s">
        <v>171</v>
      </c>
      <c r="F18">
        <v>15</v>
      </c>
      <c r="G18" s="16">
        <v>18</v>
      </c>
      <c r="H18">
        <v>48</v>
      </c>
      <c r="I18">
        <f t="shared" si="0"/>
        <v>864</v>
      </c>
      <c r="K18">
        <v>50</v>
      </c>
      <c r="L18" s="16">
        <f t="shared" si="1"/>
        <v>72</v>
      </c>
      <c r="N18" s="16">
        <f t="shared" si="2"/>
        <v>1296</v>
      </c>
    </row>
    <row r="19" spans="1:14" x14ac:dyDescent="0.25">
      <c r="A19">
        <v>16</v>
      </c>
      <c r="B19" t="s">
        <v>172</v>
      </c>
      <c r="C19" t="s">
        <v>25</v>
      </c>
      <c r="D19" t="s">
        <v>2</v>
      </c>
      <c r="E19" t="s">
        <v>173</v>
      </c>
      <c r="F19">
        <v>16</v>
      </c>
      <c r="G19" s="16">
        <v>18</v>
      </c>
      <c r="H19">
        <v>46</v>
      </c>
      <c r="I19">
        <f t="shared" si="0"/>
        <v>828</v>
      </c>
      <c r="K19">
        <v>50</v>
      </c>
      <c r="L19" s="16">
        <f t="shared" si="1"/>
        <v>70</v>
      </c>
      <c r="N19" s="16">
        <f t="shared" si="2"/>
        <v>1260</v>
      </c>
    </row>
    <row r="20" spans="1:14" x14ac:dyDescent="0.25">
      <c r="A20">
        <v>17</v>
      </c>
      <c r="B20" t="s">
        <v>174</v>
      </c>
      <c r="C20" t="s">
        <v>25</v>
      </c>
      <c r="D20" t="s">
        <v>2</v>
      </c>
      <c r="E20" t="s">
        <v>175</v>
      </c>
      <c r="F20">
        <v>17</v>
      </c>
      <c r="G20" s="16">
        <v>18</v>
      </c>
      <c r="H20">
        <v>44</v>
      </c>
      <c r="I20">
        <f t="shared" si="0"/>
        <v>792</v>
      </c>
      <c r="K20">
        <v>50</v>
      </c>
      <c r="L20" s="16">
        <f t="shared" si="1"/>
        <v>68</v>
      </c>
      <c r="N20" s="16">
        <f t="shared" si="2"/>
        <v>1224</v>
      </c>
    </row>
    <row r="21" spans="1:14" x14ac:dyDescent="0.25">
      <c r="A21">
        <v>18</v>
      </c>
      <c r="B21" t="s">
        <v>176</v>
      </c>
      <c r="C21" t="s">
        <v>177</v>
      </c>
      <c r="D21" t="s">
        <v>2</v>
      </c>
      <c r="E21" t="s">
        <v>178</v>
      </c>
      <c r="F21">
        <v>18</v>
      </c>
      <c r="G21" s="16">
        <v>18</v>
      </c>
      <c r="H21">
        <v>42</v>
      </c>
      <c r="I21">
        <f t="shared" si="0"/>
        <v>756</v>
      </c>
      <c r="K21">
        <v>50</v>
      </c>
      <c r="L21" s="16">
        <f t="shared" si="1"/>
        <v>66</v>
      </c>
      <c r="N21" s="16">
        <f t="shared" si="2"/>
        <v>1188</v>
      </c>
    </row>
    <row r="22" spans="1:14" x14ac:dyDescent="0.25">
      <c r="A22">
        <v>19</v>
      </c>
      <c r="B22" t="s">
        <v>179</v>
      </c>
      <c r="C22" t="s">
        <v>151</v>
      </c>
      <c r="D22" t="s">
        <v>2</v>
      </c>
      <c r="E22" t="s">
        <v>180</v>
      </c>
      <c r="F22">
        <v>19</v>
      </c>
      <c r="G22" s="16">
        <v>18</v>
      </c>
      <c r="H22">
        <v>40</v>
      </c>
      <c r="I22">
        <f t="shared" si="0"/>
        <v>720</v>
      </c>
      <c r="K22">
        <v>50</v>
      </c>
      <c r="L22" s="16">
        <f t="shared" si="1"/>
        <v>64</v>
      </c>
      <c r="N22" s="16">
        <f t="shared" si="2"/>
        <v>1152</v>
      </c>
    </row>
    <row r="23" spans="1:14" x14ac:dyDescent="0.25">
      <c r="A23">
        <v>20</v>
      </c>
      <c r="B23" t="s">
        <v>181</v>
      </c>
      <c r="C23" t="s">
        <v>151</v>
      </c>
      <c r="D23" t="s">
        <v>182</v>
      </c>
      <c r="E23" t="s">
        <v>183</v>
      </c>
      <c r="F23">
        <v>20</v>
      </c>
      <c r="G23" s="16">
        <v>18</v>
      </c>
      <c r="H23">
        <v>38</v>
      </c>
      <c r="I23">
        <f t="shared" si="0"/>
        <v>684</v>
      </c>
      <c r="K23">
        <v>50</v>
      </c>
      <c r="L23" s="16">
        <f t="shared" si="1"/>
        <v>62</v>
      </c>
      <c r="N23" s="16">
        <f t="shared" si="2"/>
        <v>1116</v>
      </c>
    </row>
    <row r="24" spans="1:14" x14ac:dyDescent="0.25">
      <c r="A24">
        <v>21</v>
      </c>
      <c r="B24" t="s">
        <v>184</v>
      </c>
      <c r="C24" t="s">
        <v>185</v>
      </c>
      <c r="D24" t="s">
        <v>66</v>
      </c>
      <c r="E24" t="s">
        <v>186</v>
      </c>
      <c r="F24">
        <v>21</v>
      </c>
      <c r="G24" s="16">
        <v>18</v>
      </c>
      <c r="H24">
        <v>36</v>
      </c>
      <c r="I24">
        <f t="shared" si="0"/>
        <v>648</v>
      </c>
      <c r="K24">
        <v>50</v>
      </c>
      <c r="L24" s="16">
        <f t="shared" si="1"/>
        <v>60</v>
      </c>
      <c r="N24" s="16">
        <f t="shared" si="2"/>
        <v>1080</v>
      </c>
    </row>
    <row r="25" spans="1:14" x14ac:dyDescent="0.25">
      <c r="A25">
        <v>22</v>
      </c>
      <c r="B25" t="s">
        <v>187</v>
      </c>
      <c r="C25" t="s">
        <v>188</v>
      </c>
      <c r="D25" t="s">
        <v>189</v>
      </c>
      <c r="E25" t="s">
        <v>190</v>
      </c>
      <c r="F25">
        <v>22</v>
      </c>
      <c r="G25" s="16">
        <v>18</v>
      </c>
      <c r="H25">
        <v>34</v>
      </c>
      <c r="I25">
        <f t="shared" si="0"/>
        <v>612</v>
      </c>
      <c r="K25">
        <v>50</v>
      </c>
      <c r="L25" s="16">
        <f t="shared" si="1"/>
        <v>58</v>
      </c>
      <c r="N25" s="16">
        <f t="shared" si="2"/>
        <v>1044</v>
      </c>
    </row>
    <row r="26" spans="1:14" x14ac:dyDescent="0.25">
      <c r="A26">
        <v>23</v>
      </c>
      <c r="B26" t="s">
        <v>191</v>
      </c>
      <c r="C26" t="s">
        <v>83</v>
      </c>
      <c r="D26" t="s">
        <v>2</v>
      </c>
      <c r="E26" t="s">
        <v>192</v>
      </c>
      <c r="F26">
        <v>23</v>
      </c>
      <c r="G26" s="16">
        <v>18</v>
      </c>
      <c r="H26">
        <v>32</v>
      </c>
      <c r="I26">
        <f t="shared" si="0"/>
        <v>576</v>
      </c>
      <c r="K26">
        <v>50</v>
      </c>
      <c r="L26" s="16">
        <f t="shared" si="1"/>
        <v>56</v>
      </c>
      <c r="N26" s="16">
        <f t="shared" si="2"/>
        <v>1008</v>
      </c>
    </row>
    <row r="27" spans="1:14" x14ac:dyDescent="0.25">
      <c r="A27">
        <v>24</v>
      </c>
      <c r="B27" t="s">
        <v>193</v>
      </c>
      <c r="C27" t="s">
        <v>177</v>
      </c>
      <c r="D27" t="s">
        <v>2</v>
      </c>
      <c r="E27" t="s">
        <v>194</v>
      </c>
      <c r="F27">
        <v>24</v>
      </c>
      <c r="G27" s="16">
        <v>18</v>
      </c>
      <c r="H27">
        <v>30</v>
      </c>
      <c r="I27">
        <f t="shared" si="0"/>
        <v>540</v>
      </c>
      <c r="K27">
        <v>50</v>
      </c>
      <c r="L27" s="16">
        <f t="shared" si="1"/>
        <v>54</v>
      </c>
      <c r="N27" s="16">
        <f t="shared" si="2"/>
        <v>972</v>
      </c>
    </row>
    <row r="28" spans="1:14" x14ac:dyDescent="0.25">
      <c r="A28">
        <v>25</v>
      </c>
      <c r="B28" t="s">
        <v>195</v>
      </c>
      <c r="C28" t="s">
        <v>196</v>
      </c>
      <c r="D28" t="s">
        <v>66</v>
      </c>
      <c r="E28" t="s">
        <v>197</v>
      </c>
      <c r="F28">
        <v>25</v>
      </c>
      <c r="G28" s="16">
        <v>18</v>
      </c>
      <c r="H28">
        <v>28</v>
      </c>
      <c r="I28">
        <f t="shared" si="0"/>
        <v>504</v>
      </c>
      <c r="K28">
        <v>50</v>
      </c>
      <c r="L28" s="16">
        <f t="shared" si="1"/>
        <v>52</v>
      </c>
      <c r="N28" s="16">
        <f t="shared" si="2"/>
        <v>936</v>
      </c>
    </row>
    <row r="29" spans="1:14" x14ac:dyDescent="0.25">
      <c r="A29">
        <v>26</v>
      </c>
      <c r="B29" t="s">
        <v>198</v>
      </c>
      <c r="C29" t="s">
        <v>75</v>
      </c>
      <c r="D29" t="s">
        <v>2</v>
      </c>
      <c r="E29" t="s">
        <v>199</v>
      </c>
      <c r="F29">
        <v>26</v>
      </c>
      <c r="G29" s="16">
        <v>18</v>
      </c>
      <c r="H29">
        <v>26</v>
      </c>
      <c r="I29">
        <f t="shared" si="0"/>
        <v>468</v>
      </c>
      <c r="K29">
        <v>50</v>
      </c>
      <c r="L29" s="16">
        <f t="shared" si="1"/>
        <v>50</v>
      </c>
      <c r="N29" s="16">
        <f t="shared" si="2"/>
        <v>900</v>
      </c>
    </row>
    <row r="30" spans="1:14" x14ac:dyDescent="0.25">
      <c r="A30">
        <v>27</v>
      </c>
      <c r="B30" t="s">
        <v>200</v>
      </c>
      <c r="C30" t="s">
        <v>80</v>
      </c>
      <c r="D30" t="s">
        <v>2</v>
      </c>
      <c r="E30" t="s">
        <v>201</v>
      </c>
      <c r="F30">
        <v>27</v>
      </c>
      <c r="G30" s="16">
        <v>18</v>
      </c>
      <c r="H30">
        <v>24</v>
      </c>
      <c r="I30">
        <f t="shared" si="0"/>
        <v>432</v>
      </c>
      <c r="K30">
        <v>50</v>
      </c>
      <c r="L30" s="16">
        <f t="shared" si="1"/>
        <v>48</v>
      </c>
      <c r="N30" s="16">
        <f t="shared" si="2"/>
        <v>864</v>
      </c>
    </row>
    <row r="31" spans="1:14" x14ac:dyDescent="0.25">
      <c r="A31">
        <v>28</v>
      </c>
      <c r="B31" t="s">
        <v>202</v>
      </c>
      <c r="C31" t="s">
        <v>203</v>
      </c>
      <c r="D31" t="s">
        <v>40</v>
      </c>
      <c r="E31" t="s">
        <v>204</v>
      </c>
      <c r="F31">
        <v>28</v>
      </c>
      <c r="G31" s="16">
        <v>18</v>
      </c>
      <c r="H31">
        <v>22</v>
      </c>
      <c r="I31">
        <f t="shared" si="0"/>
        <v>396</v>
      </c>
      <c r="K31">
        <v>50</v>
      </c>
      <c r="L31" s="16">
        <f t="shared" si="1"/>
        <v>46</v>
      </c>
      <c r="N31" s="16">
        <f t="shared" si="2"/>
        <v>828</v>
      </c>
    </row>
    <row r="32" spans="1:14" x14ac:dyDescent="0.25">
      <c r="A32">
        <v>29</v>
      </c>
      <c r="B32" t="s">
        <v>205</v>
      </c>
      <c r="C32" t="s">
        <v>83</v>
      </c>
      <c r="D32" t="s">
        <v>2</v>
      </c>
      <c r="E32" t="s">
        <v>206</v>
      </c>
      <c r="F32">
        <v>29</v>
      </c>
      <c r="G32" s="16">
        <v>18</v>
      </c>
      <c r="H32">
        <v>20</v>
      </c>
      <c r="I32">
        <f t="shared" si="0"/>
        <v>360</v>
      </c>
      <c r="K32">
        <v>50</v>
      </c>
      <c r="L32" s="16">
        <f t="shared" si="1"/>
        <v>43.999999999999993</v>
      </c>
      <c r="N32" s="16">
        <f t="shared" si="2"/>
        <v>791.99999999999989</v>
      </c>
    </row>
    <row r="33" spans="1:14" x14ac:dyDescent="0.25">
      <c r="A33">
        <v>30</v>
      </c>
      <c r="B33" t="s">
        <v>207</v>
      </c>
      <c r="C33" t="s">
        <v>208</v>
      </c>
      <c r="D33" t="s">
        <v>2</v>
      </c>
      <c r="E33" t="s">
        <v>209</v>
      </c>
      <c r="F33">
        <v>30</v>
      </c>
      <c r="G33" s="16">
        <v>18</v>
      </c>
      <c r="H33">
        <v>18</v>
      </c>
      <c r="I33">
        <f t="shared" si="0"/>
        <v>324</v>
      </c>
      <c r="K33">
        <v>50</v>
      </c>
      <c r="L33" s="16">
        <f t="shared" si="1"/>
        <v>42.000000000000007</v>
      </c>
      <c r="N33" s="16">
        <f t="shared" si="2"/>
        <v>756.00000000000011</v>
      </c>
    </row>
    <row r="34" spans="1:14" x14ac:dyDescent="0.25">
      <c r="A34">
        <v>31</v>
      </c>
      <c r="B34" t="s">
        <v>210</v>
      </c>
      <c r="C34" t="s">
        <v>151</v>
      </c>
      <c r="D34" t="s">
        <v>2</v>
      </c>
      <c r="E34" t="s">
        <v>211</v>
      </c>
      <c r="F34">
        <v>31</v>
      </c>
      <c r="G34" s="16">
        <v>18</v>
      </c>
      <c r="H34">
        <v>16</v>
      </c>
      <c r="I34">
        <f t="shared" si="0"/>
        <v>288</v>
      </c>
      <c r="K34">
        <v>50</v>
      </c>
      <c r="L34" s="16">
        <f t="shared" si="1"/>
        <v>40</v>
      </c>
      <c r="N34" s="16">
        <f t="shared" si="2"/>
        <v>720</v>
      </c>
    </row>
    <row r="35" spans="1:14" x14ac:dyDescent="0.25">
      <c r="A35">
        <v>32</v>
      </c>
      <c r="B35" t="s">
        <v>212</v>
      </c>
      <c r="C35" t="s">
        <v>213</v>
      </c>
      <c r="D35" t="s">
        <v>2</v>
      </c>
      <c r="E35" t="s">
        <v>214</v>
      </c>
      <c r="F35">
        <v>32</v>
      </c>
      <c r="G35" s="16">
        <v>18</v>
      </c>
      <c r="H35">
        <v>14</v>
      </c>
      <c r="I35">
        <f t="shared" si="0"/>
        <v>252</v>
      </c>
      <c r="K35">
        <v>50</v>
      </c>
      <c r="L35" s="16">
        <f t="shared" si="1"/>
        <v>38</v>
      </c>
      <c r="N35" s="16">
        <f t="shared" si="2"/>
        <v>684</v>
      </c>
    </row>
    <row r="36" spans="1:14" x14ac:dyDescent="0.25">
      <c r="A36">
        <v>33</v>
      </c>
      <c r="B36" t="s">
        <v>215</v>
      </c>
      <c r="C36" t="s">
        <v>216</v>
      </c>
      <c r="D36" t="s">
        <v>2</v>
      </c>
      <c r="E36" t="s">
        <v>217</v>
      </c>
      <c r="F36">
        <v>33</v>
      </c>
      <c r="G36" s="16">
        <v>18</v>
      </c>
      <c r="H36">
        <v>12</v>
      </c>
      <c r="I36">
        <f t="shared" si="0"/>
        <v>216</v>
      </c>
      <c r="K36">
        <v>50</v>
      </c>
      <c r="L36" s="16">
        <f t="shared" si="1"/>
        <v>36</v>
      </c>
      <c r="N36" s="16">
        <f t="shared" si="2"/>
        <v>648</v>
      </c>
    </row>
    <row r="37" spans="1:14" x14ac:dyDescent="0.25">
      <c r="A37">
        <v>34</v>
      </c>
      <c r="B37" t="s">
        <v>218</v>
      </c>
      <c r="C37" t="s">
        <v>151</v>
      </c>
      <c r="D37" t="s">
        <v>2</v>
      </c>
      <c r="E37" t="s">
        <v>219</v>
      </c>
      <c r="F37">
        <v>34</v>
      </c>
      <c r="G37" s="16">
        <v>18</v>
      </c>
      <c r="H37">
        <v>10</v>
      </c>
      <c r="I37">
        <f t="shared" si="0"/>
        <v>180</v>
      </c>
      <c r="K37">
        <v>50</v>
      </c>
      <c r="L37" s="16">
        <f t="shared" si="1"/>
        <v>34</v>
      </c>
      <c r="N37" s="16">
        <f t="shared" si="2"/>
        <v>612</v>
      </c>
    </row>
    <row r="38" spans="1:14" x14ac:dyDescent="0.25">
      <c r="A38">
        <v>35</v>
      </c>
      <c r="B38" t="s">
        <v>220</v>
      </c>
      <c r="C38" t="s">
        <v>83</v>
      </c>
      <c r="D38" t="s">
        <v>2</v>
      </c>
      <c r="E38" t="s">
        <v>221</v>
      </c>
      <c r="F38">
        <v>35</v>
      </c>
      <c r="G38" s="16">
        <v>18</v>
      </c>
      <c r="H38">
        <v>8</v>
      </c>
      <c r="I38">
        <f t="shared" si="0"/>
        <v>144</v>
      </c>
      <c r="K38">
        <v>50</v>
      </c>
      <c r="L38" s="16">
        <f t="shared" si="1"/>
        <v>32</v>
      </c>
      <c r="N38" s="16">
        <f t="shared" si="2"/>
        <v>576</v>
      </c>
    </row>
    <row r="39" spans="1:14" x14ac:dyDescent="0.25">
      <c r="A39">
        <v>36</v>
      </c>
      <c r="B39" t="s">
        <v>222</v>
      </c>
      <c r="C39" t="s">
        <v>80</v>
      </c>
      <c r="D39" t="s">
        <v>2</v>
      </c>
      <c r="E39" t="s">
        <v>223</v>
      </c>
      <c r="F39">
        <v>36</v>
      </c>
      <c r="G39" s="16">
        <v>18</v>
      </c>
      <c r="H39">
        <v>6</v>
      </c>
      <c r="I39">
        <f t="shared" si="0"/>
        <v>108</v>
      </c>
      <c r="K39">
        <v>50</v>
      </c>
      <c r="L39" s="16">
        <f t="shared" si="1"/>
        <v>30</v>
      </c>
      <c r="N39" s="16">
        <f t="shared" si="2"/>
        <v>540</v>
      </c>
    </row>
    <row r="40" spans="1:14" x14ac:dyDescent="0.25">
      <c r="A40">
        <v>37</v>
      </c>
      <c r="B40" t="s">
        <v>224</v>
      </c>
      <c r="C40" t="s">
        <v>151</v>
      </c>
      <c r="D40" t="s">
        <v>2</v>
      </c>
      <c r="E40" t="s">
        <v>225</v>
      </c>
      <c r="F40">
        <v>37</v>
      </c>
      <c r="G40" s="16">
        <v>18</v>
      </c>
      <c r="H40">
        <v>4</v>
      </c>
      <c r="I40">
        <f t="shared" si="0"/>
        <v>72</v>
      </c>
      <c r="K40">
        <v>50</v>
      </c>
      <c r="L40" s="16">
        <f t="shared" si="1"/>
        <v>28</v>
      </c>
      <c r="N40" s="16">
        <f t="shared" si="2"/>
        <v>504</v>
      </c>
    </row>
    <row r="41" spans="1:14" x14ac:dyDescent="0.25">
      <c r="A41">
        <v>38</v>
      </c>
      <c r="B41" t="s">
        <v>226</v>
      </c>
      <c r="C41" t="s">
        <v>83</v>
      </c>
      <c r="D41" t="s">
        <v>2</v>
      </c>
      <c r="E41" t="s">
        <v>227</v>
      </c>
      <c r="F41">
        <v>38</v>
      </c>
      <c r="G41" s="16">
        <v>18</v>
      </c>
      <c r="H41">
        <v>2</v>
      </c>
      <c r="I41">
        <f t="shared" si="0"/>
        <v>36</v>
      </c>
      <c r="K41">
        <v>50</v>
      </c>
      <c r="L41" s="16">
        <f t="shared" si="1"/>
        <v>26</v>
      </c>
      <c r="N41" s="16">
        <f t="shared" si="2"/>
        <v>468</v>
      </c>
    </row>
    <row r="42" spans="1:14" x14ac:dyDescent="0.25">
      <c r="A42">
        <v>39</v>
      </c>
      <c r="B42" t="s">
        <v>228</v>
      </c>
      <c r="C42" t="s">
        <v>229</v>
      </c>
      <c r="D42" t="s">
        <v>2</v>
      </c>
      <c r="E42" t="s">
        <v>230</v>
      </c>
      <c r="F42">
        <v>39</v>
      </c>
      <c r="G42" s="16">
        <v>18</v>
      </c>
      <c r="H42">
        <v>0</v>
      </c>
      <c r="I42">
        <v>18</v>
      </c>
      <c r="K42">
        <v>50</v>
      </c>
      <c r="L42" s="16">
        <f t="shared" si="1"/>
        <v>24</v>
      </c>
      <c r="N42" s="16">
        <f t="shared" si="2"/>
        <v>432</v>
      </c>
    </row>
    <row r="43" spans="1:14" x14ac:dyDescent="0.25">
      <c r="A43">
        <v>40</v>
      </c>
      <c r="B43" t="s">
        <v>231</v>
      </c>
      <c r="C43" t="s">
        <v>188</v>
      </c>
      <c r="D43" t="s">
        <v>189</v>
      </c>
      <c r="E43" t="s">
        <v>232</v>
      </c>
      <c r="F43">
        <v>40</v>
      </c>
      <c r="G43" s="16">
        <v>18</v>
      </c>
      <c r="K43">
        <v>50</v>
      </c>
      <c r="L43" s="16">
        <f t="shared" si="1"/>
        <v>22</v>
      </c>
      <c r="N43" s="16">
        <f t="shared" si="2"/>
        <v>396</v>
      </c>
    </row>
    <row r="44" spans="1:14" x14ac:dyDescent="0.25">
      <c r="A44">
        <v>41</v>
      </c>
      <c r="B44" t="s">
        <v>233</v>
      </c>
      <c r="C44" t="s">
        <v>25</v>
      </c>
      <c r="D44" t="s">
        <v>2</v>
      </c>
      <c r="E44" t="s">
        <v>234</v>
      </c>
      <c r="F44">
        <v>41</v>
      </c>
      <c r="G44" s="16">
        <v>18</v>
      </c>
      <c r="K44">
        <v>50</v>
      </c>
      <c r="L44" s="16">
        <f t="shared" si="1"/>
        <v>20</v>
      </c>
      <c r="N44" s="16">
        <f t="shared" si="2"/>
        <v>360</v>
      </c>
    </row>
    <row r="45" spans="1:14" x14ac:dyDescent="0.25">
      <c r="A45">
        <v>42</v>
      </c>
      <c r="B45" t="s">
        <v>235</v>
      </c>
      <c r="C45" t="s">
        <v>2</v>
      </c>
      <c r="D45" t="s">
        <v>2</v>
      </c>
      <c r="E45" t="s">
        <v>236</v>
      </c>
      <c r="F45">
        <v>42</v>
      </c>
      <c r="G45" s="16">
        <v>18</v>
      </c>
      <c r="K45">
        <v>50</v>
      </c>
      <c r="L45" s="16">
        <f t="shared" si="1"/>
        <v>18</v>
      </c>
      <c r="N45" s="16">
        <f t="shared" si="2"/>
        <v>324</v>
      </c>
    </row>
    <row r="46" spans="1:14" x14ac:dyDescent="0.25">
      <c r="A46">
        <v>43</v>
      </c>
      <c r="B46" t="s">
        <v>237</v>
      </c>
      <c r="C46" t="s">
        <v>238</v>
      </c>
      <c r="D46" t="s">
        <v>2</v>
      </c>
      <c r="E46" t="s">
        <v>239</v>
      </c>
      <c r="F46">
        <v>43</v>
      </c>
      <c r="G46" s="16">
        <v>18</v>
      </c>
      <c r="K46">
        <v>50</v>
      </c>
      <c r="L46" s="16">
        <f t="shared" si="1"/>
        <v>16</v>
      </c>
      <c r="N46" s="16">
        <f t="shared" si="2"/>
        <v>288</v>
      </c>
    </row>
    <row r="47" spans="1:14" x14ac:dyDescent="0.25">
      <c r="A47">
        <v>44</v>
      </c>
      <c r="B47" t="s">
        <v>240</v>
      </c>
      <c r="C47" t="s">
        <v>83</v>
      </c>
      <c r="D47" t="s">
        <v>2</v>
      </c>
      <c r="E47" t="s">
        <v>241</v>
      </c>
      <c r="F47">
        <v>44</v>
      </c>
      <c r="G47" s="16">
        <v>18</v>
      </c>
      <c r="K47">
        <v>50</v>
      </c>
      <c r="L47" s="16">
        <f t="shared" si="1"/>
        <v>14</v>
      </c>
      <c r="N47" s="16">
        <f t="shared" si="2"/>
        <v>252</v>
      </c>
    </row>
    <row r="48" spans="1:14" x14ac:dyDescent="0.25">
      <c r="A48">
        <v>45</v>
      </c>
      <c r="B48" t="s">
        <v>242</v>
      </c>
      <c r="C48" t="s">
        <v>243</v>
      </c>
      <c r="D48" t="s">
        <v>189</v>
      </c>
      <c r="E48" t="s">
        <v>244</v>
      </c>
      <c r="F48">
        <v>45</v>
      </c>
      <c r="G48" s="16">
        <v>18</v>
      </c>
      <c r="K48">
        <v>50</v>
      </c>
      <c r="L48" s="16">
        <f t="shared" si="1"/>
        <v>12</v>
      </c>
      <c r="N48" s="16">
        <f t="shared" si="2"/>
        <v>216</v>
      </c>
    </row>
    <row r="49" spans="1:14" x14ac:dyDescent="0.25">
      <c r="A49">
        <v>46</v>
      </c>
      <c r="B49" t="s">
        <v>245</v>
      </c>
      <c r="C49" t="s">
        <v>151</v>
      </c>
      <c r="D49" t="s">
        <v>2</v>
      </c>
      <c r="E49" s="1">
        <v>45718</v>
      </c>
      <c r="F49">
        <v>46</v>
      </c>
      <c r="G49" s="16">
        <v>18</v>
      </c>
      <c r="K49">
        <v>50</v>
      </c>
      <c r="L49" s="16">
        <f t="shared" si="1"/>
        <v>10</v>
      </c>
      <c r="N49" s="16">
        <f t="shared" si="2"/>
        <v>180</v>
      </c>
    </row>
    <row r="50" spans="1:14" x14ac:dyDescent="0.25">
      <c r="A50">
        <v>47</v>
      </c>
      <c r="B50" t="s">
        <v>246</v>
      </c>
      <c r="C50" t="s">
        <v>247</v>
      </c>
      <c r="D50" t="s">
        <v>2</v>
      </c>
      <c r="E50" s="1">
        <v>45749</v>
      </c>
      <c r="F50">
        <v>47</v>
      </c>
      <c r="G50" s="16">
        <v>18</v>
      </c>
      <c r="K50">
        <v>50</v>
      </c>
      <c r="L50" s="16">
        <f t="shared" si="1"/>
        <v>8</v>
      </c>
      <c r="N50" s="16">
        <f t="shared" si="2"/>
        <v>144</v>
      </c>
    </row>
    <row r="51" spans="1:14" x14ac:dyDescent="0.25">
      <c r="A51">
        <v>48</v>
      </c>
      <c r="B51" t="s">
        <v>248</v>
      </c>
      <c r="C51" t="s">
        <v>151</v>
      </c>
      <c r="D51" t="s">
        <v>2</v>
      </c>
      <c r="E51" s="1">
        <v>44045</v>
      </c>
      <c r="F51">
        <v>48</v>
      </c>
      <c r="G51" s="16">
        <v>18</v>
      </c>
      <c r="K51">
        <v>50</v>
      </c>
      <c r="L51" s="16">
        <f t="shared" si="1"/>
        <v>6</v>
      </c>
      <c r="N51" s="16">
        <f t="shared" si="2"/>
        <v>108</v>
      </c>
    </row>
    <row r="52" spans="1:14" x14ac:dyDescent="0.25">
      <c r="A52">
        <v>49</v>
      </c>
      <c r="B52" t="s">
        <v>249</v>
      </c>
      <c r="C52" t="s">
        <v>151</v>
      </c>
      <c r="D52" t="s">
        <v>2</v>
      </c>
      <c r="E52" s="1">
        <v>45871</v>
      </c>
      <c r="F52">
        <v>49</v>
      </c>
      <c r="G52" s="16">
        <v>18</v>
      </c>
      <c r="K52">
        <v>50</v>
      </c>
      <c r="L52" s="16">
        <f t="shared" si="1"/>
        <v>4</v>
      </c>
      <c r="N52" s="16">
        <f t="shared" si="2"/>
        <v>72</v>
      </c>
    </row>
    <row r="53" spans="1:14" x14ac:dyDescent="0.25">
      <c r="A53">
        <v>50</v>
      </c>
      <c r="B53" t="s">
        <v>250</v>
      </c>
      <c r="C53" t="s">
        <v>251</v>
      </c>
      <c r="D53" t="s">
        <v>2</v>
      </c>
      <c r="E53" t="s">
        <v>252</v>
      </c>
      <c r="F53">
        <v>50</v>
      </c>
      <c r="G53" s="16">
        <v>18</v>
      </c>
      <c r="K53">
        <v>50</v>
      </c>
      <c r="L53" s="16">
        <f t="shared" si="1"/>
        <v>2</v>
      </c>
      <c r="N53" s="16">
        <f t="shared" si="2"/>
        <v>36</v>
      </c>
    </row>
    <row r="54" spans="1:14" x14ac:dyDescent="0.25">
      <c r="B54" t="s">
        <v>253</v>
      </c>
      <c r="C54" t="s">
        <v>254</v>
      </c>
      <c r="D54" t="s">
        <v>255</v>
      </c>
      <c r="E54" t="s">
        <v>256</v>
      </c>
      <c r="F54" t="s">
        <v>257</v>
      </c>
    </row>
    <row r="55" spans="1:14" x14ac:dyDescent="0.25">
      <c r="B55" t="s">
        <v>258</v>
      </c>
      <c r="C55" t="s">
        <v>185</v>
      </c>
      <c r="D55" t="s">
        <v>2</v>
      </c>
      <c r="E55" t="s">
        <v>256</v>
      </c>
      <c r="F55" t="s">
        <v>257</v>
      </c>
    </row>
    <row r="56" spans="1:14" x14ac:dyDescent="0.25">
      <c r="B56" t="s">
        <v>259</v>
      </c>
      <c r="C56" t="s">
        <v>151</v>
      </c>
      <c r="D56" t="s">
        <v>2</v>
      </c>
      <c r="E56" t="s">
        <v>256</v>
      </c>
      <c r="F56" t="s">
        <v>257</v>
      </c>
    </row>
    <row r="57" spans="1:14" x14ac:dyDescent="0.25">
      <c r="B57" t="s">
        <v>260</v>
      </c>
      <c r="C57" t="s">
        <v>261</v>
      </c>
      <c r="D57" t="s">
        <v>2</v>
      </c>
      <c r="E57" t="s">
        <v>256</v>
      </c>
      <c r="F57" t="s">
        <v>257</v>
      </c>
    </row>
    <row r="58" spans="1:14" x14ac:dyDescent="0.25">
      <c r="B58" t="s">
        <v>262</v>
      </c>
      <c r="C58" t="s">
        <v>37</v>
      </c>
      <c r="D58" t="s">
        <v>2</v>
      </c>
      <c r="E58" t="s">
        <v>256</v>
      </c>
      <c r="F58" t="s">
        <v>257</v>
      </c>
    </row>
    <row r="61" spans="1:14" x14ac:dyDescent="0.25">
      <c r="A61">
        <v>1</v>
      </c>
      <c r="B61" t="s">
        <v>457</v>
      </c>
      <c r="C61" t="s">
        <v>185</v>
      </c>
      <c r="D61" t="s">
        <v>458</v>
      </c>
      <c r="E61" s="16" t="s">
        <v>459</v>
      </c>
      <c r="F61">
        <v>1</v>
      </c>
      <c r="G61" s="16">
        <v>18</v>
      </c>
      <c r="H61">
        <v>100</v>
      </c>
      <c r="I61">
        <f>H61*G61</f>
        <v>1800</v>
      </c>
      <c r="K61">
        <v>22</v>
      </c>
      <c r="L61" s="16">
        <f>100-((A61-1)/K61)*100</f>
        <v>100</v>
      </c>
      <c r="N61" s="16">
        <f>L61*G61</f>
        <v>1800</v>
      </c>
    </row>
    <row r="62" spans="1:14" x14ac:dyDescent="0.25">
      <c r="A62">
        <v>2</v>
      </c>
      <c r="B62" t="s">
        <v>460</v>
      </c>
      <c r="C62" t="s">
        <v>238</v>
      </c>
      <c r="D62" t="s">
        <v>66</v>
      </c>
      <c r="E62" s="16" t="s">
        <v>461</v>
      </c>
      <c r="F62">
        <v>2</v>
      </c>
      <c r="G62" s="16">
        <v>18</v>
      </c>
      <c r="H62">
        <v>88</v>
      </c>
      <c r="I62">
        <f t="shared" ref="I62:I82" si="3">H62*G62</f>
        <v>1584</v>
      </c>
      <c r="K62">
        <v>22</v>
      </c>
      <c r="L62" s="16">
        <f t="shared" ref="L62:L82" si="4">100-((A62-1)/K62)*100</f>
        <v>95.454545454545453</v>
      </c>
      <c r="N62" s="16">
        <f t="shared" ref="N62:N82" si="5">L62*G62</f>
        <v>1718.1818181818182</v>
      </c>
    </row>
    <row r="63" spans="1:14" x14ac:dyDescent="0.25">
      <c r="A63">
        <v>3</v>
      </c>
      <c r="B63" t="s">
        <v>462</v>
      </c>
      <c r="C63" t="s">
        <v>463</v>
      </c>
      <c r="D63" t="s">
        <v>133</v>
      </c>
      <c r="E63" s="16" t="s">
        <v>464</v>
      </c>
      <c r="F63">
        <v>3</v>
      </c>
      <c r="G63" s="16">
        <v>18</v>
      </c>
      <c r="H63">
        <v>78</v>
      </c>
      <c r="I63">
        <f t="shared" si="3"/>
        <v>1404</v>
      </c>
      <c r="K63">
        <v>22</v>
      </c>
      <c r="L63" s="16">
        <f t="shared" si="4"/>
        <v>90.909090909090907</v>
      </c>
      <c r="N63" s="16">
        <f t="shared" si="5"/>
        <v>1636.3636363636363</v>
      </c>
    </row>
    <row r="64" spans="1:14" x14ac:dyDescent="0.25">
      <c r="A64">
        <v>4</v>
      </c>
      <c r="B64" t="s">
        <v>465</v>
      </c>
      <c r="C64" t="s">
        <v>83</v>
      </c>
      <c r="D64" t="s">
        <v>2</v>
      </c>
      <c r="E64" s="16" t="s">
        <v>466</v>
      </c>
      <c r="F64">
        <v>4</v>
      </c>
      <c r="G64" s="16">
        <v>18</v>
      </c>
      <c r="H64">
        <v>72</v>
      </c>
      <c r="I64">
        <f t="shared" si="3"/>
        <v>1296</v>
      </c>
      <c r="K64">
        <v>22</v>
      </c>
      <c r="L64" s="16">
        <f t="shared" si="4"/>
        <v>86.36363636363636</v>
      </c>
      <c r="N64" s="16">
        <f t="shared" si="5"/>
        <v>1554.5454545454545</v>
      </c>
    </row>
    <row r="65" spans="1:14" x14ac:dyDescent="0.25">
      <c r="A65">
        <v>5</v>
      </c>
      <c r="B65" t="s">
        <v>467</v>
      </c>
      <c r="C65" t="s">
        <v>185</v>
      </c>
      <c r="D65" t="s">
        <v>2</v>
      </c>
      <c r="E65" s="16" t="s">
        <v>468</v>
      </c>
      <c r="F65">
        <v>5</v>
      </c>
      <c r="G65" s="16">
        <v>18</v>
      </c>
      <c r="H65">
        <v>68</v>
      </c>
      <c r="I65">
        <f t="shared" si="3"/>
        <v>1224</v>
      </c>
      <c r="K65">
        <v>22</v>
      </c>
      <c r="L65" s="16">
        <f t="shared" si="4"/>
        <v>81.818181818181813</v>
      </c>
      <c r="N65" s="16">
        <f t="shared" si="5"/>
        <v>1472.7272727272725</v>
      </c>
    </row>
    <row r="66" spans="1:14" x14ac:dyDescent="0.25">
      <c r="A66">
        <v>6</v>
      </c>
      <c r="B66" t="s">
        <v>469</v>
      </c>
      <c r="C66" t="s">
        <v>25</v>
      </c>
      <c r="D66" t="s">
        <v>2</v>
      </c>
      <c r="E66" s="16" t="s">
        <v>470</v>
      </c>
      <c r="F66">
        <v>6</v>
      </c>
      <c r="G66" s="16">
        <v>18</v>
      </c>
      <c r="H66">
        <v>66</v>
      </c>
      <c r="I66">
        <f t="shared" si="3"/>
        <v>1188</v>
      </c>
      <c r="K66">
        <v>22</v>
      </c>
      <c r="L66" s="16">
        <f t="shared" si="4"/>
        <v>77.27272727272728</v>
      </c>
      <c r="N66" s="16">
        <f t="shared" si="5"/>
        <v>1390.909090909091</v>
      </c>
    </row>
    <row r="67" spans="1:14" x14ac:dyDescent="0.25">
      <c r="A67">
        <v>7</v>
      </c>
      <c r="B67" t="s">
        <v>471</v>
      </c>
      <c r="C67" t="s">
        <v>83</v>
      </c>
      <c r="D67" t="s">
        <v>415</v>
      </c>
      <c r="E67" s="16" t="s">
        <v>472</v>
      </c>
      <c r="F67">
        <v>7</v>
      </c>
      <c r="G67" s="16">
        <v>18</v>
      </c>
      <c r="H67">
        <v>64</v>
      </c>
      <c r="I67">
        <f t="shared" si="3"/>
        <v>1152</v>
      </c>
      <c r="K67">
        <v>22</v>
      </c>
      <c r="L67" s="16">
        <f t="shared" si="4"/>
        <v>72.727272727272734</v>
      </c>
      <c r="N67" s="16">
        <f t="shared" si="5"/>
        <v>1309.0909090909092</v>
      </c>
    </row>
    <row r="68" spans="1:14" x14ac:dyDescent="0.25">
      <c r="A68">
        <v>8</v>
      </c>
      <c r="B68" t="s">
        <v>473</v>
      </c>
      <c r="C68" t="s">
        <v>177</v>
      </c>
      <c r="D68" t="s">
        <v>2</v>
      </c>
      <c r="E68" s="16" t="s">
        <v>474</v>
      </c>
      <c r="F68">
        <v>8</v>
      </c>
      <c r="G68" s="16">
        <v>18</v>
      </c>
      <c r="H68">
        <v>62</v>
      </c>
      <c r="I68">
        <f t="shared" si="3"/>
        <v>1116</v>
      </c>
      <c r="K68">
        <v>22</v>
      </c>
      <c r="L68" s="16">
        <f t="shared" si="4"/>
        <v>68.181818181818187</v>
      </c>
      <c r="N68" s="16">
        <f t="shared" si="5"/>
        <v>1227.2727272727275</v>
      </c>
    </row>
    <row r="69" spans="1:14" x14ac:dyDescent="0.25">
      <c r="A69">
        <v>9</v>
      </c>
      <c r="B69" t="s">
        <v>475</v>
      </c>
      <c r="C69" t="s">
        <v>25</v>
      </c>
      <c r="D69" t="s">
        <v>2</v>
      </c>
      <c r="E69" s="16" t="s">
        <v>476</v>
      </c>
      <c r="F69">
        <v>9</v>
      </c>
      <c r="G69" s="16">
        <v>18</v>
      </c>
      <c r="H69">
        <v>60</v>
      </c>
      <c r="I69">
        <f t="shared" si="3"/>
        <v>1080</v>
      </c>
      <c r="K69">
        <v>22</v>
      </c>
      <c r="L69" s="16">
        <f t="shared" si="4"/>
        <v>63.636363636363633</v>
      </c>
      <c r="N69" s="16">
        <f t="shared" si="5"/>
        <v>1145.4545454545455</v>
      </c>
    </row>
    <row r="70" spans="1:14" x14ac:dyDescent="0.25">
      <c r="A70">
        <v>10</v>
      </c>
      <c r="B70" t="s">
        <v>477</v>
      </c>
      <c r="C70" t="s">
        <v>57</v>
      </c>
      <c r="D70" t="s">
        <v>40</v>
      </c>
      <c r="E70" s="16" t="s">
        <v>478</v>
      </c>
      <c r="F70">
        <v>10</v>
      </c>
      <c r="G70" s="16">
        <v>18</v>
      </c>
      <c r="H70">
        <v>58</v>
      </c>
      <c r="I70">
        <f t="shared" si="3"/>
        <v>1044</v>
      </c>
      <c r="K70">
        <v>22</v>
      </c>
      <c r="L70" s="16">
        <f t="shared" si="4"/>
        <v>59.090909090909086</v>
      </c>
      <c r="N70" s="16">
        <f t="shared" si="5"/>
        <v>1063.6363636363635</v>
      </c>
    </row>
    <row r="71" spans="1:14" x14ac:dyDescent="0.25">
      <c r="A71">
        <v>11</v>
      </c>
      <c r="B71" t="s">
        <v>479</v>
      </c>
      <c r="C71" t="s">
        <v>83</v>
      </c>
      <c r="D71" t="s">
        <v>2</v>
      </c>
      <c r="E71" s="16" t="s">
        <v>480</v>
      </c>
      <c r="F71">
        <v>11</v>
      </c>
      <c r="G71" s="16">
        <v>18</v>
      </c>
      <c r="H71">
        <v>56</v>
      </c>
      <c r="I71">
        <f t="shared" si="3"/>
        <v>1008</v>
      </c>
      <c r="K71">
        <v>22</v>
      </c>
      <c r="L71" s="16">
        <f t="shared" si="4"/>
        <v>54.545454545454547</v>
      </c>
      <c r="N71" s="16">
        <f t="shared" si="5"/>
        <v>981.81818181818187</v>
      </c>
    </row>
    <row r="72" spans="1:14" x14ac:dyDescent="0.25">
      <c r="A72">
        <v>12</v>
      </c>
      <c r="B72" t="s">
        <v>481</v>
      </c>
      <c r="C72" t="s">
        <v>238</v>
      </c>
      <c r="D72" t="s">
        <v>66</v>
      </c>
      <c r="E72" s="16" t="s">
        <v>482</v>
      </c>
      <c r="F72">
        <v>12</v>
      </c>
      <c r="G72" s="16">
        <v>18</v>
      </c>
      <c r="H72">
        <v>54</v>
      </c>
      <c r="I72">
        <f t="shared" si="3"/>
        <v>972</v>
      </c>
      <c r="K72">
        <v>22</v>
      </c>
      <c r="L72" s="16">
        <f t="shared" si="4"/>
        <v>50</v>
      </c>
      <c r="N72" s="16">
        <f t="shared" si="5"/>
        <v>900</v>
      </c>
    </row>
    <row r="73" spans="1:14" x14ac:dyDescent="0.25">
      <c r="A73">
        <v>13</v>
      </c>
      <c r="B73" t="s">
        <v>483</v>
      </c>
      <c r="C73" t="s">
        <v>484</v>
      </c>
      <c r="D73" t="s">
        <v>133</v>
      </c>
      <c r="E73" s="16" t="s">
        <v>485</v>
      </c>
      <c r="F73">
        <v>13</v>
      </c>
      <c r="G73" s="16">
        <v>18</v>
      </c>
      <c r="H73">
        <v>52</v>
      </c>
      <c r="I73">
        <f t="shared" si="3"/>
        <v>936</v>
      </c>
      <c r="K73">
        <v>22</v>
      </c>
      <c r="L73" s="16">
        <f t="shared" si="4"/>
        <v>45.45454545454546</v>
      </c>
      <c r="N73" s="16">
        <f t="shared" si="5"/>
        <v>818.18181818181824</v>
      </c>
    </row>
    <row r="74" spans="1:14" x14ac:dyDescent="0.25">
      <c r="A74">
        <v>14</v>
      </c>
      <c r="B74" t="s">
        <v>486</v>
      </c>
      <c r="C74" t="s">
        <v>25</v>
      </c>
      <c r="D74" t="s">
        <v>2</v>
      </c>
      <c r="E74" s="16" t="s">
        <v>487</v>
      </c>
      <c r="F74">
        <v>14</v>
      </c>
      <c r="G74" s="16">
        <v>18</v>
      </c>
      <c r="H74">
        <v>50</v>
      </c>
      <c r="I74">
        <f t="shared" si="3"/>
        <v>900</v>
      </c>
      <c r="K74">
        <v>22</v>
      </c>
      <c r="L74" s="16">
        <f t="shared" si="4"/>
        <v>40.909090909090907</v>
      </c>
      <c r="N74" s="16">
        <f t="shared" si="5"/>
        <v>736.36363636363626</v>
      </c>
    </row>
    <row r="75" spans="1:14" x14ac:dyDescent="0.25">
      <c r="A75">
        <v>15</v>
      </c>
      <c r="B75" t="s">
        <v>488</v>
      </c>
      <c r="C75" t="s">
        <v>149</v>
      </c>
      <c r="D75" t="s">
        <v>2</v>
      </c>
      <c r="E75" s="16" t="s">
        <v>489</v>
      </c>
      <c r="F75">
        <v>15</v>
      </c>
      <c r="G75" s="16">
        <v>18</v>
      </c>
      <c r="H75">
        <v>48</v>
      </c>
      <c r="I75">
        <f t="shared" si="3"/>
        <v>864</v>
      </c>
      <c r="K75">
        <v>22</v>
      </c>
      <c r="L75" s="16">
        <f t="shared" si="4"/>
        <v>36.363636363636367</v>
      </c>
      <c r="N75" s="16">
        <f t="shared" si="5"/>
        <v>654.54545454545462</v>
      </c>
    </row>
    <row r="76" spans="1:14" x14ac:dyDescent="0.25">
      <c r="A76">
        <v>16</v>
      </c>
      <c r="B76" t="s">
        <v>490</v>
      </c>
      <c r="C76" t="s">
        <v>151</v>
      </c>
      <c r="D76" t="s">
        <v>255</v>
      </c>
      <c r="E76" s="16" t="s">
        <v>491</v>
      </c>
      <c r="F76">
        <v>16</v>
      </c>
      <c r="G76" s="16">
        <v>18</v>
      </c>
      <c r="H76">
        <v>46</v>
      </c>
      <c r="I76">
        <f t="shared" si="3"/>
        <v>828</v>
      </c>
      <c r="K76">
        <v>22</v>
      </c>
      <c r="L76" s="16">
        <f t="shared" si="4"/>
        <v>31.818181818181827</v>
      </c>
      <c r="N76" s="16">
        <f t="shared" si="5"/>
        <v>572.72727272727286</v>
      </c>
    </row>
    <row r="77" spans="1:14" x14ac:dyDescent="0.25">
      <c r="A77">
        <v>17</v>
      </c>
      <c r="B77" t="s">
        <v>492</v>
      </c>
      <c r="C77" t="s">
        <v>57</v>
      </c>
      <c r="D77" t="s">
        <v>40</v>
      </c>
      <c r="E77" s="16">
        <v>16863</v>
      </c>
      <c r="F77">
        <v>17</v>
      </c>
      <c r="G77" s="16">
        <v>18</v>
      </c>
      <c r="H77">
        <v>44</v>
      </c>
      <c r="I77">
        <f t="shared" si="3"/>
        <v>792</v>
      </c>
      <c r="K77">
        <v>22</v>
      </c>
      <c r="L77" s="16">
        <f t="shared" si="4"/>
        <v>27.272727272727266</v>
      </c>
      <c r="N77" s="16">
        <f t="shared" si="5"/>
        <v>490.90909090909076</v>
      </c>
    </row>
    <row r="78" spans="1:14" x14ac:dyDescent="0.25">
      <c r="A78">
        <v>18</v>
      </c>
      <c r="B78" t="s">
        <v>493</v>
      </c>
      <c r="C78" t="s">
        <v>177</v>
      </c>
      <c r="D78" t="s">
        <v>2</v>
      </c>
      <c r="E78" s="16">
        <v>40270</v>
      </c>
      <c r="F78">
        <v>18</v>
      </c>
      <c r="G78" s="16">
        <v>18</v>
      </c>
      <c r="H78">
        <v>42</v>
      </c>
      <c r="I78">
        <f t="shared" si="3"/>
        <v>756</v>
      </c>
      <c r="K78">
        <v>22</v>
      </c>
      <c r="L78" s="16">
        <f t="shared" si="4"/>
        <v>22.727272727272734</v>
      </c>
      <c r="N78" s="16">
        <f t="shared" si="5"/>
        <v>409.09090909090924</v>
      </c>
    </row>
    <row r="79" spans="1:14" x14ac:dyDescent="0.25">
      <c r="A79">
        <v>19</v>
      </c>
      <c r="B79" t="s">
        <v>494</v>
      </c>
      <c r="C79" t="s">
        <v>247</v>
      </c>
      <c r="D79" t="s">
        <v>2</v>
      </c>
      <c r="E79" s="16">
        <v>45749</v>
      </c>
      <c r="F79">
        <v>19</v>
      </c>
      <c r="G79" s="16">
        <v>18</v>
      </c>
      <c r="H79">
        <v>40</v>
      </c>
      <c r="I79">
        <f t="shared" si="3"/>
        <v>720</v>
      </c>
      <c r="K79">
        <v>22</v>
      </c>
      <c r="L79" s="16">
        <f t="shared" si="4"/>
        <v>18.181818181818173</v>
      </c>
      <c r="N79" s="16">
        <f t="shared" si="5"/>
        <v>327.27272727272714</v>
      </c>
    </row>
    <row r="80" spans="1:14" x14ac:dyDescent="0.25">
      <c r="A80">
        <v>20</v>
      </c>
      <c r="B80" t="s">
        <v>495</v>
      </c>
      <c r="C80" t="s">
        <v>196</v>
      </c>
      <c r="D80" t="s">
        <v>66</v>
      </c>
      <c r="E80" s="16">
        <v>17473</v>
      </c>
      <c r="F80">
        <v>20</v>
      </c>
      <c r="G80" s="16">
        <v>18</v>
      </c>
      <c r="H80">
        <v>38</v>
      </c>
      <c r="I80">
        <f t="shared" si="3"/>
        <v>684</v>
      </c>
      <c r="K80">
        <v>22</v>
      </c>
      <c r="L80" s="16">
        <f t="shared" si="4"/>
        <v>13.63636363636364</v>
      </c>
      <c r="N80" s="16">
        <f t="shared" si="5"/>
        <v>245.45454545454552</v>
      </c>
    </row>
    <row r="81" spans="1:14" x14ac:dyDescent="0.25">
      <c r="A81">
        <v>21</v>
      </c>
      <c r="B81" t="s">
        <v>496</v>
      </c>
      <c r="C81" t="s">
        <v>80</v>
      </c>
      <c r="D81" t="s">
        <v>2</v>
      </c>
      <c r="E81" s="16" t="s">
        <v>497</v>
      </c>
      <c r="F81">
        <v>21</v>
      </c>
      <c r="G81" s="16">
        <v>18</v>
      </c>
      <c r="H81">
        <v>36</v>
      </c>
      <c r="I81">
        <f t="shared" si="3"/>
        <v>648</v>
      </c>
      <c r="K81">
        <v>22</v>
      </c>
      <c r="L81" s="16">
        <f t="shared" si="4"/>
        <v>9.0909090909090935</v>
      </c>
      <c r="N81" s="16">
        <f t="shared" si="5"/>
        <v>163.63636363636368</v>
      </c>
    </row>
    <row r="82" spans="1:14" x14ac:dyDescent="0.25">
      <c r="A82">
        <v>22</v>
      </c>
      <c r="B82" t="s">
        <v>498</v>
      </c>
      <c r="C82" t="s">
        <v>80</v>
      </c>
      <c r="D82" t="s">
        <v>2</v>
      </c>
      <c r="E82" s="16" t="s">
        <v>499</v>
      </c>
      <c r="F82" t="s">
        <v>500</v>
      </c>
      <c r="G82" s="16">
        <v>18</v>
      </c>
      <c r="H82">
        <v>34</v>
      </c>
      <c r="I82">
        <f t="shared" si="3"/>
        <v>612</v>
      </c>
      <c r="K82">
        <v>22</v>
      </c>
      <c r="L82" s="16">
        <f t="shared" si="4"/>
        <v>4.5454545454545467</v>
      </c>
      <c r="N82" s="16">
        <f t="shared" si="5"/>
        <v>81.818181818181841</v>
      </c>
    </row>
    <row r="83" spans="1:14" x14ac:dyDescent="0.25">
      <c r="B83" t="s">
        <v>501</v>
      </c>
      <c r="C83" t="s">
        <v>177</v>
      </c>
      <c r="D83" t="s">
        <v>2</v>
      </c>
      <c r="E83" s="16" t="s">
        <v>256</v>
      </c>
      <c r="F83" t="s">
        <v>257</v>
      </c>
    </row>
    <row r="84" spans="1:14" x14ac:dyDescent="0.25">
      <c r="B84" t="s">
        <v>502</v>
      </c>
      <c r="C84" t="s">
        <v>151</v>
      </c>
      <c r="D84" t="s">
        <v>2</v>
      </c>
      <c r="E84" s="16" t="s">
        <v>256</v>
      </c>
      <c r="F84" t="s">
        <v>257</v>
      </c>
    </row>
    <row r="85" spans="1:14" x14ac:dyDescent="0.25">
      <c r="B85" t="s">
        <v>503</v>
      </c>
      <c r="C85" t="s">
        <v>177</v>
      </c>
      <c r="D85" t="s">
        <v>2</v>
      </c>
      <c r="E85" s="16" t="s">
        <v>256</v>
      </c>
      <c r="F85" t="s">
        <v>257</v>
      </c>
    </row>
    <row r="86" spans="1:14" x14ac:dyDescent="0.25">
      <c r="B86" t="s">
        <v>504</v>
      </c>
      <c r="C86" t="s">
        <v>83</v>
      </c>
      <c r="D86" t="s">
        <v>2</v>
      </c>
      <c r="E86" s="16" t="s">
        <v>256</v>
      </c>
      <c r="F86" t="s">
        <v>257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F1" sqref="F1:F3"/>
    </sheetView>
  </sheetViews>
  <sheetFormatPr defaultRowHeight="15" x14ac:dyDescent="0.25"/>
  <cols>
    <col min="2" max="2" width="33.140625" bestFit="1" customWidth="1"/>
    <col min="4" max="4" width="14.28515625" bestFit="1" customWidth="1"/>
    <col min="5" max="5" width="34.140625" bestFit="1" customWidth="1"/>
    <col min="6" max="6" width="9.7109375" bestFit="1" customWidth="1"/>
  </cols>
  <sheetData>
    <row r="1" spans="1:16" x14ac:dyDescent="0.25">
      <c r="E1" t="s">
        <v>338</v>
      </c>
      <c r="F1">
        <v>15.2</v>
      </c>
    </row>
    <row r="2" spans="1:16" x14ac:dyDescent="0.25">
      <c r="E2" t="s">
        <v>339</v>
      </c>
      <c r="F2">
        <v>50</v>
      </c>
    </row>
    <row r="3" spans="1:16" x14ac:dyDescent="0.25">
      <c r="E3" t="s">
        <v>340</v>
      </c>
      <c r="F3">
        <f>F1+F2/100</f>
        <v>15.7</v>
      </c>
    </row>
    <row r="4" spans="1:16" x14ac:dyDescent="0.25">
      <c r="A4">
        <v>1</v>
      </c>
      <c r="B4" t="s">
        <v>153</v>
      </c>
      <c r="C4">
        <v>1982</v>
      </c>
      <c r="D4" t="s">
        <v>2</v>
      </c>
      <c r="E4" t="s">
        <v>25</v>
      </c>
      <c r="F4" t="s">
        <v>263</v>
      </c>
      <c r="G4" s="2">
        <v>4.9826388888888885E-2</v>
      </c>
      <c r="H4">
        <v>1</v>
      </c>
      <c r="I4">
        <v>15.7</v>
      </c>
      <c r="J4">
        <v>100</v>
      </c>
      <c r="K4">
        <f t="shared" ref="K4:K23" si="0">I4*J4</f>
        <v>1570</v>
      </c>
      <c r="M4">
        <v>20</v>
      </c>
      <c r="N4">
        <f>100-((H4-1)/M4)*100</f>
        <v>100</v>
      </c>
      <c r="P4">
        <f>N4*I4</f>
        <v>1570</v>
      </c>
    </row>
    <row r="5" spans="1:16" x14ac:dyDescent="0.25">
      <c r="A5">
        <v>2</v>
      </c>
      <c r="B5" t="s">
        <v>169</v>
      </c>
      <c r="C5">
        <v>1980</v>
      </c>
      <c r="D5" t="s">
        <v>2</v>
      </c>
      <c r="E5" t="s">
        <v>52</v>
      </c>
      <c r="F5" t="s">
        <v>263</v>
      </c>
      <c r="G5" s="2">
        <v>5.0729166666666665E-2</v>
      </c>
      <c r="H5">
        <v>2</v>
      </c>
      <c r="I5">
        <v>15.7</v>
      </c>
      <c r="J5">
        <v>88</v>
      </c>
      <c r="K5">
        <f t="shared" si="0"/>
        <v>1381.6</v>
      </c>
      <c r="M5">
        <v>20</v>
      </c>
      <c r="N5">
        <f t="shared" ref="N5:N23" si="1">100-((H5-1)/M5)*100</f>
        <v>95</v>
      </c>
      <c r="P5">
        <f t="shared" ref="P5:P23" si="2">N5*I5</f>
        <v>1491.5</v>
      </c>
    </row>
    <row r="6" spans="1:16" x14ac:dyDescent="0.25">
      <c r="A6">
        <v>3</v>
      </c>
      <c r="B6" t="s">
        <v>264</v>
      </c>
      <c r="C6">
        <v>1976</v>
      </c>
      <c r="D6" t="s">
        <v>2</v>
      </c>
      <c r="E6" t="s">
        <v>265</v>
      </c>
      <c r="F6" t="s">
        <v>266</v>
      </c>
      <c r="G6" s="2">
        <v>5.1585648148148144E-2</v>
      </c>
      <c r="H6">
        <v>3</v>
      </c>
      <c r="I6">
        <v>15.7</v>
      </c>
      <c r="J6">
        <v>78</v>
      </c>
      <c r="K6">
        <f t="shared" si="0"/>
        <v>1224.5999999999999</v>
      </c>
      <c r="M6">
        <v>20</v>
      </c>
      <c r="N6">
        <f t="shared" si="1"/>
        <v>90</v>
      </c>
      <c r="P6">
        <f t="shared" si="2"/>
        <v>1413</v>
      </c>
    </row>
    <row r="7" spans="1:16" x14ac:dyDescent="0.25">
      <c r="A7">
        <v>4</v>
      </c>
      <c r="B7" t="s">
        <v>267</v>
      </c>
      <c r="C7">
        <v>1979</v>
      </c>
      <c r="D7" t="s">
        <v>2</v>
      </c>
      <c r="E7" t="s">
        <v>268</v>
      </c>
      <c r="F7" t="s">
        <v>263</v>
      </c>
      <c r="G7" s="2">
        <v>5.2800925925925925E-2</v>
      </c>
      <c r="H7">
        <v>4</v>
      </c>
      <c r="I7">
        <v>15.7</v>
      </c>
      <c r="J7">
        <v>72</v>
      </c>
      <c r="K7">
        <f t="shared" si="0"/>
        <v>1130.3999999999999</v>
      </c>
      <c r="M7">
        <v>20</v>
      </c>
      <c r="N7">
        <f t="shared" si="1"/>
        <v>85</v>
      </c>
      <c r="P7">
        <f t="shared" si="2"/>
        <v>1334.5</v>
      </c>
    </row>
    <row r="8" spans="1:16" x14ac:dyDescent="0.25">
      <c r="A8">
        <v>5</v>
      </c>
      <c r="B8" t="s">
        <v>269</v>
      </c>
      <c r="C8">
        <v>1963</v>
      </c>
      <c r="D8" t="s">
        <v>2</v>
      </c>
      <c r="E8" t="s">
        <v>270</v>
      </c>
      <c r="F8" t="s">
        <v>271</v>
      </c>
      <c r="G8" s="2">
        <v>5.3159722222222226E-2</v>
      </c>
      <c r="H8">
        <v>5</v>
      </c>
      <c r="I8">
        <v>15.7</v>
      </c>
      <c r="J8">
        <v>68</v>
      </c>
      <c r="K8">
        <f t="shared" si="0"/>
        <v>1067.5999999999999</v>
      </c>
      <c r="M8">
        <v>20</v>
      </c>
      <c r="N8">
        <f t="shared" si="1"/>
        <v>80</v>
      </c>
      <c r="P8">
        <f t="shared" si="2"/>
        <v>1256</v>
      </c>
    </row>
    <row r="9" spans="1:16" x14ac:dyDescent="0.25">
      <c r="A9">
        <v>6</v>
      </c>
      <c r="B9" t="s">
        <v>272</v>
      </c>
      <c r="C9">
        <v>1987</v>
      </c>
      <c r="D9" t="s">
        <v>133</v>
      </c>
      <c r="E9" t="s">
        <v>273</v>
      </c>
      <c r="F9" t="s">
        <v>263</v>
      </c>
      <c r="G9" s="2">
        <v>5.3298611111111116E-2</v>
      </c>
      <c r="H9">
        <v>6</v>
      </c>
      <c r="I9">
        <v>15.7</v>
      </c>
      <c r="J9">
        <v>66</v>
      </c>
      <c r="K9">
        <f t="shared" si="0"/>
        <v>1036.2</v>
      </c>
      <c r="M9">
        <v>20</v>
      </c>
      <c r="N9">
        <f t="shared" si="1"/>
        <v>75</v>
      </c>
      <c r="P9">
        <f t="shared" si="2"/>
        <v>1177.5</v>
      </c>
    </row>
    <row r="10" spans="1:16" x14ac:dyDescent="0.25">
      <c r="A10">
        <v>7</v>
      </c>
      <c r="B10" t="s">
        <v>274</v>
      </c>
      <c r="D10" t="s">
        <v>100</v>
      </c>
      <c r="F10" t="s">
        <v>263</v>
      </c>
      <c r="G10" s="2">
        <v>5.6388888888888884E-2</v>
      </c>
      <c r="H10">
        <v>7</v>
      </c>
      <c r="I10">
        <v>15.7</v>
      </c>
      <c r="J10">
        <v>64</v>
      </c>
      <c r="K10">
        <f t="shared" si="0"/>
        <v>1004.8</v>
      </c>
      <c r="M10">
        <v>20</v>
      </c>
      <c r="N10">
        <f t="shared" si="1"/>
        <v>70</v>
      </c>
      <c r="P10">
        <f t="shared" si="2"/>
        <v>1099</v>
      </c>
    </row>
    <row r="11" spans="1:16" x14ac:dyDescent="0.25">
      <c r="A11">
        <v>8</v>
      </c>
      <c r="B11" t="s">
        <v>275</v>
      </c>
      <c r="C11">
        <v>1971</v>
      </c>
      <c r="D11" t="s">
        <v>2</v>
      </c>
      <c r="E11" t="s">
        <v>276</v>
      </c>
      <c r="F11" t="s">
        <v>266</v>
      </c>
      <c r="G11" s="2">
        <v>5.708333333333334E-2</v>
      </c>
      <c r="H11">
        <v>8</v>
      </c>
      <c r="I11">
        <v>15.7</v>
      </c>
      <c r="J11">
        <v>62</v>
      </c>
      <c r="K11">
        <f t="shared" si="0"/>
        <v>973.4</v>
      </c>
      <c r="M11">
        <v>20</v>
      </c>
      <c r="N11">
        <f t="shared" si="1"/>
        <v>65</v>
      </c>
      <c r="P11">
        <f t="shared" si="2"/>
        <v>1020.5</v>
      </c>
    </row>
    <row r="12" spans="1:16" x14ac:dyDescent="0.25">
      <c r="A12">
        <v>9</v>
      </c>
      <c r="B12" t="s">
        <v>172</v>
      </c>
      <c r="C12">
        <v>1988</v>
      </c>
      <c r="D12" t="s">
        <v>2</v>
      </c>
      <c r="E12" t="s">
        <v>25</v>
      </c>
      <c r="F12" t="s">
        <v>263</v>
      </c>
      <c r="G12" s="2">
        <v>5.7465277777777775E-2</v>
      </c>
      <c r="H12">
        <v>9</v>
      </c>
      <c r="I12">
        <v>15.7</v>
      </c>
      <c r="J12">
        <v>60</v>
      </c>
      <c r="K12">
        <f t="shared" si="0"/>
        <v>942</v>
      </c>
      <c r="M12">
        <v>20</v>
      </c>
      <c r="N12">
        <f t="shared" si="1"/>
        <v>60</v>
      </c>
      <c r="P12">
        <f t="shared" si="2"/>
        <v>942</v>
      </c>
    </row>
    <row r="13" spans="1:16" x14ac:dyDescent="0.25">
      <c r="A13">
        <v>10</v>
      </c>
      <c r="B13" t="s">
        <v>198</v>
      </c>
      <c r="C13">
        <v>1974</v>
      </c>
      <c r="D13" t="s">
        <v>2</v>
      </c>
      <c r="E13" t="s">
        <v>277</v>
      </c>
      <c r="F13" t="s">
        <v>266</v>
      </c>
      <c r="G13" s="2">
        <v>5.9525462962962961E-2</v>
      </c>
      <c r="H13">
        <v>10</v>
      </c>
      <c r="I13">
        <v>15.7</v>
      </c>
      <c r="J13">
        <v>58</v>
      </c>
      <c r="K13">
        <f t="shared" si="0"/>
        <v>910.59999999999991</v>
      </c>
      <c r="M13">
        <v>20</v>
      </c>
      <c r="N13">
        <f t="shared" si="1"/>
        <v>55</v>
      </c>
      <c r="P13">
        <f t="shared" si="2"/>
        <v>863.5</v>
      </c>
    </row>
    <row r="14" spans="1:16" x14ac:dyDescent="0.25">
      <c r="A14">
        <v>11</v>
      </c>
      <c r="B14" t="s">
        <v>278</v>
      </c>
      <c r="D14" t="s">
        <v>2</v>
      </c>
      <c r="F14" t="s">
        <v>263</v>
      </c>
      <c r="G14" s="2">
        <v>5.9548611111111115E-2</v>
      </c>
      <c r="H14">
        <v>11</v>
      </c>
      <c r="I14">
        <v>15.7</v>
      </c>
      <c r="J14">
        <v>56</v>
      </c>
      <c r="K14">
        <f t="shared" si="0"/>
        <v>879.19999999999993</v>
      </c>
      <c r="M14">
        <v>20</v>
      </c>
      <c r="N14">
        <f t="shared" si="1"/>
        <v>50</v>
      </c>
      <c r="P14">
        <f t="shared" si="2"/>
        <v>785</v>
      </c>
    </row>
    <row r="15" spans="1:16" x14ac:dyDescent="0.25">
      <c r="A15">
        <v>12</v>
      </c>
      <c r="B15" t="s">
        <v>259</v>
      </c>
      <c r="C15">
        <v>1984</v>
      </c>
      <c r="D15" t="s">
        <v>2</v>
      </c>
      <c r="F15" t="s">
        <v>263</v>
      </c>
      <c r="G15" s="2">
        <v>5.9560185185185188E-2</v>
      </c>
      <c r="H15">
        <v>12</v>
      </c>
      <c r="I15">
        <v>15.7</v>
      </c>
      <c r="J15">
        <v>54</v>
      </c>
      <c r="K15">
        <f t="shared" si="0"/>
        <v>847.8</v>
      </c>
      <c r="M15">
        <v>20</v>
      </c>
      <c r="N15">
        <f t="shared" si="1"/>
        <v>44.999999999999993</v>
      </c>
      <c r="P15">
        <f t="shared" si="2"/>
        <v>706.49999999999989</v>
      </c>
    </row>
    <row r="16" spans="1:16" x14ac:dyDescent="0.25">
      <c r="A16">
        <v>13</v>
      </c>
      <c r="B16" t="s">
        <v>279</v>
      </c>
      <c r="C16">
        <v>1984</v>
      </c>
      <c r="D16" t="s">
        <v>2</v>
      </c>
      <c r="F16" t="s">
        <v>263</v>
      </c>
      <c r="G16" s="2">
        <v>6.3113425925925934E-2</v>
      </c>
      <c r="H16">
        <v>13</v>
      </c>
      <c r="I16">
        <v>15.7</v>
      </c>
      <c r="J16">
        <v>52</v>
      </c>
      <c r="K16">
        <f t="shared" si="0"/>
        <v>816.4</v>
      </c>
      <c r="M16">
        <v>20</v>
      </c>
      <c r="N16">
        <f t="shared" si="1"/>
        <v>40</v>
      </c>
      <c r="P16">
        <f t="shared" si="2"/>
        <v>628</v>
      </c>
    </row>
    <row r="17" spans="1:16" x14ac:dyDescent="0.25">
      <c r="A17">
        <v>14</v>
      </c>
      <c r="B17" t="s">
        <v>280</v>
      </c>
      <c r="C17">
        <v>1959</v>
      </c>
      <c r="D17" t="s">
        <v>2</v>
      </c>
      <c r="F17" t="s">
        <v>271</v>
      </c>
      <c r="G17" s="2">
        <v>6.4317129629629641E-2</v>
      </c>
      <c r="H17">
        <v>14</v>
      </c>
      <c r="I17">
        <v>15.7</v>
      </c>
      <c r="J17">
        <v>50</v>
      </c>
      <c r="K17">
        <f t="shared" si="0"/>
        <v>785</v>
      </c>
      <c r="M17">
        <v>20</v>
      </c>
      <c r="N17">
        <f t="shared" si="1"/>
        <v>35</v>
      </c>
      <c r="P17">
        <f t="shared" si="2"/>
        <v>549.5</v>
      </c>
    </row>
    <row r="18" spans="1:16" x14ac:dyDescent="0.25">
      <c r="A18">
        <v>15</v>
      </c>
      <c r="B18" t="s">
        <v>281</v>
      </c>
      <c r="C18">
        <v>1988</v>
      </c>
      <c r="D18" t="s">
        <v>282</v>
      </c>
      <c r="E18" t="s">
        <v>283</v>
      </c>
      <c r="F18" t="s">
        <v>263</v>
      </c>
      <c r="G18" s="2">
        <v>6.5254629629629635E-2</v>
      </c>
      <c r="H18">
        <v>15</v>
      </c>
      <c r="I18">
        <v>15.7</v>
      </c>
      <c r="J18">
        <v>48</v>
      </c>
      <c r="K18">
        <f t="shared" si="0"/>
        <v>753.59999999999991</v>
      </c>
      <c r="M18">
        <v>20</v>
      </c>
      <c r="N18">
        <f t="shared" si="1"/>
        <v>30</v>
      </c>
      <c r="P18">
        <f t="shared" si="2"/>
        <v>471</v>
      </c>
    </row>
    <row r="19" spans="1:16" x14ac:dyDescent="0.25">
      <c r="A19">
        <v>16</v>
      </c>
      <c r="B19" t="s">
        <v>284</v>
      </c>
      <c r="C19">
        <v>1985</v>
      </c>
      <c r="D19" t="s">
        <v>2</v>
      </c>
      <c r="E19" t="s">
        <v>270</v>
      </c>
      <c r="F19" t="s">
        <v>263</v>
      </c>
      <c r="G19" s="2">
        <v>6.6157407407407401E-2</v>
      </c>
      <c r="H19">
        <v>16</v>
      </c>
      <c r="I19">
        <v>15.7</v>
      </c>
      <c r="J19">
        <v>46</v>
      </c>
      <c r="K19">
        <f t="shared" si="0"/>
        <v>722.19999999999993</v>
      </c>
      <c r="M19">
        <v>20</v>
      </c>
      <c r="N19">
        <f t="shared" si="1"/>
        <v>25</v>
      </c>
      <c r="P19">
        <f t="shared" si="2"/>
        <v>392.5</v>
      </c>
    </row>
    <row r="20" spans="1:16" x14ac:dyDescent="0.25">
      <c r="A20">
        <v>17</v>
      </c>
      <c r="B20" t="s">
        <v>285</v>
      </c>
      <c r="C20">
        <v>1949</v>
      </c>
      <c r="D20" t="s">
        <v>2</v>
      </c>
      <c r="E20" t="s">
        <v>286</v>
      </c>
      <c r="F20" t="s">
        <v>287</v>
      </c>
      <c r="G20" s="2">
        <v>6.6655092592592599E-2</v>
      </c>
      <c r="H20">
        <v>17</v>
      </c>
      <c r="I20">
        <v>15.7</v>
      </c>
      <c r="J20">
        <v>44</v>
      </c>
      <c r="K20">
        <f t="shared" si="0"/>
        <v>690.8</v>
      </c>
      <c r="M20">
        <v>20</v>
      </c>
      <c r="N20">
        <f t="shared" si="1"/>
        <v>20</v>
      </c>
      <c r="P20">
        <f t="shared" si="2"/>
        <v>314</v>
      </c>
    </row>
    <row r="21" spans="1:16" x14ac:dyDescent="0.25">
      <c r="A21">
        <v>18</v>
      </c>
      <c r="B21" t="s">
        <v>288</v>
      </c>
      <c r="C21">
        <v>1954</v>
      </c>
      <c r="D21" t="s">
        <v>133</v>
      </c>
      <c r="E21" t="s">
        <v>289</v>
      </c>
      <c r="F21" t="s">
        <v>287</v>
      </c>
      <c r="G21" s="2">
        <v>6.7511574074074085E-2</v>
      </c>
      <c r="H21">
        <v>18</v>
      </c>
      <c r="I21">
        <v>15.7</v>
      </c>
      <c r="J21">
        <v>42</v>
      </c>
      <c r="K21">
        <f t="shared" si="0"/>
        <v>659.4</v>
      </c>
      <c r="M21">
        <v>20</v>
      </c>
      <c r="N21">
        <f t="shared" si="1"/>
        <v>15</v>
      </c>
      <c r="P21">
        <f t="shared" si="2"/>
        <v>235.5</v>
      </c>
    </row>
    <row r="22" spans="1:16" x14ac:dyDescent="0.25">
      <c r="A22">
        <v>19</v>
      </c>
      <c r="B22" t="s">
        <v>290</v>
      </c>
      <c r="C22">
        <v>1983</v>
      </c>
      <c r="D22" t="s">
        <v>133</v>
      </c>
      <c r="F22" t="s">
        <v>263</v>
      </c>
      <c r="G22" s="2">
        <v>6.9965277777777779E-2</v>
      </c>
      <c r="H22">
        <v>19</v>
      </c>
      <c r="I22">
        <v>15.7</v>
      </c>
      <c r="J22">
        <v>40</v>
      </c>
      <c r="K22">
        <f t="shared" si="0"/>
        <v>628</v>
      </c>
      <c r="M22">
        <v>20</v>
      </c>
      <c r="N22">
        <f t="shared" si="1"/>
        <v>10</v>
      </c>
      <c r="P22">
        <f t="shared" si="2"/>
        <v>157</v>
      </c>
    </row>
    <row r="23" spans="1:16" x14ac:dyDescent="0.25">
      <c r="A23">
        <v>20</v>
      </c>
      <c r="B23" t="s">
        <v>291</v>
      </c>
      <c r="C23">
        <v>1997</v>
      </c>
      <c r="D23" t="s">
        <v>2</v>
      </c>
      <c r="E23" t="s">
        <v>25</v>
      </c>
      <c r="F23" t="s">
        <v>263</v>
      </c>
      <c r="G23" s="2">
        <v>7.5636574074074078E-2</v>
      </c>
      <c r="H23">
        <v>20</v>
      </c>
      <c r="I23">
        <v>15.7</v>
      </c>
      <c r="J23">
        <v>38</v>
      </c>
      <c r="K23">
        <f t="shared" si="0"/>
        <v>596.6</v>
      </c>
      <c r="M23">
        <v>20</v>
      </c>
      <c r="N23">
        <f t="shared" si="1"/>
        <v>5</v>
      </c>
      <c r="P23">
        <f t="shared" si="2"/>
        <v>78.5</v>
      </c>
    </row>
    <row r="26" spans="1:16" x14ac:dyDescent="0.25">
      <c r="B26" t="s">
        <v>486</v>
      </c>
      <c r="C26">
        <v>1989</v>
      </c>
      <c r="D26" t="s">
        <v>2</v>
      </c>
      <c r="F26" t="s">
        <v>263</v>
      </c>
      <c r="G26" s="2">
        <v>6.7048611111111114E-2</v>
      </c>
      <c r="H26">
        <v>1</v>
      </c>
      <c r="I26">
        <v>15.7</v>
      </c>
      <c r="J26">
        <v>100</v>
      </c>
      <c r="K26">
        <f>I26*J26</f>
        <v>1570</v>
      </c>
      <c r="M26">
        <v>4</v>
      </c>
      <c r="N26">
        <f>100-((H26-1)/M26)*100</f>
        <v>100</v>
      </c>
      <c r="P26">
        <f>N26*I26</f>
        <v>1570</v>
      </c>
    </row>
    <row r="27" spans="1:16" x14ac:dyDescent="0.25">
      <c r="B27" t="s">
        <v>475</v>
      </c>
      <c r="C27">
        <v>1983</v>
      </c>
      <c r="D27" t="s">
        <v>2</v>
      </c>
      <c r="F27" t="s">
        <v>263</v>
      </c>
      <c r="G27" s="2">
        <v>6.7465277777777777E-2</v>
      </c>
      <c r="H27">
        <v>2</v>
      </c>
      <c r="I27">
        <v>15.7</v>
      </c>
      <c r="J27">
        <v>88</v>
      </c>
      <c r="K27">
        <f>I27*J27</f>
        <v>1381.6</v>
      </c>
      <c r="M27">
        <v>4</v>
      </c>
      <c r="N27">
        <f t="shared" ref="N27:N29" si="3">100-((H27-1)/M27)*100</f>
        <v>75</v>
      </c>
      <c r="P27">
        <f t="shared" ref="P27:P29" si="4">N27*I27</f>
        <v>1177.5</v>
      </c>
    </row>
    <row r="28" spans="1:16" x14ac:dyDescent="0.25">
      <c r="B28" t="s">
        <v>483</v>
      </c>
      <c r="C28">
        <v>1981</v>
      </c>
      <c r="D28" t="s">
        <v>133</v>
      </c>
      <c r="E28" t="s">
        <v>273</v>
      </c>
      <c r="F28" t="s">
        <v>263</v>
      </c>
      <c r="G28" s="2">
        <v>6.913194444444444E-2</v>
      </c>
      <c r="H28">
        <v>3</v>
      </c>
      <c r="I28">
        <v>15.7</v>
      </c>
      <c r="J28">
        <v>78</v>
      </c>
      <c r="K28">
        <f>I28*J28</f>
        <v>1224.5999999999999</v>
      </c>
      <c r="M28">
        <v>4</v>
      </c>
      <c r="N28">
        <f t="shared" si="3"/>
        <v>50</v>
      </c>
      <c r="P28">
        <f t="shared" si="4"/>
        <v>785</v>
      </c>
    </row>
    <row r="29" spans="1:16" x14ac:dyDescent="0.25">
      <c r="B29" t="s">
        <v>505</v>
      </c>
      <c r="C29">
        <v>1991</v>
      </c>
      <c r="D29" t="s">
        <v>2</v>
      </c>
      <c r="F29" t="s">
        <v>263</v>
      </c>
      <c r="G29" s="2">
        <v>9.3599537037037037E-2</v>
      </c>
      <c r="H29">
        <v>4</v>
      </c>
      <c r="I29">
        <v>15.7</v>
      </c>
      <c r="J29">
        <v>72</v>
      </c>
      <c r="K29">
        <f>I29*J29</f>
        <v>1130.3999999999999</v>
      </c>
      <c r="M29">
        <v>4</v>
      </c>
      <c r="N29">
        <f t="shared" si="3"/>
        <v>25</v>
      </c>
      <c r="P29">
        <f t="shared" si="4"/>
        <v>392.5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D1" sqref="D1:D3"/>
    </sheetView>
  </sheetViews>
  <sheetFormatPr defaultRowHeight="15" x14ac:dyDescent="0.25"/>
  <cols>
    <col min="2" max="2" width="11.85546875" bestFit="1" customWidth="1"/>
    <col min="3" max="3" width="19.140625" bestFit="1" customWidth="1"/>
    <col min="13" max="13" width="9.140625" style="16"/>
    <col min="15" max="15" width="9.140625" style="16"/>
  </cols>
  <sheetData>
    <row r="1" spans="1:15" x14ac:dyDescent="0.25">
      <c r="C1" t="s">
        <v>338</v>
      </c>
      <c r="D1">
        <v>32</v>
      </c>
    </row>
    <row r="2" spans="1:15" x14ac:dyDescent="0.25">
      <c r="C2" t="s">
        <v>339</v>
      </c>
      <c r="D2">
        <v>220</v>
      </c>
    </row>
    <row r="3" spans="1:15" x14ac:dyDescent="0.25">
      <c r="C3" t="s">
        <v>340</v>
      </c>
      <c r="D3">
        <f>D1+D2/100</f>
        <v>34.200000000000003</v>
      </c>
    </row>
    <row r="4" spans="1:15" x14ac:dyDescent="0.25">
      <c r="A4">
        <v>1</v>
      </c>
      <c r="B4" t="s">
        <v>33</v>
      </c>
      <c r="C4" t="s">
        <v>9</v>
      </c>
      <c r="D4" s="2">
        <v>9.9212962962962961E-2</v>
      </c>
      <c r="E4" s="2">
        <v>5.2083333333333336E-2</v>
      </c>
      <c r="F4">
        <v>1</v>
      </c>
      <c r="G4">
        <v>34.200000000000003</v>
      </c>
      <c r="H4">
        <f>F4*G4</f>
        <v>34.200000000000003</v>
      </c>
      <c r="I4">
        <v>100</v>
      </c>
      <c r="J4">
        <f>I4*G4</f>
        <v>3420.0000000000005</v>
      </c>
      <c r="L4">
        <v>52</v>
      </c>
      <c r="M4" s="16">
        <f>100-((A4-1)/L4)*100</f>
        <v>100</v>
      </c>
      <c r="O4" s="16">
        <f>M4*G4</f>
        <v>3420.0000000000005</v>
      </c>
    </row>
    <row r="5" spans="1:15" x14ac:dyDescent="0.25">
      <c r="A5">
        <v>2</v>
      </c>
      <c r="B5" t="s">
        <v>292</v>
      </c>
      <c r="C5" t="s">
        <v>51</v>
      </c>
      <c r="D5" s="2">
        <v>0.10358796296296297</v>
      </c>
      <c r="E5" s="2">
        <v>5.2777777777777778E-2</v>
      </c>
      <c r="F5">
        <v>2</v>
      </c>
      <c r="G5">
        <v>34.200000000000003</v>
      </c>
      <c r="H5">
        <f t="shared" ref="H5:H55" si="0">F5*G5</f>
        <v>68.400000000000006</v>
      </c>
      <c r="I5">
        <v>88</v>
      </c>
      <c r="J5">
        <f t="shared" ref="J5:J41" si="1">I5*G5</f>
        <v>3009.6000000000004</v>
      </c>
      <c r="L5">
        <v>52</v>
      </c>
      <c r="M5" s="16">
        <f t="shared" ref="M5:M55" si="2">100-((A5-1)/L5)*100</f>
        <v>98.07692307692308</v>
      </c>
      <c r="O5" s="16">
        <f t="shared" ref="O5:O55" si="3">M5*G5</f>
        <v>3354.2307692307695</v>
      </c>
    </row>
    <row r="6" spans="1:15" x14ac:dyDescent="0.25">
      <c r="A6">
        <v>3</v>
      </c>
      <c r="B6" t="s">
        <v>44</v>
      </c>
      <c r="C6" t="s">
        <v>45</v>
      </c>
      <c r="D6" s="2">
        <v>0.105</v>
      </c>
      <c r="E6" s="2">
        <v>5.347222222222222E-2</v>
      </c>
      <c r="F6">
        <v>3</v>
      </c>
      <c r="G6">
        <v>34.200000000000003</v>
      </c>
      <c r="H6">
        <f t="shared" si="0"/>
        <v>102.60000000000001</v>
      </c>
      <c r="I6">
        <v>78</v>
      </c>
      <c r="J6">
        <f t="shared" si="1"/>
        <v>2667.6000000000004</v>
      </c>
      <c r="L6">
        <v>52</v>
      </c>
      <c r="M6" s="16">
        <f t="shared" si="2"/>
        <v>96.15384615384616</v>
      </c>
      <c r="O6" s="16">
        <f t="shared" si="3"/>
        <v>3288.461538461539</v>
      </c>
    </row>
    <row r="7" spans="1:15" x14ac:dyDescent="0.25">
      <c r="A7">
        <v>4</v>
      </c>
      <c r="B7" t="s">
        <v>293</v>
      </c>
      <c r="C7" t="s">
        <v>15</v>
      </c>
      <c r="D7" s="2">
        <v>0.10706018518518519</v>
      </c>
      <c r="E7" s="2">
        <v>5.486111111111111E-2</v>
      </c>
      <c r="F7">
        <v>4</v>
      </c>
      <c r="G7">
        <v>34.200000000000003</v>
      </c>
      <c r="H7">
        <f t="shared" si="0"/>
        <v>136.80000000000001</v>
      </c>
      <c r="I7">
        <v>72</v>
      </c>
      <c r="J7">
        <f t="shared" si="1"/>
        <v>2462.4</v>
      </c>
      <c r="L7">
        <v>52</v>
      </c>
      <c r="M7" s="16">
        <f t="shared" si="2"/>
        <v>94.230769230769226</v>
      </c>
      <c r="O7" s="16">
        <f t="shared" si="3"/>
        <v>3222.6923076923076</v>
      </c>
    </row>
    <row r="8" spans="1:15" x14ac:dyDescent="0.25">
      <c r="A8">
        <v>5</v>
      </c>
      <c r="B8" t="s">
        <v>50</v>
      </c>
      <c r="C8" t="s">
        <v>51</v>
      </c>
      <c r="D8" s="2">
        <v>0.11126157407407407</v>
      </c>
      <c r="E8" s="2">
        <v>5.5555555555555552E-2</v>
      </c>
      <c r="F8">
        <v>5</v>
      </c>
      <c r="G8">
        <v>34.200000000000003</v>
      </c>
      <c r="H8">
        <f t="shared" si="0"/>
        <v>171</v>
      </c>
      <c r="I8">
        <v>68</v>
      </c>
      <c r="J8">
        <f t="shared" si="1"/>
        <v>2325.6000000000004</v>
      </c>
      <c r="L8">
        <v>52</v>
      </c>
      <c r="M8" s="16">
        <f t="shared" si="2"/>
        <v>92.307692307692307</v>
      </c>
      <c r="O8" s="16">
        <f t="shared" si="3"/>
        <v>3156.9230769230771</v>
      </c>
    </row>
    <row r="9" spans="1:15" x14ac:dyDescent="0.25">
      <c r="A9">
        <v>6</v>
      </c>
      <c r="B9" t="s">
        <v>58</v>
      </c>
      <c r="C9" t="s">
        <v>59</v>
      </c>
      <c r="D9" s="2">
        <v>0.11414351851851852</v>
      </c>
      <c r="E9" s="2">
        <v>5.7638888888888885E-2</v>
      </c>
      <c r="F9">
        <v>6</v>
      </c>
      <c r="G9">
        <v>34.200000000000003</v>
      </c>
      <c r="H9">
        <f t="shared" si="0"/>
        <v>205.20000000000002</v>
      </c>
      <c r="I9">
        <v>66</v>
      </c>
      <c r="J9">
        <f t="shared" si="1"/>
        <v>2257.2000000000003</v>
      </c>
      <c r="L9">
        <v>52</v>
      </c>
      <c r="M9" s="16">
        <f t="shared" si="2"/>
        <v>90.384615384615387</v>
      </c>
      <c r="O9" s="16">
        <f t="shared" si="3"/>
        <v>3091.1538461538466</v>
      </c>
    </row>
    <row r="10" spans="1:15" x14ac:dyDescent="0.25">
      <c r="A10">
        <v>7</v>
      </c>
      <c r="B10" t="s">
        <v>53</v>
      </c>
      <c r="C10" t="s">
        <v>47</v>
      </c>
      <c r="D10" s="2">
        <v>0.11655092592592593</v>
      </c>
      <c r="E10" s="2">
        <v>5.6944444444444443E-2</v>
      </c>
      <c r="F10">
        <v>7</v>
      </c>
      <c r="G10">
        <v>34.200000000000003</v>
      </c>
      <c r="H10">
        <f t="shared" si="0"/>
        <v>239.40000000000003</v>
      </c>
      <c r="I10">
        <v>64</v>
      </c>
      <c r="J10">
        <f t="shared" si="1"/>
        <v>2188.8000000000002</v>
      </c>
      <c r="L10">
        <v>52</v>
      </c>
      <c r="M10" s="16">
        <f t="shared" si="2"/>
        <v>88.461538461538467</v>
      </c>
      <c r="O10" s="16">
        <f t="shared" si="3"/>
        <v>3025.3846153846157</v>
      </c>
    </row>
    <row r="11" spans="1:15" x14ac:dyDescent="0.25">
      <c r="A11">
        <v>8</v>
      </c>
      <c r="B11" t="s">
        <v>294</v>
      </c>
      <c r="C11" t="s">
        <v>295</v>
      </c>
      <c r="D11" s="2">
        <v>0.11710648148148149</v>
      </c>
      <c r="E11" s="2">
        <v>5.9722222222222225E-2</v>
      </c>
      <c r="F11">
        <v>8</v>
      </c>
      <c r="G11">
        <v>34.200000000000003</v>
      </c>
      <c r="H11">
        <f t="shared" si="0"/>
        <v>273.60000000000002</v>
      </c>
      <c r="I11">
        <v>62</v>
      </c>
      <c r="J11">
        <f t="shared" si="1"/>
        <v>2120.4</v>
      </c>
      <c r="L11">
        <v>52</v>
      </c>
      <c r="M11" s="16">
        <f t="shared" si="2"/>
        <v>86.538461538461533</v>
      </c>
      <c r="O11" s="16">
        <f t="shared" si="3"/>
        <v>2959.6153846153848</v>
      </c>
    </row>
    <row r="12" spans="1:15" x14ac:dyDescent="0.25">
      <c r="A12">
        <v>9</v>
      </c>
      <c r="B12" t="s">
        <v>296</v>
      </c>
      <c r="C12" t="s">
        <v>51</v>
      </c>
      <c r="D12" s="2">
        <v>0.11901620370370369</v>
      </c>
      <c r="E12" s="2">
        <v>5.9027777777777783E-2</v>
      </c>
      <c r="F12">
        <v>9</v>
      </c>
      <c r="G12">
        <v>34.200000000000003</v>
      </c>
      <c r="H12">
        <f t="shared" si="0"/>
        <v>307.8</v>
      </c>
      <c r="I12">
        <v>60</v>
      </c>
      <c r="J12">
        <f t="shared" si="1"/>
        <v>2052</v>
      </c>
      <c r="L12">
        <v>52</v>
      </c>
      <c r="M12" s="16">
        <f t="shared" si="2"/>
        <v>84.615384615384613</v>
      </c>
      <c r="O12" s="16">
        <f t="shared" si="3"/>
        <v>2893.8461538461538</v>
      </c>
    </row>
    <row r="13" spans="1:15" x14ac:dyDescent="0.25">
      <c r="A13">
        <v>10</v>
      </c>
      <c r="B13" t="s">
        <v>297</v>
      </c>
      <c r="C13" t="s">
        <v>76</v>
      </c>
      <c r="D13" s="2">
        <v>0.12223379629629628</v>
      </c>
      <c r="E13" s="2">
        <v>5.9722222222222225E-2</v>
      </c>
      <c r="F13">
        <v>10</v>
      </c>
      <c r="G13">
        <v>34.200000000000003</v>
      </c>
      <c r="H13">
        <f t="shared" si="0"/>
        <v>342</v>
      </c>
      <c r="I13">
        <v>58</v>
      </c>
      <c r="J13">
        <f t="shared" si="1"/>
        <v>1983.6000000000001</v>
      </c>
      <c r="L13">
        <v>52</v>
      </c>
      <c r="M13" s="16">
        <f t="shared" si="2"/>
        <v>82.692307692307693</v>
      </c>
      <c r="O13" s="16">
        <f t="shared" si="3"/>
        <v>2828.0769230769233</v>
      </c>
    </row>
    <row r="14" spans="1:15" x14ac:dyDescent="0.25">
      <c r="A14">
        <v>11</v>
      </c>
      <c r="B14" t="s">
        <v>298</v>
      </c>
      <c r="C14" t="s">
        <v>96</v>
      </c>
      <c r="D14" s="2">
        <v>0.12561342592592592</v>
      </c>
      <c r="E14" s="2">
        <v>6.1805555555555558E-2</v>
      </c>
      <c r="F14">
        <v>11</v>
      </c>
      <c r="G14">
        <v>34.200000000000003</v>
      </c>
      <c r="H14">
        <f t="shared" si="0"/>
        <v>376.20000000000005</v>
      </c>
      <c r="I14">
        <v>56</v>
      </c>
      <c r="J14">
        <f t="shared" si="1"/>
        <v>1915.2000000000003</v>
      </c>
      <c r="L14">
        <v>52</v>
      </c>
      <c r="M14" s="16">
        <f t="shared" si="2"/>
        <v>80.769230769230774</v>
      </c>
      <c r="O14" s="16">
        <f t="shared" si="3"/>
        <v>2762.3076923076928</v>
      </c>
    </row>
    <row r="15" spans="1:15" x14ac:dyDescent="0.25">
      <c r="A15">
        <v>12</v>
      </c>
      <c r="B15" t="s">
        <v>87</v>
      </c>
      <c r="C15" t="s">
        <v>69</v>
      </c>
      <c r="D15" s="2">
        <v>0.12621527777777777</v>
      </c>
      <c r="E15" s="2">
        <v>6.1111111111111116E-2</v>
      </c>
      <c r="F15">
        <v>12</v>
      </c>
      <c r="G15">
        <v>34.200000000000003</v>
      </c>
      <c r="H15">
        <f t="shared" si="0"/>
        <v>410.40000000000003</v>
      </c>
      <c r="I15">
        <v>54</v>
      </c>
      <c r="J15">
        <f t="shared" si="1"/>
        <v>1846.8000000000002</v>
      </c>
      <c r="L15">
        <v>52</v>
      </c>
      <c r="M15" s="16">
        <f t="shared" si="2"/>
        <v>78.84615384615384</v>
      </c>
      <c r="O15" s="16">
        <f t="shared" si="3"/>
        <v>2696.5384615384614</v>
      </c>
    </row>
    <row r="16" spans="1:15" x14ac:dyDescent="0.25">
      <c r="A16">
        <v>13</v>
      </c>
      <c r="B16" t="s">
        <v>299</v>
      </c>
      <c r="C16" t="s">
        <v>112</v>
      </c>
      <c r="D16" s="2">
        <v>0.12751157407407407</v>
      </c>
      <c r="E16" s="2">
        <v>6.1111111111111116E-2</v>
      </c>
      <c r="F16">
        <v>13</v>
      </c>
      <c r="G16">
        <v>34.200000000000003</v>
      </c>
      <c r="H16">
        <f t="shared" si="0"/>
        <v>444.6</v>
      </c>
      <c r="I16">
        <v>52</v>
      </c>
      <c r="J16">
        <f t="shared" si="1"/>
        <v>1778.4</v>
      </c>
      <c r="L16">
        <v>52</v>
      </c>
      <c r="M16" s="16">
        <f t="shared" si="2"/>
        <v>76.92307692307692</v>
      </c>
      <c r="O16" s="16">
        <f t="shared" si="3"/>
        <v>2630.7692307692309</v>
      </c>
    </row>
    <row r="17" spans="1:15" x14ac:dyDescent="0.25">
      <c r="A17">
        <v>14</v>
      </c>
      <c r="B17" t="s">
        <v>300</v>
      </c>
      <c r="C17" t="s">
        <v>301</v>
      </c>
      <c r="D17" s="2">
        <v>0.12821759259259261</v>
      </c>
      <c r="E17" s="2">
        <v>6.1111111111111116E-2</v>
      </c>
      <c r="F17">
        <v>14</v>
      </c>
      <c r="G17">
        <v>34.200000000000003</v>
      </c>
      <c r="H17">
        <f t="shared" si="0"/>
        <v>478.80000000000007</v>
      </c>
      <c r="I17">
        <v>50</v>
      </c>
      <c r="J17">
        <f t="shared" si="1"/>
        <v>1710.0000000000002</v>
      </c>
      <c r="L17">
        <v>52</v>
      </c>
      <c r="M17" s="16">
        <f t="shared" si="2"/>
        <v>75</v>
      </c>
      <c r="O17" s="16">
        <f t="shared" si="3"/>
        <v>2565</v>
      </c>
    </row>
    <row r="18" spans="1:15" x14ac:dyDescent="0.25">
      <c r="A18">
        <v>15</v>
      </c>
      <c r="B18" t="s">
        <v>302</v>
      </c>
      <c r="C18" t="s">
        <v>1</v>
      </c>
      <c r="D18" s="2">
        <v>0.12908564814814813</v>
      </c>
      <c r="E18" s="2">
        <v>6.0416666666666667E-2</v>
      </c>
      <c r="F18">
        <v>15</v>
      </c>
      <c r="G18">
        <v>34.200000000000003</v>
      </c>
      <c r="H18">
        <f t="shared" si="0"/>
        <v>513</v>
      </c>
      <c r="I18">
        <v>48</v>
      </c>
      <c r="J18">
        <f t="shared" si="1"/>
        <v>1641.6000000000001</v>
      </c>
      <c r="L18">
        <v>52</v>
      </c>
      <c r="M18" s="16">
        <f t="shared" si="2"/>
        <v>73.07692307692308</v>
      </c>
      <c r="O18" s="16">
        <f t="shared" si="3"/>
        <v>2499.2307692307695</v>
      </c>
    </row>
    <row r="19" spans="1:15" x14ac:dyDescent="0.25">
      <c r="A19">
        <v>16</v>
      </c>
      <c r="B19" t="s">
        <v>101</v>
      </c>
      <c r="C19" t="s">
        <v>102</v>
      </c>
      <c r="D19" s="2">
        <v>0.12964120370370372</v>
      </c>
      <c r="E19" s="2">
        <v>6.6666666666666666E-2</v>
      </c>
      <c r="F19">
        <v>16</v>
      </c>
      <c r="G19">
        <v>34.200000000000003</v>
      </c>
      <c r="H19">
        <f t="shared" si="0"/>
        <v>547.20000000000005</v>
      </c>
      <c r="I19">
        <v>46</v>
      </c>
      <c r="J19">
        <f t="shared" si="1"/>
        <v>1573.2</v>
      </c>
      <c r="L19">
        <v>52</v>
      </c>
      <c r="M19" s="16">
        <f t="shared" si="2"/>
        <v>71.15384615384616</v>
      </c>
      <c r="O19" s="16">
        <f t="shared" si="3"/>
        <v>2433.461538461539</v>
      </c>
    </row>
    <row r="20" spans="1:15" x14ac:dyDescent="0.25">
      <c r="A20">
        <v>17</v>
      </c>
      <c r="B20" t="s">
        <v>303</v>
      </c>
      <c r="C20" t="s">
        <v>304</v>
      </c>
      <c r="D20" s="2">
        <v>0.13166666666666668</v>
      </c>
      <c r="E20" s="2">
        <v>6.7361111111111108E-2</v>
      </c>
      <c r="F20">
        <v>17</v>
      </c>
      <c r="G20">
        <v>34.200000000000003</v>
      </c>
      <c r="H20">
        <f t="shared" si="0"/>
        <v>581.40000000000009</v>
      </c>
      <c r="I20">
        <v>44</v>
      </c>
      <c r="J20">
        <f t="shared" si="1"/>
        <v>1504.8000000000002</v>
      </c>
      <c r="L20">
        <v>52</v>
      </c>
      <c r="M20" s="16">
        <f t="shared" si="2"/>
        <v>69.230769230769226</v>
      </c>
      <c r="O20" s="16">
        <f t="shared" si="3"/>
        <v>2367.6923076923076</v>
      </c>
    </row>
    <row r="21" spans="1:15" x14ac:dyDescent="0.25">
      <c r="A21">
        <v>18</v>
      </c>
      <c r="B21" t="s">
        <v>305</v>
      </c>
      <c r="C21" t="s">
        <v>306</v>
      </c>
      <c r="D21" s="2">
        <v>0.13177083333333334</v>
      </c>
      <c r="E21" s="2">
        <v>6.8749999999999992E-2</v>
      </c>
      <c r="F21">
        <v>18</v>
      </c>
      <c r="G21">
        <v>34.200000000000003</v>
      </c>
      <c r="H21">
        <f t="shared" si="0"/>
        <v>615.6</v>
      </c>
      <c r="I21">
        <v>42</v>
      </c>
      <c r="J21">
        <f t="shared" si="1"/>
        <v>1436.4</v>
      </c>
      <c r="L21">
        <v>52</v>
      </c>
      <c r="M21" s="16">
        <f t="shared" si="2"/>
        <v>67.307692307692307</v>
      </c>
      <c r="O21" s="16">
        <f t="shared" si="3"/>
        <v>2301.9230769230771</v>
      </c>
    </row>
    <row r="22" spans="1:15" x14ac:dyDescent="0.25">
      <c r="A22">
        <v>19</v>
      </c>
      <c r="B22" t="s">
        <v>307</v>
      </c>
      <c r="C22" t="s">
        <v>308</v>
      </c>
      <c r="D22" s="2">
        <v>0.13214120370370372</v>
      </c>
      <c r="E22" s="2">
        <v>6.1111111111111116E-2</v>
      </c>
      <c r="F22">
        <v>19</v>
      </c>
      <c r="G22">
        <v>34.200000000000003</v>
      </c>
      <c r="H22">
        <f t="shared" si="0"/>
        <v>649.80000000000007</v>
      </c>
      <c r="I22">
        <v>40</v>
      </c>
      <c r="J22">
        <f t="shared" si="1"/>
        <v>1368</v>
      </c>
      <c r="L22">
        <v>52</v>
      </c>
      <c r="M22" s="16">
        <f t="shared" si="2"/>
        <v>65.384615384615387</v>
      </c>
      <c r="O22" s="16">
        <f t="shared" si="3"/>
        <v>2236.1538461538462</v>
      </c>
    </row>
    <row r="23" spans="1:15" x14ac:dyDescent="0.25">
      <c r="A23">
        <v>20</v>
      </c>
      <c r="B23" t="s">
        <v>74</v>
      </c>
      <c r="C23" t="s">
        <v>15</v>
      </c>
      <c r="D23" s="2">
        <v>0.13413194444444446</v>
      </c>
      <c r="E23" s="2">
        <v>6.3888888888888884E-2</v>
      </c>
      <c r="F23">
        <v>20</v>
      </c>
      <c r="G23">
        <v>34.200000000000003</v>
      </c>
      <c r="H23">
        <f t="shared" si="0"/>
        <v>684</v>
      </c>
      <c r="I23">
        <v>38</v>
      </c>
      <c r="J23">
        <f t="shared" si="1"/>
        <v>1299.6000000000001</v>
      </c>
      <c r="L23">
        <v>52</v>
      </c>
      <c r="M23" s="16">
        <f t="shared" si="2"/>
        <v>63.461538461538467</v>
      </c>
      <c r="O23" s="16">
        <f t="shared" si="3"/>
        <v>2170.3846153846157</v>
      </c>
    </row>
    <row r="24" spans="1:15" x14ac:dyDescent="0.25">
      <c r="A24">
        <v>21</v>
      </c>
      <c r="B24" t="s">
        <v>309</v>
      </c>
      <c r="C24" t="s">
        <v>310</v>
      </c>
      <c r="D24" s="2">
        <v>0.1358449074074074</v>
      </c>
      <c r="E24" s="2">
        <v>6.5277777777777782E-2</v>
      </c>
      <c r="F24">
        <v>21</v>
      </c>
      <c r="G24">
        <v>34.200000000000003</v>
      </c>
      <c r="H24">
        <f t="shared" si="0"/>
        <v>718.2</v>
      </c>
      <c r="I24">
        <v>36</v>
      </c>
      <c r="J24">
        <f t="shared" si="1"/>
        <v>1231.2</v>
      </c>
      <c r="L24">
        <v>52</v>
      </c>
      <c r="M24" s="16">
        <f t="shared" si="2"/>
        <v>61.538461538461533</v>
      </c>
      <c r="O24" s="16">
        <f t="shared" si="3"/>
        <v>2104.6153846153848</v>
      </c>
    </row>
    <row r="25" spans="1:15" x14ac:dyDescent="0.25">
      <c r="A25">
        <v>22</v>
      </c>
      <c r="B25" t="s">
        <v>311</v>
      </c>
      <c r="C25" t="s">
        <v>39</v>
      </c>
      <c r="D25" s="2">
        <v>0.13673611111111111</v>
      </c>
      <c r="E25" s="2">
        <v>6.7361111111111108E-2</v>
      </c>
      <c r="F25">
        <v>22</v>
      </c>
      <c r="G25">
        <v>34.200000000000003</v>
      </c>
      <c r="H25">
        <f t="shared" si="0"/>
        <v>752.40000000000009</v>
      </c>
      <c r="I25">
        <v>34</v>
      </c>
      <c r="J25">
        <f t="shared" si="1"/>
        <v>1162.8000000000002</v>
      </c>
      <c r="L25">
        <v>52</v>
      </c>
      <c r="M25" s="16">
        <f t="shared" si="2"/>
        <v>59.615384615384613</v>
      </c>
      <c r="O25" s="16">
        <f t="shared" si="3"/>
        <v>2038.846153846154</v>
      </c>
    </row>
    <row r="26" spans="1:15" x14ac:dyDescent="0.25">
      <c r="A26">
        <v>23</v>
      </c>
      <c r="B26" t="s">
        <v>312</v>
      </c>
      <c r="C26" t="s">
        <v>9</v>
      </c>
      <c r="D26" s="2">
        <v>0.13686342592592593</v>
      </c>
      <c r="E26" s="2">
        <v>6.6666666666666666E-2</v>
      </c>
      <c r="F26">
        <v>23</v>
      </c>
      <c r="G26">
        <v>34.200000000000003</v>
      </c>
      <c r="H26">
        <f t="shared" si="0"/>
        <v>786.6</v>
      </c>
      <c r="I26">
        <v>32</v>
      </c>
      <c r="J26">
        <f t="shared" si="1"/>
        <v>1094.4000000000001</v>
      </c>
      <c r="L26">
        <v>52</v>
      </c>
      <c r="M26" s="16">
        <f t="shared" si="2"/>
        <v>57.692307692307693</v>
      </c>
      <c r="O26" s="16">
        <f t="shared" si="3"/>
        <v>1973.0769230769233</v>
      </c>
    </row>
    <row r="27" spans="1:15" x14ac:dyDescent="0.25">
      <c r="A27">
        <v>24</v>
      </c>
      <c r="B27" t="s">
        <v>313</v>
      </c>
      <c r="C27" t="s">
        <v>91</v>
      </c>
      <c r="D27" s="2">
        <v>0.13778935185185184</v>
      </c>
      <c r="E27" s="2">
        <v>6.6666666666666666E-2</v>
      </c>
      <c r="F27">
        <v>24</v>
      </c>
      <c r="G27">
        <v>34.200000000000003</v>
      </c>
      <c r="H27">
        <f t="shared" si="0"/>
        <v>820.80000000000007</v>
      </c>
      <c r="I27">
        <v>30</v>
      </c>
      <c r="J27">
        <f t="shared" si="1"/>
        <v>1026</v>
      </c>
      <c r="L27">
        <v>52</v>
      </c>
      <c r="M27" s="16">
        <f t="shared" si="2"/>
        <v>55.769230769230774</v>
      </c>
      <c r="O27" s="16">
        <f t="shared" si="3"/>
        <v>1907.3076923076926</v>
      </c>
    </row>
    <row r="28" spans="1:15" x14ac:dyDescent="0.25">
      <c r="A28">
        <v>25</v>
      </c>
      <c r="B28" t="s">
        <v>115</v>
      </c>
      <c r="C28" t="s">
        <v>18</v>
      </c>
      <c r="D28" s="2">
        <v>0.13810185185185184</v>
      </c>
      <c r="E28" s="2">
        <v>8.0555555555555561E-2</v>
      </c>
      <c r="F28">
        <v>25</v>
      </c>
      <c r="G28">
        <v>34.200000000000003</v>
      </c>
      <c r="H28">
        <f t="shared" si="0"/>
        <v>855.00000000000011</v>
      </c>
      <c r="I28">
        <v>28</v>
      </c>
      <c r="J28">
        <f t="shared" si="1"/>
        <v>957.60000000000014</v>
      </c>
      <c r="L28">
        <v>52</v>
      </c>
      <c r="M28" s="16">
        <f t="shared" si="2"/>
        <v>53.846153846153847</v>
      </c>
      <c r="O28" s="16">
        <f t="shared" si="3"/>
        <v>1841.5384615384617</v>
      </c>
    </row>
    <row r="29" spans="1:15" x14ac:dyDescent="0.25">
      <c r="A29">
        <v>26</v>
      </c>
      <c r="B29" t="s">
        <v>95</v>
      </c>
      <c r="C29" t="s">
        <v>96</v>
      </c>
      <c r="D29" s="2">
        <v>0.13971064814814815</v>
      </c>
      <c r="E29" s="2">
        <v>6.7361111111111108E-2</v>
      </c>
      <c r="F29">
        <v>26</v>
      </c>
      <c r="G29">
        <v>34.200000000000003</v>
      </c>
      <c r="H29">
        <f t="shared" si="0"/>
        <v>889.2</v>
      </c>
      <c r="I29">
        <v>26</v>
      </c>
      <c r="J29">
        <f t="shared" si="1"/>
        <v>889.2</v>
      </c>
      <c r="L29">
        <v>52</v>
      </c>
      <c r="M29" s="16">
        <f t="shared" si="2"/>
        <v>51.92307692307692</v>
      </c>
      <c r="O29" s="16">
        <f t="shared" si="3"/>
        <v>1775.7692307692307</v>
      </c>
    </row>
    <row r="30" spans="1:15" x14ac:dyDescent="0.25">
      <c r="A30">
        <v>27</v>
      </c>
      <c r="B30" t="s">
        <v>314</v>
      </c>
      <c r="C30" t="s">
        <v>1</v>
      </c>
      <c r="D30" s="2">
        <v>0.13989583333333333</v>
      </c>
      <c r="E30" s="2">
        <v>6.7361111111111108E-2</v>
      </c>
      <c r="F30">
        <v>27</v>
      </c>
      <c r="G30">
        <v>34.200000000000003</v>
      </c>
      <c r="H30">
        <f t="shared" si="0"/>
        <v>923.40000000000009</v>
      </c>
      <c r="I30">
        <v>24</v>
      </c>
      <c r="J30">
        <f t="shared" si="1"/>
        <v>820.80000000000007</v>
      </c>
      <c r="L30">
        <v>52</v>
      </c>
      <c r="M30" s="16">
        <f t="shared" si="2"/>
        <v>50</v>
      </c>
      <c r="O30" s="16">
        <f t="shared" si="3"/>
        <v>1710.0000000000002</v>
      </c>
    </row>
    <row r="31" spans="1:15" x14ac:dyDescent="0.25">
      <c r="A31">
        <v>28</v>
      </c>
      <c r="B31" t="s">
        <v>111</v>
      </c>
      <c r="C31" t="s">
        <v>112</v>
      </c>
      <c r="D31" s="2">
        <v>0.14055555555555554</v>
      </c>
      <c r="E31" s="2">
        <v>7.0833333333333331E-2</v>
      </c>
      <c r="F31">
        <v>28</v>
      </c>
      <c r="G31">
        <v>34.200000000000003</v>
      </c>
      <c r="H31">
        <f t="shared" si="0"/>
        <v>957.60000000000014</v>
      </c>
      <c r="I31">
        <v>22</v>
      </c>
      <c r="J31">
        <f t="shared" si="1"/>
        <v>752.40000000000009</v>
      </c>
      <c r="L31">
        <v>52</v>
      </c>
      <c r="M31" s="16">
        <f t="shared" si="2"/>
        <v>48.076923076923073</v>
      </c>
      <c r="O31" s="16">
        <f t="shared" si="3"/>
        <v>1644.2307692307693</v>
      </c>
    </row>
    <row r="32" spans="1:15" x14ac:dyDescent="0.25">
      <c r="A32">
        <v>29</v>
      </c>
      <c r="B32" t="s">
        <v>315</v>
      </c>
      <c r="C32" t="s">
        <v>64</v>
      </c>
      <c r="D32" s="2">
        <v>0.14101851851851852</v>
      </c>
      <c r="E32" s="2">
        <v>6.5277777777777782E-2</v>
      </c>
      <c r="F32">
        <v>29</v>
      </c>
      <c r="G32">
        <v>34.200000000000003</v>
      </c>
      <c r="H32">
        <f t="shared" si="0"/>
        <v>991.80000000000007</v>
      </c>
      <c r="I32">
        <v>20</v>
      </c>
      <c r="J32">
        <f t="shared" si="1"/>
        <v>684</v>
      </c>
      <c r="L32">
        <v>52</v>
      </c>
      <c r="M32" s="16">
        <f t="shared" si="2"/>
        <v>46.153846153846153</v>
      </c>
      <c r="O32" s="16">
        <f t="shared" si="3"/>
        <v>1578.4615384615386</v>
      </c>
    </row>
    <row r="33" spans="1:15" x14ac:dyDescent="0.25">
      <c r="A33">
        <v>30</v>
      </c>
      <c r="B33" t="s">
        <v>92</v>
      </c>
      <c r="C33" t="s">
        <v>4</v>
      </c>
      <c r="D33" s="2">
        <v>0.14221064814814816</v>
      </c>
      <c r="E33" s="2">
        <v>7.013888888888889E-2</v>
      </c>
      <c r="F33">
        <v>30</v>
      </c>
      <c r="G33">
        <v>34.200000000000003</v>
      </c>
      <c r="H33">
        <f t="shared" si="0"/>
        <v>1026</v>
      </c>
      <c r="I33">
        <v>18</v>
      </c>
      <c r="J33">
        <f t="shared" si="1"/>
        <v>615.6</v>
      </c>
      <c r="L33">
        <v>52</v>
      </c>
      <c r="M33" s="16">
        <f t="shared" si="2"/>
        <v>44.230769230769226</v>
      </c>
      <c r="O33" s="16">
        <f t="shared" si="3"/>
        <v>1512.6923076923076</v>
      </c>
    </row>
    <row r="34" spans="1:15" x14ac:dyDescent="0.25">
      <c r="A34">
        <v>31</v>
      </c>
      <c r="B34" t="s">
        <v>316</v>
      </c>
      <c r="C34" t="s">
        <v>317</v>
      </c>
      <c r="D34" s="2">
        <v>0.14265046296296297</v>
      </c>
      <c r="E34" s="2">
        <v>6.1111111111111116E-2</v>
      </c>
      <c r="F34">
        <v>31</v>
      </c>
      <c r="G34">
        <v>34.200000000000003</v>
      </c>
      <c r="H34">
        <f t="shared" si="0"/>
        <v>1060.2</v>
      </c>
      <c r="I34">
        <v>16</v>
      </c>
      <c r="J34">
        <f t="shared" si="1"/>
        <v>547.20000000000005</v>
      </c>
      <c r="L34">
        <v>52</v>
      </c>
      <c r="M34" s="16">
        <f t="shared" si="2"/>
        <v>42.307692307692314</v>
      </c>
      <c r="O34" s="16">
        <f t="shared" si="3"/>
        <v>1446.9230769230774</v>
      </c>
    </row>
    <row r="35" spans="1:15" x14ac:dyDescent="0.25">
      <c r="A35">
        <v>32</v>
      </c>
      <c r="B35" t="s">
        <v>318</v>
      </c>
      <c r="C35" t="s">
        <v>51</v>
      </c>
      <c r="D35" s="2">
        <v>0.14388888888888887</v>
      </c>
      <c r="E35" s="2">
        <v>7.2222222222222229E-2</v>
      </c>
      <c r="F35">
        <v>32</v>
      </c>
      <c r="G35">
        <v>34.200000000000003</v>
      </c>
      <c r="H35">
        <f t="shared" si="0"/>
        <v>1094.4000000000001</v>
      </c>
      <c r="I35">
        <v>14</v>
      </c>
      <c r="J35">
        <f t="shared" si="1"/>
        <v>478.80000000000007</v>
      </c>
      <c r="L35">
        <v>52</v>
      </c>
      <c r="M35" s="16">
        <f t="shared" si="2"/>
        <v>40.384615384615387</v>
      </c>
      <c r="O35" s="16">
        <f t="shared" si="3"/>
        <v>1381.1538461538464</v>
      </c>
    </row>
    <row r="36" spans="1:15" x14ac:dyDescent="0.25">
      <c r="A36">
        <v>33</v>
      </c>
      <c r="B36" t="s">
        <v>319</v>
      </c>
      <c r="C36" t="s">
        <v>31</v>
      </c>
      <c r="D36" s="2">
        <v>0.14538194444444444</v>
      </c>
      <c r="E36" s="2">
        <v>6.805555555555555E-2</v>
      </c>
      <c r="F36">
        <v>33</v>
      </c>
      <c r="G36">
        <v>34.200000000000003</v>
      </c>
      <c r="H36">
        <f t="shared" si="0"/>
        <v>1128.6000000000001</v>
      </c>
      <c r="I36">
        <v>12</v>
      </c>
      <c r="J36">
        <f t="shared" si="1"/>
        <v>410.40000000000003</v>
      </c>
      <c r="L36">
        <v>52</v>
      </c>
      <c r="M36" s="16">
        <f t="shared" si="2"/>
        <v>38.46153846153846</v>
      </c>
      <c r="O36" s="16">
        <f t="shared" si="3"/>
        <v>1315.3846153846155</v>
      </c>
    </row>
    <row r="37" spans="1:15" x14ac:dyDescent="0.25">
      <c r="A37">
        <v>34</v>
      </c>
      <c r="B37" t="s">
        <v>320</v>
      </c>
      <c r="C37" t="s">
        <v>321</v>
      </c>
      <c r="D37" s="2">
        <v>0.14759259259259258</v>
      </c>
      <c r="E37" s="2">
        <v>6.9444444444444434E-2</v>
      </c>
      <c r="F37">
        <v>34</v>
      </c>
      <c r="G37">
        <v>34.200000000000003</v>
      </c>
      <c r="H37">
        <f t="shared" si="0"/>
        <v>1162.8000000000002</v>
      </c>
      <c r="I37">
        <v>10</v>
      </c>
      <c r="J37">
        <f t="shared" si="1"/>
        <v>342</v>
      </c>
      <c r="L37">
        <v>52</v>
      </c>
      <c r="M37" s="16">
        <f t="shared" si="2"/>
        <v>36.53846153846154</v>
      </c>
      <c r="O37" s="16">
        <f t="shared" si="3"/>
        <v>1249.6153846153848</v>
      </c>
    </row>
    <row r="38" spans="1:15" x14ac:dyDescent="0.25">
      <c r="A38">
        <v>35</v>
      </c>
      <c r="B38" t="s">
        <v>322</v>
      </c>
      <c r="C38" t="s">
        <v>47</v>
      </c>
      <c r="D38" s="2">
        <v>0.14858796296296298</v>
      </c>
      <c r="E38" s="2">
        <v>6.8749999999999992E-2</v>
      </c>
      <c r="F38">
        <v>35</v>
      </c>
      <c r="G38">
        <v>34.200000000000003</v>
      </c>
      <c r="H38">
        <f t="shared" si="0"/>
        <v>1197</v>
      </c>
      <c r="I38">
        <v>8</v>
      </c>
      <c r="J38">
        <f t="shared" si="1"/>
        <v>273.60000000000002</v>
      </c>
      <c r="L38">
        <v>52</v>
      </c>
      <c r="M38" s="16">
        <f t="shared" si="2"/>
        <v>34.615384615384613</v>
      </c>
      <c r="O38" s="16">
        <f t="shared" si="3"/>
        <v>1183.8461538461538</v>
      </c>
    </row>
    <row r="39" spans="1:15" x14ac:dyDescent="0.25">
      <c r="A39">
        <v>36</v>
      </c>
      <c r="B39" t="s">
        <v>104</v>
      </c>
      <c r="C39" t="s">
        <v>47</v>
      </c>
      <c r="D39" s="2">
        <v>0.14916666666666667</v>
      </c>
      <c r="E39" s="2">
        <v>7.1527777777777787E-2</v>
      </c>
      <c r="F39">
        <v>36</v>
      </c>
      <c r="G39">
        <v>34.200000000000003</v>
      </c>
      <c r="H39">
        <f t="shared" si="0"/>
        <v>1231.2</v>
      </c>
      <c r="I39">
        <v>6</v>
      </c>
      <c r="J39">
        <f t="shared" si="1"/>
        <v>205.20000000000002</v>
      </c>
      <c r="L39">
        <v>52</v>
      </c>
      <c r="M39" s="16">
        <f t="shared" si="2"/>
        <v>32.692307692307693</v>
      </c>
      <c r="O39" s="16">
        <f t="shared" si="3"/>
        <v>1118.0769230769231</v>
      </c>
    </row>
    <row r="40" spans="1:15" x14ac:dyDescent="0.25">
      <c r="A40">
        <v>37</v>
      </c>
      <c r="B40" t="s">
        <v>118</v>
      </c>
      <c r="C40" t="s">
        <v>47</v>
      </c>
      <c r="D40" s="2">
        <v>0.15072916666666666</v>
      </c>
      <c r="E40" s="2">
        <v>7.7083333333333337E-2</v>
      </c>
      <c r="F40">
        <v>37</v>
      </c>
      <c r="G40">
        <v>34.200000000000003</v>
      </c>
      <c r="H40">
        <f t="shared" si="0"/>
        <v>1265.4000000000001</v>
      </c>
      <c r="I40">
        <v>4</v>
      </c>
      <c r="J40">
        <f t="shared" si="1"/>
        <v>136.80000000000001</v>
      </c>
      <c r="L40">
        <v>52</v>
      </c>
      <c r="M40" s="16">
        <f t="shared" si="2"/>
        <v>30.769230769230774</v>
      </c>
      <c r="O40" s="16">
        <f t="shared" si="3"/>
        <v>1052.3076923076926</v>
      </c>
    </row>
    <row r="41" spans="1:15" x14ac:dyDescent="0.25">
      <c r="A41">
        <v>38</v>
      </c>
      <c r="B41" t="s">
        <v>323</v>
      </c>
      <c r="C41" t="s">
        <v>324</v>
      </c>
      <c r="D41" s="2">
        <v>0.15109953703703705</v>
      </c>
      <c r="E41" s="2">
        <v>6.805555555555555E-2</v>
      </c>
      <c r="F41">
        <v>38</v>
      </c>
      <c r="G41">
        <v>34.200000000000003</v>
      </c>
      <c r="H41">
        <f t="shared" si="0"/>
        <v>1299.6000000000001</v>
      </c>
      <c r="I41">
        <v>2</v>
      </c>
      <c r="J41">
        <f t="shared" si="1"/>
        <v>68.400000000000006</v>
      </c>
      <c r="L41">
        <v>52</v>
      </c>
      <c r="M41" s="16">
        <f t="shared" si="2"/>
        <v>28.84615384615384</v>
      </c>
      <c r="O41" s="16">
        <f t="shared" si="3"/>
        <v>986.53846153846143</v>
      </c>
    </row>
    <row r="42" spans="1:15" x14ac:dyDescent="0.25">
      <c r="A42">
        <v>39</v>
      </c>
      <c r="B42" t="s">
        <v>325</v>
      </c>
      <c r="C42" t="s">
        <v>51</v>
      </c>
      <c r="D42" s="2">
        <v>0.15266203703703704</v>
      </c>
      <c r="E42" s="2">
        <v>6.805555555555555E-2</v>
      </c>
      <c r="F42">
        <v>39</v>
      </c>
      <c r="G42">
        <v>34.200000000000003</v>
      </c>
      <c r="H42">
        <f t="shared" si="0"/>
        <v>1333.8000000000002</v>
      </c>
      <c r="I42">
        <v>0</v>
      </c>
      <c r="J42">
        <v>34.200000000000003</v>
      </c>
      <c r="L42">
        <v>52</v>
      </c>
      <c r="M42" s="16">
        <f t="shared" si="2"/>
        <v>26.923076923076934</v>
      </c>
      <c r="O42" s="16">
        <f t="shared" si="3"/>
        <v>920.76923076923117</v>
      </c>
    </row>
    <row r="43" spans="1:15" x14ac:dyDescent="0.25">
      <c r="A43">
        <v>40</v>
      </c>
      <c r="B43" t="s">
        <v>53</v>
      </c>
      <c r="C43" t="s">
        <v>142</v>
      </c>
      <c r="D43" s="2">
        <v>0.1552199074074074</v>
      </c>
      <c r="E43" s="2">
        <v>7.0833333333333331E-2</v>
      </c>
      <c r="F43">
        <v>40</v>
      </c>
      <c r="G43">
        <v>34.200000000000003</v>
      </c>
      <c r="H43">
        <f t="shared" si="0"/>
        <v>1368</v>
      </c>
      <c r="L43">
        <v>52</v>
      </c>
      <c r="M43" s="16">
        <f t="shared" si="2"/>
        <v>25</v>
      </c>
      <c r="O43" s="16">
        <f t="shared" si="3"/>
        <v>855.00000000000011</v>
      </c>
    </row>
    <row r="44" spans="1:15" x14ac:dyDescent="0.25">
      <c r="A44">
        <v>41</v>
      </c>
      <c r="B44" t="s">
        <v>326</v>
      </c>
      <c r="C44" t="s">
        <v>51</v>
      </c>
      <c r="D44" s="2">
        <v>0.15783564814814813</v>
      </c>
      <c r="E44" s="2">
        <v>7.3611111111111113E-2</v>
      </c>
      <c r="F44">
        <v>41</v>
      </c>
      <c r="G44">
        <v>34.200000000000003</v>
      </c>
      <c r="H44">
        <f t="shared" si="0"/>
        <v>1402.2</v>
      </c>
      <c r="L44">
        <v>52</v>
      </c>
      <c r="M44" s="16">
        <f t="shared" si="2"/>
        <v>23.076923076923066</v>
      </c>
      <c r="O44" s="16">
        <f t="shared" si="3"/>
        <v>789.23076923076894</v>
      </c>
    </row>
    <row r="45" spans="1:15" x14ac:dyDescent="0.25">
      <c r="A45">
        <v>42</v>
      </c>
      <c r="B45" t="s">
        <v>114</v>
      </c>
      <c r="C45" t="s">
        <v>69</v>
      </c>
      <c r="D45" s="2">
        <v>0.16048611111111111</v>
      </c>
      <c r="E45" s="2">
        <v>8.1250000000000003E-2</v>
      </c>
      <c r="F45">
        <v>42</v>
      </c>
      <c r="G45">
        <v>34.200000000000003</v>
      </c>
      <c r="H45">
        <f t="shared" si="0"/>
        <v>1436.4</v>
      </c>
      <c r="L45">
        <v>52</v>
      </c>
      <c r="M45" s="16">
        <f t="shared" si="2"/>
        <v>21.15384615384616</v>
      </c>
      <c r="O45" s="16">
        <f t="shared" si="3"/>
        <v>723.46153846153879</v>
      </c>
    </row>
    <row r="46" spans="1:15" x14ac:dyDescent="0.25">
      <c r="A46">
        <v>43</v>
      </c>
      <c r="B46" t="s">
        <v>327</v>
      </c>
      <c r="C46" t="s">
        <v>69</v>
      </c>
      <c r="D46" s="2">
        <v>0.16121527777777778</v>
      </c>
      <c r="E46" s="2">
        <v>7.3611111111111113E-2</v>
      </c>
      <c r="F46">
        <v>43</v>
      </c>
      <c r="G46">
        <v>34.200000000000003</v>
      </c>
      <c r="H46">
        <f t="shared" si="0"/>
        <v>1470.6000000000001</v>
      </c>
      <c r="L46">
        <v>52</v>
      </c>
      <c r="M46" s="16">
        <f t="shared" si="2"/>
        <v>19.230769230769226</v>
      </c>
      <c r="O46" s="16">
        <f t="shared" si="3"/>
        <v>657.69230769230762</v>
      </c>
    </row>
    <row r="47" spans="1:15" x14ac:dyDescent="0.25">
      <c r="A47">
        <v>44</v>
      </c>
      <c r="B47" t="s">
        <v>328</v>
      </c>
      <c r="C47" t="s">
        <v>329</v>
      </c>
      <c r="D47" s="2">
        <v>0.16219907407407408</v>
      </c>
      <c r="E47" s="2">
        <v>6.805555555555555E-2</v>
      </c>
      <c r="F47">
        <v>44</v>
      </c>
      <c r="G47">
        <v>34.200000000000003</v>
      </c>
      <c r="H47">
        <f t="shared" si="0"/>
        <v>1504.8000000000002</v>
      </c>
      <c r="L47">
        <v>52</v>
      </c>
      <c r="M47" s="16">
        <f t="shared" si="2"/>
        <v>17.307692307692307</v>
      </c>
      <c r="O47" s="16">
        <f t="shared" si="3"/>
        <v>591.92307692307691</v>
      </c>
    </row>
    <row r="48" spans="1:15" x14ac:dyDescent="0.25">
      <c r="A48">
        <v>45</v>
      </c>
      <c r="B48" t="s">
        <v>127</v>
      </c>
      <c r="C48" t="s">
        <v>51</v>
      </c>
      <c r="D48" s="2">
        <v>0.16395833333333334</v>
      </c>
      <c r="E48" s="2">
        <v>7.6388888888888895E-2</v>
      </c>
      <c r="F48">
        <v>45</v>
      </c>
      <c r="G48">
        <v>34.200000000000003</v>
      </c>
      <c r="H48">
        <f t="shared" si="0"/>
        <v>1539.0000000000002</v>
      </c>
      <c r="L48">
        <v>52</v>
      </c>
      <c r="M48" s="16">
        <f t="shared" si="2"/>
        <v>15.384615384615387</v>
      </c>
      <c r="O48" s="16">
        <f t="shared" si="3"/>
        <v>526.1538461538463</v>
      </c>
    </row>
    <row r="49" spans="1:15" x14ac:dyDescent="0.25">
      <c r="A49">
        <v>46</v>
      </c>
      <c r="B49" t="s">
        <v>330</v>
      </c>
      <c r="C49" t="s">
        <v>9</v>
      </c>
      <c r="D49" s="2">
        <v>0.17341435185185183</v>
      </c>
      <c r="E49" s="2">
        <v>7.6388888888888895E-2</v>
      </c>
      <c r="F49">
        <v>46</v>
      </c>
      <c r="G49">
        <v>34.200000000000003</v>
      </c>
      <c r="H49">
        <f t="shared" si="0"/>
        <v>1573.2</v>
      </c>
      <c r="L49">
        <v>52</v>
      </c>
      <c r="M49" s="16">
        <f t="shared" si="2"/>
        <v>13.461538461538453</v>
      </c>
      <c r="O49" s="16">
        <f t="shared" si="3"/>
        <v>460.38461538461513</v>
      </c>
    </row>
    <row r="50" spans="1:15" x14ac:dyDescent="0.25">
      <c r="A50">
        <v>47</v>
      </c>
      <c r="B50" t="s">
        <v>331</v>
      </c>
      <c r="C50" t="s">
        <v>332</v>
      </c>
      <c r="D50" s="2">
        <v>0.18038194444444444</v>
      </c>
      <c r="E50" s="2">
        <v>8.819444444444445E-2</v>
      </c>
      <c r="F50">
        <v>47</v>
      </c>
      <c r="G50">
        <v>34.200000000000003</v>
      </c>
      <c r="H50">
        <f t="shared" si="0"/>
        <v>1607.4</v>
      </c>
      <c r="L50">
        <v>52</v>
      </c>
      <c r="M50" s="16">
        <f t="shared" si="2"/>
        <v>11.538461538461547</v>
      </c>
      <c r="O50" s="16">
        <f t="shared" si="3"/>
        <v>394.61538461538493</v>
      </c>
    </row>
    <row r="51" spans="1:15" x14ac:dyDescent="0.25">
      <c r="A51">
        <v>48</v>
      </c>
      <c r="B51" t="s">
        <v>118</v>
      </c>
      <c r="C51" t="s">
        <v>333</v>
      </c>
      <c r="D51" s="2">
        <v>0.18865740740740741</v>
      </c>
      <c r="E51" s="2">
        <v>8.4027777777777771E-2</v>
      </c>
      <c r="F51">
        <v>48</v>
      </c>
      <c r="G51">
        <v>34.200000000000003</v>
      </c>
      <c r="H51">
        <f t="shared" si="0"/>
        <v>1641.6000000000001</v>
      </c>
      <c r="L51">
        <v>52</v>
      </c>
      <c r="M51" s="16">
        <f t="shared" si="2"/>
        <v>9.6153846153846132</v>
      </c>
      <c r="O51" s="16">
        <f t="shared" si="3"/>
        <v>328.84615384615381</v>
      </c>
    </row>
    <row r="52" spans="1:15" x14ac:dyDescent="0.25">
      <c r="A52">
        <v>49</v>
      </c>
      <c r="B52" t="s">
        <v>334</v>
      </c>
      <c r="C52" t="s">
        <v>308</v>
      </c>
      <c r="D52" s="2">
        <v>0.19195601851851851</v>
      </c>
      <c r="E52" s="2">
        <v>9.0277777777777776E-2</v>
      </c>
      <c r="F52">
        <v>49</v>
      </c>
      <c r="G52">
        <v>34.200000000000003</v>
      </c>
      <c r="H52">
        <f t="shared" si="0"/>
        <v>1675.8000000000002</v>
      </c>
      <c r="L52">
        <v>52</v>
      </c>
      <c r="M52" s="16">
        <f t="shared" si="2"/>
        <v>7.6923076923076934</v>
      </c>
      <c r="O52" s="16">
        <f t="shared" si="3"/>
        <v>263.07692307692315</v>
      </c>
    </row>
    <row r="53" spans="1:15" x14ac:dyDescent="0.25">
      <c r="A53">
        <v>50</v>
      </c>
      <c r="B53" t="s">
        <v>335</v>
      </c>
      <c r="C53" t="s">
        <v>9</v>
      </c>
      <c r="D53" s="2">
        <v>0.19274305555555557</v>
      </c>
      <c r="E53" s="2">
        <v>8.6111111111111124E-2</v>
      </c>
      <c r="F53">
        <v>50</v>
      </c>
      <c r="G53">
        <v>34.200000000000003</v>
      </c>
      <c r="H53">
        <f t="shared" si="0"/>
        <v>1710.0000000000002</v>
      </c>
      <c r="L53">
        <v>52</v>
      </c>
      <c r="M53" s="16">
        <f t="shared" si="2"/>
        <v>5.7692307692307736</v>
      </c>
      <c r="O53" s="16">
        <f t="shared" si="3"/>
        <v>197.30769230769246</v>
      </c>
    </row>
    <row r="54" spans="1:15" x14ac:dyDescent="0.25">
      <c r="A54">
        <v>51</v>
      </c>
      <c r="B54" t="s">
        <v>336</v>
      </c>
      <c r="C54" t="s">
        <v>51</v>
      </c>
      <c r="D54" s="2">
        <v>0.19690972222222222</v>
      </c>
      <c r="E54" s="2">
        <v>9.0972222222222218E-2</v>
      </c>
      <c r="F54">
        <v>51</v>
      </c>
      <c r="G54">
        <v>34.200000000000003</v>
      </c>
      <c r="H54">
        <f t="shared" si="0"/>
        <v>1744.2</v>
      </c>
      <c r="L54">
        <v>52</v>
      </c>
      <c r="M54" s="16">
        <f t="shared" si="2"/>
        <v>3.8461538461538396</v>
      </c>
      <c r="O54" s="16">
        <f t="shared" si="3"/>
        <v>131.53846153846132</v>
      </c>
    </row>
    <row r="55" spans="1:15" x14ac:dyDescent="0.25">
      <c r="A55">
        <v>52</v>
      </c>
      <c r="B55" t="s">
        <v>337</v>
      </c>
      <c r="C55" t="s">
        <v>333</v>
      </c>
      <c r="D55" s="2">
        <v>0.20534722222222224</v>
      </c>
      <c r="E55" s="2">
        <v>9.0277777777777776E-2</v>
      </c>
      <c r="F55">
        <v>52</v>
      </c>
      <c r="G55">
        <v>34.200000000000003</v>
      </c>
      <c r="H55">
        <f t="shared" si="0"/>
        <v>1778.4</v>
      </c>
      <c r="L55">
        <v>52</v>
      </c>
      <c r="M55" s="16">
        <f t="shared" si="2"/>
        <v>1.923076923076934</v>
      </c>
      <c r="O55" s="16">
        <f t="shared" si="3"/>
        <v>65.769230769231143</v>
      </c>
    </row>
    <row r="57" spans="1:15" x14ac:dyDescent="0.25">
      <c r="B57" t="s">
        <v>390</v>
      </c>
      <c r="C57" t="s">
        <v>391</v>
      </c>
      <c r="D57" s="2">
        <v>0.12600694444444444</v>
      </c>
      <c r="E57" s="2">
        <v>6.5277777777777782E-2</v>
      </c>
      <c r="F57">
        <v>1</v>
      </c>
      <c r="G57">
        <v>34.200000000000003</v>
      </c>
      <c r="H57">
        <f>F57*G57</f>
        <v>34.200000000000003</v>
      </c>
      <c r="I57">
        <v>100</v>
      </c>
      <c r="J57">
        <f t="shared" ref="J57:J67" si="4">I57*G57</f>
        <v>3420.0000000000005</v>
      </c>
      <c r="L57">
        <v>11</v>
      </c>
      <c r="M57" s="16">
        <f>100-((F57-1)/L57)*100</f>
        <v>100</v>
      </c>
      <c r="O57" s="16">
        <f>M57*G57</f>
        <v>3420.0000000000005</v>
      </c>
    </row>
    <row r="58" spans="1:15" x14ac:dyDescent="0.25">
      <c r="B58" t="s">
        <v>506</v>
      </c>
      <c r="C58" t="s">
        <v>507</v>
      </c>
      <c r="D58" s="2">
        <v>0.13001157407407407</v>
      </c>
      <c r="E58" s="2">
        <v>6.5972222222222224E-2</v>
      </c>
      <c r="F58">
        <v>2</v>
      </c>
      <c r="G58">
        <v>34.200000000000003</v>
      </c>
      <c r="H58">
        <f t="shared" ref="H58:H67" si="5">F58*G58</f>
        <v>68.400000000000006</v>
      </c>
      <c r="I58">
        <v>88</v>
      </c>
      <c r="J58">
        <f t="shared" si="4"/>
        <v>3009.6000000000004</v>
      </c>
      <c r="L58">
        <v>11</v>
      </c>
      <c r="M58" s="16">
        <f t="shared" ref="M58:M67" si="6">100-((F58-1)/L58)*100</f>
        <v>90.909090909090907</v>
      </c>
      <c r="O58" s="16">
        <f t="shared" ref="O58:O67" si="7">M58*G58</f>
        <v>3109.0909090909095</v>
      </c>
    </row>
    <row r="59" spans="1:15" x14ac:dyDescent="0.25">
      <c r="B59" t="s">
        <v>393</v>
      </c>
      <c r="C59" t="s">
        <v>394</v>
      </c>
      <c r="D59" s="2">
        <v>0.13230324074074074</v>
      </c>
      <c r="E59" s="2">
        <v>7.013888888888889E-2</v>
      </c>
      <c r="F59">
        <v>3</v>
      </c>
      <c r="G59">
        <v>34.200000000000003</v>
      </c>
      <c r="H59">
        <f t="shared" si="5"/>
        <v>102.60000000000001</v>
      </c>
      <c r="I59">
        <v>78</v>
      </c>
      <c r="J59">
        <f t="shared" si="4"/>
        <v>2667.6000000000004</v>
      </c>
      <c r="L59">
        <v>11</v>
      </c>
      <c r="M59" s="16">
        <f t="shared" si="6"/>
        <v>81.818181818181813</v>
      </c>
      <c r="O59" s="16">
        <f t="shared" si="7"/>
        <v>2798.181818181818</v>
      </c>
    </row>
    <row r="60" spans="1:15" x14ac:dyDescent="0.25">
      <c r="B60" t="s">
        <v>508</v>
      </c>
      <c r="C60" t="s">
        <v>421</v>
      </c>
      <c r="D60" s="2">
        <v>0.13999999999999999</v>
      </c>
      <c r="E60" s="2">
        <v>6.8749999999999992E-2</v>
      </c>
      <c r="F60">
        <v>4</v>
      </c>
      <c r="G60">
        <v>34.200000000000003</v>
      </c>
      <c r="H60">
        <f t="shared" si="5"/>
        <v>136.80000000000001</v>
      </c>
      <c r="I60">
        <v>72</v>
      </c>
      <c r="J60">
        <f t="shared" si="4"/>
        <v>2462.4</v>
      </c>
      <c r="L60">
        <v>11</v>
      </c>
      <c r="M60" s="16">
        <f t="shared" si="6"/>
        <v>72.727272727272734</v>
      </c>
      <c r="O60" s="16">
        <f t="shared" si="7"/>
        <v>2487.2727272727275</v>
      </c>
    </row>
    <row r="61" spans="1:15" x14ac:dyDescent="0.25">
      <c r="B61" t="s">
        <v>418</v>
      </c>
      <c r="C61" t="s">
        <v>419</v>
      </c>
      <c r="D61" s="2">
        <v>0.14487268518518517</v>
      </c>
      <c r="E61" s="2">
        <v>7.2916666666666671E-2</v>
      </c>
      <c r="F61">
        <v>5</v>
      </c>
      <c r="G61">
        <v>34.200000000000003</v>
      </c>
      <c r="H61">
        <f t="shared" si="5"/>
        <v>171</v>
      </c>
      <c r="I61">
        <v>68</v>
      </c>
      <c r="J61">
        <f t="shared" si="4"/>
        <v>2325.6000000000004</v>
      </c>
      <c r="L61">
        <v>11</v>
      </c>
      <c r="M61" s="16">
        <f t="shared" si="6"/>
        <v>63.636363636363633</v>
      </c>
      <c r="O61" s="16">
        <f t="shared" si="7"/>
        <v>2176.3636363636365</v>
      </c>
    </row>
    <row r="62" spans="1:15" x14ac:dyDescent="0.25">
      <c r="B62" t="s">
        <v>509</v>
      </c>
      <c r="C62" t="s">
        <v>510</v>
      </c>
      <c r="D62" s="2">
        <v>0.14878472222222222</v>
      </c>
      <c r="E62" s="2">
        <v>7.4305555555555555E-2</v>
      </c>
      <c r="F62">
        <v>6</v>
      </c>
      <c r="G62">
        <v>34.200000000000003</v>
      </c>
      <c r="H62">
        <f t="shared" si="5"/>
        <v>205.20000000000002</v>
      </c>
      <c r="I62">
        <v>66</v>
      </c>
      <c r="J62">
        <f t="shared" si="4"/>
        <v>2257.2000000000003</v>
      </c>
      <c r="L62">
        <v>11</v>
      </c>
      <c r="M62" s="16">
        <f t="shared" si="6"/>
        <v>54.545454545454547</v>
      </c>
      <c r="O62" s="16">
        <f t="shared" si="7"/>
        <v>1865.4545454545457</v>
      </c>
    </row>
    <row r="63" spans="1:15" x14ac:dyDescent="0.25">
      <c r="B63" t="s">
        <v>511</v>
      </c>
      <c r="C63" t="s">
        <v>507</v>
      </c>
      <c r="D63" s="2">
        <v>0.15991898148148148</v>
      </c>
      <c r="E63" s="2">
        <v>7.4305555555555555E-2</v>
      </c>
      <c r="F63">
        <v>7</v>
      </c>
      <c r="G63">
        <v>34.200000000000003</v>
      </c>
      <c r="H63">
        <f t="shared" si="5"/>
        <v>239.40000000000003</v>
      </c>
      <c r="I63">
        <v>64</v>
      </c>
      <c r="J63">
        <f t="shared" si="4"/>
        <v>2188.8000000000002</v>
      </c>
      <c r="L63">
        <v>11</v>
      </c>
      <c r="M63" s="16">
        <f t="shared" si="6"/>
        <v>45.45454545454546</v>
      </c>
      <c r="O63" s="16">
        <f t="shared" si="7"/>
        <v>1554.545454545455</v>
      </c>
    </row>
    <row r="64" spans="1:15" x14ac:dyDescent="0.25">
      <c r="B64" t="s">
        <v>428</v>
      </c>
      <c r="C64" t="s">
        <v>396</v>
      </c>
      <c r="D64" s="2">
        <v>0.17074074074074075</v>
      </c>
      <c r="E64" s="2">
        <v>8.4027777777777771E-2</v>
      </c>
      <c r="F64">
        <v>8</v>
      </c>
      <c r="G64">
        <v>34.200000000000003</v>
      </c>
      <c r="H64">
        <f t="shared" si="5"/>
        <v>273.60000000000002</v>
      </c>
      <c r="I64">
        <v>62</v>
      </c>
      <c r="J64">
        <f t="shared" si="4"/>
        <v>2120.4</v>
      </c>
      <c r="L64">
        <v>11</v>
      </c>
      <c r="M64" s="16">
        <f t="shared" si="6"/>
        <v>36.363636363636367</v>
      </c>
      <c r="O64" s="16">
        <f t="shared" si="7"/>
        <v>1243.6363636363637</v>
      </c>
    </row>
    <row r="65" spans="2:15" x14ac:dyDescent="0.25">
      <c r="B65" t="s">
        <v>512</v>
      </c>
      <c r="C65" t="s">
        <v>513</v>
      </c>
      <c r="D65" s="2">
        <v>0.17445601851851852</v>
      </c>
      <c r="E65" s="2">
        <v>7.5694444444444439E-2</v>
      </c>
      <c r="F65">
        <v>9</v>
      </c>
      <c r="G65">
        <v>34.200000000000003</v>
      </c>
      <c r="H65">
        <f t="shared" si="5"/>
        <v>307.8</v>
      </c>
      <c r="I65">
        <v>60</v>
      </c>
      <c r="J65">
        <f t="shared" si="4"/>
        <v>2052</v>
      </c>
      <c r="L65">
        <v>11</v>
      </c>
      <c r="M65" s="16">
        <f t="shared" si="6"/>
        <v>27.272727272727266</v>
      </c>
      <c r="O65" s="16">
        <f t="shared" si="7"/>
        <v>932.72727272727263</v>
      </c>
    </row>
    <row r="66" spans="2:15" x14ac:dyDescent="0.25">
      <c r="B66" t="s">
        <v>514</v>
      </c>
      <c r="C66" t="s">
        <v>515</v>
      </c>
      <c r="D66" s="2">
        <v>0.22795138888888888</v>
      </c>
      <c r="E66" s="2">
        <v>0.1076388888888889</v>
      </c>
      <c r="F66">
        <v>10</v>
      </c>
      <c r="G66">
        <v>34.200000000000003</v>
      </c>
      <c r="H66">
        <f t="shared" si="5"/>
        <v>342</v>
      </c>
      <c r="I66">
        <v>58</v>
      </c>
      <c r="J66">
        <f t="shared" si="4"/>
        <v>1983.6000000000001</v>
      </c>
      <c r="L66">
        <v>11</v>
      </c>
      <c r="M66" s="16">
        <f t="shared" si="6"/>
        <v>18.181818181818173</v>
      </c>
      <c r="O66" s="16">
        <f t="shared" si="7"/>
        <v>621.81818181818153</v>
      </c>
    </row>
    <row r="67" spans="2:15" x14ac:dyDescent="0.25">
      <c r="B67" t="s">
        <v>516</v>
      </c>
      <c r="C67" t="s">
        <v>444</v>
      </c>
      <c r="D67" s="2">
        <v>0.26250000000000001</v>
      </c>
      <c r="E67" s="2">
        <v>0.12222222222222223</v>
      </c>
      <c r="F67">
        <v>11</v>
      </c>
      <c r="G67">
        <v>34.200000000000003</v>
      </c>
      <c r="H67">
        <f t="shared" si="5"/>
        <v>376.20000000000005</v>
      </c>
      <c r="I67">
        <v>56</v>
      </c>
      <c r="J67">
        <f t="shared" si="4"/>
        <v>1915.2000000000003</v>
      </c>
      <c r="L67">
        <v>11</v>
      </c>
      <c r="M67" s="16">
        <f t="shared" si="6"/>
        <v>9.0909090909090935</v>
      </c>
      <c r="O67" s="16">
        <f t="shared" si="7"/>
        <v>310.90909090909105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62"/>
  <sheetViews>
    <sheetView workbookViewId="0">
      <selection activeCell="G1" sqref="G1:G3"/>
    </sheetView>
  </sheetViews>
  <sheetFormatPr defaultRowHeight="15" x14ac:dyDescent="0.25"/>
  <cols>
    <col min="5" max="5" width="35.7109375" bestFit="1" customWidth="1"/>
    <col min="6" max="6" width="26.5703125" customWidth="1"/>
    <col min="7" max="7" width="11.85546875" bestFit="1" customWidth="1"/>
    <col min="13" max="13" width="9.140625" style="16"/>
    <col min="15" max="15" width="9.140625" style="16"/>
  </cols>
  <sheetData>
    <row r="1" spans="4:15" x14ac:dyDescent="0.25">
      <c r="F1" t="s">
        <v>338</v>
      </c>
      <c r="G1">
        <v>10.5</v>
      </c>
    </row>
    <row r="2" spans="4:15" x14ac:dyDescent="0.25">
      <c r="F2" t="s">
        <v>339</v>
      </c>
      <c r="G2">
        <v>800</v>
      </c>
    </row>
    <row r="3" spans="4:15" x14ac:dyDescent="0.25">
      <c r="F3" t="s">
        <v>340</v>
      </c>
      <c r="G3">
        <f>G1+G2/100</f>
        <v>18.5</v>
      </c>
    </row>
    <row r="4" spans="4:15" x14ac:dyDescent="0.25">
      <c r="D4">
        <v>1</v>
      </c>
      <c r="E4" t="s">
        <v>525</v>
      </c>
      <c r="F4" s="2">
        <v>4.3773148148148144E-2</v>
      </c>
      <c r="G4" t="s">
        <v>25</v>
      </c>
      <c r="H4">
        <v>18.5</v>
      </c>
      <c r="I4">
        <v>100</v>
      </c>
      <c r="J4">
        <f>H4*I4</f>
        <v>1850</v>
      </c>
      <c r="L4">
        <v>15</v>
      </c>
      <c r="M4" s="16">
        <f>100-((D4-1)/L4)*100</f>
        <v>100</v>
      </c>
      <c r="O4" s="16">
        <f>M4*H4</f>
        <v>1850</v>
      </c>
    </row>
    <row r="5" spans="4:15" x14ac:dyDescent="0.25">
      <c r="D5">
        <v>2</v>
      </c>
      <c r="E5" t="s">
        <v>147</v>
      </c>
      <c r="F5" s="2">
        <v>4.7534722222222221E-2</v>
      </c>
      <c r="G5" t="s">
        <v>83</v>
      </c>
      <c r="H5">
        <v>18.5</v>
      </c>
      <c r="I5">
        <v>88</v>
      </c>
      <c r="J5">
        <f t="shared" ref="J5:J18" si="0">H5*I5</f>
        <v>1628</v>
      </c>
      <c r="L5">
        <v>15</v>
      </c>
      <c r="M5" s="16">
        <f t="shared" ref="M5:M18" si="1">100-((D5-1)/L5)*100</f>
        <v>93.333333333333329</v>
      </c>
      <c r="O5" s="16">
        <f t="shared" ref="O5:O18" si="2">M5*H5</f>
        <v>1726.6666666666665</v>
      </c>
    </row>
    <row r="6" spans="4:15" x14ac:dyDescent="0.25">
      <c r="D6">
        <v>3</v>
      </c>
      <c r="E6" t="s">
        <v>526</v>
      </c>
      <c r="F6" s="2">
        <v>4.7928240740740737E-2</v>
      </c>
      <c r="G6" t="s">
        <v>527</v>
      </c>
      <c r="H6">
        <v>18.5</v>
      </c>
      <c r="I6">
        <v>78</v>
      </c>
      <c r="J6">
        <f t="shared" si="0"/>
        <v>1443</v>
      </c>
      <c r="L6">
        <v>15</v>
      </c>
      <c r="M6" s="16">
        <f t="shared" si="1"/>
        <v>86.666666666666671</v>
      </c>
      <c r="O6" s="16">
        <f t="shared" si="2"/>
        <v>1603.3333333333335</v>
      </c>
    </row>
    <row r="7" spans="4:15" x14ac:dyDescent="0.25">
      <c r="D7">
        <v>4</v>
      </c>
      <c r="E7" t="s">
        <v>181</v>
      </c>
      <c r="F7" s="2">
        <v>5.2118055555555563E-2</v>
      </c>
      <c r="H7">
        <v>18.5</v>
      </c>
      <c r="I7">
        <v>72</v>
      </c>
      <c r="J7">
        <f t="shared" si="0"/>
        <v>1332</v>
      </c>
      <c r="L7">
        <v>15</v>
      </c>
      <c r="M7" s="16">
        <f t="shared" si="1"/>
        <v>80</v>
      </c>
      <c r="O7" s="16">
        <f t="shared" si="2"/>
        <v>1480</v>
      </c>
    </row>
    <row r="8" spans="4:15" x14ac:dyDescent="0.25">
      <c r="D8">
        <v>5</v>
      </c>
      <c r="E8" t="s">
        <v>528</v>
      </c>
      <c r="F8" s="2">
        <v>5.2951388888888888E-2</v>
      </c>
      <c r="G8" t="s">
        <v>83</v>
      </c>
      <c r="H8">
        <v>18.5</v>
      </c>
      <c r="I8">
        <v>68</v>
      </c>
      <c r="J8">
        <f t="shared" si="0"/>
        <v>1258</v>
      </c>
      <c r="L8">
        <v>15</v>
      </c>
      <c r="M8" s="16">
        <f t="shared" si="1"/>
        <v>73.333333333333329</v>
      </c>
      <c r="O8" s="16">
        <f t="shared" si="2"/>
        <v>1356.6666666666665</v>
      </c>
    </row>
    <row r="9" spans="4:15" x14ac:dyDescent="0.25">
      <c r="D9">
        <v>6</v>
      </c>
      <c r="E9" t="s">
        <v>187</v>
      </c>
      <c r="F9" s="2">
        <v>5.8113425925925923E-2</v>
      </c>
      <c r="G9" t="s">
        <v>529</v>
      </c>
      <c r="H9">
        <v>18.5</v>
      </c>
      <c r="I9">
        <v>66</v>
      </c>
      <c r="J9">
        <f t="shared" si="0"/>
        <v>1221</v>
      </c>
      <c r="L9">
        <v>15</v>
      </c>
      <c r="M9" s="16">
        <f t="shared" si="1"/>
        <v>66.666666666666671</v>
      </c>
      <c r="O9" s="16">
        <f t="shared" si="2"/>
        <v>1233.3333333333335</v>
      </c>
    </row>
    <row r="10" spans="4:15" x14ac:dyDescent="0.25">
      <c r="D10">
        <v>7</v>
      </c>
      <c r="E10" t="s">
        <v>205</v>
      </c>
      <c r="F10" s="2">
        <v>5.8252314814814819E-2</v>
      </c>
      <c r="G10" t="s">
        <v>83</v>
      </c>
      <c r="H10">
        <v>18.5</v>
      </c>
      <c r="I10">
        <v>64</v>
      </c>
      <c r="J10">
        <f t="shared" si="0"/>
        <v>1184</v>
      </c>
      <c r="L10">
        <v>15</v>
      </c>
      <c r="M10" s="16">
        <f t="shared" si="1"/>
        <v>60</v>
      </c>
      <c r="O10" s="16">
        <f t="shared" si="2"/>
        <v>1110</v>
      </c>
    </row>
    <row r="11" spans="4:15" x14ac:dyDescent="0.25">
      <c r="D11">
        <v>8</v>
      </c>
      <c r="E11" t="s">
        <v>530</v>
      </c>
      <c r="F11" s="2">
        <v>5.8402777777777776E-2</v>
      </c>
      <c r="H11">
        <v>18.5</v>
      </c>
      <c r="I11">
        <v>62</v>
      </c>
      <c r="J11">
        <f t="shared" si="0"/>
        <v>1147</v>
      </c>
      <c r="L11">
        <v>15</v>
      </c>
      <c r="M11" s="16">
        <f t="shared" si="1"/>
        <v>53.333333333333336</v>
      </c>
      <c r="O11" s="16">
        <f t="shared" si="2"/>
        <v>986.66666666666674</v>
      </c>
    </row>
    <row r="12" spans="4:15" x14ac:dyDescent="0.25">
      <c r="D12">
        <v>9</v>
      </c>
      <c r="E12" t="s">
        <v>531</v>
      </c>
      <c r="F12" s="2">
        <v>5.935185185185185E-2</v>
      </c>
      <c r="H12">
        <v>18.5</v>
      </c>
      <c r="I12">
        <v>60</v>
      </c>
      <c r="J12">
        <f t="shared" si="0"/>
        <v>1110</v>
      </c>
      <c r="L12">
        <v>15</v>
      </c>
      <c r="M12" s="16">
        <f t="shared" si="1"/>
        <v>46.666666666666664</v>
      </c>
      <c r="O12" s="16">
        <f t="shared" si="2"/>
        <v>863.33333333333326</v>
      </c>
    </row>
    <row r="13" spans="4:15" x14ac:dyDescent="0.25">
      <c r="D13">
        <v>10</v>
      </c>
      <c r="E13" t="s">
        <v>532</v>
      </c>
      <c r="F13" s="2">
        <v>6.1886574074074073E-2</v>
      </c>
      <c r="H13">
        <v>18.5</v>
      </c>
      <c r="I13">
        <v>58</v>
      </c>
      <c r="J13">
        <f t="shared" si="0"/>
        <v>1073</v>
      </c>
      <c r="L13">
        <v>15</v>
      </c>
      <c r="M13" s="16">
        <f t="shared" si="1"/>
        <v>40</v>
      </c>
      <c r="O13" s="16">
        <f t="shared" si="2"/>
        <v>740</v>
      </c>
    </row>
    <row r="14" spans="4:15" x14ac:dyDescent="0.25">
      <c r="D14">
        <v>11</v>
      </c>
      <c r="E14" t="s">
        <v>533</v>
      </c>
      <c r="F14" s="2">
        <v>6.25E-2</v>
      </c>
      <c r="G14" t="s">
        <v>83</v>
      </c>
      <c r="H14">
        <v>18.5</v>
      </c>
      <c r="I14">
        <v>56</v>
      </c>
      <c r="J14">
        <f t="shared" si="0"/>
        <v>1036</v>
      </c>
      <c r="L14">
        <v>15</v>
      </c>
      <c r="M14" s="16">
        <f t="shared" si="1"/>
        <v>33.333333333333343</v>
      </c>
      <c r="O14" s="16">
        <f t="shared" si="2"/>
        <v>616.66666666666686</v>
      </c>
    </row>
    <row r="15" spans="4:15" x14ac:dyDescent="0.25">
      <c r="D15">
        <v>12</v>
      </c>
      <c r="E15" t="s">
        <v>534</v>
      </c>
      <c r="F15" s="2">
        <v>6.653935185185185E-2</v>
      </c>
      <c r="H15">
        <v>18.5</v>
      </c>
      <c r="I15">
        <v>54</v>
      </c>
      <c r="J15">
        <f t="shared" si="0"/>
        <v>999</v>
      </c>
      <c r="L15">
        <v>15</v>
      </c>
      <c r="M15" s="16">
        <f t="shared" si="1"/>
        <v>26.666666666666671</v>
      </c>
      <c r="O15" s="16">
        <f t="shared" si="2"/>
        <v>493.33333333333343</v>
      </c>
    </row>
    <row r="16" spans="4:15" x14ac:dyDescent="0.25">
      <c r="D16">
        <v>13</v>
      </c>
      <c r="E16" t="s">
        <v>535</v>
      </c>
      <c r="F16" s="2">
        <v>6.851851851851852E-2</v>
      </c>
      <c r="H16">
        <v>18.5</v>
      </c>
      <c r="I16">
        <v>52</v>
      </c>
      <c r="J16">
        <f t="shared" si="0"/>
        <v>962</v>
      </c>
      <c r="L16">
        <v>15</v>
      </c>
      <c r="M16" s="16">
        <f t="shared" si="1"/>
        <v>20</v>
      </c>
      <c r="O16" s="16">
        <f t="shared" si="2"/>
        <v>370</v>
      </c>
    </row>
    <row r="17" spans="4:15" x14ac:dyDescent="0.25">
      <c r="D17">
        <v>14</v>
      </c>
      <c r="E17" t="s">
        <v>240</v>
      </c>
      <c r="F17" s="2">
        <v>7.1921296296296303E-2</v>
      </c>
      <c r="G17" t="s">
        <v>83</v>
      </c>
      <c r="H17">
        <v>18.5</v>
      </c>
      <c r="I17">
        <v>50</v>
      </c>
      <c r="J17">
        <f t="shared" si="0"/>
        <v>925</v>
      </c>
      <c r="L17">
        <v>15</v>
      </c>
      <c r="M17" s="16">
        <f t="shared" si="1"/>
        <v>13.333333333333329</v>
      </c>
      <c r="O17" s="16">
        <f t="shared" si="2"/>
        <v>246.66666666666657</v>
      </c>
    </row>
    <row r="18" spans="4:15" x14ac:dyDescent="0.25">
      <c r="D18">
        <v>15</v>
      </c>
      <c r="E18" t="s">
        <v>536</v>
      </c>
      <c r="F18" s="2">
        <v>8.1655092592592585E-2</v>
      </c>
      <c r="H18">
        <v>18.5</v>
      </c>
      <c r="I18">
        <v>48</v>
      </c>
      <c r="J18">
        <f t="shared" si="0"/>
        <v>888</v>
      </c>
      <c r="L18">
        <v>15</v>
      </c>
      <c r="M18" s="16">
        <f t="shared" si="1"/>
        <v>6.6666666666666714</v>
      </c>
      <c r="O18" s="16">
        <f t="shared" si="2"/>
        <v>123.33333333333343</v>
      </c>
    </row>
    <row r="20" spans="4:15" x14ac:dyDescent="0.25">
      <c r="D20">
        <v>1</v>
      </c>
      <c r="E20" t="s">
        <v>504</v>
      </c>
      <c r="F20" s="2">
        <v>6.0960648148148146E-2</v>
      </c>
      <c r="G20" t="s">
        <v>83</v>
      </c>
      <c r="H20">
        <v>18.5</v>
      </c>
      <c r="I20">
        <v>100</v>
      </c>
      <c r="J20">
        <f>H20*I20</f>
        <v>1850</v>
      </c>
      <c r="L20">
        <v>6</v>
      </c>
      <c r="M20" s="16">
        <f>100-((D20-1)/L20)*100</f>
        <v>100</v>
      </c>
      <c r="O20" s="16">
        <f>M20*H20</f>
        <v>1850</v>
      </c>
    </row>
    <row r="21" spans="4:15" x14ac:dyDescent="0.25">
      <c r="D21">
        <v>2</v>
      </c>
      <c r="E21" t="s">
        <v>537</v>
      </c>
      <c r="F21" s="2">
        <v>6.3009259259259265E-2</v>
      </c>
      <c r="G21" t="s">
        <v>25</v>
      </c>
      <c r="H21">
        <v>18.5</v>
      </c>
      <c r="I21">
        <v>88</v>
      </c>
      <c r="J21">
        <f t="shared" ref="J21:J25" si="3">H21*I21</f>
        <v>1628</v>
      </c>
      <c r="L21">
        <v>6</v>
      </c>
      <c r="M21" s="16">
        <f t="shared" ref="M21:M25" si="4">100-((D21-1)/L21)*100</f>
        <v>83.333333333333343</v>
      </c>
      <c r="O21" s="16">
        <f t="shared" ref="O21:O25" si="5">M21*H21</f>
        <v>1541.6666666666667</v>
      </c>
    </row>
    <row r="22" spans="4:15" x14ac:dyDescent="0.25">
      <c r="D22">
        <v>3</v>
      </c>
      <c r="E22" t="s">
        <v>479</v>
      </c>
      <c r="F22" s="2">
        <v>6.3726851851851854E-2</v>
      </c>
      <c r="G22" t="s">
        <v>83</v>
      </c>
      <c r="H22">
        <v>18.5</v>
      </c>
      <c r="I22">
        <v>78</v>
      </c>
      <c r="J22">
        <f t="shared" si="3"/>
        <v>1443</v>
      </c>
      <c r="L22">
        <v>6</v>
      </c>
      <c r="M22" s="16">
        <f t="shared" si="4"/>
        <v>66.666666666666671</v>
      </c>
      <c r="O22" s="16">
        <f t="shared" si="5"/>
        <v>1233.3333333333335</v>
      </c>
    </row>
    <row r="23" spans="4:15" x14ac:dyDescent="0.25">
      <c r="D23">
        <v>4</v>
      </c>
      <c r="E23" t="s">
        <v>538</v>
      </c>
      <c r="F23" s="2">
        <v>6.8993055555555557E-2</v>
      </c>
      <c r="G23" t="s">
        <v>541</v>
      </c>
      <c r="H23">
        <v>18.5</v>
      </c>
      <c r="I23">
        <v>72</v>
      </c>
      <c r="J23">
        <f t="shared" si="3"/>
        <v>1332</v>
      </c>
      <c r="L23">
        <v>6</v>
      </c>
      <c r="M23" s="16">
        <f t="shared" si="4"/>
        <v>50</v>
      </c>
      <c r="O23" s="16">
        <f t="shared" si="5"/>
        <v>925</v>
      </c>
    </row>
    <row r="24" spans="4:15" x14ac:dyDescent="0.25">
      <c r="D24">
        <v>5</v>
      </c>
      <c r="E24" t="s">
        <v>539</v>
      </c>
      <c r="F24" s="2">
        <v>0.10711805555555555</v>
      </c>
      <c r="G24" t="s">
        <v>542</v>
      </c>
      <c r="H24">
        <v>18.5</v>
      </c>
      <c r="I24">
        <v>68</v>
      </c>
      <c r="J24">
        <f t="shared" si="3"/>
        <v>1258</v>
      </c>
      <c r="L24">
        <v>6</v>
      </c>
      <c r="M24" s="16">
        <f t="shared" si="4"/>
        <v>33.333333333333343</v>
      </c>
      <c r="O24" s="16">
        <f t="shared" si="5"/>
        <v>616.66666666666686</v>
      </c>
    </row>
    <row r="25" spans="4:15" x14ac:dyDescent="0.25">
      <c r="D25">
        <v>6</v>
      </c>
      <c r="E25" t="s">
        <v>540</v>
      </c>
      <c r="F25" s="2">
        <v>0.1152199074074074</v>
      </c>
      <c r="H25">
        <v>18.5</v>
      </c>
      <c r="I25">
        <v>66</v>
      </c>
      <c r="J25">
        <f t="shared" si="3"/>
        <v>1221</v>
      </c>
      <c r="L25">
        <v>6</v>
      </c>
      <c r="M25" s="16">
        <f t="shared" si="4"/>
        <v>16.666666666666657</v>
      </c>
      <c r="O25" s="16">
        <f t="shared" si="5"/>
        <v>308.33333333333314</v>
      </c>
    </row>
    <row r="44" spans="6:10" x14ac:dyDescent="0.25">
      <c r="F44" t="s">
        <v>508</v>
      </c>
      <c r="G44" t="s">
        <v>421</v>
      </c>
      <c r="H44">
        <v>18.5</v>
      </c>
      <c r="I44">
        <v>100</v>
      </c>
      <c r="J44">
        <f>H44*I44</f>
        <v>1850</v>
      </c>
    </row>
    <row r="45" spans="6:10" x14ac:dyDescent="0.25">
      <c r="F45" t="s">
        <v>518</v>
      </c>
      <c r="G45" t="s">
        <v>515</v>
      </c>
      <c r="H45">
        <v>18.5</v>
      </c>
      <c r="I45">
        <v>88</v>
      </c>
      <c r="J45">
        <f t="shared" ref="J45:J46" si="6">H45*I45</f>
        <v>1628</v>
      </c>
    </row>
    <row r="46" spans="6:10" x14ac:dyDescent="0.25">
      <c r="F46" t="s">
        <v>418</v>
      </c>
      <c r="G46" t="s">
        <v>419</v>
      </c>
      <c r="H46">
        <v>18.5</v>
      </c>
      <c r="I46">
        <v>78</v>
      </c>
      <c r="J46">
        <f t="shared" si="6"/>
        <v>1443</v>
      </c>
    </row>
    <row r="47" spans="6:10" x14ac:dyDescent="0.25">
      <c r="I47">
        <v>72</v>
      </c>
    </row>
    <row r="48" spans="6:10" x14ac:dyDescent="0.25">
      <c r="I48">
        <v>68</v>
      </c>
    </row>
    <row r="49" spans="9:9" x14ac:dyDescent="0.25">
      <c r="I49">
        <v>66</v>
      </c>
    </row>
    <row r="50" spans="9:9" x14ac:dyDescent="0.25">
      <c r="I50">
        <v>64</v>
      </c>
    </row>
    <row r="51" spans="9:9" x14ac:dyDescent="0.25">
      <c r="I51">
        <v>62</v>
      </c>
    </row>
    <row r="52" spans="9:9" x14ac:dyDescent="0.25">
      <c r="I52">
        <v>60</v>
      </c>
    </row>
    <row r="53" spans="9:9" x14ac:dyDescent="0.25">
      <c r="I53">
        <v>58</v>
      </c>
    </row>
    <row r="54" spans="9:9" x14ac:dyDescent="0.25">
      <c r="I54">
        <v>56</v>
      </c>
    </row>
    <row r="55" spans="9:9" x14ac:dyDescent="0.25">
      <c r="I55">
        <v>54</v>
      </c>
    </row>
    <row r="56" spans="9:9" x14ac:dyDescent="0.25">
      <c r="I56">
        <v>52</v>
      </c>
    </row>
    <row r="57" spans="9:9" x14ac:dyDescent="0.25">
      <c r="I57">
        <v>50</v>
      </c>
    </row>
    <row r="58" spans="9:9" x14ac:dyDescent="0.25">
      <c r="I58">
        <v>48</v>
      </c>
    </row>
    <row r="59" spans="9:9" x14ac:dyDescent="0.25">
      <c r="I59">
        <v>46</v>
      </c>
    </row>
    <row r="60" spans="9:9" x14ac:dyDescent="0.25">
      <c r="I60">
        <v>44</v>
      </c>
    </row>
    <row r="61" spans="9:9" x14ac:dyDescent="0.25">
      <c r="I61">
        <v>42</v>
      </c>
    </row>
    <row r="62" spans="9:9" x14ac:dyDescent="0.25">
      <c r="I62">
        <v>40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F1" sqref="F1:F3"/>
    </sheetView>
  </sheetViews>
  <sheetFormatPr defaultRowHeight="15" x14ac:dyDescent="0.25"/>
  <cols>
    <col min="3" max="3" width="24.42578125" bestFit="1" customWidth="1"/>
    <col min="5" max="5" width="38.7109375" bestFit="1" customWidth="1"/>
    <col min="6" max="6" width="11.85546875" bestFit="1" customWidth="1"/>
    <col min="12" max="12" width="10.140625" style="16" customWidth="1"/>
    <col min="14" max="14" width="9.140625" style="16"/>
  </cols>
  <sheetData>
    <row r="1" spans="1:14" x14ac:dyDescent="0.25">
      <c r="E1" t="s">
        <v>338</v>
      </c>
      <c r="F1">
        <v>21.5</v>
      </c>
    </row>
    <row r="2" spans="1:14" x14ac:dyDescent="0.25">
      <c r="E2" t="s">
        <v>339</v>
      </c>
      <c r="F2">
        <v>2000</v>
      </c>
    </row>
    <row r="3" spans="1:14" x14ac:dyDescent="0.25">
      <c r="E3" t="s">
        <v>340</v>
      </c>
      <c r="F3">
        <f>F1+F2/100</f>
        <v>41.5</v>
      </c>
    </row>
    <row r="5" spans="1:14" x14ac:dyDescent="0.25">
      <c r="A5">
        <v>1</v>
      </c>
      <c r="B5">
        <v>101</v>
      </c>
      <c r="C5" t="s">
        <v>780</v>
      </c>
      <c r="D5">
        <v>1988</v>
      </c>
      <c r="E5" t="s">
        <v>781</v>
      </c>
      <c r="G5">
        <v>41.5</v>
      </c>
      <c r="K5">
        <v>101</v>
      </c>
      <c r="L5" s="16">
        <f>100-((A5-1)/K5)*100</f>
        <v>100</v>
      </c>
      <c r="N5" s="16">
        <f>L5*G5</f>
        <v>4150</v>
      </c>
    </row>
    <row r="6" spans="1:14" x14ac:dyDescent="0.25">
      <c r="A6">
        <v>2</v>
      </c>
      <c r="B6">
        <v>96</v>
      </c>
      <c r="C6" t="s">
        <v>782</v>
      </c>
      <c r="D6">
        <v>1979</v>
      </c>
      <c r="E6" t="s">
        <v>783</v>
      </c>
      <c r="G6">
        <v>41.5</v>
      </c>
      <c r="K6">
        <v>101</v>
      </c>
      <c r="L6" s="16">
        <f t="shared" ref="L6:L69" si="0">100-((A6-1)/K6)*100</f>
        <v>99.009900990099013</v>
      </c>
      <c r="N6" s="16">
        <f t="shared" ref="N6:N69" si="1">L6*G6</f>
        <v>4108.9108910891091</v>
      </c>
    </row>
    <row r="7" spans="1:14" x14ac:dyDescent="0.25">
      <c r="A7">
        <v>3</v>
      </c>
      <c r="B7">
        <v>92</v>
      </c>
      <c r="C7" t="s">
        <v>784</v>
      </c>
      <c r="D7">
        <v>1983</v>
      </c>
      <c r="E7" t="s">
        <v>781</v>
      </c>
      <c r="G7">
        <v>41.5</v>
      </c>
      <c r="K7">
        <v>101</v>
      </c>
      <c r="L7" s="16">
        <f t="shared" si="0"/>
        <v>98.019801980198025</v>
      </c>
      <c r="N7" s="16">
        <f t="shared" si="1"/>
        <v>4067.8217821782182</v>
      </c>
    </row>
    <row r="8" spans="1:14" x14ac:dyDescent="0.25">
      <c r="A8">
        <v>4</v>
      </c>
      <c r="B8">
        <v>89</v>
      </c>
      <c r="C8" t="s">
        <v>785</v>
      </c>
      <c r="D8">
        <v>1986</v>
      </c>
      <c r="E8" t="s">
        <v>781</v>
      </c>
      <c r="G8">
        <v>41.5</v>
      </c>
      <c r="K8">
        <v>101</v>
      </c>
      <c r="L8" s="16">
        <f t="shared" si="0"/>
        <v>97.029702970297024</v>
      </c>
      <c r="N8" s="16">
        <f t="shared" si="1"/>
        <v>4026.7326732673264</v>
      </c>
    </row>
    <row r="9" spans="1:14" x14ac:dyDescent="0.25">
      <c r="A9">
        <v>5</v>
      </c>
      <c r="B9">
        <v>103</v>
      </c>
      <c r="C9" t="s">
        <v>786</v>
      </c>
      <c r="D9">
        <v>1975</v>
      </c>
      <c r="E9" t="s">
        <v>787</v>
      </c>
      <c r="G9">
        <v>41.5</v>
      </c>
      <c r="K9">
        <v>101</v>
      </c>
      <c r="L9" s="16">
        <f t="shared" si="0"/>
        <v>96.039603960396036</v>
      </c>
      <c r="N9" s="16">
        <f t="shared" si="1"/>
        <v>3985.6435643564355</v>
      </c>
    </row>
    <row r="10" spans="1:14" x14ac:dyDescent="0.25">
      <c r="A10">
        <v>6</v>
      </c>
      <c r="B10">
        <v>72</v>
      </c>
      <c r="C10" t="s">
        <v>788</v>
      </c>
      <c r="D10">
        <v>1983</v>
      </c>
      <c r="E10" t="s">
        <v>789</v>
      </c>
      <c r="G10">
        <v>41.5</v>
      </c>
      <c r="K10">
        <v>101</v>
      </c>
      <c r="L10" s="16">
        <f t="shared" si="0"/>
        <v>95.049504950495049</v>
      </c>
      <c r="N10" s="16">
        <f t="shared" si="1"/>
        <v>3944.5544554455446</v>
      </c>
    </row>
    <row r="11" spans="1:14" x14ac:dyDescent="0.25">
      <c r="A11">
        <v>7</v>
      </c>
      <c r="B11">
        <v>23</v>
      </c>
      <c r="C11" t="s">
        <v>790</v>
      </c>
      <c r="D11">
        <v>1986</v>
      </c>
      <c r="E11" t="s">
        <v>781</v>
      </c>
      <c r="G11">
        <v>41.5</v>
      </c>
      <c r="K11">
        <v>101</v>
      </c>
      <c r="L11" s="16">
        <f t="shared" si="0"/>
        <v>94.059405940594061</v>
      </c>
      <c r="N11" s="16">
        <f t="shared" si="1"/>
        <v>3903.4653465346537</v>
      </c>
    </row>
    <row r="12" spans="1:14" x14ac:dyDescent="0.25">
      <c r="A12">
        <v>8</v>
      </c>
      <c r="B12">
        <v>80</v>
      </c>
      <c r="C12" t="s">
        <v>791</v>
      </c>
      <c r="D12">
        <v>1976</v>
      </c>
      <c r="E12" t="s">
        <v>781</v>
      </c>
      <c r="G12">
        <v>41.5</v>
      </c>
      <c r="K12">
        <v>101</v>
      </c>
      <c r="L12" s="16">
        <f t="shared" si="0"/>
        <v>93.069306930693074</v>
      </c>
      <c r="N12" s="16">
        <f t="shared" si="1"/>
        <v>3862.3762376237628</v>
      </c>
    </row>
    <row r="13" spans="1:14" x14ac:dyDescent="0.25">
      <c r="A13">
        <v>9</v>
      </c>
      <c r="B13">
        <v>9</v>
      </c>
      <c r="C13" t="s">
        <v>792</v>
      </c>
      <c r="D13">
        <v>1989</v>
      </c>
      <c r="E13" t="s">
        <v>793</v>
      </c>
      <c r="G13">
        <v>41.5</v>
      </c>
      <c r="K13">
        <v>101</v>
      </c>
      <c r="L13" s="16">
        <f t="shared" si="0"/>
        <v>92.079207920792072</v>
      </c>
      <c r="N13" s="16">
        <f t="shared" si="1"/>
        <v>3821.287128712871</v>
      </c>
    </row>
    <row r="14" spans="1:14" x14ac:dyDescent="0.25">
      <c r="A14">
        <v>10</v>
      </c>
      <c r="B14">
        <v>63</v>
      </c>
      <c r="C14" t="s">
        <v>603</v>
      </c>
      <c r="D14">
        <v>1995</v>
      </c>
      <c r="E14" t="s">
        <v>787</v>
      </c>
      <c r="G14">
        <v>41.5</v>
      </c>
      <c r="K14">
        <v>101</v>
      </c>
      <c r="L14" s="16">
        <f t="shared" si="0"/>
        <v>91.089108910891085</v>
      </c>
      <c r="N14" s="16">
        <f t="shared" si="1"/>
        <v>3780.1980198019801</v>
      </c>
    </row>
    <row r="15" spans="1:14" x14ac:dyDescent="0.25">
      <c r="A15">
        <v>11</v>
      </c>
      <c r="B15">
        <v>5</v>
      </c>
      <c r="C15" t="s">
        <v>794</v>
      </c>
      <c r="D15">
        <v>1989</v>
      </c>
      <c r="E15" t="s">
        <v>795</v>
      </c>
      <c r="G15">
        <v>41.5</v>
      </c>
      <c r="K15">
        <v>101</v>
      </c>
      <c r="L15" s="16">
        <f t="shared" si="0"/>
        <v>90.099009900990097</v>
      </c>
      <c r="N15" s="16">
        <f t="shared" si="1"/>
        <v>3739.1089108910892</v>
      </c>
    </row>
    <row r="16" spans="1:14" x14ac:dyDescent="0.25">
      <c r="A16">
        <v>12</v>
      </c>
      <c r="B16">
        <v>90</v>
      </c>
      <c r="C16" t="s">
        <v>796</v>
      </c>
      <c r="D16">
        <v>1985</v>
      </c>
      <c r="E16" t="s">
        <v>781</v>
      </c>
      <c r="G16">
        <v>41.5</v>
      </c>
      <c r="K16">
        <v>101</v>
      </c>
      <c r="L16" s="16">
        <f t="shared" si="0"/>
        <v>89.10891089108911</v>
      </c>
      <c r="N16" s="16">
        <f t="shared" si="1"/>
        <v>3698.0198019801983</v>
      </c>
    </row>
    <row r="17" spans="1:14" x14ac:dyDescent="0.25">
      <c r="A17">
        <v>13</v>
      </c>
      <c r="B17">
        <v>62</v>
      </c>
      <c r="C17" t="s">
        <v>797</v>
      </c>
      <c r="D17">
        <v>1974</v>
      </c>
      <c r="E17" t="s">
        <v>798</v>
      </c>
      <c r="G17">
        <v>41.5</v>
      </c>
      <c r="K17">
        <v>101</v>
      </c>
      <c r="L17" s="16">
        <f t="shared" si="0"/>
        <v>88.118811881188122</v>
      </c>
      <c r="N17" s="16">
        <f t="shared" si="1"/>
        <v>3656.9306930693069</v>
      </c>
    </row>
    <row r="18" spans="1:14" x14ac:dyDescent="0.25">
      <c r="A18">
        <v>14</v>
      </c>
      <c r="B18">
        <v>13</v>
      </c>
      <c r="C18" t="s">
        <v>799</v>
      </c>
      <c r="D18">
        <v>1982</v>
      </c>
      <c r="E18" t="s">
        <v>781</v>
      </c>
      <c r="G18">
        <v>41.5</v>
      </c>
      <c r="K18">
        <v>101</v>
      </c>
      <c r="L18" s="16">
        <f t="shared" si="0"/>
        <v>87.128712871287121</v>
      </c>
      <c r="N18" s="16">
        <f t="shared" si="1"/>
        <v>3615.8415841584156</v>
      </c>
    </row>
    <row r="19" spans="1:14" x14ac:dyDescent="0.25">
      <c r="A19">
        <v>15</v>
      </c>
      <c r="B19">
        <v>8</v>
      </c>
      <c r="C19" t="s">
        <v>800</v>
      </c>
      <c r="D19">
        <v>1983</v>
      </c>
      <c r="E19" t="s">
        <v>801</v>
      </c>
      <c r="G19">
        <v>41.5</v>
      </c>
      <c r="K19">
        <v>101</v>
      </c>
      <c r="L19" s="16">
        <f t="shared" si="0"/>
        <v>86.138613861386133</v>
      </c>
      <c r="N19" s="16">
        <f t="shared" si="1"/>
        <v>3574.7524752475247</v>
      </c>
    </row>
    <row r="20" spans="1:14" x14ac:dyDescent="0.25">
      <c r="A20">
        <v>16</v>
      </c>
      <c r="B20">
        <v>75</v>
      </c>
      <c r="C20" t="s">
        <v>802</v>
      </c>
      <c r="D20">
        <v>1988</v>
      </c>
      <c r="E20" t="s">
        <v>803</v>
      </c>
      <c r="G20">
        <v>41.5</v>
      </c>
      <c r="K20">
        <v>101</v>
      </c>
      <c r="L20" s="16">
        <f t="shared" si="0"/>
        <v>85.148514851485146</v>
      </c>
      <c r="N20" s="16">
        <f t="shared" si="1"/>
        <v>3533.6633663366338</v>
      </c>
    </row>
    <row r="21" spans="1:14" x14ac:dyDescent="0.25">
      <c r="A21">
        <v>17</v>
      </c>
      <c r="B21">
        <v>76</v>
      </c>
      <c r="C21" t="s">
        <v>804</v>
      </c>
      <c r="D21">
        <v>1987</v>
      </c>
      <c r="E21" t="s">
        <v>805</v>
      </c>
      <c r="G21">
        <v>41.5</v>
      </c>
      <c r="K21">
        <v>101</v>
      </c>
      <c r="L21" s="16">
        <f t="shared" si="0"/>
        <v>84.158415841584159</v>
      </c>
      <c r="N21" s="16">
        <f t="shared" si="1"/>
        <v>3492.5742574257424</v>
      </c>
    </row>
    <row r="22" spans="1:14" x14ac:dyDescent="0.25">
      <c r="A22">
        <v>18</v>
      </c>
      <c r="B22">
        <v>68</v>
      </c>
      <c r="C22" t="s">
        <v>806</v>
      </c>
      <c r="D22">
        <v>1980</v>
      </c>
      <c r="E22" t="s">
        <v>807</v>
      </c>
      <c r="G22">
        <v>41.5</v>
      </c>
      <c r="K22">
        <v>101</v>
      </c>
      <c r="L22" s="16">
        <f t="shared" si="0"/>
        <v>83.168316831683171</v>
      </c>
      <c r="N22" s="16">
        <f t="shared" si="1"/>
        <v>3451.4851485148515</v>
      </c>
    </row>
    <row r="23" spans="1:14" x14ac:dyDescent="0.25">
      <c r="A23">
        <v>19</v>
      </c>
      <c r="B23">
        <v>74</v>
      </c>
      <c r="C23" t="s">
        <v>158</v>
      </c>
      <c r="D23">
        <v>1981</v>
      </c>
      <c r="E23" t="s">
        <v>781</v>
      </c>
      <c r="G23">
        <v>41.5</v>
      </c>
      <c r="K23">
        <v>101</v>
      </c>
      <c r="L23" s="16">
        <f t="shared" si="0"/>
        <v>82.178217821782184</v>
      </c>
      <c r="N23" s="16">
        <f t="shared" si="1"/>
        <v>3410.3960396039606</v>
      </c>
    </row>
    <row r="24" spans="1:14" x14ac:dyDescent="0.25">
      <c r="A24">
        <v>20</v>
      </c>
      <c r="B24">
        <v>16</v>
      </c>
      <c r="C24" t="s">
        <v>808</v>
      </c>
      <c r="D24">
        <v>1990</v>
      </c>
      <c r="E24" t="s">
        <v>809</v>
      </c>
      <c r="G24">
        <v>41.5</v>
      </c>
      <c r="K24">
        <v>101</v>
      </c>
      <c r="L24" s="16">
        <f t="shared" si="0"/>
        <v>81.188118811881196</v>
      </c>
      <c r="N24" s="16">
        <f t="shared" si="1"/>
        <v>3369.3069306930697</v>
      </c>
    </row>
    <row r="25" spans="1:14" x14ac:dyDescent="0.25">
      <c r="A25">
        <v>21</v>
      </c>
      <c r="B25">
        <v>70</v>
      </c>
      <c r="C25" t="s">
        <v>810</v>
      </c>
      <c r="D25">
        <v>1987</v>
      </c>
      <c r="E25" t="s">
        <v>795</v>
      </c>
      <c r="G25">
        <v>41.5</v>
      </c>
      <c r="K25">
        <v>101</v>
      </c>
      <c r="L25" s="16">
        <f t="shared" si="0"/>
        <v>80.198019801980195</v>
      </c>
      <c r="N25" s="16">
        <f t="shared" si="1"/>
        <v>3328.2178217821779</v>
      </c>
    </row>
    <row r="26" spans="1:14" x14ac:dyDescent="0.25">
      <c r="A26">
        <v>22</v>
      </c>
      <c r="B26">
        <v>45</v>
      </c>
      <c r="C26" t="s">
        <v>811</v>
      </c>
      <c r="D26">
        <v>1978</v>
      </c>
      <c r="E26" t="s">
        <v>812</v>
      </c>
      <c r="G26">
        <v>41.5</v>
      </c>
      <c r="K26">
        <v>101</v>
      </c>
      <c r="L26" s="16">
        <f t="shared" si="0"/>
        <v>79.207920792079207</v>
      </c>
      <c r="N26" s="16">
        <f t="shared" si="1"/>
        <v>3287.128712871287</v>
      </c>
    </row>
    <row r="27" spans="1:14" x14ac:dyDescent="0.25">
      <c r="A27">
        <v>23</v>
      </c>
      <c r="B27">
        <v>32</v>
      </c>
      <c r="C27" t="s">
        <v>813</v>
      </c>
      <c r="D27">
        <v>1987</v>
      </c>
      <c r="E27" t="s">
        <v>814</v>
      </c>
      <c r="G27">
        <v>41.5</v>
      </c>
      <c r="K27">
        <v>101</v>
      </c>
      <c r="L27" s="16">
        <f t="shared" si="0"/>
        <v>78.21782178217822</v>
      </c>
      <c r="N27" s="16">
        <f t="shared" si="1"/>
        <v>3246.0396039603961</v>
      </c>
    </row>
    <row r="28" spans="1:14" x14ac:dyDescent="0.25">
      <c r="A28">
        <v>24</v>
      </c>
      <c r="B28">
        <v>82</v>
      </c>
      <c r="C28" t="s">
        <v>815</v>
      </c>
      <c r="D28">
        <v>1982</v>
      </c>
      <c r="E28" t="s">
        <v>798</v>
      </c>
      <c r="G28">
        <v>41.5</v>
      </c>
      <c r="K28">
        <v>101</v>
      </c>
      <c r="L28" s="16">
        <f t="shared" si="0"/>
        <v>77.227722772277218</v>
      </c>
      <c r="N28" s="16">
        <f t="shared" si="1"/>
        <v>3204.9504950495048</v>
      </c>
    </row>
    <row r="29" spans="1:14" x14ac:dyDescent="0.25">
      <c r="A29">
        <v>25</v>
      </c>
      <c r="B29">
        <v>84</v>
      </c>
      <c r="C29" t="s">
        <v>816</v>
      </c>
      <c r="D29">
        <v>1983</v>
      </c>
      <c r="E29" t="s">
        <v>781</v>
      </c>
      <c r="G29">
        <v>41.5</v>
      </c>
      <c r="K29">
        <v>101</v>
      </c>
      <c r="L29" s="16">
        <f t="shared" si="0"/>
        <v>76.237623762376245</v>
      </c>
      <c r="N29" s="16">
        <f t="shared" si="1"/>
        <v>3163.8613861386143</v>
      </c>
    </row>
    <row r="30" spans="1:14" x14ac:dyDescent="0.25">
      <c r="A30">
        <v>26</v>
      </c>
      <c r="B30">
        <v>26</v>
      </c>
      <c r="C30" t="s">
        <v>817</v>
      </c>
      <c r="D30">
        <v>1991</v>
      </c>
      <c r="E30" t="s">
        <v>793</v>
      </c>
      <c r="G30">
        <v>41.5</v>
      </c>
      <c r="K30">
        <v>101</v>
      </c>
      <c r="L30" s="16">
        <f t="shared" si="0"/>
        <v>75.247524752475243</v>
      </c>
      <c r="N30" s="16">
        <f t="shared" si="1"/>
        <v>3122.7722772277225</v>
      </c>
    </row>
    <row r="31" spans="1:14" x14ac:dyDescent="0.25">
      <c r="A31">
        <v>27</v>
      </c>
      <c r="B31">
        <v>42</v>
      </c>
      <c r="C31" t="s">
        <v>818</v>
      </c>
      <c r="D31">
        <v>1987</v>
      </c>
      <c r="E31" t="s">
        <v>819</v>
      </c>
      <c r="G31">
        <v>41.5</v>
      </c>
      <c r="K31">
        <v>101</v>
      </c>
      <c r="L31" s="16">
        <f t="shared" si="0"/>
        <v>74.257425742574256</v>
      </c>
      <c r="N31" s="16">
        <f t="shared" si="1"/>
        <v>3081.6831683168316</v>
      </c>
    </row>
    <row r="32" spans="1:14" x14ac:dyDescent="0.25">
      <c r="A32">
        <v>28</v>
      </c>
      <c r="B32">
        <v>87</v>
      </c>
      <c r="C32" t="s">
        <v>820</v>
      </c>
      <c r="D32">
        <v>1982</v>
      </c>
      <c r="E32" t="s">
        <v>821</v>
      </c>
      <c r="G32">
        <v>41.5</v>
      </c>
      <c r="K32">
        <v>101</v>
      </c>
      <c r="L32" s="16">
        <f t="shared" si="0"/>
        <v>73.267326732673268</v>
      </c>
      <c r="N32" s="16">
        <f t="shared" si="1"/>
        <v>3040.5940594059407</v>
      </c>
    </row>
    <row r="33" spans="1:14" x14ac:dyDescent="0.25">
      <c r="A33">
        <v>29</v>
      </c>
      <c r="B33">
        <v>71</v>
      </c>
      <c r="C33" t="s">
        <v>822</v>
      </c>
      <c r="D33">
        <v>1980</v>
      </c>
      <c r="E33" t="s">
        <v>798</v>
      </c>
      <c r="G33">
        <v>41.5</v>
      </c>
      <c r="K33">
        <v>101</v>
      </c>
      <c r="L33" s="16">
        <f t="shared" si="0"/>
        <v>72.277227722772267</v>
      </c>
      <c r="N33" s="16">
        <f t="shared" si="1"/>
        <v>2999.5049504950489</v>
      </c>
    </row>
    <row r="34" spans="1:14" x14ac:dyDescent="0.25">
      <c r="A34">
        <v>30</v>
      </c>
      <c r="B34">
        <v>66</v>
      </c>
      <c r="C34" t="s">
        <v>823</v>
      </c>
      <c r="D34">
        <v>1978</v>
      </c>
      <c r="E34" t="s">
        <v>72</v>
      </c>
      <c r="G34">
        <v>41.5</v>
      </c>
      <c r="K34">
        <v>101</v>
      </c>
      <c r="L34" s="16">
        <f t="shared" si="0"/>
        <v>71.287128712871294</v>
      </c>
      <c r="N34" s="16">
        <f t="shared" si="1"/>
        <v>2958.4158415841589</v>
      </c>
    </row>
    <row r="35" spans="1:14" x14ac:dyDescent="0.25">
      <c r="A35">
        <v>31</v>
      </c>
      <c r="B35">
        <v>83</v>
      </c>
      <c r="C35" t="s">
        <v>824</v>
      </c>
      <c r="D35">
        <v>1987</v>
      </c>
      <c r="E35" t="s">
        <v>781</v>
      </c>
      <c r="G35">
        <v>41.5</v>
      </c>
      <c r="K35">
        <v>101</v>
      </c>
      <c r="L35" s="16">
        <f t="shared" si="0"/>
        <v>70.297029702970292</v>
      </c>
      <c r="N35" s="16">
        <f t="shared" si="1"/>
        <v>2917.3267326732671</v>
      </c>
    </row>
    <row r="36" spans="1:14" x14ac:dyDescent="0.25">
      <c r="A36">
        <v>32</v>
      </c>
      <c r="B36">
        <v>4</v>
      </c>
      <c r="C36" t="s">
        <v>825</v>
      </c>
      <c r="D36">
        <v>1978</v>
      </c>
      <c r="E36" t="s">
        <v>803</v>
      </c>
      <c r="G36">
        <v>41.5</v>
      </c>
      <c r="K36">
        <v>101</v>
      </c>
      <c r="L36" s="16">
        <f t="shared" si="0"/>
        <v>69.306930693069305</v>
      </c>
      <c r="N36" s="16">
        <f t="shared" si="1"/>
        <v>2876.2376237623762</v>
      </c>
    </row>
    <row r="37" spans="1:14" x14ac:dyDescent="0.25">
      <c r="A37">
        <v>33</v>
      </c>
      <c r="B37">
        <v>50</v>
      </c>
      <c r="C37" t="s">
        <v>826</v>
      </c>
      <c r="D37">
        <v>1977</v>
      </c>
      <c r="E37" t="s">
        <v>130</v>
      </c>
      <c r="G37">
        <v>41.5</v>
      </c>
      <c r="K37">
        <v>101</v>
      </c>
      <c r="L37" s="16">
        <f t="shared" si="0"/>
        <v>68.316831683168317</v>
      </c>
      <c r="N37" s="16">
        <f t="shared" si="1"/>
        <v>2835.1485148514853</v>
      </c>
    </row>
    <row r="38" spans="1:14" x14ac:dyDescent="0.25">
      <c r="A38">
        <v>34</v>
      </c>
      <c r="B38">
        <v>54</v>
      </c>
      <c r="C38" t="s">
        <v>827</v>
      </c>
      <c r="D38">
        <v>1985</v>
      </c>
      <c r="E38" t="s">
        <v>828</v>
      </c>
      <c r="G38">
        <v>41.5</v>
      </c>
      <c r="K38">
        <v>101</v>
      </c>
      <c r="L38" s="16">
        <f t="shared" si="0"/>
        <v>67.326732673267315</v>
      </c>
      <c r="N38" s="16">
        <f t="shared" si="1"/>
        <v>2794.0594059405935</v>
      </c>
    </row>
    <row r="39" spans="1:14" x14ac:dyDescent="0.25">
      <c r="A39">
        <v>35</v>
      </c>
      <c r="B39">
        <v>161</v>
      </c>
      <c r="C39" t="s">
        <v>829</v>
      </c>
      <c r="D39">
        <v>1964</v>
      </c>
      <c r="E39" t="s">
        <v>781</v>
      </c>
      <c r="G39">
        <v>41.5</v>
      </c>
      <c r="K39">
        <v>101</v>
      </c>
      <c r="L39" s="16">
        <f t="shared" si="0"/>
        <v>66.336633663366342</v>
      </c>
      <c r="N39" s="16">
        <f t="shared" si="1"/>
        <v>2752.970297029703</v>
      </c>
    </row>
    <row r="40" spans="1:14" x14ac:dyDescent="0.25">
      <c r="A40">
        <v>36</v>
      </c>
      <c r="B40">
        <v>44</v>
      </c>
      <c r="C40" t="s">
        <v>830</v>
      </c>
      <c r="D40">
        <v>1987</v>
      </c>
      <c r="E40" t="s">
        <v>831</v>
      </c>
      <c r="G40">
        <v>41.5</v>
      </c>
      <c r="K40">
        <v>101</v>
      </c>
      <c r="L40" s="16">
        <f t="shared" si="0"/>
        <v>65.346534653465341</v>
      </c>
      <c r="N40" s="16">
        <f t="shared" si="1"/>
        <v>2711.8811881188117</v>
      </c>
    </row>
    <row r="41" spans="1:14" x14ac:dyDescent="0.25">
      <c r="A41">
        <v>37</v>
      </c>
      <c r="B41">
        <v>94</v>
      </c>
      <c r="C41" t="s">
        <v>832</v>
      </c>
      <c r="D41">
        <v>1999</v>
      </c>
      <c r="E41" t="s">
        <v>833</v>
      </c>
      <c r="G41">
        <v>41.5</v>
      </c>
      <c r="K41">
        <v>101</v>
      </c>
      <c r="L41" s="16">
        <f t="shared" si="0"/>
        <v>64.356435643564367</v>
      </c>
      <c r="N41" s="16">
        <f t="shared" si="1"/>
        <v>2670.7920792079212</v>
      </c>
    </row>
    <row r="42" spans="1:14" x14ac:dyDescent="0.25">
      <c r="A42">
        <v>38</v>
      </c>
      <c r="B42">
        <v>19</v>
      </c>
      <c r="C42" t="s">
        <v>834</v>
      </c>
      <c r="D42">
        <v>1989</v>
      </c>
      <c r="E42" t="s">
        <v>781</v>
      </c>
      <c r="G42">
        <v>41.5</v>
      </c>
      <c r="K42">
        <v>101</v>
      </c>
      <c r="L42" s="16">
        <f t="shared" si="0"/>
        <v>63.366336633663366</v>
      </c>
      <c r="N42" s="16">
        <f t="shared" si="1"/>
        <v>2629.7029702970299</v>
      </c>
    </row>
    <row r="43" spans="1:14" x14ac:dyDescent="0.25">
      <c r="A43">
        <v>39</v>
      </c>
      <c r="B43">
        <v>37</v>
      </c>
      <c r="C43" t="s">
        <v>835</v>
      </c>
      <c r="D43">
        <v>1986</v>
      </c>
      <c r="E43" t="s">
        <v>781</v>
      </c>
      <c r="G43">
        <v>41.5</v>
      </c>
      <c r="K43">
        <v>101</v>
      </c>
      <c r="L43" s="16">
        <f t="shared" si="0"/>
        <v>62.376237623762378</v>
      </c>
      <c r="N43" s="16">
        <f t="shared" si="1"/>
        <v>2588.6138613861385</v>
      </c>
    </row>
    <row r="44" spans="1:14" x14ac:dyDescent="0.25">
      <c r="A44">
        <v>40</v>
      </c>
      <c r="B44">
        <v>15</v>
      </c>
      <c r="C44" t="s">
        <v>836</v>
      </c>
      <c r="D44">
        <v>1979</v>
      </c>
      <c r="E44" t="s">
        <v>781</v>
      </c>
      <c r="G44">
        <v>41.5</v>
      </c>
      <c r="K44">
        <v>101</v>
      </c>
      <c r="L44" s="16">
        <f t="shared" si="0"/>
        <v>61.386138613861384</v>
      </c>
      <c r="N44" s="16">
        <f t="shared" si="1"/>
        <v>2547.5247524752476</v>
      </c>
    </row>
    <row r="45" spans="1:14" x14ac:dyDescent="0.25">
      <c r="A45">
        <v>41</v>
      </c>
      <c r="B45">
        <v>25</v>
      </c>
      <c r="C45" t="s">
        <v>837</v>
      </c>
      <c r="D45">
        <v>1987</v>
      </c>
      <c r="E45" t="s">
        <v>838</v>
      </c>
      <c r="G45">
        <v>41.5</v>
      </c>
      <c r="K45">
        <v>101</v>
      </c>
      <c r="L45" s="16">
        <f t="shared" si="0"/>
        <v>60.396039603960396</v>
      </c>
      <c r="N45" s="16">
        <f t="shared" si="1"/>
        <v>2506.4356435643563</v>
      </c>
    </row>
    <row r="46" spans="1:14" x14ac:dyDescent="0.25">
      <c r="A46">
        <v>42</v>
      </c>
      <c r="B46">
        <v>2</v>
      </c>
      <c r="C46" t="s">
        <v>839</v>
      </c>
      <c r="D46">
        <v>1987</v>
      </c>
      <c r="E46" t="s">
        <v>840</v>
      </c>
      <c r="G46">
        <v>41.5</v>
      </c>
      <c r="K46">
        <v>101</v>
      </c>
      <c r="L46" s="16">
        <f t="shared" si="0"/>
        <v>59.405940594059402</v>
      </c>
      <c r="N46" s="16">
        <f t="shared" si="1"/>
        <v>2465.3465346534654</v>
      </c>
    </row>
    <row r="47" spans="1:14" x14ac:dyDescent="0.25">
      <c r="A47">
        <v>43</v>
      </c>
      <c r="B47">
        <v>58</v>
      </c>
      <c r="C47" t="s">
        <v>841</v>
      </c>
      <c r="D47">
        <v>1978</v>
      </c>
      <c r="E47" t="s">
        <v>842</v>
      </c>
      <c r="G47">
        <v>41.5</v>
      </c>
      <c r="K47">
        <v>101</v>
      </c>
      <c r="L47" s="16">
        <f t="shared" si="0"/>
        <v>58.415841584158414</v>
      </c>
      <c r="N47" s="16">
        <f t="shared" si="1"/>
        <v>2424.257425742574</v>
      </c>
    </row>
    <row r="48" spans="1:14" x14ac:dyDescent="0.25">
      <c r="A48">
        <v>44</v>
      </c>
      <c r="B48">
        <v>61</v>
      </c>
      <c r="C48" t="s">
        <v>843</v>
      </c>
      <c r="D48">
        <v>1990</v>
      </c>
      <c r="E48" t="s">
        <v>798</v>
      </c>
      <c r="G48">
        <v>41.5</v>
      </c>
      <c r="K48">
        <v>101</v>
      </c>
      <c r="L48" s="16">
        <f t="shared" si="0"/>
        <v>57.425742574257427</v>
      </c>
      <c r="N48" s="16">
        <f t="shared" si="1"/>
        <v>2383.1683168316831</v>
      </c>
    </row>
    <row r="49" spans="1:14" x14ac:dyDescent="0.25">
      <c r="A49">
        <v>45</v>
      </c>
      <c r="B49">
        <v>22</v>
      </c>
      <c r="C49" t="s">
        <v>844</v>
      </c>
      <c r="D49">
        <v>1984</v>
      </c>
      <c r="E49" t="s">
        <v>793</v>
      </c>
      <c r="G49">
        <v>41.5</v>
      </c>
      <c r="K49">
        <v>101</v>
      </c>
      <c r="L49" s="16">
        <f t="shared" si="0"/>
        <v>56.435643564356432</v>
      </c>
      <c r="N49" s="16">
        <f t="shared" si="1"/>
        <v>2342.0792079207918</v>
      </c>
    </row>
    <row r="50" spans="1:14" x14ac:dyDescent="0.25">
      <c r="A50">
        <v>46</v>
      </c>
      <c r="B50">
        <v>35</v>
      </c>
      <c r="C50" t="s">
        <v>845</v>
      </c>
      <c r="D50">
        <v>1984</v>
      </c>
      <c r="E50" t="s">
        <v>781</v>
      </c>
      <c r="G50">
        <v>41.5</v>
      </c>
      <c r="K50">
        <v>101</v>
      </c>
      <c r="L50" s="16">
        <f t="shared" si="0"/>
        <v>55.445544554455445</v>
      </c>
      <c r="N50" s="16">
        <f t="shared" si="1"/>
        <v>2300.9900990099009</v>
      </c>
    </row>
    <row r="51" spans="1:14" x14ac:dyDescent="0.25">
      <c r="A51">
        <v>47</v>
      </c>
      <c r="B51">
        <v>77</v>
      </c>
      <c r="C51" t="s">
        <v>846</v>
      </c>
      <c r="D51">
        <v>1986</v>
      </c>
      <c r="E51" t="s">
        <v>781</v>
      </c>
      <c r="G51">
        <v>41.5</v>
      </c>
      <c r="K51">
        <v>101</v>
      </c>
      <c r="L51" s="16">
        <f t="shared" si="0"/>
        <v>54.455445544554451</v>
      </c>
      <c r="N51" s="16">
        <f t="shared" si="1"/>
        <v>2259.9009900990095</v>
      </c>
    </row>
    <row r="52" spans="1:14" x14ac:dyDescent="0.25">
      <c r="A52">
        <v>48</v>
      </c>
      <c r="B52">
        <v>51</v>
      </c>
      <c r="C52" t="s">
        <v>847</v>
      </c>
      <c r="D52">
        <v>1986</v>
      </c>
      <c r="E52" t="s">
        <v>814</v>
      </c>
      <c r="G52">
        <v>41.5</v>
      </c>
      <c r="K52">
        <v>101</v>
      </c>
      <c r="L52" s="16">
        <f t="shared" si="0"/>
        <v>53.465346534653463</v>
      </c>
      <c r="N52" s="16">
        <f t="shared" si="1"/>
        <v>2218.8118811881186</v>
      </c>
    </row>
    <row r="53" spans="1:14" x14ac:dyDescent="0.25">
      <c r="A53">
        <v>49</v>
      </c>
      <c r="B53">
        <v>55</v>
      </c>
      <c r="C53" t="s">
        <v>848</v>
      </c>
      <c r="D53">
        <v>1968</v>
      </c>
      <c r="E53" t="s">
        <v>781</v>
      </c>
      <c r="G53">
        <v>41.5</v>
      </c>
      <c r="K53">
        <v>101</v>
      </c>
      <c r="L53" s="16">
        <f t="shared" si="0"/>
        <v>52.475247524752476</v>
      </c>
      <c r="N53" s="16">
        <f t="shared" si="1"/>
        <v>2177.7227722772277</v>
      </c>
    </row>
    <row r="54" spans="1:14" x14ac:dyDescent="0.25">
      <c r="A54">
        <v>50</v>
      </c>
      <c r="B54">
        <v>100</v>
      </c>
      <c r="C54" t="s">
        <v>849</v>
      </c>
      <c r="D54">
        <v>1979</v>
      </c>
      <c r="E54" t="s">
        <v>781</v>
      </c>
      <c r="G54">
        <v>41.5</v>
      </c>
      <c r="K54">
        <v>101</v>
      </c>
      <c r="L54" s="16">
        <f t="shared" si="0"/>
        <v>51.485148514851488</v>
      </c>
      <c r="N54" s="16">
        <f t="shared" si="1"/>
        <v>2136.6336633663368</v>
      </c>
    </row>
    <row r="55" spans="1:14" x14ac:dyDescent="0.25">
      <c r="A55">
        <v>51</v>
      </c>
      <c r="B55">
        <v>1</v>
      </c>
      <c r="C55" t="s">
        <v>850</v>
      </c>
      <c r="D55">
        <v>1988</v>
      </c>
      <c r="E55" t="s">
        <v>851</v>
      </c>
      <c r="G55">
        <v>41.5</v>
      </c>
      <c r="K55">
        <v>101</v>
      </c>
      <c r="L55" s="16">
        <f t="shared" si="0"/>
        <v>50.495049504950494</v>
      </c>
      <c r="N55" s="16">
        <f t="shared" si="1"/>
        <v>2095.5445544554455</v>
      </c>
    </row>
    <row r="56" spans="1:14" x14ac:dyDescent="0.25">
      <c r="A56">
        <v>52</v>
      </c>
      <c r="B56">
        <v>29</v>
      </c>
      <c r="C56" t="s">
        <v>852</v>
      </c>
      <c r="D56">
        <v>1988</v>
      </c>
      <c r="E56" t="s">
        <v>842</v>
      </c>
      <c r="G56">
        <v>41.5</v>
      </c>
      <c r="K56">
        <v>101</v>
      </c>
      <c r="L56" s="16">
        <f t="shared" si="0"/>
        <v>49.504950495049506</v>
      </c>
      <c r="N56" s="16">
        <f t="shared" si="1"/>
        <v>2054.4554455445545</v>
      </c>
    </row>
    <row r="57" spans="1:14" x14ac:dyDescent="0.25">
      <c r="A57">
        <v>53</v>
      </c>
      <c r="B57">
        <v>73</v>
      </c>
      <c r="C57" t="s">
        <v>853</v>
      </c>
      <c r="D57">
        <v>1978</v>
      </c>
      <c r="E57" t="s">
        <v>803</v>
      </c>
      <c r="G57">
        <v>41.5</v>
      </c>
      <c r="K57">
        <v>101</v>
      </c>
      <c r="L57" s="16">
        <f t="shared" si="0"/>
        <v>48.514851485148512</v>
      </c>
      <c r="N57" s="16">
        <f t="shared" si="1"/>
        <v>2013.3663366336632</v>
      </c>
    </row>
    <row r="58" spans="1:14" x14ac:dyDescent="0.25">
      <c r="A58">
        <v>54</v>
      </c>
      <c r="B58">
        <v>102</v>
      </c>
      <c r="C58" t="s">
        <v>854</v>
      </c>
      <c r="D58">
        <v>1983</v>
      </c>
      <c r="E58" t="s">
        <v>842</v>
      </c>
      <c r="G58">
        <v>41.5</v>
      </c>
      <c r="K58">
        <v>101</v>
      </c>
      <c r="L58" s="16">
        <f t="shared" si="0"/>
        <v>47.524752475247524</v>
      </c>
      <c r="N58" s="16">
        <f t="shared" si="1"/>
        <v>1972.2772277227723</v>
      </c>
    </row>
    <row r="59" spans="1:14" x14ac:dyDescent="0.25">
      <c r="A59">
        <v>55</v>
      </c>
      <c r="B59">
        <v>91</v>
      </c>
      <c r="C59" t="s">
        <v>855</v>
      </c>
      <c r="D59">
        <v>1988</v>
      </c>
      <c r="E59" t="s">
        <v>856</v>
      </c>
      <c r="G59">
        <v>41.5</v>
      </c>
      <c r="K59">
        <v>101</v>
      </c>
      <c r="L59" s="16">
        <f t="shared" si="0"/>
        <v>46.53465346534653</v>
      </c>
      <c r="N59" s="16">
        <f t="shared" si="1"/>
        <v>1931.1881188118809</v>
      </c>
    </row>
    <row r="60" spans="1:14" x14ac:dyDescent="0.25">
      <c r="A60">
        <v>56</v>
      </c>
      <c r="B60">
        <v>27</v>
      </c>
      <c r="C60" t="s">
        <v>857</v>
      </c>
      <c r="D60">
        <v>1985</v>
      </c>
      <c r="E60" t="s">
        <v>858</v>
      </c>
      <c r="G60">
        <v>41.5</v>
      </c>
      <c r="K60">
        <v>101</v>
      </c>
      <c r="L60" s="16">
        <f t="shared" si="0"/>
        <v>45.544554455445542</v>
      </c>
      <c r="N60" s="16">
        <f t="shared" si="1"/>
        <v>1890.09900990099</v>
      </c>
    </row>
    <row r="61" spans="1:14" x14ac:dyDescent="0.25">
      <c r="A61">
        <v>57</v>
      </c>
      <c r="B61">
        <v>34</v>
      </c>
      <c r="C61" t="s">
        <v>859</v>
      </c>
      <c r="D61">
        <v>1981</v>
      </c>
      <c r="E61" t="s">
        <v>781</v>
      </c>
      <c r="G61">
        <v>41.5</v>
      </c>
      <c r="K61">
        <v>101</v>
      </c>
      <c r="L61" s="16">
        <f t="shared" si="0"/>
        <v>44.554455445544548</v>
      </c>
      <c r="N61" s="16">
        <f t="shared" si="1"/>
        <v>1849.0099009900987</v>
      </c>
    </row>
    <row r="62" spans="1:14" x14ac:dyDescent="0.25">
      <c r="A62">
        <v>58</v>
      </c>
      <c r="B62">
        <v>97</v>
      </c>
      <c r="C62" t="s">
        <v>860</v>
      </c>
      <c r="D62">
        <v>1985</v>
      </c>
      <c r="E62" t="s">
        <v>861</v>
      </c>
      <c r="G62">
        <v>41.5</v>
      </c>
      <c r="K62">
        <v>101</v>
      </c>
      <c r="L62" s="16">
        <f t="shared" si="0"/>
        <v>43.564356435643568</v>
      </c>
      <c r="N62" s="16">
        <f t="shared" si="1"/>
        <v>1807.920792079208</v>
      </c>
    </row>
    <row r="63" spans="1:14" x14ac:dyDescent="0.25">
      <c r="A63">
        <v>59</v>
      </c>
      <c r="B63">
        <v>30</v>
      </c>
      <c r="C63" t="s">
        <v>862</v>
      </c>
      <c r="D63">
        <v>1992</v>
      </c>
      <c r="E63" t="s">
        <v>863</v>
      </c>
      <c r="G63">
        <v>41.5</v>
      </c>
      <c r="K63">
        <v>101</v>
      </c>
      <c r="L63" s="16">
        <f t="shared" si="0"/>
        <v>42.57425742574258</v>
      </c>
      <c r="N63" s="16">
        <f t="shared" si="1"/>
        <v>1766.8316831683171</v>
      </c>
    </row>
    <row r="64" spans="1:14" x14ac:dyDescent="0.25">
      <c r="A64">
        <v>60</v>
      </c>
      <c r="B64">
        <v>52</v>
      </c>
      <c r="C64" t="s">
        <v>864</v>
      </c>
      <c r="D64">
        <v>1986</v>
      </c>
      <c r="E64" t="s">
        <v>781</v>
      </c>
      <c r="G64">
        <v>41.5</v>
      </c>
      <c r="K64">
        <v>101</v>
      </c>
      <c r="L64" s="16">
        <f t="shared" si="0"/>
        <v>41.584158415841586</v>
      </c>
      <c r="N64" s="16">
        <f t="shared" si="1"/>
        <v>1725.7425742574258</v>
      </c>
    </row>
    <row r="65" spans="1:14" x14ac:dyDescent="0.25">
      <c r="A65">
        <v>61</v>
      </c>
      <c r="B65">
        <v>12</v>
      </c>
      <c r="C65" t="s">
        <v>865</v>
      </c>
      <c r="D65">
        <v>1994</v>
      </c>
      <c r="E65" t="s">
        <v>819</v>
      </c>
      <c r="G65">
        <v>41.5</v>
      </c>
      <c r="K65">
        <v>101</v>
      </c>
      <c r="L65" s="16">
        <f t="shared" si="0"/>
        <v>40.594059405940598</v>
      </c>
      <c r="N65" s="16">
        <f t="shared" si="1"/>
        <v>1684.6534653465349</v>
      </c>
    </row>
    <row r="66" spans="1:14" x14ac:dyDescent="0.25">
      <c r="A66">
        <v>62</v>
      </c>
      <c r="B66">
        <v>157</v>
      </c>
      <c r="C66" t="s">
        <v>866</v>
      </c>
      <c r="D66">
        <v>1985</v>
      </c>
      <c r="E66" t="s">
        <v>781</v>
      </c>
      <c r="G66">
        <v>41.5</v>
      </c>
      <c r="K66">
        <v>101</v>
      </c>
      <c r="L66" s="16">
        <f t="shared" si="0"/>
        <v>39.603960396039604</v>
      </c>
      <c r="N66" s="16">
        <f t="shared" si="1"/>
        <v>1643.5643564356435</v>
      </c>
    </row>
    <row r="67" spans="1:14" x14ac:dyDescent="0.25">
      <c r="A67">
        <v>63</v>
      </c>
      <c r="B67">
        <v>40</v>
      </c>
      <c r="C67" t="s">
        <v>867</v>
      </c>
      <c r="D67">
        <v>1966</v>
      </c>
      <c r="E67" t="s">
        <v>858</v>
      </c>
      <c r="G67">
        <v>41.5</v>
      </c>
      <c r="K67">
        <v>101</v>
      </c>
      <c r="L67" s="16">
        <f t="shared" si="0"/>
        <v>38.613861386138616</v>
      </c>
      <c r="N67" s="16">
        <f t="shared" si="1"/>
        <v>1602.4752475247526</v>
      </c>
    </row>
    <row r="68" spans="1:14" x14ac:dyDescent="0.25">
      <c r="A68">
        <v>64</v>
      </c>
      <c r="B68">
        <v>104</v>
      </c>
      <c r="C68" t="s">
        <v>868</v>
      </c>
      <c r="D68">
        <v>1978</v>
      </c>
      <c r="E68" t="s">
        <v>842</v>
      </c>
      <c r="G68">
        <v>41.5</v>
      </c>
      <c r="K68">
        <v>101</v>
      </c>
      <c r="L68" s="16">
        <f t="shared" si="0"/>
        <v>37.623762376237622</v>
      </c>
      <c r="N68" s="16">
        <f t="shared" si="1"/>
        <v>1561.3861386138612</v>
      </c>
    </row>
    <row r="69" spans="1:14" x14ac:dyDescent="0.25">
      <c r="A69">
        <v>65</v>
      </c>
      <c r="B69">
        <v>21</v>
      </c>
      <c r="C69" t="s">
        <v>869</v>
      </c>
      <c r="D69">
        <v>1971</v>
      </c>
      <c r="E69" t="s">
        <v>781</v>
      </c>
      <c r="G69">
        <v>41.5</v>
      </c>
      <c r="K69">
        <v>101</v>
      </c>
      <c r="L69" s="16">
        <f t="shared" si="0"/>
        <v>36.633663366336634</v>
      </c>
      <c r="N69" s="16">
        <f t="shared" si="1"/>
        <v>1520.2970297029703</v>
      </c>
    </row>
    <row r="70" spans="1:14" x14ac:dyDescent="0.25">
      <c r="A70">
        <v>66</v>
      </c>
      <c r="B70">
        <v>159</v>
      </c>
      <c r="C70" t="s">
        <v>870</v>
      </c>
      <c r="D70">
        <v>1958</v>
      </c>
      <c r="E70" t="s">
        <v>833</v>
      </c>
      <c r="G70">
        <v>41.5</v>
      </c>
      <c r="K70">
        <v>101</v>
      </c>
      <c r="L70" s="16">
        <f t="shared" ref="L70:L105" si="2">100-((A70-1)/K70)*100</f>
        <v>35.643564356435647</v>
      </c>
      <c r="N70" s="16">
        <f t="shared" ref="N70:N105" si="3">L70*G70</f>
        <v>1479.2079207920794</v>
      </c>
    </row>
    <row r="71" spans="1:14" x14ac:dyDescent="0.25">
      <c r="A71">
        <v>67</v>
      </c>
      <c r="B71">
        <v>18</v>
      </c>
      <c r="C71" t="s">
        <v>871</v>
      </c>
      <c r="D71">
        <v>1971</v>
      </c>
      <c r="E71" t="s">
        <v>793</v>
      </c>
      <c r="G71">
        <v>41.5</v>
      </c>
      <c r="K71">
        <v>101</v>
      </c>
      <c r="L71" s="16">
        <f t="shared" si="2"/>
        <v>34.653465346534645</v>
      </c>
      <c r="N71" s="16">
        <f t="shared" si="3"/>
        <v>1438.1188118811879</v>
      </c>
    </row>
    <row r="72" spans="1:14" x14ac:dyDescent="0.25">
      <c r="A72">
        <v>68</v>
      </c>
      <c r="B72">
        <v>41</v>
      </c>
      <c r="C72" t="s">
        <v>358</v>
      </c>
      <c r="D72">
        <v>1974</v>
      </c>
      <c r="E72" t="s">
        <v>787</v>
      </c>
      <c r="G72">
        <v>41.5</v>
      </c>
      <c r="K72">
        <v>101</v>
      </c>
      <c r="L72" s="16">
        <f t="shared" si="2"/>
        <v>33.663366336633658</v>
      </c>
      <c r="N72" s="16">
        <f t="shared" si="3"/>
        <v>1397.0297029702967</v>
      </c>
    </row>
    <row r="73" spans="1:14" x14ac:dyDescent="0.25">
      <c r="A73">
        <v>69</v>
      </c>
      <c r="B73">
        <v>28</v>
      </c>
      <c r="C73" t="s">
        <v>872</v>
      </c>
      <c r="D73">
        <v>1986</v>
      </c>
      <c r="E73" t="s">
        <v>803</v>
      </c>
      <c r="G73">
        <v>41.5</v>
      </c>
      <c r="K73">
        <v>101</v>
      </c>
      <c r="L73" s="16">
        <f t="shared" si="2"/>
        <v>32.67326732673267</v>
      </c>
      <c r="N73" s="16">
        <f t="shared" si="3"/>
        <v>1355.9405940594058</v>
      </c>
    </row>
    <row r="74" spans="1:14" x14ac:dyDescent="0.25">
      <c r="A74">
        <v>70</v>
      </c>
      <c r="B74">
        <v>31</v>
      </c>
      <c r="C74" t="s">
        <v>873</v>
      </c>
      <c r="D74">
        <v>1987</v>
      </c>
      <c r="E74" t="s">
        <v>874</v>
      </c>
      <c r="G74">
        <v>41.5</v>
      </c>
      <c r="K74">
        <v>101</v>
      </c>
      <c r="L74" s="16">
        <f t="shared" si="2"/>
        <v>31.683168316831683</v>
      </c>
      <c r="N74" s="16">
        <f t="shared" si="3"/>
        <v>1314.8514851485149</v>
      </c>
    </row>
    <row r="75" spans="1:14" x14ac:dyDescent="0.25">
      <c r="A75">
        <v>71</v>
      </c>
      <c r="B75">
        <v>36</v>
      </c>
      <c r="C75" t="s">
        <v>875</v>
      </c>
      <c r="D75">
        <v>1988</v>
      </c>
      <c r="E75" t="s">
        <v>876</v>
      </c>
      <c r="G75">
        <v>41.5</v>
      </c>
      <c r="K75">
        <v>101</v>
      </c>
      <c r="L75" s="16">
        <f t="shared" si="2"/>
        <v>30.693069306930695</v>
      </c>
      <c r="N75" s="16">
        <f t="shared" si="3"/>
        <v>1273.7623762376238</v>
      </c>
    </row>
    <row r="76" spans="1:14" x14ac:dyDescent="0.25">
      <c r="A76">
        <v>72</v>
      </c>
      <c r="B76">
        <v>47</v>
      </c>
      <c r="C76" t="s">
        <v>877</v>
      </c>
      <c r="D76">
        <v>1987</v>
      </c>
      <c r="E76" t="s">
        <v>842</v>
      </c>
      <c r="G76">
        <v>41.5</v>
      </c>
      <c r="K76">
        <v>101</v>
      </c>
      <c r="L76" s="16">
        <f t="shared" si="2"/>
        <v>29.702970297029708</v>
      </c>
      <c r="N76" s="16">
        <f t="shared" si="3"/>
        <v>1232.6732673267329</v>
      </c>
    </row>
    <row r="77" spans="1:14" x14ac:dyDescent="0.25">
      <c r="A77">
        <v>73</v>
      </c>
      <c r="B77">
        <v>46</v>
      </c>
      <c r="C77" t="s">
        <v>878</v>
      </c>
      <c r="D77">
        <v>1973</v>
      </c>
      <c r="E77" t="s">
        <v>803</v>
      </c>
      <c r="G77">
        <v>41.5</v>
      </c>
      <c r="K77">
        <v>101</v>
      </c>
      <c r="L77" s="16">
        <f t="shared" si="2"/>
        <v>28.712871287128721</v>
      </c>
      <c r="N77" s="16">
        <f t="shared" si="3"/>
        <v>1191.584158415842</v>
      </c>
    </row>
    <row r="78" spans="1:14" x14ac:dyDescent="0.25">
      <c r="A78">
        <v>74</v>
      </c>
      <c r="B78">
        <v>20</v>
      </c>
      <c r="C78" t="s">
        <v>879</v>
      </c>
      <c r="D78">
        <v>1986</v>
      </c>
      <c r="E78" t="s">
        <v>781</v>
      </c>
      <c r="G78">
        <v>41.5</v>
      </c>
      <c r="K78">
        <v>101</v>
      </c>
      <c r="L78" s="16">
        <f t="shared" si="2"/>
        <v>27.722772277227719</v>
      </c>
      <c r="N78" s="16">
        <f t="shared" si="3"/>
        <v>1150.4950495049504</v>
      </c>
    </row>
    <row r="79" spans="1:14" x14ac:dyDescent="0.25">
      <c r="A79">
        <v>75</v>
      </c>
      <c r="B79">
        <v>85</v>
      </c>
      <c r="C79" t="s">
        <v>880</v>
      </c>
      <c r="D79">
        <v>1987</v>
      </c>
      <c r="E79" t="s">
        <v>881</v>
      </c>
      <c r="G79">
        <v>41.5</v>
      </c>
      <c r="K79">
        <v>101</v>
      </c>
      <c r="L79" s="16">
        <f t="shared" si="2"/>
        <v>26.732673267326732</v>
      </c>
      <c r="N79" s="16">
        <f t="shared" si="3"/>
        <v>1109.4059405940593</v>
      </c>
    </row>
    <row r="80" spans="1:14" x14ac:dyDescent="0.25">
      <c r="A80">
        <v>76</v>
      </c>
      <c r="B80">
        <v>57</v>
      </c>
      <c r="C80" t="s">
        <v>882</v>
      </c>
      <c r="D80">
        <v>1977</v>
      </c>
      <c r="E80" t="s">
        <v>803</v>
      </c>
      <c r="G80">
        <v>41.5</v>
      </c>
      <c r="K80">
        <v>101</v>
      </c>
      <c r="L80" s="16">
        <f t="shared" si="2"/>
        <v>25.742574257425744</v>
      </c>
      <c r="N80" s="16">
        <f t="shared" si="3"/>
        <v>1068.3168316831684</v>
      </c>
    </row>
    <row r="81" spans="1:14" x14ac:dyDescent="0.25">
      <c r="A81">
        <v>77</v>
      </c>
      <c r="B81">
        <v>11</v>
      </c>
      <c r="C81" t="s">
        <v>883</v>
      </c>
      <c r="D81">
        <v>1989</v>
      </c>
      <c r="E81" t="s">
        <v>781</v>
      </c>
      <c r="G81">
        <v>41.5</v>
      </c>
      <c r="K81">
        <v>101</v>
      </c>
      <c r="L81" s="16">
        <f t="shared" si="2"/>
        <v>24.752475247524757</v>
      </c>
      <c r="N81" s="16">
        <f t="shared" si="3"/>
        <v>1027.2277227722775</v>
      </c>
    </row>
    <row r="82" spans="1:14" x14ac:dyDescent="0.25">
      <c r="A82">
        <v>78</v>
      </c>
      <c r="B82">
        <v>69</v>
      </c>
      <c r="C82" t="s">
        <v>884</v>
      </c>
      <c r="D82">
        <v>1974</v>
      </c>
      <c r="E82" t="s">
        <v>781</v>
      </c>
      <c r="G82">
        <v>41.5</v>
      </c>
      <c r="K82">
        <v>101</v>
      </c>
      <c r="L82" s="16">
        <f t="shared" si="2"/>
        <v>23.762376237623755</v>
      </c>
      <c r="N82" s="16">
        <f t="shared" si="3"/>
        <v>986.13861386138581</v>
      </c>
    </row>
    <row r="83" spans="1:14" x14ac:dyDescent="0.25">
      <c r="A83">
        <v>79</v>
      </c>
      <c r="B83">
        <v>78</v>
      </c>
      <c r="C83" t="s">
        <v>885</v>
      </c>
      <c r="D83">
        <v>1972</v>
      </c>
      <c r="E83" t="s">
        <v>803</v>
      </c>
      <c r="G83">
        <v>41.5</v>
      </c>
      <c r="K83">
        <v>101</v>
      </c>
      <c r="L83" s="16">
        <f t="shared" si="2"/>
        <v>22.772277227722768</v>
      </c>
      <c r="N83" s="16">
        <f t="shared" si="3"/>
        <v>945.04950495049491</v>
      </c>
    </row>
    <row r="84" spans="1:14" x14ac:dyDescent="0.25">
      <c r="A84">
        <v>80</v>
      </c>
      <c r="B84">
        <v>152</v>
      </c>
      <c r="C84" t="s">
        <v>886</v>
      </c>
      <c r="D84">
        <v>1976</v>
      </c>
      <c r="E84" t="s">
        <v>793</v>
      </c>
      <c r="G84">
        <v>41.5</v>
      </c>
      <c r="K84">
        <v>101</v>
      </c>
      <c r="L84" s="16">
        <f t="shared" si="2"/>
        <v>21.78217821782178</v>
      </c>
      <c r="N84" s="16">
        <f t="shared" si="3"/>
        <v>903.96039603960389</v>
      </c>
    </row>
    <row r="85" spans="1:14" x14ac:dyDescent="0.25">
      <c r="A85">
        <v>81</v>
      </c>
      <c r="B85">
        <v>56</v>
      </c>
      <c r="C85" t="s">
        <v>887</v>
      </c>
      <c r="D85">
        <v>1985</v>
      </c>
      <c r="E85" t="s">
        <v>803</v>
      </c>
      <c r="G85">
        <v>41.5</v>
      </c>
      <c r="K85">
        <v>101</v>
      </c>
      <c r="L85" s="16">
        <f t="shared" si="2"/>
        <v>20.792079207920793</v>
      </c>
      <c r="N85" s="16">
        <f t="shared" si="3"/>
        <v>862.87128712871288</v>
      </c>
    </row>
    <row r="86" spans="1:14" x14ac:dyDescent="0.25">
      <c r="A86">
        <v>82</v>
      </c>
      <c r="B86">
        <v>81</v>
      </c>
      <c r="C86" t="s">
        <v>888</v>
      </c>
      <c r="D86">
        <v>1988</v>
      </c>
      <c r="E86" t="s">
        <v>781</v>
      </c>
      <c r="G86">
        <v>41.5</v>
      </c>
      <c r="K86">
        <v>101</v>
      </c>
      <c r="L86" s="16">
        <f t="shared" si="2"/>
        <v>19.801980198019791</v>
      </c>
      <c r="N86" s="16">
        <f t="shared" si="3"/>
        <v>821.7821782178213</v>
      </c>
    </row>
    <row r="87" spans="1:14" x14ac:dyDescent="0.25">
      <c r="A87">
        <v>83</v>
      </c>
      <c r="B87">
        <v>24</v>
      </c>
      <c r="C87" t="s">
        <v>889</v>
      </c>
      <c r="D87">
        <v>1990</v>
      </c>
      <c r="E87" t="s">
        <v>803</v>
      </c>
      <c r="G87">
        <v>41.5</v>
      </c>
      <c r="K87">
        <v>101</v>
      </c>
      <c r="L87" s="16">
        <f t="shared" si="2"/>
        <v>18.811881188118804</v>
      </c>
      <c r="N87" s="16">
        <f t="shared" si="3"/>
        <v>780.6930693069304</v>
      </c>
    </row>
    <row r="88" spans="1:14" x14ac:dyDescent="0.25">
      <c r="A88">
        <v>84</v>
      </c>
      <c r="B88">
        <v>17</v>
      </c>
      <c r="C88" t="s">
        <v>890</v>
      </c>
      <c r="D88">
        <v>1994</v>
      </c>
      <c r="E88" t="s">
        <v>891</v>
      </c>
      <c r="G88">
        <v>41.5</v>
      </c>
      <c r="K88">
        <v>101</v>
      </c>
      <c r="L88" s="16">
        <f t="shared" si="2"/>
        <v>17.821782178217831</v>
      </c>
      <c r="N88" s="16">
        <f t="shared" si="3"/>
        <v>739.60396039603995</v>
      </c>
    </row>
    <row r="89" spans="1:14" x14ac:dyDescent="0.25">
      <c r="A89">
        <v>85</v>
      </c>
      <c r="B89">
        <v>167</v>
      </c>
      <c r="C89" t="s">
        <v>892</v>
      </c>
      <c r="D89">
        <v>1977</v>
      </c>
      <c r="E89" t="s">
        <v>893</v>
      </c>
      <c r="G89">
        <v>41.5</v>
      </c>
      <c r="K89">
        <v>101</v>
      </c>
      <c r="L89" s="16">
        <f t="shared" si="2"/>
        <v>16.831683168316829</v>
      </c>
      <c r="N89" s="16">
        <f t="shared" si="3"/>
        <v>698.51485148514837</v>
      </c>
    </row>
    <row r="90" spans="1:14" x14ac:dyDescent="0.25">
      <c r="A90">
        <v>86</v>
      </c>
      <c r="B90">
        <v>43</v>
      </c>
      <c r="C90" t="s">
        <v>894</v>
      </c>
      <c r="D90">
        <v>1981</v>
      </c>
      <c r="E90" t="s">
        <v>798</v>
      </c>
      <c r="G90">
        <v>41.5</v>
      </c>
      <c r="K90">
        <v>101</v>
      </c>
      <c r="L90" s="16">
        <f t="shared" si="2"/>
        <v>15.841584158415841</v>
      </c>
      <c r="N90" s="16">
        <f t="shared" si="3"/>
        <v>657.42574257425747</v>
      </c>
    </row>
    <row r="91" spans="1:14" x14ac:dyDescent="0.25">
      <c r="A91">
        <v>87</v>
      </c>
      <c r="B91">
        <v>38</v>
      </c>
      <c r="C91" t="s">
        <v>895</v>
      </c>
      <c r="D91">
        <v>1974</v>
      </c>
      <c r="E91" t="s">
        <v>896</v>
      </c>
      <c r="G91">
        <v>41.5</v>
      </c>
      <c r="K91">
        <v>101</v>
      </c>
      <c r="L91" s="16">
        <f t="shared" si="2"/>
        <v>14.851485148514854</v>
      </c>
      <c r="N91" s="16">
        <f t="shared" si="3"/>
        <v>616.33663366336646</v>
      </c>
    </row>
    <row r="92" spans="1:14" x14ac:dyDescent="0.25">
      <c r="A92">
        <v>88</v>
      </c>
      <c r="B92">
        <v>158</v>
      </c>
      <c r="C92" t="s">
        <v>897</v>
      </c>
      <c r="D92">
        <v>1951</v>
      </c>
      <c r="E92" t="s">
        <v>898</v>
      </c>
      <c r="G92">
        <v>41.5</v>
      </c>
      <c r="K92">
        <v>101</v>
      </c>
      <c r="L92" s="16">
        <f t="shared" si="2"/>
        <v>13.861386138613867</v>
      </c>
      <c r="N92" s="16">
        <f t="shared" si="3"/>
        <v>575.24752475247544</v>
      </c>
    </row>
    <row r="93" spans="1:14" x14ac:dyDescent="0.25">
      <c r="A93">
        <v>89</v>
      </c>
      <c r="B93">
        <v>49</v>
      </c>
      <c r="C93" t="s">
        <v>899</v>
      </c>
      <c r="D93">
        <v>1989</v>
      </c>
      <c r="E93" t="s">
        <v>781</v>
      </c>
      <c r="G93">
        <v>41.5</v>
      </c>
      <c r="K93">
        <v>101</v>
      </c>
      <c r="L93" s="16">
        <f t="shared" si="2"/>
        <v>12.871287128712865</v>
      </c>
      <c r="N93" s="16">
        <f t="shared" si="3"/>
        <v>534.15841584158386</v>
      </c>
    </row>
    <row r="94" spans="1:14" x14ac:dyDescent="0.25">
      <c r="A94">
        <v>90</v>
      </c>
      <c r="B94">
        <v>65</v>
      </c>
      <c r="C94" t="s">
        <v>900</v>
      </c>
      <c r="D94">
        <v>1977</v>
      </c>
      <c r="E94" t="s">
        <v>803</v>
      </c>
      <c r="G94">
        <v>41.5</v>
      </c>
      <c r="K94">
        <v>101</v>
      </c>
      <c r="L94" s="16">
        <f t="shared" si="2"/>
        <v>11.881188118811878</v>
      </c>
      <c r="N94" s="16">
        <f t="shared" si="3"/>
        <v>493.0693069306929</v>
      </c>
    </row>
    <row r="95" spans="1:14" x14ac:dyDescent="0.25">
      <c r="A95">
        <v>91</v>
      </c>
      <c r="B95">
        <v>93</v>
      </c>
      <c r="C95" t="s">
        <v>901</v>
      </c>
      <c r="D95">
        <v>1983</v>
      </c>
      <c r="E95" t="s">
        <v>803</v>
      </c>
      <c r="G95">
        <v>41.5</v>
      </c>
      <c r="K95">
        <v>101</v>
      </c>
      <c r="L95" s="16">
        <f t="shared" si="2"/>
        <v>10.89108910891089</v>
      </c>
      <c r="N95" s="16">
        <f t="shared" si="3"/>
        <v>451.98019801980195</v>
      </c>
    </row>
    <row r="96" spans="1:14" x14ac:dyDescent="0.25">
      <c r="A96">
        <v>92</v>
      </c>
      <c r="B96">
        <v>33</v>
      </c>
      <c r="C96" t="s">
        <v>902</v>
      </c>
      <c r="D96">
        <v>1967</v>
      </c>
      <c r="E96" t="s">
        <v>803</v>
      </c>
      <c r="G96">
        <v>41.5</v>
      </c>
      <c r="K96">
        <v>101</v>
      </c>
      <c r="L96" s="16">
        <f t="shared" si="2"/>
        <v>9.9009900990099027</v>
      </c>
      <c r="N96" s="16">
        <f t="shared" si="3"/>
        <v>410.89108910891093</v>
      </c>
    </row>
    <row r="97" spans="1:14" x14ac:dyDescent="0.25">
      <c r="A97">
        <v>93</v>
      </c>
      <c r="B97">
        <v>39</v>
      </c>
      <c r="C97" t="s">
        <v>903</v>
      </c>
      <c r="D97">
        <v>1983</v>
      </c>
      <c r="E97" t="s">
        <v>803</v>
      </c>
      <c r="G97">
        <v>41.5</v>
      </c>
      <c r="K97">
        <v>101</v>
      </c>
      <c r="L97" s="16">
        <f t="shared" si="2"/>
        <v>8.910891089108901</v>
      </c>
      <c r="N97" s="16">
        <f t="shared" si="3"/>
        <v>369.80198019801941</v>
      </c>
    </row>
    <row r="98" spans="1:14" x14ac:dyDescent="0.25">
      <c r="A98">
        <v>94</v>
      </c>
      <c r="B98">
        <v>60</v>
      </c>
      <c r="C98" t="s">
        <v>904</v>
      </c>
      <c r="D98">
        <v>1984</v>
      </c>
      <c r="E98" t="s">
        <v>781</v>
      </c>
      <c r="G98">
        <v>41.5</v>
      </c>
      <c r="K98">
        <v>101</v>
      </c>
      <c r="L98" s="16">
        <f t="shared" si="2"/>
        <v>7.9207920792079136</v>
      </c>
      <c r="N98" s="16">
        <f t="shared" si="3"/>
        <v>328.71287128712839</v>
      </c>
    </row>
    <row r="99" spans="1:14" x14ac:dyDescent="0.25">
      <c r="A99">
        <v>95</v>
      </c>
      <c r="B99">
        <v>67</v>
      </c>
      <c r="C99" t="s">
        <v>905</v>
      </c>
      <c r="D99">
        <v>1981</v>
      </c>
      <c r="E99" t="s">
        <v>803</v>
      </c>
      <c r="G99">
        <v>41.5</v>
      </c>
      <c r="K99">
        <v>101</v>
      </c>
      <c r="L99" s="16">
        <f t="shared" si="2"/>
        <v>6.9306930693069262</v>
      </c>
      <c r="N99" s="16">
        <f t="shared" si="3"/>
        <v>287.62376237623744</v>
      </c>
    </row>
    <row r="100" spans="1:14" x14ac:dyDescent="0.25">
      <c r="A100">
        <v>96</v>
      </c>
      <c r="B100">
        <v>10</v>
      </c>
      <c r="C100" t="s">
        <v>906</v>
      </c>
      <c r="D100">
        <v>1976</v>
      </c>
      <c r="E100" t="s">
        <v>842</v>
      </c>
      <c r="G100">
        <v>41.5</v>
      </c>
      <c r="K100">
        <v>101</v>
      </c>
      <c r="L100" s="16">
        <f t="shared" si="2"/>
        <v>5.940594059405953</v>
      </c>
      <c r="N100" s="16">
        <f t="shared" si="3"/>
        <v>246.53465346534705</v>
      </c>
    </row>
    <row r="101" spans="1:14" x14ac:dyDescent="0.25">
      <c r="A101">
        <v>97</v>
      </c>
      <c r="B101">
        <v>160</v>
      </c>
      <c r="C101" t="s">
        <v>907</v>
      </c>
      <c r="D101">
        <v>1973</v>
      </c>
      <c r="E101" t="s">
        <v>891</v>
      </c>
      <c r="G101">
        <v>41.5</v>
      </c>
      <c r="K101">
        <v>101</v>
      </c>
      <c r="L101" s="16">
        <f t="shared" si="2"/>
        <v>4.9504950495049513</v>
      </c>
      <c r="N101" s="16">
        <f t="shared" si="3"/>
        <v>205.44554455445547</v>
      </c>
    </row>
    <row r="102" spans="1:14" x14ac:dyDescent="0.25">
      <c r="A102">
        <v>98</v>
      </c>
      <c r="B102">
        <v>99</v>
      </c>
      <c r="C102" t="s">
        <v>908</v>
      </c>
      <c r="D102">
        <v>1997</v>
      </c>
      <c r="E102" t="s">
        <v>909</v>
      </c>
      <c r="G102">
        <v>41.5</v>
      </c>
      <c r="K102">
        <v>101</v>
      </c>
      <c r="L102" s="16">
        <f t="shared" si="2"/>
        <v>3.9603960396039639</v>
      </c>
      <c r="N102" s="16">
        <f t="shared" si="3"/>
        <v>164.35643564356451</v>
      </c>
    </row>
    <row r="103" spans="1:14" x14ac:dyDescent="0.25">
      <c r="A103">
        <v>99</v>
      </c>
      <c r="B103">
        <v>86</v>
      </c>
      <c r="C103" t="s">
        <v>910</v>
      </c>
      <c r="D103">
        <v>1981</v>
      </c>
      <c r="E103" t="s">
        <v>803</v>
      </c>
      <c r="G103">
        <v>41.5</v>
      </c>
      <c r="K103">
        <v>101</v>
      </c>
      <c r="L103" s="16">
        <f t="shared" si="2"/>
        <v>2.9702970297029765</v>
      </c>
      <c r="N103" s="16">
        <f t="shared" si="3"/>
        <v>123.26732673267352</v>
      </c>
    </row>
    <row r="104" spans="1:14" x14ac:dyDescent="0.25">
      <c r="A104">
        <v>100</v>
      </c>
      <c r="B104">
        <v>6</v>
      </c>
      <c r="C104" t="s">
        <v>911</v>
      </c>
      <c r="D104">
        <v>1954</v>
      </c>
      <c r="E104" t="s">
        <v>781</v>
      </c>
      <c r="G104">
        <v>41.5</v>
      </c>
      <c r="K104">
        <v>101</v>
      </c>
      <c r="L104" s="16">
        <f t="shared" si="2"/>
        <v>1.9801980198019749</v>
      </c>
      <c r="N104" s="16">
        <f t="shared" si="3"/>
        <v>82.178217821781956</v>
      </c>
    </row>
    <row r="105" spans="1:14" x14ac:dyDescent="0.25">
      <c r="A105">
        <v>101</v>
      </c>
      <c r="B105">
        <v>164</v>
      </c>
      <c r="C105" t="s">
        <v>912</v>
      </c>
      <c r="D105">
        <v>1963</v>
      </c>
      <c r="E105" t="s">
        <v>913</v>
      </c>
      <c r="G105">
        <v>41.5</v>
      </c>
      <c r="K105">
        <v>101</v>
      </c>
      <c r="L105" s="16">
        <f t="shared" si="2"/>
        <v>0.99009900990098743</v>
      </c>
      <c r="N105" s="16">
        <f t="shared" si="3"/>
        <v>41.089108910890978</v>
      </c>
    </row>
    <row r="114" spans="1:14" x14ac:dyDescent="0.25">
      <c r="A114">
        <v>1</v>
      </c>
      <c r="B114">
        <v>122</v>
      </c>
      <c r="C114" t="s">
        <v>914</v>
      </c>
      <c r="D114">
        <v>1988</v>
      </c>
      <c r="E114" t="s">
        <v>781</v>
      </c>
      <c r="G114">
        <v>41.5</v>
      </c>
      <c r="K114">
        <v>40</v>
      </c>
      <c r="L114" s="16">
        <f>100-((A114-1)/K114)*100</f>
        <v>100</v>
      </c>
      <c r="N114" s="16">
        <f>L114*G114</f>
        <v>4150</v>
      </c>
    </row>
    <row r="115" spans="1:14" x14ac:dyDescent="0.25">
      <c r="A115">
        <v>2</v>
      </c>
      <c r="B115">
        <v>132</v>
      </c>
      <c r="C115" t="s">
        <v>915</v>
      </c>
      <c r="D115">
        <v>1983</v>
      </c>
      <c r="E115" t="s">
        <v>801</v>
      </c>
      <c r="G115">
        <v>41.5</v>
      </c>
      <c r="K115">
        <v>40</v>
      </c>
      <c r="L115" s="16">
        <f t="shared" ref="L115:L153" si="4">100-((A115-1)/K115)*100</f>
        <v>97.5</v>
      </c>
      <c r="N115" s="16">
        <f t="shared" ref="N115:N153" si="5">L115*G115</f>
        <v>4046.25</v>
      </c>
    </row>
    <row r="116" spans="1:14" x14ac:dyDescent="0.25">
      <c r="A116">
        <v>3</v>
      </c>
      <c r="B116">
        <v>145</v>
      </c>
      <c r="C116" t="s">
        <v>916</v>
      </c>
      <c r="D116">
        <v>1991</v>
      </c>
      <c r="E116" t="s">
        <v>781</v>
      </c>
      <c r="G116">
        <v>41.5</v>
      </c>
      <c r="K116">
        <v>40</v>
      </c>
      <c r="L116" s="16">
        <f t="shared" si="4"/>
        <v>95</v>
      </c>
      <c r="N116" s="16">
        <f t="shared" si="5"/>
        <v>3942.5</v>
      </c>
    </row>
    <row r="117" spans="1:14" x14ac:dyDescent="0.25">
      <c r="A117">
        <v>4</v>
      </c>
      <c r="B117">
        <v>105</v>
      </c>
      <c r="C117" t="s">
        <v>917</v>
      </c>
      <c r="D117">
        <v>1990</v>
      </c>
      <c r="E117" t="s">
        <v>803</v>
      </c>
      <c r="G117">
        <v>41.5</v>
      </c>
      <c r="K117">
        <v>40</v>
      </c>
      <c r="L117" s="16">
        <f t="shared" si="4"/>
        <v>92.5</v>
      </c>
      <c r="N117" s="16">
        <f t="shared" si="5"/>
        <v>3838.75</v>
      </c>
    </row>
    <row r="118" spans="1:14" x14ac:dyDescent="0.25">
      <c r="A118">
        <v>5</v>
      </c>
      <c r="B118">
        <v>136</v>
      </c>
      <c r="C118" t="s">
        <v>918</v>
      </c>
      <c r="D118">
        <v>1979</v>
      </c>
      <c r="E118" t="s">
        <v>72</v>
      </c>
      <c r="G118">
        <v>41.5</v>
      </c>
      <c r="K118">
        <v>40</v>
      </c>
      <c r="L118" s="16">
        <f t="shared" si="4"/>
        <v>90</v>
      </c>
      <c r="N118" s="16">
        <f t="shared" si="5"/>
        <v>3735</v>
      </c>
    </row>
    <row r="119" spans="1:14" x14ac:dyDescent="0.25">
      <c r="A119">
        <v>6</v>
      </c>
      <c r="B119">
        <v>123</v>
      </c>
      <c r="C119" t="s">
        <v>919</v>
      </c>
      <c r="D119">
        <v>1984</v>
      </c>
      <c r="E119" t="s">
        <v>838</v>
      </c>
      <c r="G119">
        <v>41.5</v>
      </c>
      <c r="K119">
        <v>40</v>
      </c>
      <c r="L119" s="16">
        <f t="shared" si="4"/>
        <v>87.5</v>
      </c>
      <c r="N119" s="16">
        <f t="shared" si="5"/>
        <v>3631.25</v>
      </c>
    </row>
    <row r="120" spans="1:14" x14ac:dyDescent="0.25">
      <c r="A120">
        <v>7</v>
      </c>
      <c r="B120">
        <v>124</v>
      </c>
      <c r="C120" t="s">
        <v>469</v>
      </c>
      <c r="D120">
        <v>1979</v>
      </c>
      <c r="E120" t="s">
        <v>781</v>
      </c>
      <c r="G120">
        <v>41.5</v>
      </c>
      <c r="K120">
        <v>40</v>
      </c>
      <c r="L120" s="16">
        <f t="shared" si="4"/>
        <v>85</v>
      </c>
      <c r="N120" s="16">
        <f t="shared" si="5"/>
        <v>3527.5</v>
      </c>
    </row>
    <row r="121" spans="1:14" x14ac:dyDescent="0.25">
      <c r="A121">
        <v>8</v>
      </c>
      <c r="B121">
        <v>140</v>
      </c>
      <c r="C121" t="s">
        <v>920</v>
      </c>
      <c r="D121">
        <v>1988</v>
      </c>
      <c r="E121" t="s">
        <v>781</v>
      </c>
      <c r="G121">
        <v>41.5</v>
      </c>
      <c r="K121">
        <v>40</v>
      </c>
      <c r="L121" s="16">
        <f t="shared" si="4"/>
        <v>82.5</v>
      </c>
      <c r="N121" s="16">
        <f t="shared" si="5"/>
        <v>3423.75</v>
      </c>
    </row>
    <row r="122" spans="1:14" x14ac:dyDescent="0.25">
      <c r="A122">
        <v>9</v>
      </c>
      <c r="B122">
        <v>133</v>
      </c>
      <c r="C122" t="s">
        <v>465</v>
      </c>
      <c r="D122">
        <v>1985</v>
      </c>
      <c r="E122" t="s">
        <v>781</v>
      </c>
      <c r="G122">
        <v>41.5</v>
      </c>
      <c r="K122">
        <v>40</v>
      </c>
      <c r="L122" s="16">
        <f t="shared" si="4"/>
        <v>80</v>
      </c>
      <c r="N122" s="16">
        <f t="shared" si="5"/>
        <v>3320</v>
      </c>
    </row>
    <row r="123" spans="1:14" x14ac:dyDescent="0.25">
      <c r="A123">
        <v>10</v>
      </c>
      <c r="B123">
        <v>117</v>
      </c>
      <c r="C123" t="s">
        <v>921</v>
      </c>
      <c r="D123">
        <v>1985</v>
      </c>
      <c r="E123" t="s">
        <v>781</v>
      </c>
      <c r="G123">
        <v>41.5</v>
      </c>
      <c r="K123">
        <v>40</v>
      </c>
      <c r="L123" s="16">
        <f t="shared" si="4"/>
        <v>77.5</v>
      </c>
      <c r="N123" s="16">
        <f t="shared" si="5"/>
        <v>3216.25</v>
      </c>
    </row>
    <row r="124" spans="1:14" x14ac:dyDescent="0.25">
      <c r="A124">
        <v>11</v>
      </c>
      <c r="B124">
        <v>113</v>
      </c>
      <c r="C124" t="s">
        <v>922</v>
      </c>
      <c r="D124">
        <v>1989</v>
      </c>
      <c r="E124" t="s">
        <v>781</v>
      </c>
      <c r="G124">
        <v>41.5</v>
      </c>
      <c r="K124">
        <v>40</v>
      </c>
      <c r="L124" s="16">
        <f t="shared" si="4"/>
        <v>75</v>
      </c>
      <c r="N124" s="16">
        <f t="shared" si="5"/>
        <v>3112.5</v>
      </c>
    </row>
    <row r="125" spans="1:14" x14ac:dyDescent="0.25">
      <c r="A125">
        <v>12</v>
      </c>
      <c r="B125">
        <v>143</v>
      </c>
      <c r="C125" t="s">
        <v>923</v>
      </c>
      <c r="D125">
        <v>1983</v>
      </c>
      <c r="E125" t="s">
        <v>781</v>
      </c>
      <c r="G125">
        <v>41.5</v>
      </c>
      <c r="K125">
        <v>40</v>
      </c>
      <c r="L125" s="16">
        <f t="shared" si="4"/>
        <v>72.5</v>
      </c>
      <c r="N125" s="16">
        <f t="shared" si="5"/>
        <v>3008.75</v>
      </c>
    </row>
    <row r="126" spans="1:14" x14ac:dyDescent="0.25">
      <c r="A126">
        <v>13</v>
      </c>
      <c r="B126">
        <v>128</v>
      </c>
      <c r="C126" t="s">
        <v>924</v>
      </c>
      <c r="D126">
        <v>1992</v>
      </c>
      <c r="E126" t="s">
        <v>72</v>
      </c>
      <c r="G126">
        <v>41.5</v>
      </c>
      <c r="K126">
        <v>40</v>
      </c>
      <c r="L126" s="16">
        <f t="shared" si="4"/>
        <v>70</v>
      </c>
      <c r="N126" s="16">
        <f t="shared" si="5"/>
        <v>2905</v>
      </c>
    </row>
    <row r="127" spans="1:14" x14ac:dyDescent="0.25">
      <c r="A127">
        <v>14</v>
      </c>
      <c r="B127">
        <v>107</v>
      </c>
      <c r="C127" t="s">
        <v>925</v>
      </c>
      <c r="D127">
        <v>1989</v>
      </c>
      <c r="E127" t="s">
        <v>926</v>
      </c>
      <c r="G127">
        <v>41.5</v>
      </c>
      <c r="K127">
        <v>40</v>
      </c>
      <c r="L127" s="16">
        <f t="shared" si="4"/>
        <v>67.5</v>
      </c>
      <c r="N127" s="16">
        <f t="shared" si="5"/>
        <v>2801.25</v>
      </c>
    </row>
    <row r="128" spans="1:14" x14ac:dyDescent="0.25">
      <c r="A128">
        <v>15</v>
      </c>
      <c r="B128">
        <v>126</v>
      </c>
      <c r="C128" t="s">
        <v>927</v>
      </c>
      <c r="D128">
        <v>1993</v>
      </c>
      <c r="E128" t="s">
        <v>842</v>
      </c>
      <c r="G128">
        <v>41.5</v>
      </c>
      <c r="K128">
        <v>40</v>
      </c>
      <c r="L128" s="16">
        <f t="shared" si="4"/>
        <v>65</v>
      </c>
      <c r="N128" s="16">
        <f t="shared" si="5"/>
        <v>2697.5</v>
      </c>
    </row>
    <row r="129" spans="1:14" x14ac:dyDescent="0.25">
      <c r="A129">
        <v>16</v>
      </c>
      <c r="B129">
        <v>115</v>
      </c>
      <c r="C129" t="s">
        <v>928</v>
      </c>
      <c r="D129">
        <v>1990</v>
      </c>
      <c r="E129" t="s">
        <v>803</v>
      </c>
      <c r="G129">
        <v>41.5</v>
      </c>
      <c r="K129">
        <v>40</v>
      </c>
      <c r="L129" s="16">
        <f t="shared" si="4"/>
        <v>62.5</v>
      </c>
      <c r="N129" s="16">
        <f t="shared" si="5"/>
        <v>2593.75</v>
      </c>
    </row>
    <row r="130" spans="1:14" x14ac:dyDescent="0.25">
      <c r="A130">
        <v>17</v>
      </c>
      <c r="B130">
        <v>131</v>
      </c>
      <c r="C130" t="s">
        <v>929</v>
      </c>
      <c r="D130">
        <v>1985</v>
      </c>
      <c r="E130" t="s">
        <v>803</v>
      </c>
      <c r="G130">
        <v>41.5</v>
      </c>
      <c r="K130">
        <v>40</v>
      </c>
      <c r="L130" s="16">
        <f t="shared" si="4"/>
        <v>60</v>
      </c>
      <c r="N130" s="16">
        <f t="shared" si="5"/>
        <v>2490</v>
      </c>
    </row>
    <row r="131" spans="1:14" x14ac:dyDescent="0.25">
      <c r="A131">
        <v>18</v>
      </c>
      <c r="B131">
        <v>116</v>
      </c>
      <c r="C131" t="s">
        <v>930</v>
      </c>
      <c r="D131">
        <v>1975</v>
      </c>
      <c r="E131" t="s">
        <v>931</v>
      </c>
      <c r="G131">
        <v>41.5</v>
      </c>
      <c r="K131">
        <v>40</v>
      </c>
      <c r="L131" s="16">
        <f t="shared" si="4"/>
        <v>57.5</v>
      </c>
      <c r="N131" s="16">
        <f t="shared" si="5"/>
        <v>2386.25</v>
      </c>
    </row>
    <row r="132" spans="1:14" x14ac:dyDescent="0.25">
      <c r="A132">
        <v>19</v>
      </c>
      <c r="B132">
        <v>146</v>
      </c>
      <c r="C132" t="s">
        <v>932</v>
      </c>
      <c r="D132">
        <v>1985</v>
      </c>
      <c r="E132" t="s">
        <v>803</v>
      </c>
      <c r="G132">
        <v>41.5</v>
      </c>
      <c r="K132">
        <v>40</v>
      </c>
      <c r="L132" s="16">
        <f t="shared" si="4"/>
        <v>55</v>
      </c>
      <c r="N132" s="16">
        <f t="shared" si="5"/>
        <v>2282.5</v>
      </c>
    </row>
    <row r="133" spans="1:14" x14ac:dyDescent="0.25">
      <c r="A133">
        <v>20</v>
      </c>
      <c r="B133">
        <v>111</v>
      </c>
      <c r="C133" t="s">
        <v>933</v>
      </c>
      <c r="D133">
        <v>1989</v>
      </c>
      <c r="E133" t="s">
        <v>842</v>
      </c>
      <c r="G133">
        <v>41.5</v>
      </c>
      <c r="K133">
        <v>40</v>
      </c>
      <c r="L133" s="16">
        <f t="shared" si="4"/>
        <v>52.5</v>
      </c>
      <c r="N133" s="16">
        <f t="shared" si="5"/>
        <v>2178.75</v>
      </c>
    </row>
    <row r="134" spans="1:14" x14ac:dyDescent="0.25">
      <c r="A134">
        <v>21</v>
      </c>
      <c r="B134">
        <v>134</v>
      </c>
      <c r="C134" t="s">
        <v>934</v>
      </c>
      <c r="D134">
        <v>1987</v>
      </c>
      <c r="E134" t="s">
        <v>803</v>
      </c>
      <c r="G134">
        <v>41.5</v>
      </c>
      <c r="K134">
        <v>40</v>
      </c>
      <c r="L134" s="16">
        <f t="shared" si="4"/>
        <v>50</v>
      </c>
      <c r="N134" s="16">
        <f t="shared" si="5"/>
        <v>2075</v>
      </c>
    </row>
    <row r="135" spans="1:14" x14ac:dyDescent="0.25">
      <c r="A135">
        <v>22</v>
      </c>
      <c r="B135">
        <v>135</v>
      </c>
      <c r="C135" t="s">
        <v>935</v>
      </c>
      <c r="D135">
        <v>1991</v>
      </c>
      <c r="E135" t="s">
        <v>781</v>
      </c>
      <c r="G135">
        <v>41.5</v>
      </c>
      <c r="K135">
        <v>40</v>
      </c>
      <c r="L135" s="16">
        <f t="shared" si="4"/>
        <v>47.5</v>
      </c>
      <c r="N135" s="16">
        <f t="shared" si="5"/>
        <v>1971.25</v>
      </c>
    </row>
    <row r="136" spans="1:14" x14ac:dyDescent="0.25">
      <c r="A136">
        <v>23</v>
      </c>
      <c r="B136">
        <v>121</v>
      </c>
      <c r="C136" t="s">
        <v>936</v>
      </c>
      <c r="D136">
        <v>1995</v>
      </c>
      <c r="E136" t="s">
        <v>937</v>
      </c>
      <c r="G136">
        <v>41.5</v>
      </c>
      <c r="K136">
        <v>40</v>
      </c>
      <c r="L136" s="16">
        <f t="shared" si="4"/>
        <v>44.999999999999993</v>
      </c>
      <c r="N136" s="16">
        <f t="shared" si="5"/>
        <v>1867.4999999999998</v>
      </c>
    </row>
    <row r="137" spans="1:14" x14ac:dyDescent="0.25">
      <c r="A137">
        <v>24</v>
      </c>
      <c r="B137">
        <v>137</v>
      </c>
      <c r="C137" t="s">
        <v>938</v>
      </c>
      <c r="D137">
        <v>1981</v>
      </c>
      <c r="E137" t="s">
        <v>858</v>
      </c>
      <c r="G137">
        <v>41.5</v>
      </c>
      <c r="K137">
        <v>40</v>
      </c>
      <c r="L137" s="16">
        <f t="shared" si="4"/>
        <v>42.500000000000007</v>
      </c>
      <c r="N137" s="16">
        <f t="shared" si="5"/>
        <v>1763.7500000000002</v>
      </c>
    </row>
    <row r="138" spans="1:14" x14ac:dyDescent="0.25">
      <c r="A138">
        <v>25</v>
      </c>
      <c r="B138">
        <v>142</v>
      </c>
      <c r="C138" t="s">
        <v>939</v>
      </c>
      <c r="D138">
        <v>1987</v>
      </c>
      <c r="E138" t="s">
        <v>781</v>
      </c>
      <c r="G138">
        <v>41.5</v>
      </c>
      <c r="K138">
        <v>40</v>
      </c>
      <c r="L138" s="16">
        <f t="shared" si="4"/>
        <v>40</v>
      </c>
      <c r="N138" s="16">
        <f t="shared" si="5"/>
        <v>1660</v>
      </c>
    </row>
    <row r="139" spans="1:14" x14ac:dyDescent="0.25">
      <c r="A139">
        <v>26</v>
      </c>
      <c r="B139">
        <v>110</v>
      </c>
      <c r="C139" t="s">
        <v>940</v>
      </c>
      <c r="D139">
        <v>1981</v>
      </c>
      <c r="E139" t="s">
        <v>781</v>
      </c>
      <c r="G139">
        <v>41.5</v>
      </c>
      <c r="K139">
        <v>40</v>
      </c>
      <c r="L139" s="16">
        <f t="shared" si="4"/>
        <v>37.5</v>
      </c>
      <c r="N139" s="16">
        <f t="shared" si="5"/>
        <v>1556.25</v>
      </c>
    </row>
    <row r="140" spans="1:14" x14ac:dyDescent="0.25">
      <c r="A140">
        <v>27</v>
      </c>
      <c r="B140">
        <v>112</v>
      </c>
      <c r="C140" t="s">
        <v>941</v>
      </c>
      <c r="D140">
        <v>1992</v>
      </c>
      <c r="E140" t="s">
        <v>831</v>
      </c>
      <c r="G140">
        <v>41.5</v>
      </c>
      <c r="K140">
        <v>40</v>
      </c>
      <c r="L140" s="16">
        <f t="shared" si="4"/>
        <v>35</v>
      </c>
      <c r="N140" s="16">
        <f t="shared" si="5"/>
        <v>1452.5</v>
      </c>
    </row>
    <row r="141" spans="1:14" x14ac:dyDescent="0.25">
      <c r="A141">
        <v>28</v>
      </c>
      <c r="B141">
        <v>166</v>
      </c>
      <c r="C141" t="s">
        <v>942</v>
      </c>
      <c r="D141">
        <v>1983</v>
      </c>
      <c r="E141" t="s">
        <v>781</v>
      </c>
      <c r="G141">
        <v>41.5</v>
      </c>
      <c r="K141">
        <v>40</v>
      </c>
      <c r="L141" s="16">
        <f t="shared" si="4"/>
        <v>32.5</v>
      </c>
      <c r="N141" s="16">
        <f t="shared" si="5"/>
        <v>1348.75</v>
      </c>
    </row>
    <row r="142" spans="1:14" x14ac:dyDescent="0.25">
      <c r="A142">
        <v>29</v>
      </c>
      <c r="B142">
        <v>119</v>
      </c>
      <c r="C142" t="s">
        <v>943</v>
      </c>
      <c r="D142">
        <v>1990</v>
      </c>
      <c r="E142" t="s">
        <v>803</v>
      </c>
      <c r="G142">
        <v>41.5</v>
      </c>
      <c r="K142">
        <v>40</v>
      </c>
      <c r="L142" s="16">
        <f t="shared" si="4"/>
        <v>30</v>
      </c>
      <c r="N142" s="16">
        <f t="shared" si="5"/>
        <v>1245</v>
      </c>
    </row>
    <row r="143" spans="1:14" x14ac:dyDescent="0.25">
      <c r="A143">
        <v>30</v>
      </c>
      <c r="B143">
        <v>88</v>
      </c>
      <c r="C143" t="s">
        <v>944</v>
      </c>
      <c r="D143">
        <v>1990</v>
      </c>
      <c r="E143" t="s">
        <v>781</v>
      </c>
      <c r="G143">
        <v>41.5</v>
      </c>
      <c r="K143">
        <v>40</v>
      </c>
      <c r="L143" s="16">
        <f t="shared" si="4"/>
        <v>27.5</v>
      </c>
      <c r="N143" s="16">
        <f t="shared" si="5"/>
        <v>1141.25</v>
      </c>
    </row>
    <row r="144" spans="1:14" x14ac:dyDescent="0.25">
      <c r="A144">
        <v>31</v>
      </c>
      <c r="B144">
        <v>118</v>
      </c>
      <c r="C144" t="s">
        <v>945</v>
      </c>
      <c r="D144">
        <v>1976</v>
      </c>
      <c r="E144" t="s">
        <v>946</v>
      </c>
      <c r="G144">
        <v>41.5</v>
      </c>
      <c r="K144">
        <v>40</v>
      </c>
      <c r="L144" s="16">
        <f t="shared" si="4"/>
        <v>25</v>
      </c>
      <c r="N144" s="16">
        <f t="shared" si="5"/>
        <v>1037.5</v>
      </c>
    </row>
    <row r="145" spans="1:14" x14ac:dyDescent="0.25">
      <c r="A145">
        <v>32</v>
      </c>
      <c r="B145">
        <v>141</v>
      </c>
      <c r="C145" t="s">
        <v>947</v>
      </c>
      <c r="D145">
        <v>1983</v>
      </c>
      <c r="E145" t="s">
        <v>803</v>
      </c>
      <c r="G145">
        <v>41.5</v>
      </c>
      <c r="K145">
        <v>40</v>
      </c>
      <c r="L145" s="16">
        <f t="shared" si="4"/>
        <v>22.5</v>
      </c>
      <c r="N145" s="16">
        <f t="shared" si="5"/>
        <v>933.75</v>
      </c>
    </row>
    <row r="146" spans="1:14" x14ac:dyDescent="0.25">
      <c r="A146">
        <v>33</v>
      </c>
      <c r="B146">
        <v>129</v>
      </c>
      <c r="C146" t="s">
        <v>948</v>
      </c>
      <c r="D146">
        <v>1983</v>
      </c>
      <c r="E146" t="s">
        <v>781</v>
      </c>
      <c r="G146">
        <v>41.5</v>
      </c>
      <c r="K146">
        <v>40</v>
      </c>
      <c r="L146" s="16">
        <f t="shared" si="4"/>
        <v>20</v>
      </c>
      <c r="N146" s="16">
        <f t="shared" si="5"/>
        <v>830</v>
      </c>
    </row>
    <row r="147" spans="1:14" x14ac:dyDescent="0.25">
      <c r="A147">
        <v>34</v>
      </c>
      <c r="B147">
        <v>138</v>
      </c>
      <c r="C147" t="s">
        <v>949</v>
      </c>
      <c r="D147">
        <v>1977</v>
      </c>
      <c r="E147" t="s">
        <v>842</v>
      </c>
      <c r="G147">
        <v>41.5</v>
      </c>
      <c r="K147">
        <v>40</v>
      </c>
      <c r="L147" s="16">
        <f t="shared" si="4"/>
        <v>17.5</v>
      </c>
      <c r="N147" s="16">
        <f t="shared" si="5"/>
        <v>726.25</v>
      </c>
    </row>
    <row r="148" spans="1:14" x14ac:dyDescent="0.25">
      <c r="A148">
        <v>35</v>
      </c>
      <c r="B148">
        <v>125</v>
      </c>
      <c r="C148" t="s">
        <v>950</v>
      </c>
      <c r="D148">
        <v>1988</v>
      </c>
      <c r="E148" t="s">
        <v>781</v>
      </c>
      <c r="G148">
        <v>41.5</v>
      </c>
      <c r="K148">
        <v>40</v>
      </c>
      <c r="L148" s="16">
        <f t="shared" si="4"/>
        <v>15</v>
      </c>
      <c r="N148" s="16">
        <f t="shared" si="5"/>
        <v>622.5</v>
      </c>
    </row>
    <row r="149" spans="1:14" x14ac:dyDescent="0.25">
      <c r="A149">
        <v>36</v>
      </c>
      <c r="B149">
        <v>120</v>
      </c>
      <c r="C149" t="s">
        <v>951</v>
      </c>
      <c r="D149">
        <v>1979</v>
      </c>
      <c r="E149" t="s">
        <v>781</v>
      </c>
      <c r="G149">
        <v>41.5</v>
      </c>
      <c r="K149">
        <v>40</v>
      </c>
      <c r="L149" s="16">
        <f t="shared" si="4"/>
        <v>12.5</v>
      </c>
      <c r="N149" s="16">
        <f t="shared" si="5"/>
        <v>518.75</v>
      </c>
    </row>
    <row r="150" spans="1:14" x14ac:dyDescent="0.25">
      <c r="A150">
        <v>37</v>
      </c>
      <c r="B150">
        <v>147</v>
      </c>
      <c r="C150" t="s">
        <v>952</v>
      </c>
      <c r="D150">
        <v>1991</v>
      </c>
      <c r="E150" t="s">
        <v>803</v>
      </c>
      <c r="G150">
        <v>41.5</v>
      </c>
      <c r="K150">
        <v>40</v>
      </c>
      <c r="L150" s="16">
        <f t="shared" si="4"/>
        <v>10</v>
      </c>
      <c r="N150" s="16">
        <f t="shared" si="5"/>
        <v>415</v>
      </c>
    </row>
    <row r="151" spans="1:14" x14ac:dyDescent="0.25">
      <c r="A151">
        <v>38</v>
      </c>
      <c r="B151">
        <v>148</v>
      </c>
      <c r="C151" t="s">
        <v>953</v>
      </c>
      <c r="D151">
        <v>1987</v>
      </c>
      <c r="E151" t="s">
        <v>803</v>
      </c>
      <c r="G151">
        <v>41.5</v>
      </c>
      <c r="K151">
        <v>40</v>
      </c>
      <c r="L151" s="16">
        <f t="shared" si="4"/>
        <v>7.5</v>
      </c>
      <c r="N151" s="16">
        <f t="shared" si="5"/>
        <v>311.25</v>
      </c>
    </row>
    <row r="152" spans="1:14" x14ac:dyDescent="0.25">
      <c r="A152">
        <v>39</v>
      </c>
      <c r="B152">
        <v>108</v>
      </c>
      <c r="C152" t="s">
        <v>954</v>
      </c>
      <c r="D152">
        <v>1971</v>
      </c>
      <c r="E152" t="s">
        <v>803</v>
      </c>
      <c r="G152">
        <v>41.5</v>
      </c>
      <c r="K152">
        <v>40</v>
      </c>
      <c r="L152" s="16">
        <f t="shared" si="4"/>
        <v>5</v>
      </c>
      <c r="N152" s="16">
        <f t="shared" si="5"/>
        <v>207.5</v>
      </c>
    </row>
    <row r="153" spans="1:14" x14ac:dyDescent="0.25">
      <c r="A153">
        <v>40</v>
      </c>
      <c r="B153">
        <v>165</v>
      </c>
      <c r="C153" t="s">
        <v>955</v>
      </c>
      <c r="D153">
        <v>1968</v>
      </c>
      <c r="E153" t="s">
        <v>956</v>
      </c>
      <c r="G153">
        <v>41.5</v>
      </c>
      <c r="K153">
        <v>40</v>
      </c>
      <c r="L153" s="16">
        <f t="shared" si="4"/>
        <v>2.5</v>
      </c>
      <c r="N153" s="16">
        <f t="shared" si="5"/>
        <v>103.75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KunTagTrail</vt:lpstr>
      <vt:lpstr>Шустрый Бобер</vt:lpstr>
      <vt:lpstr>Блиннный Забег</vt:lpstr>
      <vt:lpstr>Самопревосхождение</vt:lpstr>
      <vt:lpstr>3Вершины</vt:lpstr>
      <vt:lpstr>Снежный Заяц</vt:lpstr>
      <vt:lpstr>Горячий Лед</vt:lpstr>
      <vt:lpstr>ЭлектроТрейл</vt:lpstr>
      <vt:lpstr>ЧР Borus race</vt:lpstr>
      <vt:lpstr>КР Gladenkaya VK</vt:lpstr>
      <vt:lpstr>ЧСФО Козерог</vt:lpstr>
      <vt:lpstr>Трейл№1</vt:lpstr>
      <vt:lpstr>Гремячая Грива</vt:lpstr>
      <vt:lpstr>Итоговый М</vt:lpstr>
      <vt:lpstr>Итоговый 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2017-04-29T19:04:42Z</dcterms:modified>
</cp:coreProperties>
</file>