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60" yWindow="465" windowWidth="17565" windowHeight="13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C51" i="1"/>
  <c r="K51" i="1"/>
  <c r="L51" i="1"/>
  <c r="M51" i="1"/>
  <c r="N51" i="1"/>
  <c r="C52" i="1"/>
  <c r="K52" i="1"/>
  <c r="L52" i="1"/>
  <c r="M52" i="1"/>
  <c r="N52" i="1"/>
  <c r="C53" i="1"/>
  <c r="K53" i="1"/>
  <c r="L53" i="1"/>
  <c r="M53" i="1"/>
  <c r="N53" i="1"/>
  <c r="C54" i="1"/>
  <c r="K54" i="1"/>
  <c r="L54" i="1"/>
  <c r="M54" i="1"/>
  <c r="N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K79" i="1" s="1"/>
  <c r="K81" i="1" s="1"/>
  <c r="L72" i="1"/>
  <c r="M72" i="1"/>
  <c r="C73" i="1"/>
  <c r="K73" i="1"/>
  <c r="L73" i="1"/>
  <c r="M73" i="1"/>
  <c r="N73" i="1"/>
  <c r="C74" i="1"/>
  <c r="K74" i="1"/>
  <c r="L74" i="1"/>
  <c r="M74" i="1"/>
  <c r="N74" i="1"/>
  <c r="K75" i="1"/>
  <c r="L75" i="1"/>
  <c r="M75" i="1"/>
  <c r="K76" i="1"/>
  <c r="L76" i="1"/>
  <c r="M76" i="1"/>
  <c r="K77" i="1"/>
  <c r="L77" i="1"/>
  <c r="M77" i="1"/>
  <c r="C79" i="1"/>
  <c r="D79" i="1"/>
  <c r="E79" i="1"/>
  <c r="F79" i="1"/>
  <c r="G79" i="1"/>
  <c r="H79" i="1"/>
  <c r="I79" i="1"/>
  <c r="L79" i="1"/>
  <c r="M79" i="1"/>
  <c r="C80" i="1"/>
  <c r="C81" i="1" s="1"/>
  <c r="D80" i="1"/>
  <c r="E80" i="1"/>
  <c r="F80" i="1"/>
  <c r="G80" i="1"/>
  <c r="H80" i="1"/>
  <c r="I80" i="1"/>
  <c r="K80" i="1"/>
  <c r="L80" i="1"/>
  <c r="M80" i="1"/>
  <c r="D81" i="1"/>
  <c r="E81" i="1"/>
  <c r="F81" i="1"/>
  <c r="G81" i="1"/>
  <c r="H81" i="1"/>
  <c r="I81" i="1"/>
  <c r="L81" i="1"/>
  <c r="M81" i="1"/>
  <c r="C83" i="1"/>
  <c r="D83" i="1"/>
  <c r="E83" i="1"/>
  <c r="F83" i="1"/>
  <c r="G83" i="1"/>
  <c r="H83" i="1"/>
  <c r="I83" i="1"/>
  <c r="K83" i="1"/>
  <c r="L83" i="1"/>
  <c r="M83" i="1"/>
  <c r="C84" i="1"/>
  <c r="D84" i="1"/>
  <c r="E84" i="1"/>
  <c r="F84" i="1"/>
  <c r="G84" i="1"/>
  <c r="H84" i="1"/>
  <c r="I84" i="1"/>
  <c r="K84" i="1"/>
  <c r="L84" i="1"/>
  <c r="M84" i="1"/>
  <c r="C85" i="1"/>
  <c r="D85" i="1"/>
  <c r="E85" i="1"/>
  <c r="F85" i="1"/>
  <c r="G85" i="1"/>
  <c r="H85" i="1"/>
  <c r="I85" i="1"/>
  <c r="K85" i="1"/>
  <c r="L85" i="1"/>
  <c r="M85" i="1"/>
  <c r="C87" i="1"/>
  <c r="D87" i="1"/>
  <c r="E87" i="1"/>
  <c r="F87" i="1"/>
  <c r="G87" i="1"/>
  <c r="H87" i="1"/>
  <c r="I87" i="1"/>
  <c r="K87" i="1"/>
  <c r="L87" i="1"/>
  <c r="M87" i="1"/>
  <c r="C88" i="1"/>
  <c r="D88" i="1"/>
  <c r="E88" i="1"/>
  <c r="F88" i="1"/>
  <c r="G88" i="1"/>
  <c r="H88" i="1"/>
  <c r="I88" i="1"/>
  <c r="K88" i="1"/>
  <c r="L88" i="1"/>
  <c r="M88" i="1"/>
  <c r="C89" i="1"/>
  <c r="D89" i="1"/>
  <c r="E89" i="1"/>
  <c r="F89" i="1"/>
  <c r="G89" i="1"/>
  <c r="H89" i="1"/>
  <c r="I89" i="1"/>
  <c r="K89" i="1"/>
  <c r="L89" i="1"/>
  <c r="M89" i="1"/>
  <c r="B2" i="3"/>
  <c r="B3" i="3"/>
  <c r="B4" i="3"/>
  <c r="B5" i="3"/>
  <c r="B6" i="3"/>
  <c r="B7" i="3"/>
  <c r="B8" i="3"/>
  <c r="E8" i="3"/>
  <c r="B9" i="3"/>
  <c r="E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6" i="3"/>
  <c r="B47" i="3"/>
  <c r="B48" i="3"/>
  <c r="B49" i="3"/>
  <c r="B50" i="3"/>
  <c r="A51" i="3"/>
  <c r="B51" i="3"/>
  <c r="A52" i="3"/>
  <c r="B52" i="3"/>
  <c r="A53" i="3"/>
  <c r="B53" i="3"/>
  <c r="A54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A73" i="3"/>
  <c r="B73" i="3"/>
  <c r="A74" i="3"/>
  <c r="B74" i="3"/>
  <c r="B75" i="3"/>
  <c r="B76" i="3"/>
  <c r="B77" i="3"/>
</calcChain>
</file>

<file path=xl/sharedStrings.xml><?xml version="1.0" encoding="utf-8"?>
<sst xmlns="http://schemas.openxmlformats.org/spreadsheetml/2006/main" count="119" uniqueCount="72">
  <si>
    <t>Catalog #</t>
  </si>
  <si>
    <t>Pit #</t>
  </si>
  <si>
    <t>Total length</t>
  </si>
  <si>
    <t>Proximal width</t>
  </si>
  <si>
    <t>Proximal depth</t>
  </si>
  <si>
    <t>Midshaft width</t>
  </si>
  <si>
    <t>Midshaft depth</t>
  </si>
  <si>
    <t>Distal width</t>
  </si>
  <si>
    <t>Distal depth</t>
  </si>
  <si>
    <t>B1556</t>
  </si>
  <si>
    <t>B1575</t>
  </si>
  <si>
    <t>B1768</t>
  </si>
  <si>
    <t>B2524</t>
  </si>
  <si>
    <t>B3236</t>
  </si>
  <si>
    <t>B3660</t>
  </si>
  <si>
    <t>B4265</t>
  </si>
  <si>
    <t>B4649</t>
  </si>
  <si>
    <t>B4695</t>
  </si>
  <si>
    <t>B4886</t>
  </si>
  <si>
    <t>16.0,17.0</t>
  </si>
  <si>
    <t>B5232</t>
  </si>
  <si>
    <t>B5266</t>
  </si>
  <si>
    <t>B5691</t>
  </si>
  <si>
    <t>B6116</t>
  </si>
  <si>
    <t>20.0,27.0</t>
  </si>
  <si>
    <t>B6709</t>
  </si>
  <si>
    <t>B7131</t>
  </si>
  <si>
    <t>B7276</t>
  </si>
  <si>
    <t>B7532</t>
  </si>
  <si>
    <t>B7642</t>
  </si>
  <si>
    <t>B8175</t>
  </si>
  <si>
    <t>?</t>
  </si>
  <si>
    <t>B8316</t>
  </si>
  <si>
    <t>B1553</t>
  </si>
  <si>
    <t>B1615</t>
  </si>
  <si>
    <t>B2112</t>
  </si>
  <si>
    <t>B2151</t>
  </si>
  <si>
    <t>B2576</t>
  </si>
  <si>
    <t>B2639</t>
  </si>
  <si>
    <t>B2641</t>
  </si>
  <si>
    <t>B2831</t>
  </si>
  <si>
    <t>B3237</t>
  </si>
  <si>
    <t>B3241</t>
  </si>
  <si>
    <t>B4479</t>
  </si>
  <si>
    <t>B4611</t>
  </si>
  <si>
    <t>B4627</t>
  </si>
  <si>
    <t>B4679</t>
  </si>
  <si>
    <t>B5290</t>
  </si>
  <si>
    <t>B5344</t>
  </si>
  <si>
    <t>B5556</t>
  </si>
  <si>
    <t>B6421</t>
  </si>
  <si>
    <t>B6531</t>
  </si>
  <si>
    <t>B7427</t>
  </si>
  <si>
    <t>B7736</t>
  </si>
  <si>
    <t>MODERN</t>
  </si>
  <si>
    <t>Bi1050/16013</t>
  </si>
  <si>
    <t>Bi269/86822</t>
  </si>
  <si>
    <t>SBMNH550</t>
  </si>
  <si>
    <t>AGE???</t>
  </si>
  <si>
    <t>Bi141/86821</t>
  </si>
  <si>
    <t>F</t>
  </si>
  <si>
    <t>Bi1916/36096</t>
  </si>
  <si>
    <t>M</t>
  </si>
  <si>
    <t>SBMNH544</t>
  </si>
  <si>
    <t>Prox area</t>
  </si>
  <si>
    <t>Mid area</t>
  </si>
  <si>
    <t>Dist area</t>
  </si>
  <si>
    <t>Mean (all)</t>
  </si>
  <si>
    <t>SD (all)</t>
  </si>
  <si>
    <t>CV (all)</t>
  </si>
  <si>
    <t>Mean(RLB)</t>
  </si>
  <si>
    <t>Mean (mod)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</si>
</sst>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10776415631193E-2"/>
          <c:y val="4.4014122343786398E-2"/>
          <c:w val="0.82116885878675627"/>
          <c:h val="0.88380357666323095"/>
        </c:manualLayout>
      </c:layout>
      <c:scatterChart>
        <c:scatterStyle val="lineMarker"/>
        <c:varyColors val="0"/>
        <c:ser>
          <c:idx val="0"/>
          <c:order val="0"/>
          <c:tx>
            <c:v>RLB-prox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Sheet1!$C$2:$C$43</c:f>
              <c:numCache>
                <c:formatCode>0.0</c:formatCode>
                <c:ptCount val="42"/>
                <c:pt idx="0">
                  <c:v>279.60000000000002</c:v>
                </c:pt>
                <c:pt idx="1">
                  <c:v>288.5</c:v>
                </c:pt>
                <c:pt idx="2">
                  <c:v>279.8</c:v>
                </c:pt>
                <c:pt idx="3">
                  <c:v>270.8</c:v>
                </c:pt>
                <c:pt idx="4">
                  <c:v>278.10000000000002</c:v>
                </c:pt>
                <c:pt idx="5">
                  <c:v>281.7</c:v>
                </c:pt>
                <c:pt idx="6">
                  <c:v>283.89999999999998</c:v>
                </c:pt>
                <c:pt idx="7">
                  <c:v>265.7</c:v>
                </c:pt>
                <c:pt idx="8">
                  <c:v>280.8</c:v>
                </c:pt>
                <c:pt idx="9">
                  <c:v>285.89999999999998</c:v>
                </c:pt>
                <c:pt idx="10">
                  <c:v>270</c:v>
                </c:pt>
                <c:pt idx="11">
                  <c:v>280.3</c:v>
                </c:pt>
                <c:pt idx="12">
                  <c:v>265.7</c:v>
                </c:pt>
                <c:pt idx="13">
                  <c:v>266.7</c:v>
                </c:pt>
                <c:pt idx="14">
                  <c:v>272.2</c:v>
                </c:pt>
                <c:pt idx="15">
                  <c:v>266</c:v>
                </c:pt>
                <c:pt idx="16">
                  <c:v>279.89999999999998</c:v>
                </c:pt>
                <c:pt idx="17">
                  <c:v>290.60000000000002</c:v>
                </c:pt>
                <c:pt idx="18">
                  <c:v>269.2</c:v>
                </c:pt>
                <c:pt idx="19">
                  <c:v>268.2</c:v>
                </c:pt>
                <c:pt idx="20" formatCode="General">
                  <c:v>274.89999999999998</c:v>
                </c:pt>
                <c:pt idx="21">
                  <c:v>274.8</c:v>
                </c:pt>
                <c:pt idx="22">
                  <c:v>281.5</c:v>
                </c:pt>
                <c:pt idx="23">
                  <c:v>269.2</c:v>
                </c:pt>
                <c:pt idx="24">
                  <c:v>275.60000000000002</c:v>
                </c:pt>
                <c:pt idx="25">
                  <c:v>273</c:v>
                </c:pt>
                <c:pt idx="26">
                  <c:v>278.2</c:v>
                </c:pt>
                <c:pt idx="27">
                  <c:v>273.7</c:v>
                </c:pt>
                <c:pt idx="28">
                  <c:v>271.8</c:v>
                </c:pt>
                <c:pt idx="29">
                  <c:v>285.5</c:v>
                </c:pt>
                <c:pt idx="30">
                  <c:v>282.5</c:v>
                </c:pt>
                <c:pt idx="31">
                  <c:v>281.2</c:v>
                </c:pt>
                <c:pt idx="32">
                  <c:v>270.89999999999998</c:v>
                </c:pt>
                <c:pt idx="33">
                  <c:v>287.60000000000002</c:v>
                </c:pt>
                <c:pt idx="34">
                  <c:v>279.3</c:v>
                </c:pt>
                <c:pt idx="35">
                  <c:v>271.5</c:v>
                </c:pt>
                <c:pt idx="36">
                  <c:v>265.89999999999998</c:v>
                </c:pt>
                <c:pt idx="37">
                  <c:v>276.10000000000002</c:v>
                </c:pt>
                <c:pt idx="38">
                  <c:v>277.7</c:v>
                </c:pt>
                <c:pt idx="39">
                  <c:v>263.3</c:v>
                </c:pt>
                <c:pt idx="40">
                  <c:v>281.7</c:v>
                </c:pt>
                <c:pt idx="41">
                  <c:v>277.89999999999998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1011.84</c:v>
                </c:pt>
                <c:pt idx="1">
                  <c:v>1234.78</c:v>
                </c:pt>
                <c:pt idx="2">
                  <c:v>1078</c:v>
                </c:pt>
                <c:pt idx="3">
                  <c:v>1021.85</c:v>
                </c:pt>
                <c:pt idx="4">
                  <c:v>1040.6400000000001</c:v>
                </c:pt>
                <c:pt idx="5">
                  <c:v>1001.6999999999999</c:v>
                </c:pt>
                <c:pt idx="6">
                  <c:v>938.08</c:v>
                </c:pt>
                <c:pt idx="7">
                  <c:v>1062.1599999999999</c:v>
                </c:pt>
                <c:pt idx="8">
                  <c:v>1096.68</c:v>
                </c:pt>
                <c:pt idx="9">
                  <c:v>1022.1999999999999</c:v>
                </c:pt>
                <c:pt idx="10">
                  <c:v>999.11999999999989</c:v>
                </c:pt>
                <c:pt idx="11">
                  <c:v>973.80000000000007</c:v>
                </c:pt>
                <c:pt idx="12">
                  <c:v>932.4</c:v>
                </c:pt>
                <c:pt idx="13">
                  <c:v>972.80000000000007</c:v>
                </c:pt>
                <c:pt idx="14">
                  <c:v>1020.5999999999999</c:v>
                </c:pt>
                <c:pt idx="15">
                  <c:v>964.41000000000008</c:v>
                </c:pt>
                <c:pt idx="16">
                  <c:v>992.64</c:v>
                </c:pt>
                <c:pt idx="17">
                  <c:v>1136</c:v>
                </c:pt>
                <c:pt idx="18">
                  <c:v>1008</c:v>
                </c:pt>
                <c:pt idx="19">
                  <c:v>964.41000000000008</c:v>
                </c:pt>
                <c:pt idx="20">
                  <c:v>1057.3</c:v>
                </c:pt>
                <c:pt idx="21">
                  <c:v>991.80000000000007</c:v>
                </c:pt>
                <c:pt idx="22">
                  <c:v>1020.5999999999999</c:v>
                </c:pt>
                <c:pt idx="23">
                  <c:v>956.15999999999985</c:v>
                </c:pt>
                <c:pt idx="24">
                  <c:v>954.44999999999993</c:v>
                </c:pt>
                <c:pt idx="25">
                  <c:v>1047.5999999999999</c:v>
                </c:pt>
                <c:pt idx="26">
                  <c:v>959.7600000000001</c:v>
                </c:pt>
                <c:pt idx="27">
                  <c:v>1006.06</c:v>
                </c:pt>
                <c:pt idx="28">
                  <c:v>1042.56</c:v>
                </c:pt>
                <c:pt idx="29">
                  <c:v>1082.3999999999999</c:v>
                </c:pt>
                <c:pt idx="30">
                  <c:v>1080.57</c:v>
                </c:pt>
                <c:pt idx="31">
                  <c:v>1084.8</c:v>
                </c:pt>
                <c:pt idx="32">
                  <c:v>1002.3199999999999</c:v>
                </c:pt>
                <c:pt idx="33">
                  <c:v>962.56000000000006</c:v>
                </c:pt>
                <c:pt idx="34">
                  <c:v>969.90000000000009</c:v>
                </c:pt>
                <c:pt idx="35">
                  <c:v>1011.3600000000001</c:v>
                </c:pt>
                <c:pt idx="36">
                  <c:v>913.31999999999994</c:v>
                </c:pt>
                <c:pt idx="37">
                  <c:v>996.03</c:v>
                </c:pt>
                <c:pt idx="38">
                  <c:v>873.98</c:v>
                </c:pt>
                <c:pt idx="39">
                  <c:v>949.43999999999994</c:v>
                </c:pt>
                <c:pt idx="40">
                  <c:v>1034.8799999999999</c:v>
                </c:pt>
                <c:pt idx="41">
                  <c:v>1164.3999999999999</c:v>
                </c:pt>
              </c:numCache>
            </c:numRef>
          </c:yVal>
          <c:smooth val="0"/>
        </c:ser>
        <c:ser>
          <c:idx val="1"/>
          <c:order val="1"/>
          <c:tx>
            <c:v>RLB-mid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Sheet1!$C$2:$C$43</c:f>
              <c:numCache>
                <c:formatCode>0.0</c:formatCode>
                <c:ptCount val="42"/>
                <c:pt idx="0">
                  <c:v>279.60000000000002</c:v>
                </c:pt>
                <c:pt idx="1">
                  <c:v>288.5</c:v>
                </c:pt>
                <c:pt idx="2">
                  <c:v>279.8</c:v>
                </c:pt>
                <c:pt idx="3">
                  <c:v>270.8</c:v>
                </c:pt>
                <c:pt idx="4">
                  <c:v>278.10000000000002</c:v>
                </c:pt>
                <c:pt idx="5">
                  <c:v>281.7</c:v>
                </c:pt>
                <c:pt idx="6">
                  <c:v>283.89999999999998</c:v>
                </c:pt>
                <c:pt idx="7">
                  <c:v>265.7</c:v>
                </c:pt>
                <c:pt idx="8">
                  <c:v>280.8</c:v>
                </c:pt>
                <c:pt idx="9">
                  <c:v>285.89999999999998</c:v>
                </c:pt>
                <c:pt idx="10">
                  <c:v>270</c:v>
                </c:pt>
                <c:pt idx="11">
                  <c:v>280.3</c:v>
                </c:pt>
                <c:pt idx="12">
                  <c:v>265.7</c:v>
                </c:pt>
                <c:pt idx="13">
                  <c:v>266.7</c:v>
                </c:pt>
                <c:pt idx="14">
                  <c:v>272.2</c:v>
                </c:pt>
                <c:pt idx="15">
                  <c:v>266</c:v>
                </c:pt>
                <c:pt idx="16">
                  <c:v>279.89999999999998</c:v>
                </c:pt>
                <c:pt idx="17">
                  <c:v>290.60000000000002</c:v>
                </c:pt>
                <c:pt idx="18">
                  <c:v>269.2</c:v>
                </c:pt>
                <c:pt idx="19">
                  <c:v>268.2</c:v>
                </c:pt>
                <c:pt idx="20" formatCode="General">
                  <c:v>274.89999999999998</c:v>
                </c:pt>
                <c:pt idx="21">
                  <c:v>274.8</c:v>
                </c:pt>
                <c:pt idx="22">
                  <c:v>281.5</c:v>
                </c:pt>
                <c:pt idx="23">
                  <c:v>269.2</c:v>
                </c:pt>
                <c:pt idx="24">
                  <c:v>275.60000000000002</c:v>
                </c:pt>
                <c:pt idx="25">
                  <c:v>273</c:v>
                </c:pt>
                <c:pt idx="26">
                  <c:v>278.2</c:v>
                </c:pt>
                <c:pt idx="27">
                  <c:v>273.7</c:v>
                </c:pt>
                <c:pt idx="28">
                  <c:v>271.8</c:v>
                </c:pt>
                <c:pt idx="29">
                  <c:v>285.5</c:v>
                </c:pt>
                <c:pt idx="30">
                  <c:v>282.5</c:v>
                </c:pt>
                <c:pt idx="31">
                  <c:v>281.2</c:v>
                </c:pt>
                <c:pt idx="32">
                  <c:v>270.89999999999998</c:v>
                </c:pt>
                <c:pt idx="33">
                  <c:v>287.60000000000002</c:v>
                </c:pt>
                <c:pt idx="34">
                  <c:v>279.3</c:v>
                </c:pt>
                <c:pt idx="35">
                  <c:v>271.5</c:v>
                </c:pt>
                <c:pt idx="36">
                  <c:v>265.89999999999998</c:v>
                </c:pt>
                <c:pt idx="37">
                  <c:v>276.10000000000002</c:v>
                </c:pt>
                <c:pt idx="38">
                  <c:v>277.7</c:v>
                </c:pt>
                <c:pt idx="39">
                  <c:v>263.3</c:v>
                </c:pt>
                <c:pt idx="40">
                  <c:v>281.7</c:v>
                </c:pt>
                <c:pt idx="41">
                  <c:v>277.89999999999998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393.79999999999995</c:v>
                </c:pt>
                <c:pt idx="1">
                  <c:v>468.44</c:v>
                </c:pt>
                <c:pt idx="2">
                  <c:v>394.05</c:v>
                </c:pt>
                <c:pt idx="3">
                  <c:v>392.46000000000004</c:v>
                </c:pt>
                <c:pt idx="4">
                  <c:v>409.84000000000003</c:v>
                </c:pt>
                <c:pt idx="5">
                  <c:v>427.14</c:v>
                </c:pt>
                <c:pt idx="6">
                  <c:v>436.49999999999994</c:v>
                </c:pt>
                <c:pt idx="7">
                  <c:v>429</c:v>
                </c:pt>
                <c:pt idx="8">
                  <c:v>387.96</c:v>
                </c:pt>
                <c:pt idx="9">
                  <c:v>444.25999999999993</c:v>
                </c:pt>
                <c:pt idx="10">
                  <c:v>409.5</c:v>
                </c:pt>
                <c:pt idx="11">
                  <c:v>424.02000000000004</c:v>
                </c:pt>
                <c:pt idx="12">
                  <c:v>330.66</c:v>
                </c:pt>
                <c:pt idx="13">
                  <c:v>370.62</c:v>
                </c:pt>
                <c:pt idx="14">
                  <c:v>424.32</c:v>
                </c:pt>
                <c:pt idx="15">
                  <c:v>417.07</c:v>
                </c:pt>
                <c:pt idx="16">
                  <c:v>393.45</c:v>
                </c:pt>
                <c:pt idx="17">
                  <c:v>492</c:v>
                </c:pt>
                <c:pt idx="18">
                  <c:v>344.40000000000003</c:v>
                </c:pt>
                <c:pt idx="19">
                  <c:v>383.25</c:v>
                </c:pt>
                <c:pt idx="20">
                  <c:v>409.20000000000005</c:v>
                </c:pt>
                <c:pt idx="21">
                  <c:v>347.13000000000005</c:v>
                </c:pt>
                <c:pt idx="22">
                  <c:v>422.62</c:v>
                </c:pt>
                <c:pt idx="23">
                  <c:v>353.97</c:v>
                </c:pt>
                <c:pt idx="24">
                  <c:v>407.34000000000003</c:v>
                </c:pt>
                <c:pt idx="25">
                  <c:v>408.5</c:v>
                </c:pt>
                <c:pt idx="26">
                  <c:v>414.47</c:v>
                </c:pt>
                <c:pt idx="27">
                  <c:v>419.40000000000003</c:v>
                </c:pt>
                <c:pt idx="28">
                  <c:v>397.75</c:v>
                </c:pt>
                <c:pt idx="29">
                  <c:v>379.75</c:v>
                </c:pt>
                <c:pt idx="30">
                  <c:v>459.36</c:v>
                </c:pt>
                <c:pt idx="31">
                  <c:v>419.52</c:v>
                </c:pt>
                <c:pt idx="32">
                  <c:v>361.57</c:v>
                </c:pt>
                <c:pt idx="33">
                  <c:v>437.08000000000004</c:v>
                </c:pt>
                <c:pt idx="34">
                  <c:v>332</c:v>
                </c:pt>
                <c:pt idx="35">
                  <c:v>405.48</c:v>
                </c:pt>
                <c:pt idx="36">
                  <c:v>330.47999999999996</c:v>
                </c:pt>
                <c:pt idx="37">
                  <c:v>347.44</c:v>
                </c:pt>
                <c:pt idx="38">
                  <c:v>406.08000000000004</c:v>
                </c:pt>
                <c:pt idx="39">
                  <c:v>397.37999999999994</c:v>
                </c:pt>
                <c:pt idx="40">
                  <c:v>374.88000000000005</c:v>
                </c:pt>
                <c:pt idx="41">
                  <c:v>451.62</c:v>
                </c:pt>
              </c:numCache>
            </c:numRef>
          </c:yVal>
          <c:smooth val="0"/>
        </c:ser>
        <c:ser>
          <c:idx val="2"/>
          <c:order val="2"/>
          <c:tx>
            <c:v>RLB-dist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Sheet1!$C$2:$C$43</c:f>
              <c:numCache>
                <c:formatCode>0.0</c:formatCode>
                <c:ptCount val="42"/>
                <c:pt idx="0">
                  <c:v>279.60000000000002</c:v>
                </c:pt>
                <c:pt idx="1">
                  <c:v>288.5</c:v>
                </c:pt>
                <c:pt idx="2">
                  <c:v>279.8</c:v>
                </c:pt>
                <c:pt idx="3">
                  <c:v>270.8</c:v>
                </c:pt>
                <c:pt idx="4">
                  <c:v>278.10000000000002</c:v>
                </c:pt>
                <c:pt idx="5">
                  <c:v>281.7</c:v>
                </c:pt>
                <c:pt idx="6">
                  <c:v>283.89999999999998</c:v>
                </c:pt>
                <c:pt idx="7">
                  <c:v>265.7</c:v>
                </c:pt>
                <c:pt idx="8">
                  <c:v>280.8</c:v>
                </c:pt>
                <c:pt idx="9">
                  <c:v>285.89999999999998</c:v>
                </c:pt>
                <c:pt idx="10">
                  <c:v>270</c:v>
                </c:pt>
                <c:pt idx="11">
                  <c:v>280.3</c:v>
                </c:pt>
                <c:pt idx="12">
                  <c:v>265.7</c:v>
                </c:pt>
                <c:pt idx="13">
                  <c:v>266.7</c:v>
                </c:pt>
                <c:pt idx="14">
                  <c:v>272.2</c:v>
                </c:pt>
                <c:pt idx="15">
                  <c:v>266</c:v>
                </c:pt>
                <c:pt idx="16">
                  <c:v>279.89999999999998</c:v>
                </c:pt>
                <c:pt idx="17">
                  <c:v>290.60000000000002</c:v>
                </c:pt>
                <c:pt idx="18">
                  <c:v>269.2</c:v>
                </c:pt>
                <c:pt idx="19">
                  <c:v>268.2</c:v>
                </c:pt>
                <c:pt idx="20" formatCode="General">
                  <c:v>274.89999999999998</c:v>
                </c:pt>
                <c:pt idx="21">
                  <c:v>274.8</c:v>
                </c:pt>
                <c:pt idx="22">
                  <c:v>281.5</c:v>
                </c:pt>
                <c:pt idx="23">
                  <c:v>269.2</c:v>
                </c:pt>
                <c:pt idx="24">
                  <c:v>275.60000000000002</c:v>
                </c:pt>
                <c:pt idx="25">
                  <c:v>273</c:v>
                </c:pt>
                <c:pt idx="26">
                  <c:v>278.2</c:v>
                </c:pt>
                <c:pt idx="27">
                  <c:v>273.7</c:v>
                </c:pt>
                <c:pt idx="28">
                  <c:v>271.8</c:v>
                </c:pt>
                <c:pt idx="29">
                  <c:v>285.5</c:v>
                </c:pt>
                <c:pt idx="30">
                  <c:v>282.5</c:v>
                </c:pt>
                <c:pt idx="31">
                  <c:v>281.2</c:v>
                </c:pt>
                <c:pt idx="32">
                  <c:v>270.89999999999998</c:v>
                </c:pt>
                <c:pt idx="33">
                  <c:v>287.60000000000002</c:v>
                </c:pt>
                <c:pt idx="34">
                  <c:v>279.3</c:v>
                </c:pt>
                <c:pt idx="35">
                  <c:v>271.5</c:v>
                </c:pt>
                <c:pt idx="36">
                  <c:v>265.89999999999998</c:v>
                </c:pt>
                <c:pt idx="37">
                  <c:v>276.10000000000002</c:v>
                </c:pt>
                <c:pt idx="38">
                  <c:v>277.7</c:v>
                </c:pt>
                <c:pt idx="39">
                  <c:v>263.3</c:v>
                </c:pt>
                <c:pt idx="40">
                  <c:v>281.7</c:v>
                </c:pt>
                <c:pt idx="41">
                  <c:v>277.89999999999998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1297.74</c:v>
                </c:pt>
                <c:pt idx="1">
                  <c:v>1561.28</c:v>
                </c:pt>
                <c:pt idx="2">
                  <c:v>1293.5999999999999</c:v>
                </c:pt>
                <c:pt idx="3">
                  <c:v>1296.5899999999999</c:v>
                </c:pt>
                <c:pt idx="4">
                  <c:v>1382.4</c:v>
                </c:pt>
                <c:pt idx="5">
                  <c:v>1215.1199999999999</c:v>
                </c:pt>
                <c:pt idx="6">
                  <c:v>1262.47</c:v>
                </c:pt>
                <c:pt idx="7">
                  <c:v>1163.58</c:v>
                </c:pt>
                <c:pt idx="8">
                  <c:v>1355</c:v>
                </c:pt>
                <c:pt idx="9">
                  <c:v>1259.94</c:v>
                </c:pt>
                <c:pt idx="10">
                  <c:v>1276.6000000000001</c:v>
                </c:pt>
                <c:pt idx="11">
                  <c:v>1319.6999999999998</c:v>
                </c:pt>
                <c:pt idx="12">
                  <c:v>1180.48</c:v>
                </c:pt>
                <c:pt idx="13">
                  <c:v>1199.78</c:v>
                </c:pt>
                <c:pt idx="14">
                  <c:v>1336.2</c:v>
                </c:pt>
                <c:pt idx="15">
                  <c:v>1107.76</c:v>
                </c:pt>
                <c:pt idx="16">
                  <c:v>1431.3600000000001</c:v>
                </c:pt>
                <c:pt idx="17">
                  <c:v>1439.0100000000002</c:v>
                </c:pt>
                <c:pt idx="18">
                  <c:v>1140</c:v>
                </c:pt>
                <c:pt idx="19">
                  <c:v>1301.5199999999998</c:v>
                </c:pt>
                <c:pt idx="20">
                  <c:v>1269.58</c:v>
                </c:pt>
                <c:pt idx="21">
                  <c:v>1066.24</c:v>
                </c:pt>
                <c:pt idx="22">
                  <c:v>1378.12</c:v>
                </c:pt>
                <c:pt idx="23">
                  <c:v>1194.76</c:v>
                </c:pt>
                <c:pt idx="24">
                  <c:v>1132.7</c:v>
                </c:pt>
                <c:pt idx="25">
                  <c:v>1277.6500000000001</c:v>
                </c:pt>
                <c:pt idx="26">
                  <c:v>1255.8</c:v>
                </c:pt>
                <c:pt idx="27">
                  <c:v>1372.6999999999998</c:v>
                </c:pt>
                <c:pt idx="28">
                  <c:v>1350.82</c:v>
                </c:pt>
                <c:pt idx="29">
                  <c:v>1333.6499999999999</c:v>
                </c:pt>
                <c:pt idx="30">
                  <c:v>1292.7099999999998</c:v>
                </c:pt>
                <c:pt idx="31">
                  <c:v>1351.98</c:v>
                </c:pt>
                <c:pt idx="32">
                  <c:v>1285.1200000000001</c:v>
                </c:pt>
                <c:pt idx="33">
                  <c:v>1449.25</c:v>
                </c:pt>
                <c:pt idx="34">
                  <c:v>1249.68</c:v>
                </c:pt>
                <c:pt idx="35">
                  <c:v>1209.8200000000002</c:v>
                </c:pt>
                <c:pt idx="36">
                  <c:v>1137.5200000000002</c:v>
                </c:pt>
                <c:pt idx="37">
                  <c:v>1193.01</c:v>
                </c:pt>
                <c:pt idx="38">
                  <c:v>1163.3699999999999</c:v>
                </c:pt>
                <c:pt idx="39">
                  <c:v>1125.72</c:v>
                </c:pt>
                <c:pt idx="40">
                  <c:v>1257.4100000000001</c:v>
                </c:pt>
                <c:pt idx="41">
                  <c:v>1401.6399999999999</c:v>
                </c:pt>
              </c:numCache>
            </c:numRef>
          </c:yVal>
          <c:smooth val="0"/>
        </c:ser>
        <c:ser>
          <c:idx val="3"/>
          <c:order val="3"/>
          <c:tx>
            <c:v>cali-prox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Sheet1!$C$46:$C$77</c:f>
              <c:numCache>
                <c:formatCode>General</c:formatCode>
                <c:ptCount val="32"/>
                <c:pt idx="0">
                  <c:v>268.39999999999998</c:v>
                </c:pt>
                <c:pt idx="1">
                  <c:v>267.89999999999998</c:v>
                </c:pt>
                <c:pt idx="2">
                  <c:v>271.7</c:v>
                </c:pt>
                <c:pt idx="3">
                  <c:v>276</c:v>
                </c:pt>
                <c:pt idx="4">
                  <c:v>273</c:v>
                </c:pt>
                <c:pt idx="5">
                  <c:v>277.60000000000002</c:v>
                </c:pt>
                <c:pt idx="6">
                  <c:v>276.2</c:v>
                </c:pt>
                <c:pt idx="7">
                  <c:v>262.7</c:v>
                </c:pt>
                <c:pt idx="8">
                  <c:v>263.79999999999995</c:v>
                </c:pt>
                <c:pt idx="9">
                  <c:v>259.5</c:v>
                </c:pt>
                <c:pt idx="10">
                  <c:v>261.10000000000002</c:v>
                </c:pt>
                <c:pt idx="11">
                  <c:v>275.2</c:v>
                </c:pt>
                <c:pt idx="12">
                  <c:v>275</c:v>
                </c:pt>
                <c:pt idx="13">
                  <c:v>262.2</c:v>
                </c:pt>
                <c:pt idx="14">
                  <c:v>265.3</c:v>
                </c:pt>
                <c:pt idx="15">
                  <c:v>276</c:v>
                </c:pt>
                <c:pt idx="16">
                  <c:v>263.5</c:v>
                </c:pt>
                <c:pt idx="17">
                  <c:v>263.3</c:v>
                </c:pt>
                <c:pt idx="18">
                  <c:v>263.3</c:v>
                </c:pt>
                <c:pt idx="19">
                  <c:v>264.7</c:v>
                </c:pt>
                <c:pt idx="20">
                  <c:v>275</c:v>
                </c:pt>
                <c:pt idx="21">
                  <c:v>274</c:v>
                </c:pt>
                <c:pt idx="22">
                  <c:v>275.5</c:v>
                </c:pt>
                <c:pt idx="23">
                  <c:v>266.10000000000002</c:v>
                </c:pt>
                <c:pt idx="24">
                  <c:v>268.2</c:v>
                </c:pt>
                <c:pt idx="25">
                  <c:v>272</c:v>
                </c:pt>
                <c:pt idx="26">
                  <c:v>271</c:v>
                </c:pt>
                <c:pt idx="27">
                  <c:v>263.8</c:v>
                </c:pt>
                <c:pt idx="28">
                  <c:v>270.20000000000005</c:v>
                </c:pt>
                <c:pt idx="30">
                  <c:v>279.10000000000002</c:v>
                </c:pt>
                <c:pt idx="31">
                  <c:v>252.9</c:v>
                </c:pt>
              </c:numCache>
            </c:numRef>
          </c:xVal>
          <c:yVal>
            <c:numRef>
              <c:f>Sheet1!$K$46:$K$77</c:f>
              <c:numCache>
                <c:formatCode>General</c:formatCode>
                <c:ptCount val="32"/>
                <c:pt idx="0">
                  <c:v>908.62000000000012</c:v>
                </c:pt>
                <c:pt idx="1">
                  <c:v>897.25999999999988</c:v>
                </c:pt>
                <c:pt idx="2">
                  <c:v>888.54</c:v>
                </c:pt>
                <c:pt idx="3">
                  <c:v>1465.75</c:v>
                </c:pt>
                <c:pt idx="4">
                  <c:v>1691.2</c:v>
                </c:pt>
                <c:pt idx="5">
                  <c:v>953.43000000000006</c:v>
                </c:pt>
                <c:pt idx="6">
                  <c:v>925.19999999999993</c:v>
                </c:pt>
                <c:pt idx="7">
                  <c:v>956.33999999999992</c:v>
                </c:pt>
                <c:pt idx="8">
                  <c:v>875.7600000000001</c:v>
                </c:pt>
                <c:pt idx="9">
                  <c:v>909</c:v>
                </c:pt>
                <c:pt idx="10">
                  <c:v>919.09999999999991</c:v>
                </c:pt>
                <c:pt idx="11">
                  <c:v>887.25</c:v>
                </c:pt>
                <c:pt idx="12">
                  <c:v>851.58</c:v>
                </c:pt>
                <c:pt idx="13">
                  <c:v>878.69999999999993</c:v>
                </c:pt>
                <c:pt idx="14">
                  <c:v>903</c:v>
                </c:pt>
                <c:pt idx="15">
                  <c:v>918.72000000000014</c:v>
                </c:pt>
                <c:pt idx="16">
                  <c:v>817.7</c:v>
                </c:pt>
                <c:pt idx="17">
                  <c:v>816.56000000000006</c:v>
                </c:pt>
                <c:pt idx="18">
                  <c:v>854.91</c:v>
                </c:pt>
                <c:pt idx="19">
                  <c:v>874.38</c:v>
                </c:pt>
                <c:pt idx="20">
                  <c:v>926.72000000000014</c:v>
                </c:pt>
                <c:pt idx="21">
                  <c:v>908.35</c:v>
                </c:pt>
                <c:pt idx="22">
                  <c:v>1014.93</c:v>
                </c:pt>
                <c:pt idx="23">
                  <c:v>890.5200000000001</c:v>
                </c:pt>
                <c:pt idx="24">
                  <c:v>908.18</c:v>
                </c:pt>
                <c:pt idx="25">
                  <c:v>1122</c:v>
                </c:pt>
                <c:pt idx="26">
                  <c:v>999</c:v>
                </c:pt>
                <c:pt idx="27">
                  <c:v>926.84</c:v>
                </c:pt>
                <c:pt idx="28">
                  <c:v>838.68</c:v>
                </c:pt>
                <c:pt idx="29">
                  <c:v>1064.6499999999999</c:v>
                </c:pt>
                <c:pt idx="30">
                  <c:v>1081.53</c:v>
                </c:pt>
                <c:pt idx="31">
                  <c:v>892.5</c:v>
                </c:pt>
              </c:numCache>
            </c:numRef>
          </c:yVal>
          <c:smooth val="0"/>
        </c:ser>
        <c:ser>
          <c:idx val="4"/>
          <c:order val="4"/>
          <c:tx>
            <c:v>cali-mid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Sheet1!$C$46:$C$77</c:f>
              <c:numCache>
                <c:formatCode>General</c:formatCode>
                <c:ptCount val="32"/>
                <c:pt idx="0">
                  <c:v>268.39999999999998</c:v>
                </c:pt>
                <c:pt idx="1">
                  <c:v>267.89999999999998</c:v>
                </c:pt>
                <c:pt idx="2">
                  <c:v>271.7</c:v>
                </c:pt>
                <c:pt idx="3">
                  <c:v>276</c:v>
                </c:pt>
                <c:pt idx="4">
                  <c:v>273</c:v>
                </c:pt>
                <c:pt idx="5">
                  <c:v>277.60000000000002</c:v>
                </c:pt>
                <c:pt idx="6">
                  <c:v>276.2</c:v>
                </c:pt>
                <c:pt idx="7">
                  <c:v>262.7</c:v>
                </c:pt>
                <c:pt idx="8">
                  <c:v>263.79999999999995</c:v>
                </c:pt>
                <c:pt idx="9">
                  <c:v>259.5</c:v>
                </c:pt>
                <c:pt idx="10">
                  <c:v>261.10000000000002</c:v>
                </c:pt>
                <c:pt idx="11">
                  <c:v>275.2</c:v>
                </c:pt>
                <c:pt idx="12">
                  <c:v>275</c:v>
                </c:pt>
                <c:pt idx="13">
                  <c:v>262.2</c:v>
                </c:pt>
                <c:pt idx="14">
                  <c:v>265.3</c:v>
                </c:pt>
                <c:pt idx="15">
                  <c:v>276</c:v>
                </c:pt>
                <c:pt idx="16">
                  <c:v>263.5</c:v>
                </c:pt>
                <c:pt idx="17">
                  <c:v>263.3</c:v>
                </c:pt>
                <c:pt idx="18">
                  <c:v>263.3</c:v>
                </c:pt>
                <c:pt idx="19">
                  <c:v>264.7</c:v>
                </c:pt>
                <c:pt idx="20">
                  <c:v>275</c:v>
                </c:pt>
                <c:pt idx="21">
                  <c:v>274</c:v>
                </c:pt>
                <c:pt idx="22">
                  <c:v>275.5</c:v>
                </c:pt>
                <c:pt idx="23">
                  <c:v>266.10000000000002</c:v>
                </c:pt>
                <c:pt idx="24">
                  <c:v>268.2</c:v>
                </c:pt>
                <c:pt idx="25">
                  <c:v>272</c:v>
                </c:pt>
                <c:pt idx="26">
                  <c:v>271</c:v>
                </c:pt>
                <c:pt idx="27">
                  <c:v>263.8</c:v>
                </c:pt>
                <c:pt idx="28">
                  <c:v>270.20000000000005</c:v>
                </c:pt>
                <c:pt idx="30">
                  <c:v>279.10000000000002</c:v>
                </c:pt>
                <c:pt idx="31">
                  <c:v>252.9</c:v>
                </c:pt>
              </c:numCache>
            </c:numRef>
          </c:xVal>
          <c:yVal>
            <c:numRef>
              <c:f>Sheet1!$L$46:$L$77</c:f>
              <c:numCache>
                <c:formatCode>General</c:formatCode>
                <c:ptCount val="32"/>
                <c:pt idx="0">
                  <c:v>330.47999999999996</c:v>
                </c:pt>
                <c:pt idx="1">
                  <c:v>330.05</c:v>
                </c:pt>
                <c:pt idx="2">
                  <c:v>325.95</c:v>
                </c:pt>
                <c:pt idx="3">
                  <c:v>424.2</c:v>
                </c:pt>
                <c:pt idx="4">
                  <c:v>407</c:v>
                </c:pt>
                <c:pt idx="5">
                  <c:v>383.16000000000008</c:v>
                </c:pt>
                <c:pt idx="6">
                  <c:v>369.84</c:v>
                </c:pt>
                <c:pt idx="7">
                  <c:v>339.01</c:v>
                </c:pt>
                <c:pt idx="8">
                  <c:v>358.44</c:v>
                </c:pt>
                <c:pt idx="9">
                  <c:v>319.48</c:v>
                </c:pt>
                <c:pt idx="10">
                  <c:v>324.71999999999997</c:v>
                </c:pt>
                <c:pt idx="11">
                  <c:v>358.44</c:v>
                </c:pt>
                <c:pt idx="12">
                  <c:v>359.84000000000003</c:v>
                </c:pt>
                <c:pt idx="13">
                  <c:v>353.76000000000005</c:v>
                </c:pt>
                <c:pt idx="14">
                  <c:v>339.69</c:v>
                </c:pt>
                <c:pt idx="15">
                  <c:v>381.59999999999997</c:v>
                </c:pt>
                <c:pt idx="16">
                  <c:v>301.78000000000003</c:v>
                </c:pt>
                <c:pt idx="17">
                  <c:v>317.06000000000006</c:v>
                </c:pt>
                <c:pt idx="18">
                  <c:v>376.73999999999995</c:v>
                </c:pt>
                <c:pt idx="19">
                  <c:v>365.4</c:v>
                </c:pt>
                <c:pt idx="20">
                  <c:v>344.40000000000003</c:v>
                </c:pt>
                <c:pt idx="21">
                  <c:v>346.45</c:v>
                </c:pt>
                <c:pt idx="22">
                  <c:v>448.5</c:v>
                </c:pt>
                <c:pt idx="23">
                  <c:v>297.33</c:v>
                </c:pt>
                <c:pt idx="24">
                  <c:v>314.59000000000003</c:v>
                </c:pt>
                <c:pt idx="25">
                  <c:v>410</c:v>
                </c:pt>
                <c:pt idx="26">
                  <c:v>386.4</c:v>
                </c:pt>
                <c:pt idx="27">
                  <c:v>316.21999999999997</c:v>
                </c:pt>
                <c:pt idx="28">
                  <c:v>323.08</c:v>
                </c:pt>
                <c:pt idx="29">
                  <c:v>375.23999999999995</c:v>
                </c:pt>
                <c:pt idx="30">
                  <c:v>376.64</c:v>
                </c:pt>
                <c:pt idx="31">
                  <c:v>330.05</c:v>
                </c:pt>
              </c:numCache>
            </c:numRef>
          </c:yVal>
          <c:smooth val="0"/>
        </c:ser>
        <c:ser>
          <c:idx val="5"/>
          <c:order val="5"/>
          <c:tx>
            <c:v>cali-dist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Sheet1!$C$46:$C$77</c:f>
              <c:numCache>
                <c:formatCode>General</c:formatCode>
                <c:ptCount val="32"/>
                <c:pt idx="0">
                  <c:v>268.39999999999998</c:v>
                </c:pt>
                <c:pt idx="1">
                  <c:v>267.89999999999998</c:v>
                </c:pt>
                <c:pt idx="2">
                  <c:v>271.7</c:v>
                </c:pt>
                <c:pt idx="3">
                  <c:v>276</c:v>
                </c:pt>
                <c:pt idx="4">
                  <c:v>273</c:v>
                </c:pt>
                <c:pt idx="5">
                  <c:v>277.60000000000002</c:v>
                </c:pt>
                <c:pt idx="6">
                  <c:v>276.2</c:v>
                </c:pt>
                <c:pt idx="7">
                  <c:v>262.7</c:v>
                </c:pt>
                <c:pt idx="8">
                  <c:v>263.79999999999995</c:v>
                </c:pt>
                <c:pt idx="9">
                  <c:v>259.5</c:v>
                </c:pt>
                <c:pt idx="10">
                  <c:v>261.10000000000002</c:v>
                </c:pt>
                <c:pt idx="11">
                  <c:v>275.2</c:v>
                </c:pt>
                <c:pt idx="12">
                  <c:v>275</c:v>
                </c:pt>
                <c:pt idx="13">
                  <c:v>262.2</c:v>
                </c:pt>
                <c:pt idx="14">
                  <c:v>265.3</c:v>
                </c:pt>
                <c:pt idx="15">
                  <c:v>276</c:v>
                </c:pt>
                <c:pt idx="16">
                  <c:v>263.5</c:v>
                </c:pt>
                <c:pt idx="17">
                  <c:v>263.3</c:v>
                </c:pt>
                <c:pt idx="18">
                  <c:v>263.3</c:v>
                </c:pt>
                <c:pt idx="19">
                  <c:v>264.7</c:v>
                </c:pt>
                <c:pt idx="20">
                  <c:v>275</c:v>
                </c:pt>
                <c:pt idx="21">
                  <c:v>274</c:v>
                </c:pt>
                <c:pt idx="22">
                  <c:v>275.5</c:v>
                </c:pt>
                <c:pt idx="23">
                  <c:v>266.10000000000002</c:v>
                </c:pt>
                <c:pt idx="24">
                  <c:v>268.2</c:v>
                </c:pt>
                <c:pt idx="25">
                  <c:v>272</c:v>
                </c:pt>
                <c:pt idx="26">
                  <c:v>271</c:v>
                </c:pt>
                <c:pt idx="27">
                  <c:v>263.8</c:v>
                </c:pt>
                <c:pt idx="28">
                  <c:v>270.20000000000005</c:v>
                </c:pt>
                <c:pt idx="30">
                  <c:v>279.10000000000002</c:v>
                </c:pt>
                <c:pt idx="31">
                  <c:v>252.9</c:v>
                </c:pt>
              </c:numCache>
            </c:numRef>
          </c:xVal>
          <c:yVal>
            <c:numRef>
              <c:f>Sheet1!$M$46:$M$77</c:f>
              <c:numCache>
                <c:formatCode>General</c:formatCode>
                <c:ptCount val="32"/>
                <c:pt idx="0">
                  <c:v>1300.75</c:v>
                </c:pt>
                <c:pt idx="1">
                  <c:v>1208.7</c:v>
                </c:pt>
                <c:pt idx="2">
                  <c:v>1213.04</c:v>
                </c:pt>
                <c:pt idx="3">
                  <c:v>1528.8</c:v>
                </c:pt>
                <c:pt idx="4">
                  <c:v>1269.0999999999999</c:v>
                </c:pt>
                <c:pt idx="5">
                  <c:v>1299.8</c:v>
                </c:pt>
                <c:pt idx="6">
                  <c:v>1335.84</c:v>
                </c:pt>
                <c:pt idx="7">
                  <c:v>1219.8899999999999</c:v>
                </c:pt>
                <c:pt idx="8">
                  <c:v>1134.8100000000002</c:v>
                </c:pt>
                <c:pt idx="9">
                  <c:v>1208.7</c:v>
                </c:pt>
                <c:pt idx="10">
                  <c:v>1207.08</c:v>
                </c:pt>
                <c:pt idx="11">
                  <c:v>1231.6499999999999</c:v>
                </c:pt>
                <c:pt idx="12">
                  <c:v>1226.24</c:v>
                </c:pt>
                <c:pt idx="13">
                  <c:v>1266.1600000000001</c:v>
                </c:pt>
                <c:pt idx="14">
                  <c:v>1269.8399999999999</c:v>
                </c:pt>
                <c:pt idx="15">
                  <c:v>1289.6000000000001</c:v>
                </c:pt>
                <c:pt idx="16">
                  <c:v>1122.8799999999999</c:v>
                </c:pt>
                <c:pt idx="17">
                  <c:v>1115.3699999999999</c:v>
                </c:pt>
                <c:pt idx="18">
                  <c:v>1158.1600000000001</c:v>
                </c:pt>
                <c:pt idx="19">
                  <c:v>1132.3800000000001</c:v>
                </c:pt>
                <c:pt idx="20">
                  <c:v>1172.17</c:v>
                </c:pt>
                <c:pt idx="21">
                  <c:v>1175.2</c:v>
                </c:pt>
                <c:pt idx="22">
                  <c:v>1374.48</c:v>
                </c:pt>
                <c:pt idx="23">
                  <c:v>1125.5999999999999</c:v>
                </c:pt>
                <c:pt idx="24">
                  <c:v>1136.5200000000002</c:v>
                </c:pt>
                <c:pt idx="25">
                  <c:v>1396.5</c:v>
                </c:pt>
                <c:pt idx="26">
                  <c:v>1336.5</c:v>
                </c:pt>
                <c:pt idx="27">
                  <c:v>1254.24</c:v>
                </c:pt>
                <c:pt idx="28">
                  <c:v>1106.0800000000002</c:v>
                </c:pt>
                <c:pt idx="29">
                  <c:v>1406.68</c:v>
                </c:pt>
                <c:pt idx="30">
                  <c:v>1400.8</c:v>
                </c:pt>
                <c:pt idx="31">
                  <c:v>1186.57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6432"/>
        <c:axId val="120480896"/>
      </c:scatterChart>
      <c:valAx>
        <c:axId val="1204664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80896"/>
        <c:crosses val="autoZero"/>
        <c:crossBetween val="midCat"/>
      </c:valAx>
      <c:valAx>
        <c:axId val="120480896"/>
        <c:scaling>
          <c:orientation val="minMax"/>
          <c:max val="15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66432"/>
        <c:crosses val="autoZero"/>
        <c:crossBetween val="midCat"/>
        <c:majorUnit val="100"/>
        <c:min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240984309639583"/>
          <c:y val="0.38556371173156889"/>
          <c:w val="7.7858973277559113E-2"/>
          <c:h val="0.202464962781417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Gymnogyps humeri</a:t>
            </a:r>
          </a:p>
        </c:rich>
      </c:tx>
      <c:layout>
        <c:manualLayout>
          <c:xMode val="edge"/>
          <c:yMode val="edge"/>
          <c:x val="0.30916088151702931"/>
          <c:y val="3.8626609442060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7284629362158"/>
          <c:y val="0.19742489270386265"/>
          <c:w val="0.59542095699576014"/>
          <c:h val="0.6094420600858369"/>
        </c:manualLayout>
      </c:layout>
      <c:scatterChart>
        <c:scatterStyle val="lineMarker"/>
        <c:varyColors val="0"/>
        <c:ser>
          <c:idx val="0"/>
          <c:order val="0"/>
          <c:tx>
            <c:v>RLB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Sheet1!$C$2:$C$43</c:f>
              <c:numCache>
                <c:formatCode>0.0</c:formatCode>
                <c:ptCount val="42"/>
                <c:pt idx="0">
                  <c:v>279.60000000000002</c:v>
                </c:pt>
                <c:pt idx="1">
                  <c:v>288.5</c:v>
                </c:pt>
                <c:pt idx="2">
                  <c:v>279.8</c:v>
                </c:pt>
                <c:pt idx="3">
                  <c:v>270.8</c:v>
                </c:pt>
                <c:pt idx="4">
                  <c:v>278.10000000000002</c:v>
                </c:pt>
                <c:pt idx="5">
                  <c:v>281.7</c:v>
                </c:pt>
                <c:pt idx="6">
                  <c:v>283.89999999999998</c:v>
                </c:pt>
                <c:pt idx="7">
                  <c:v>265.7</c:v>
                </c:pt>
                <c:pt idx="8">
                  <c:v>280.8</c:v>
                </c:pt>
                <c:pt idx="9">
                  <c:v>285.89999999999998</c:v>
                </c:pt>
                <c:pt idx="10">
                  <c:v>270</c:v>
                </c:pt>
                <c:pt idx="11">
                  <c:v>280.3</c:v>
                </c:pt>
                <c:pt idx="12">
                  <c:v>265.7</c:v>
                </c:pt>
                <c:pt idx="13">
                  <c:v>266.7</c:v>
                </c:pt>
                <c:pt idx="14">
                  <c:v>272.2</c:v>
                </c:pt>
                <c:pt idx="15">
                  <c:v>266</c:v>
                </c:pt>
                <c:pt idx="16">
                  <c:v>279.89999999999998</c:v>
                </c:pt>
                <c:pt idx="17">
                  <c:v>290.60000000000002</c:v>
                </c:pt>
                <c:pt idx="18">
                  <c:v>269.2</c:v>
                </c:pt>
                <c:pt idx="19">
                  <c:v>268.2</c:v>
                </c:pt>
                <c:pt idx="20" formatCode="General">
                  <c:v>274.89999999999998</c:v>
                </c:pt>
                <c:pt idx="21">
                  <c:v>274.8</c:v>
                </c:pt>
                <c:pt idx="22">
                  <c:v>281.5</c:v>
                </c:pt>
                <c:pt idx="23">
                  <c:v>269.2</c:v>
                </c:pt>
                <c:pt idx="24">
                  <c:v>275.60000000000002</c:v>
                </c:pt>
                <c:pt idx="25">
                  <c:v>273</c:v>
                </c:pt>
                <c:pt idx="26">
                  <c:v>278.2</c:v>
                </c:pt>
                <c:pt idx="27">
                  <c:v>273.7</c:v>
                </c:pt>
                <c:pt idx="28">
                  <c:v>271.8</c:v>
                </c:pt>
                <c:pt idx="29">
                  <c:v>285.5</c:v>
                </c:pt>
                <c:pt idx="30">
                  <c:v>282.5</c:v>
                </c:pt>
                <c:pt idx="31">
                  <c:v>281.2</c:v>
                </c:pt>
                <c:pt idx="32">
                  <c:v>270.89999999999998</c:v>
                </c:pt>
                <c:pt idx="33">
                  <c:v>287.60000000000002</c:v>
                </c:pt>
                <c:pt idx="34">
                  <c:v>279.3</c:v>
                </c:pt>
                <c:pt idx="35">
                  <c:v>271.5</c:v>
                </c:pt>
                <c:pt idx="36">
                  <c:v>265.89999999999998</c:v>
                </c:pt>
                <c:pt idx="37">
                  <c:v>276.10000000000002</c:v>
                </c:pt>
                <c:pt idx="38">
                  <c:v>277.7</c:v>
                </c:pt>
                <c:pt idx="39">
                  <c:v>263.3</c:v>
                </c:pt>
                <c:pt idx="40">
                  <c:v>281.7</c:v>
                </c:pt>
                <c:pt idx="41">
                  <c:v>277.89999999999998</c:v>
                </c:pt>
              </c:numCache>
            </c:numRef>
          </c:xVal>
          <c:yVal>
            <c:numRef>
              <c:f>Sheet1!$D$2:$D$43</c:f>
              <c:numCache>
                <c:formatCode>0.0</c:formatCode>
                <c:ptCount val="42"/>
                <c:pt idx="0">
                  <c:v>52.7</c:v>
                </c:pt>
                <c:pt idx="1">
                  <c:v>57.7</c:v>
                </c:pt>
                <c:pt idx="2">
                  <c:v>55</c:v>
                </c:pt>
                <c:pt idx="3">
                  <c:v>53.5</c:v>
                </c:pt>
                <c:pt idx="4">
                  <c:v>54.2</c:v>
                </c:pt>
                <c:pt idx="5">
                  <c:v>53</c:v>
                </c:pt>
                <c:pt idx="6">
                  <c:v>53.3</c:v>
                </c:pt>
                <c:pt idx="7">
                  <c:v>56.8</c:v>
                </c:pt>
                <c:pt idx="8">
                  <c:v>55.5</c:v>
                </c:pt>
                <c:pt idx="9">
                  <c:v>53.8</c:v>
                </c:pt>
                <c:pt idx="10">
                  <c:v>54.3</c:v>
                </c:pt>
                <c:pt idx="11">
                  <c:v>54.1</c:v>
                </c:pt>
                <c:pt idx="12">
                  <c:v>50.4</c:v>
                </c:pt>
                <c:pt idx="13">
                  <c:v>51.2</c:v>
                </c:pt>
                <c:pt idx="14">
                  <c:v>54</c:v>
                </c:pt>
                <c:pt idx="15">
                  <c:v>52.7</c:v>
                </c:pt>
                <c:pt idx="16">
                  <c:v>52.8</c:v>
                </c:pt>
                <c:pt idx="17">
                  <c:v>56.8</c:v>
                </c:pt>
                <c:pt idx="18">
                  <c:v>52.5</c:v>
                </c:pt>
                <c:pt idx="19">
                  <c:v>52.7</c:v>
                </c:pt>
                <c:pt idx="20">
                  <c:v>54.5</c:v>
                </c:pt>
                <c:pt idx="21">
                  <c:v>52.2</c:v>
                </c:pt>
                <c:pt idx="22">
                  <c:v>54</c:v>
                </c:pt>
                <c:pt idx="23">
                  <c:v>49.8</c:v>
                </c:pt>
                <c:pt idx="24">
                  <c:v>50.5</c:v>
                </c:pt>
                <c:pt idx="25">
                  <c:v>54</c:v>
                </c:pt>
                <c:pt idx="26">
                  <c:v>51.6</c:v>
                </c:pt>
                <c:pt idx="27">
                  <c:v>53.8</c:v>
                </c:pt>
                <c:pt idx="28">
                  <c:v>54.3</c:v>
                </c:pt>
                <c:pt idx="29">
                  <c:v>52.8</c:v>
                </c:pt>
                <c:pt idx="30">
                  <c:v>54.3</c:v>
                </c:pt>
                <c:pt idx="31">
                  <c:v>56.5</c:v>
                </c:pt>
                <c:pt idx="32">
                  <c:v>53.6</c:v>
                </c:pt>
                <c:pt idx="33">
                  <c:v>51.2</c:v>
                </c:pt>
                <c:pt idx="34">
                  <c:v>53</c:v>
                </c:pt>
                <c:pt idx="35">
                  <c:v>51.6</c:v>
                </c:pt>
                <c:pt idx="36">
                  <c:v>51.6</c:v>
                </c:pt>
                <c:pt idx="37">
                  <c:v>52.7</c:v>
                </c:pt>
                <c:pt idx="38">
                  <c:v>49.1</c:v>
                </c:pt>
                <c:pt idx="39">
                  <c:v>51.6</c:v>
                </c:pt>
                <c:pt idx="40">
                  <c:v>53.9</c:v>
                </c:pt>
                <c:pt idx="41">
                  <c:v>56.8</c:v>
                </c:pt>
              </c:numCache>
            </c:numRef>
          </c:yVal>
          <c:smooth val="0"/>
        </c:ser>
        <c:ser>
          <c:idx val="1"/>
          <c:order val="1"/>
          <c:tx>
            <c:v>Modern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Sheet1!$C$46:$C$74</c:f>
              <c:numCache>
                <c:formatCode>General</c:formatCode>
                <c:ptCount val="29"/>
                <c:pt idx="0">
                  <c:v>268.39999999999998</c:v>
                </c:pt>
                <c:pt idx="1">
                  <c:v>267.89999999999998</c:v>
                </c:pt>
                <c:pt idx="2">
                  <c:v>271.7</c:v>
                </c:pt>
                <c:pt idx="3">
                  <c:v>276</c:v>
                </c:pt>
                <c:pt idx="4">
                  <c:v>273</c:v>
                </c:pt>
                <c:pt idx="5">
                  <c:v>277.60000000000002</c:v>
                </c:pt>
                <c:pt idx="6">
                  <c:v>276.2</c:v>
                </c:pt>
                <c:pt idx="7">
                  <c:v>262.7</c:v>
                </c:pt>
                <c:pt idx="8">
                  <c:v>263.79999999999995</c:v>
                </c:pt>
                <c:pt idx="9">
                  <c:v>259.5</c:v>
                </c:pt>
                <c:pt idx="10">
                  <c:v>261.10000000000002</c:v>
                </c:pt>
                <c:pt idx="11">
                  <c:v>275.2</c:v>
                </c:pt>
                <c:pt idx="12">
                  <c:v>275</c:v>
                </c:pt>
                <c:pt idx="13">
                  <c:v>262.2</c:v>
                </c:pt>
                <c:pt idx="14">
                  <c:v>265.3</c:v>
                </c:pt>
                <c:pt idx="15">
                  <c:v>276</c:v>
                </c:pt>
                <c:pt idx="16">
                  <c:v>263.5</c:v>
                </c:pt>
                <c:pt idx="17">
                  <c:v>263.3</c:v>
                </c:pt>
                <c:pt idx="18">
                  <c:v>263.3</c:v>
                </c:pt>
                <c:pt idx="19">
                  <c:v>264.7</c:v>
                </c:pt>
                <c:pt idx="20">
                  <c:v>275</c:v>
                </c:pt>
                <c:pt idx="21">
                  <c:v>274</c:v>
                </c:pt>
                <c:pt idx="22">
                  <c:v>275.5</c:v>
                </c:pt>
                <c:pt idx="23">
                  <c:v>266.10000000000002</c:v>
                </c:pt>
                <c:pt idx="24">
                  <c:v>268.2</c:v>
                </c:pt>
                <c:pt idx="25">
                  <c:v>272</c:v>
                </c:pt>
                <c:pt idx="26">
                  <c:v>271</c:v>
                </c:pt>
                <c:pt idx="27">
                  <c:v>263.8</c:v>
                </c:pt>
                <c:pt idx="28">
                  <c:v>270.20000000000005</c:v>
                </c:pt>
              </c:numCache>
            </c:numRef>
          </c:xVal>
          <c:yVal>
            <c:numRef>
              <c:f>Sheet1!$D$46:$D$74</c:f>
              <c:numCache>
                <c:formatCode>General</c:formatCode>
                <c:ptCount val="29"/>
                <c:pt idx="0">
                  <c:v>50.2</c:v>
                </c:pt>
                <c:pt idx="1">
                  <c:v>49.3</c:v>
                </c:pt>
                <c:pt idx="2">
                  <c:v>50.2</c:v>
                </c:pt>
                <c:pt idx="3">
                  <c:v>53.3</c:v>
                </c:pt>
                <c:pt idx="4">
                  <c:v>56</c:v>
                </c:pt>
                <c:pt idx="5">
                  <c:v>52.1</c:v>
                </c:pt>
                <c:pt idx="6">
                  <c:v>51.4</c:v>
                </c:pt>
                <c:pt idx="7">
                  <c:v>50.6</c:v>
                </c:pt>
                <c:pt idx="8">
                  <c:v>49.2</c:v>
                </c:pt>
                <c:pt idx="9">
                  <c:v>50.5</c:v>
                </c:pt>
                <c:pt idx="10">
                  <c:v>50.5</c:v>
                </c:pt>
                <c:pt idx="11">
                  <c:v>50.7</c:v>
                </c:pt>
                <c:pt idx="12">
                  <c:v>49.8</c:v>
                </c:pt>
                <c:pt idx="13">
                  <c:v>50.5</c:v>
                </c:pt>
                <c:pt idx="14">
                  <c:v>51.6</c:v>
                </c:pt>
                <c:pt idx="15">
                  <c:v>52.2</c:v>
                </c:pt>
                <c:pt idx="16">
                  <c:v>48.1</c:v>
                </c:pt>
                <c:pt idx="17">
                  <c:v>47.2</c:v>
                </c:pt>
                <c:pt idx="18">
                  <c:v>48.3</c:v>
                </c:pt>
                <c:pt idx="19">
                  <c:v>49.4</c:v>
                </c:pt>
                <c:pt idx="20">
                  <c:v>51.2</c:v>
                </c:pt>
                <c:pt idx="21">
                  <c:v>49.1</c:v>
                </c:pt>
                <c:pt idx="22">
                  <c:v>53.7</c:v>
                </c:pt>
                <c:pt idx="23">
                  <c:v>49.2</c:v>
                </c:pt>
                <c:pt idx="24">
                  <c:v>49.9</c:v>
                </c:pt>
                <c:pt idx="25">
                  <c:v>51</c:v>
                </c:pt>
                <c:pt idx="26">
                  <c:v>55.5</c:v>
                </c:pt>
                <c:pt idx="27">
                  <c:v>49.3</c:v>
                </c:pt>
                <c:pt idx="28">
                  <c:v>48.2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3280"/>
        <c:axId val="120515584"/>
      </c:scatterChart>
      <c:valAx>
        <c:axId val="1205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Humerus length (mm)</a:t>
                </a:r>
              </a:p>
            </c:rich>
          </c:tx>
          <c:layout>
            <c:manualLayout>
              <c:xMode val="edge"/>
              <c:yMode val="edge"/>
              <c:x val="0.33206168755532778"/>
              <c:y val="0.879828326180257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515584"/>
        <c:crosses val="autoZero"/>
        <c:crossBetween val="midCat"/>
      </c:valAx>
      <c:valAx>
        <c:axId val="120515584"/>
        <c:scaling>
          <c:orientation val="minMax"/>
          <c:min val="46"/>
        </c:scaling>
        <c:delete val="0"/>
        <c:axPos val="l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Proximal width (mm)</a:t>
                </a:r>
              </a:p>
            </c:rich>
          </c:tx>
          <c:layout>
            <c:manualLayout>
              <c:xMode val="edge"/>
              <c:yMode val="edge"/>
              <c:x val="6.1068816102129247E-2"/>
              <c:y val="0.3433476394849785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513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51302241066017"/>
          <c:y val="0.45493562231759654"/>
          <c:w val="0.12595443321064156"/>
          <c:h val="9.87124463519313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Humerus</a:t>
            </a:r>
          </a:p>
        </c:rich>
      </c:tx>
      <c:layout>
        <c:manualLayout>
          <c:xMode val="edge"/>
          <c:yMode val="edge"/>
          <c:x val="0.40816326530612246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87755102040816"/>
          <c:y val="0.18018070858175142"/>
          <c:w val="0.44387755102040816"/>
          <c:h val="0.64865055089430512"/>
        </c:manualLayout>
      </c:layout>
      <c:scatterChart>
        <c:scatterStyle val="lineMarker"/>
        <c:varyColors val="0"/>
        <c:ser>
          <c:idx val="0"/>
          <c:order val="0"/>
          <c:tx>
            <c:v>G. amplus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Sheet1!$M$2:$M$43</c:f>
              <c:numCache>
                <c:formatCode>General</c:formatCode>
                <c:ptCount val="42"/>
                <c:pt idx="0">
                  <c:v>1297.74</c:v>
                </c:pt>
                <c:pt idx="1">
                  <c:v>1561.28</c:v>
                </c:pt>
                <c:pt idx="2">
                  <c:v>1293.5999999999999</c:v>
                </c:pt>
                <c:pt idx="3">
                  <c:v>1296.5899999999999</c:v>
                </c:pt>
                <c:pt idx="4">
                  <c:v>1382.4</c:v>
                </c:pt>
                <c:pt idx="5">
                  <c:v>1215.1199999999999</c:v>
                </c:pt>
                <c:pt idx="6">
                  <c:v>1262.47</c:v>
                </c:pt>
                <c:pt idx="7">
                  <c:v>1163.58</c:v>
                </c:pt>
                <c:pt idx="8">
                  <c:v>1355</c:v>
                </c:pt>
                <c:pt idx="9">
                  <c:v>1259.94</c:v>
                </c:pt>
                <c:pt idx="10">
                  <c:v>1276.6000000000001</c:v>
                </c:pt>
                <c:pt idx="11">
                  <c:v>1319.6999999999998</c:v>
                </c:pt>
                <c:pt idx="12">
                  <c:v>1180.48</c:v>
                </c:pt>
                <c:pt idx="13">
                  <c:v>1199.78</c:v>
                </c:pt>
                <c:pt idx="14">
                  <c:v>1336.2</c:v>
                </c:pt>
                <c:pt idx="15">
                  <c:v>1107.76</c:v>
                </c:pt>
                <c:pt idx="16">
                  <c:v>1431.3600000000001</c:v>
                </c:pt>
                <c:pt idx="17">
                  <c:v>1439.0100000000002</c:v>
                </c:pt>
                <c:pt idx="18">
                  <c:v>1140</c:v>
                </c:pt>
                <c:pt idx="19">
                  <c:v>1301.5199999999998</c:v>
                </c:pt>
                <c:pt idx="20">
                  <c:v>1269.58</c:v>
                </c:pt>
                <c:pt idx="21">
                  <c:v>1066.24</c:v>
                </c:pt>
                <c:pt idx="22">
                  <c:v>1378.12</c:v>
                </c:pt>
                <c:pt idx="23">
                  <c:v>1194.76</c:v>
                </c:pt>
                <c:pt idx="24">
                  <c:v>1132.7</c:v>
                </c:pt>
                <c:pt idx="25">
                  <c:v>1277.6500000000001</c:v>
                </c:pt>
                <c:pt idx="26">
                  <c:v>1255.8</c:v>
                </c:pt>
                <c:pt idx="27">
                  <c:v>1372.6999999999998</c:v>
                </c:pt>
                <c:pt idx="28">
                  <c:v>1350.82</c:v>
                </c:pt>
                <c:pt idx="29">
                  <c:v>1333.6499999999999</c:v>
                </c:pt>
                <c:pt idx="30">
                  <c:v>1292.7099999999998</c:v>
                </c:pt>
                <c:pt idx="31">
                  <c:v>1351.98</c:v>
                </c:pt>
                <c:pt idx="32">
                  <c:v>1285.1200000000001</c:v>
                </c:pt>
                <c:pt idx="33">
                  <c:v>1449.25</c:v>
                </c:pt>
                <c:pt idx="34">
                  <c:v>1249.68</c:v>
                </c:pt>
                <c:pt idx="35">
                  <c:v>1209.8200000000002</c:v>
                </c:pt>
                <c:pt idx="36">
                  <c:v>1137.5200000000002</c:v>
                </c:pt>
                <c:pt idx="37">
                  <c:v>1193.01</c:v>
                </c:pt>
                <c:pt idx="38">
                  <c:v>1163.3699999999999</c:v>
                </c:pt>
                <c:pt idx="39">
                  <c:v>1125.72</c:v>
                </c:pt>
                <c:pt idx="40">
                  <c:v>1257.4100000000001</c:v>
                </c:pt>
                <c:pt idx="41">
                  <c:v>1401.6399999999999</c:v>
                </c:pt>
              </c:numCache>
            </c:numRef>
          </c:xVal>
          <c:yVal>
            <c:numRef>
              <c:f>Sheet1!$N$2:$N$43</c:f>
              <c:numCache>
                <c:formatCode>0.0</c:formatCode>
                <c:ptCount val="42"/>
                <c:pt idx="0">
                  <c:v>279.60000000000002</c:v>
                </c:pt>
                <c:pt idx="1">
                  <c:v>288.5</c:v>
                </c:pt>
                <c:pt idx="2">
                  <c:v>279.8</c:v>
                </c:pt>
                <c:pt idx="3">
                  <c:v>270.8</c:v>
                </c:pt>
                <c:pt idx="4">
                  <c:v>278.10000000000002</c:v>
                </c:pt>
                <c:pt idx="5">
                  <c:v>281.7</c:v>
                </c:pt>
                <c:pt idx="6">
                  <c:v>283.89999999999998</c:v>
                </c:pt>
                <c:pt idx="7">
                  <c:v>265.7</c:v>
                </c:pt>
                <c:pt idx="8">
                  <c:v>280.8</c:v>
                </c:pt>
                <c:pt idx="9">
                  <c:v>285.89999999999998</c:v>
                </c:pt>
                <c:pt idx="10">
                  <c:v>270</c:v>
                </c:pt>
                <c:pt idx="11">
                  <c:v>280.3</c:v>
                </c:pt>
                <c:pt idx="12">
                  <c:v>265.7</c:v>
                </c:pt>
                <c:pt idx="13">
                  <c:v>266.7</c:v>
                </c:pt>
                <c:pt idx="14">
                  <c:v>272.2</c:v>
                </c:pt>
                <c:pt idx="15">
                  <c:v>266</c:v>
                </c:pt>
                <c:pt idx="16">
                  <c:v>279.89999999999998</c:v>
                </c:pt>
                <c:pt idx="17">
                  <c:v>290.60000000000002</c:v>
                </c:pt>
                <c:pt idx="18">
                  <c:v>269.2</c:v>
                </c:pt>
                <c:pt idx="19">
                  <c:v>268.2</c:v>
                </c:pt>
                <c:pt idx="20" formatCode="General">
                  <c:v>274.89999999999998</c:v>
                </c:pt>
                <c:pt idx="21">
                  <c:v>274.8</c:v>
                </c:pt>
                <c:pt idx="22">
                  <c:v>281.5</c:v>
                </c:pt>
                <c:pt idx="23">
                  <c:v>269.2</c:v>
                </c:pt>
                <c:pt idx="24">
                  <c:v>275.60000000000002</c:v>
                </c:pt>
                <c:pt idx="25">
                  <c:v>273</c:v>
                </c:pt>
                <c:pt idx="26">
                  <c:v>278.2</c:v>
                </c:pt>
                <c:pt idx="27">
                  <c:v>273.7</c:v>
                </c:pt>
                <c:pt idx="28">
                  <c:v>271.8</c:v>
                </c:pt>
                <c:pt idx="29">
                  <c:v>285.5</c:v>
                </c:pt>
                <c:pt idx="30">
                  <c:v>282.5</c:v>
                </c:pt>
                <c:pt idx="31">
                  <c:v>281.2</c:v>
                </c:pt>
                <c:pt idx="32">
                  <c:v>270.89999999999998</c:v>
                </c:pt>
                <c:pt idx="33">
                  <c:v>287.60000000000002</c:v>
                </c:pt>
                <c:pt idx="34">
                  <c:v>279.3</c:v>
                </c:pt>
                <c:pt idx="35">
                  <c:v>271.5</c:v>
                </c:pt>
                <c:pt idx="36">
                  <c:v>265.89999999999998</c:v>
                </c:pt>
                <c:pt idx="37">
                  <c:v>276.10000000000002</c:v>
                </c:pt>
                <c:pt idx="38">
                  <c:v>277.7</c:v>
                </c:pt>
                <c:pt idx="39">
                  <c:v>263.3</c:v>
                </c:pt>
                <c:pt idx="40">
                  <c:v>281.7</c:v>
                </c:pt>
                <c:pt idx="41">
                  <c:v>277.89999999999998</c:v>
                </c:pt>
              </c:numCache>
            </c:numRef>
          </c:yVal>
          <c:smooth val="0"/>
        </c:ser>
        <c:ser>
          <c:idx val="1"/>
          <c:order val="1"/>
          <c:tx>
            <c:v>G. californianus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Sheet1!$M$46:$M$74</c:f>
              <c:numCache>
                <c:formatCode>General</c:formatCode>
                <c:ptCount val="29"/>
                <c:pt idx="0">
                  <c:v>1300.75</c:v>
                </c:pt>
                <c:pt idx="1">
                  <c:v>1208.7</c:v>
                </c:pt>
                <c:pt idx="2">
                  <c:v>1213.04</c:v>
                </c:pt>
                <c:pt idx="3">
                  <c:v>1528.8</c:v>
                </c:pt>
                <c:pt idx="4">
                  <c:v>1269.0999999999999</c:v>
                </c:pt>
                <c:pt idx="5">
                  <c:v>1299.8</c:v>
                </c:pt>
                <c:pt idx="6">
                  <c:v>1335.84</c:v>
                </c:pt>
                <c:pt idx="7">
                  <c:v>1219.8899999999999</c:v>
                </c:pt>
                <c:pt idx="8">
                  <c:v>1134.8100000000002</c:v>
                </c:pt>
                <c:pt idx="9">
                  <c:v>1208.7</c:v>
                </c:pt>
                <c:pt idx="10">
                  <c:v>1207.08</c:v>
                </c:pt>
                <c:pt idx="11">
                  <c:v>1231.6499999999999</c:v>
                </c:pt>
                <c:pt idx="12">
                  <c:v>1226.24</c:v>
                </c:pt>
                <c:pt idx="13">
                  <c:v>1266.1600000000001</c:v>
                </c:pt>
                <c:pt idx="14">
                  <c:v>1269.8399999999999</c:v>
                </c:pt>
                <c:pt idx="15">
                  <c:v>1289.6000000000001</c:v>
                </c:pt>
                <c:pt idx="16">
                  <c:v>1122.8799999999999</c:v>
                </c:pt>
                <c:pt idx="17">
                  <c:v>1115.3699999999999</c:v>
                </c:pt>
                <c:pt idx="18">
                  <c:v>1158.1600000000001</c:v>
                </c:pt>
                <c:pt idx="19">
                  <c:v>1132.3800000000001</c:v>
                </c:pt>
                <c:pt idx="20">
                  <c:v>1172.17</c:v>
                </c:pt>
                <c:pt idx="21">
                  <c:v>1175.2</c:v>
                </c:pt>
                <c:pt idx="22">
                  <c:v>1374.48</c:v>
                </c:pt>
                <c:pt idx="23">
                  <c:v>1125.5999999999999</c:v>
                </c:pt>
                <c:pt idx="24">
                  <c:v>1136.5200000000002</c:v>
                </c:pt>
                <c:pt idx="25">
                  <c:v>1396.5</c:v>
                </c:pt>
                <c:pt idx="26">
                  <c:v>1336.5</c:v>
                </c:pt>
                <c:pt idx="27">
                  <c:v>1254.24</c:v>
                </c:pt>
                <c:pt idx="28">
                  <c:v>1106.0800000000002</c:v>
                </c:pt>
              </c:numCache>
            </c:numRef>
          </c:xVal>
          <c:yVal>
            <c:numRef>
              <c:f>Sheet1!$N$46:$N$74</c:f>
              <c:numCache>
                <c:formatCode>General</c:formatCode>
                <c:ptCount val="29"/>
                <c:pt idx="0">
                  <c:v>268.39999999999998</c:v>
                </c:pt>
                <c:pt idx="1">
                  <c:v>267.89999999999998</c:v>
                </c:pt>
                <c:pt idx="2">
                  <c:v>271.7</c:v>
                </c:pt>
                <c:pt idx="3">
                  <c:v>276</c:v>
                </c:pt>
                <c:pt idx="4">
                  <c:v>273</c:v>
                </c:pt>
                <c:pt idx="5">
                  <c:v>277.60000000000002</c:v>
                </c:pt>
                <c:pt idx="6">
                  <c:v>276.2</c:v>
                </c:pt>
                <c:pt idx="7">
                  <c:v>262.7</c:v>
                </c:pt>
                <c:pt idx="8">
                  <c:v>263.79999999999995</c:v>
                </c:pt>
                <c:pt idx="9">
                  <c:v>259.5</c:v>
                </c:pt>
                <c:pt idx="10">
                  <c:v>261.10000000000002</c:v>
                </c:pt>
                <c:pt idx="11">
                  <c:v>275.2</c:v>
                </c:pt>
                <c:pt idx="12">
                  <c:v>275</c:v>
                </c:pt>
                <c:pt idx="13">
                  <c:v>262.2</c:v>
                </c:pt>
                <c:pt idx="14">
                  <c:v>265.3</c:v>
                </c:pt>
                <c:pt idx="15">
                  <c:v>276</c:v>
                </c:pt>
                <c:pt idx="16">
                  <c:v>263.5</c:v>
                </c:pt>
                <c:pt idx="17">
                  <c:v>263.3</c:v>
                </c:pt>
                <c:pt idx="18">
                  <c:v>263.3</c:v>
                </c:pt>
                <c:pt idx="19">
                  <c:v>264.7</c:v>
                </c:pt>
                <c:pt idx="20">
                  <c:v>275</c:v>
                </c:pt>
                <c:pt idx="21">
                  <c:v>274</c:v>
                </c:pt>
                <c:pt idx="22">
                  <c:v>275.5</c:v>
                </c:pt>
                <c:pt idx="23">
                  <c:v>266.10000000000002</c:v>
                </c:pt>
                <c:pt idx="24">
                  <c:v>268.2</c:v>
                </c:pt>
                <c:pt idx="25">
                  <c:v>272</c:v>
                </c:pt>
                <c:pt idx="26">
                  <c:v>271</c:v>
                </c:pt>
                <c:pt idx="27">
                  <c:v>263.8</c:v>
                </c:pt>
                <c:pt idx="28">
                  <c:v>270.20000000000005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008"/>
        <c:axId val="120621312"/>
      </c:scatterChart>
      <c:valAx>
        <c:axId val="120619008"/>
        <c:scaling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 algn="ctr" rtl="1"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Distal width (mm)</a:t>
                </a:r>
              </a:p>
            </c:rich>
          </c:tx>
          <c:layout>
            <c:manualLayout>
              <c:xMode val="edge"/>
              <c:yMode val="edge"/>
              <c:x val="0.26275510204081631"/>
              <c:y val="0.90090354290875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621312"/>
        <c:crosses val="autoZero"/>
        <c:crossBetween val="midCat"/>
      </c:valAx>
      <c:valAx>
        <c:axId val="12062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Length (mm)</a:t>
                </a:r>
              </a:p>
            </c:rich>
          </c:tx>
          <c:layout>
            <c:manualLayout>
              <c:xMode val="edge"/>
              <c:yMode val="edge"/>
              <c:x val="4.0816326530612242E-2"/>
              <c:y val="0.37237346440228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0619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63265306122447"/>
          <c:y val="0.45645779507377027"/>
          <c:w val="0.27295918367346939"/>
          <c:h val="9.909938971996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Humerus</a:t>
            </a:r>
          </a:p>
        </c:rich>
      </c:tx>
      <c:layout>
        <c:manualLayout>
          <c:xMode val="edge"/>
          <c:yMode val="edge"/>
          <c:x val="0.40776763464495258"/>
          <c:y val="0.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95817682762064"/>
          <c:y val="0.16200000000000001"/>
          <c:w val="0.55987143486965718"/>
          <c:h val="0.68799999999999994"/>
        </c:manualLayout>
      </c:layout>
      <c:scatterChart>
        <c:scatterStyle val="lineMarker"/>
        <c:varyColors val="0"/>
        <c:ser>
          <c:idx val="0"/>
          <c:order val="0"/>
          <c:tx>
            <c:v>G. amplus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Sheet1!$L$2:$L$43</c:f>
              <c:numCache>
                <c:formatCode>General</c:formatCode>
                <c:ptCount val="42"/>
                <c:pt idx="0">
                  <c:v>393.79999999999995</c:v>
                </c:pt>
                <c:pt idx="1">
                  <c:v>468.44</c:v>
                </c:pt>
                <c:pt idx="2">
                  <c:v>394.05</c:v>
                </c:pt>
                <c:pt idx="3">
                  <c:v>392.46000000000004</c:v>
                </c:pt>
                <c:pt idx="4">
                  <c:v>409.84000000000003</c:v>
                </c:pt>
                <c:pt idx="5">
                  <c:v>427.14</c:v>
                </c:pt>
                <c:pt idx="6">
                  <c:v>436.49999999999994</c:v>
                </c:pt>
                <c:pt idx="7">
                  <c:v>429</c:v>
                </c:pt>
                <c:pt idx="8">
                  <c:v>387.96</c:v>
                </c:pt>
                <c:pt idx="9">
                  <c:v>444.25999999999993</c:v>
                </c:pt>
                <c:pt idx="10">
                  <c:v>409.5</c:v>
                </c:pt>
                <c:pt idx="11">
                  <c:v>424.02000000000004</c:v>
                </c:pt>
                <c:pt idx="12">
                  <c:v>330.66</c:v>
                </c:pt>
                <c:pt idx="13">
                  <c:v>370.62</c:v>
                </c:pt>
                <c:pt idx="14">
                  <c:v>424.32</c:v>
                </c:pt>
                <c:pt idx="15">
                  <c:v>417.07</c:v>
                </c:pt>
                <c:pt idx="16">
                  <c:v>393.45</c:v>
                </c:pt>
                <c:pt idx="17">
                  <c:v>492</c:v>
                </c:pt>
                <c:pt idx="18">
                  <c:v>344.40000000000003</c:v>
                </c:pt>
                <c:pt idx="19">
                  <c:v>383.25</c:v>
                </c:pt>
                <c:pt idx="20">
                  <c:v>409.20000000000005</c:v>
                </c:pt>
                <c:pt idx="21">
                  <c:v>347.13000000000005</c:v>
                </c:pt>
                <c:pt idx="22">
                  <c:v>422.62</c:v>
                </c:pt>
                <c:pt idx="23">
                  <c:v>353.97</c:v>
                </c:pt>
                <c:pt idx="24">
                  <c:v>407.34000000000003</c:v>
                </c:pt>
                <c:pt idx="25">
                  <c:v>408.5</c:v>
                </c:pt>
                <c:pt idx="26">
                  <c:v>414.47</c:v>
                </c:pt>
                <c:pt idx="27">
                  <c:v>419.40000000000003</c:v>
                </c:pt>
                <c:pt idx="28">
                  <c:v>397.75</c:v>
                </c:pt>
                <c:pt idx="29">
                  <c:v>379.75</c:v>
                </c:pt>
                <c:pt idx="30">
                  <c:v>459.36</c:v>
                </c:pt>
                <c:pt idx="31">
                  <c:v>419.52</c:v>
                </c:pt>
                <c:pt idx="32">
                  <c:v>361.57</c:v>
                </c:pt>
                <c:pt idx="33">
                  <c:v>437.08000000000004</c:v>
                </c:pt>
                <c:pt idx="34">
                  <c:v>332</c:v>
                </c:pt>
                <c:pt idx="35">
                  <c:v>405.48</c:v>
                </c:pt>
                <c:pt idx="36">
                  <c:v>330.47999999999996</c:v>
                </c:pt>
                <c:pt idx="37">
                  <c:v>347.44</c:v>
                </c:pt>
                <c:pt idx="38">
                  <c:v>406.08000000000004</c:v>
                </c:pt>
                <c:pt idx="39">
                  <c:v>397.37999999999994</c:v>
                </c:pt>
                <c:pt idx="40">
                  <c:v>374.88000000000005</c:v>
                </c:pt>
                <c:pt idx="41">
                  <c:v>451.62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1297.74</c:v>
                </c:pt>
                <c:pt idx="1">
                  <c:v>1561.28</c:v>
                </c:pt>
                <c:pt idx="2">
                  <c:v>1293.5999999999999</c:v>
                </c:pt>
                <c:pt idx="3">
                  <c:v>1296.5899999999999</c:v>
                </c:pt>
                <c:pt idx="4">
                  <c:v>1382.4</c:v>
                </c:pt>
                <c:pt idx="5">
                  <c:v>1215.1199999999999</c:v>
                </c:pt>
                <c:pt idx="6">
                  <c:v>1262.47</c:v>
                </c:pt>
                <c:pt idx="7">
                  <c:v>1163.58</c:v>
                </c:pt>
                <c:pt idx="8">
                  <c:v>1355</c:v>
                </c:pt>
                <c:pt idx="9">
                  <c:v>1259.94</c:v>
                </c:pt>
                <c:pt idx="10">
                  <c:v>1276.6000000000001</c:v>
                </c:pt>
                <c:pt idx="11">
                  <c:v>1319.6999999999998</c:v>
                </c:pt>
                <c:pt idx="12">
                  <c:v>1180.48</c:v>
                </c:pt>
                <c:pt idx="13">
                  <c:v>1199.78</c:v>
                </c:pt>
                <c:pt idx="14">
                  <c:v>1336.2</c:v>
                </c:pt>
                <c:pt idx="15">
                  <c:v>1107.76</c:v>
                </c:pt>
                <c:pt idx="16">
                  <c:v>1431.3600000000001</c:v>
                </c:pt>
                <c:pt idx="17">
                  <c:v>1439.0100000000002</c:v>
                </c:pt>
                <c:pt idx="18">
                  <c:v>1140</c:v>
                </c:pt>
                <c:pt idx="19">
                  <c:v>1301.5199999999998</c:v>
                </c:pt>
                <c:pt idx="20">
                  <c:v>1269.58</c:v>
                </c:pt>
                <c:pt idx="21">
                  <c:v>1066.24</c:v>
                </c:pt>
                <c:pt idx="22">
                  <c:v>1378.12</c:v>
                </c:pt>
                <c:pt idx="23">
                  <c:v>1194.76</c:v>
                </c:pt>
                <c:pt idx="24">
                  <c:v>1132.7</c:v>
                </c:pt>
                <c:pt idx="25">
                  <c:v>1277.6500000000001</c:v>
                </c:pt>
                <c:pt idx="26">
                  <c:v>1255.8</c:v>
                </c:pt>
                <c:pt idx="27">
                  <c:v>1372.6999999999998</c:v>
                </c:pt>
                <c:pt idx="28">
                  <c:v>1350.82</c:v>
                </c:pt>
                <c:pt idx="29">
                  <c:v>1333.6499999999999</c:v>
                </c:pt>
                <c:pt idx="30">
                  <c:v>1292.7099999999998</c:v>
                </c:pt>
                <c:pt idx="31">
                  <c:v>1351.98</c:v>
                </c:pt>
                <c:pt idx="32">
                  <c:v>1285.1200000000001</c:v>
                </c:pt>
                <c:pt idx="33">
                  <c:v>1449.25</c:v>
                </c:pt>
                <c:pt idx="34">
                  <c:v>1249.68</c:v>
                </c:pt>
                <c:pt idx="35">
                  <c:v>1209.8200000000002</c:v>
                </c:pt>
                <c:pt idx="36">
                  <c:v>1137.5200000000002</c:v>
                </c:pt>
                <c:pt idx="37">
                  <c:v>1193.01</c:v>
                </c:pt>
                <c:pt idx="38">
                  <c:v>1163.3699999999999</c:v>
                </c:pt>
                <c:pt idx="39">
                  <c:v>1125.72</c:v>
                </c:pt>
                <c:pt idx="40">
                  <c:v>1257.4100000000001</c:v>
                </c:pt>
                <c:pt idx="41">
                  <c:v>1401.6399999999999</c:v>
                </c:pt>
              </c:numCache>
            </c:numRef>
          </c:yVal>
          <c:smooth val="0"/>
        </c:ser>
        <c:ser>
          <c:idx val="1"/>
          <c:order val="1"/>
          <c:tx>
            <c:v>G. californianus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Sheet1!$L$46:$L$77</c:f>
              <c:numCache>
                <c:formatCode>General</c:formatCode>
                <c:ptCount val="32"/>
                <c:pt idx="0">
                  <c:v>330.47999999999996</c:v>
                </c:pt>
                <c:pt idx="1">
                  <c:v>330.05</c:v>
                </c:pt>
                <c:pt idx="2">
                  <c:v>325.95</c:v>
                </c:pt>
                <c:pt idx="3">
                  <c:v>424.2</c:v>
                </c:pt>
                <c:pt idx="4">
                  <c:v>407</c:v>
                </c:pt>
                <c:pt idx="5">
                  <c:v>383.16000000000008</c:v>
                </c:pt>
                <c:pt idx="6">
                  <c:v>369.84</c:v>
                </c:pt>
                <c:pt idx="7">
                  <c:v>339.01</c:v>
                </c:pt>
                <c:pt idx="8">
                  <c:v>358.44</c:v>
                </c:pt>
                <c:pt idx="9">
                  <c:v>319.48</c:v>
                </c:pt>
                <c:pt idx="10">
                  <c:v>324.71999999999997</c:v>
                </c:pt>
                <c:pt idx="11">
                  <c:v>358.44</c:v>
                </c:pt>
                <c:pt idx="12">
                  <c:v>359.84000000000003</c:v>
                </c:pt>
                <c:pt idx="13">
                  <c:v>353.76000000000005</c:v>
                </c:pt>
                <c:pt idx="14">
                  <c:v>339.69</c:v>
                </c:pt>
                <c:pt idx="15">
                  <c:v>381.59999999999997</c:v>
                </c:pt>
                <c:pt idx="16">
                  <c:v>301.78000000000003</c:v>
                </c:pt>
                <c:pt idx="17">
                  <c:v>317.06000000000006</c:v>
                </c:pt>
                <c:pt idx="18">
                  <c:v>376.73999999999995</c:v>
                </c:pt>
                <c:pt idx="19">
                  <c:v>365.4</c:v>
                </c:pt>
                <c:pt idx="20">
                  <c:v>344.40000000000003</c:v>
                </c:pt>
                <c:pt idx="21">
                  <c:v>346.45</c:v>
                </c:pt>
                <c:pt idx="22">
                  <c:v>448.5</c:v>
                </c:pt>
                <c:pt idx="23">
                  <c:v>297.33</c:v>
                </c:pt>
                <c:pt idx="24">
                  <c:v>314.59000000000003</c:v>
                </c:pt>
                <c:pt idx="25">
                  <c:v>410</c:v>
                </c:pt>
                <c:pt idx="26">
                  <c:v>386.4</c:v>
                </c:pt>
                <c:pt idx="27">
                  <c:v>316.21999999999997</c:v>
                </c:pt>
                <c:pt idx="28">
                  <c:v>323.08</c:v>
                </c:pt>
                <c:pt idx="29">
                  <c:v>375.23999999999995</c:v>
                </c:pt>
                <c:pt idx="30">
                  <c:v>376.64</c:v>
                </c:pt>
                <c:pt idx="31">
                  <c:v>330.05</c:v>
                </c:pt>
              </c:numCache>
            </c:numRef>
          </c:xVal>
          <c:yVal>
            <c:numRef>
              <c:f>Sheet1!$M$46:$M$77</c:f>
              <c:numCache>
                <c:formatCode>General</c:formatCode>
                <c:ptCount val="32"/>
                <c:pt idx="0">
                  <c:v>1300.75</c:v>
                </c:pt>
                <c:pt idx="1">
                  <c:v>1208.7</c:v>
                </c:pt>
                <c:pt idx="2">
                  <c:v>1213.04</c:v>
                </c:pt>
                <c:pt idx="3">
                  <c:v>1528.8</c:v>
                </c:pt>
                <c:pt idx="4">
                  <c:v>1269.0999999999999</c:v>
                </c:pt>
                <c:pt idx="5">
                  <c:v>1299.8</c:v>
                </c:pt>
                <c:pt idx="6">
                  <c:v>1335.84</c:v>
                </c:pt>
                <c:pt idx="7">
                  <c:v>1219.8899999999999</c:v>
                </c:pt>
                <c:pt idx="8">
                  <c:v>1134.8100000000002</c:v>
                </c:pt>
                <c:pt idx="9">
                  <c:v>1208.7</c:v>
                </c:pt>
                <c:pt idx="10">
                  <c:v>1207.08</c:v>
                </c:pt>
                <c:pt idx="11">
                  <c:v>1231.6499999999999</c:v>
                </c:pt>
                <c:pt idx="12">
                  <c:v>1226.24</c:v>
                </c:pt>
                <c:pt idx="13">
                  <c:v>1266.1600000000001</c:v>
                </c:pt>
                <c:pt idx="14">
                  <c:v>1269.8399999999999</c:v>
                </c:pt>
                <c:pt idx="15">
                  <c:v>1289.6000000000001</c:v>
                </c:pt>
                <c:pt idx="16">
                  <c:v>1122.8799999999999</c:v>
                </c:pt>
                <c:pt idx="17">
                  <c:v>1115.3699999999999</c:v>
                </c:pt>
                <c:pt idx="18">
                  <c:v>1158.1600000000001</c:v>
                </c:pt>
                <c:pt idx="19">
                  <c:v>1132.3800000000001</c:v>
                </c:pt>
                <c:pt idx="20">
                  <c:v>1172.17</c:v>
                </c:pt>
                <c:pt idx="21">
                  <c:v>1175.2</c:v>
                </c:pt>
                <c:pt idx="22">
                  <c:v>1374.48</c:v>
                </c:pt>
                <c:pt idx="23">
                  <c:v>1125.5999999999999</c:v>
                </c:pt>
                <c:pt idx="24">
                  <c:v>1136.5200000000002</c:v>
                </c:pt>
                <c:pt idx="25">
                  <c:v>1396.5</c:v>
                </c:pt>
                <c:pt idx="26">
                  <c:v>1336.5</c:v>
                </c:pt>
                <c:pt idx="27">
                  <c:v>1254.24</c:v>
                </c:pt>
                <c:pt idx="28">
                  <c:v>1106.0800000000002</c:v>
                </c:pt>
                <c:pt idx="29">
                  <c:v>1406.68</c:v>
                </c:pt>
                <c:pt idx="30">
                  <c:v>1400.8</c:v>
                </c:pt>
                <c:pt idx="31">
                  <c:v>1186.57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0032"/>
        <c:axId val="121910784"/>
      </c:scatterChart>
      <c:valAx>
        <c:axId val="121900032"/>
        <c:scaling>
          <c:orientation val="minMax"/>
          <c:min val="27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Midshaft area (sq mm)</a:t>
                </a:r>
              </a:p>
            </c:rich>
          </c:tx>
          <c:layout>
            <c:manualLayout>
              <c:xMode val="edge"/>
              <c:yMode val="edge"/>
              <c:x val="0.27993571743482859"/>
              <c:y val="0.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1910784"/>
        <c:crosses val="autoZero"/>
        <c:crossBetween val="midCat"/>
      </c:valAx>
      <c:valAx>
        <c:axId val="121910784"/>
        <c:scaling>
          <c:orientation val="minMax"/>
          <c:min val="100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Distal area (sq mm)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33600000000000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1900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75525219213347"/>
          <c:y val="0.46"/>
          <c:w val="0.22330132373414072"/>
          <c:h val="9.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Humerus</a:t>
            </a:r>
          </a:p>
        </c:rich>
      </c:tx>
      <c:layout>
        <c:manualLayout>
          <c:xMode val="edge"/>
          <c:yMode val="edge"/>
          <c:x val="0.41443298969072168"/>
          <c:y val="3.20000833335503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02061855670103"/>
          <c:y val="0.17333378472339772"/>
          <c:w val="0.57319587628865976"/>
          <c:h val="0.67466842361568646"/>
        </c:manualLayout>
      </c:layout>
      <c:scatterChart>
        <c:scatterStyle val="lineMarker"/>
        <c:varyColors val="0"/>
        <c:ser>
          <c:idx val="0"/>
          <c:order val="0"/>
          <c:tx>
            <c:v>G. amplus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Sheet1!$K$2:$K$43</c:f>
              <c:numCache>
                <c:formatCode>General</c:formatCode>
                <c:ptCount val="42"/>
                <c:pt idx="0">
                  <c:v>1011.84</c:v>
                </c:pt>
                <c:pt idx="1">
                  <c:v>1234.78</c:v>
                </c:pt>
                <c:pt idx="2">
                  <c:v>1078</c:v>
                </c:pt>
                <c:pt idx="3">
                  <c:v>1021.85</c:v>
                </c:pt>
                <c:pt idx="4">
                  <c:v>1040.6400000000001</c:v>
                </c:pt>
                <c:pt idx="5">
                  <c:v>1001.6999999999999</c:v>
                </c:pt>
                <c:pt idx="6">
                  <c:v>938.08</c:v>
                </c:pt>
                <c:pt idx="7">
                  <c:v>1062.1599999999999</c:v>
                </c:pt>
                <c:pt idx="8">
                  <c:v>1096.68</c:v>
                </c:pt>
                <c:pt idx="9">
                  <c:v>1022.1999999999999</c:v>
                </c:pt>
                <c:pt idx="10">
                  <c:v>999.11999999999989</c:v>
                </c:pt>
                <c:pt idx="11">
                  <c:v>973.80000000000007</c:v>
                </c:pt>
                <c:pt idx="12">
                  <c:v>932.4</c:v>
                </c:pt>
                <c:pt idx="13">
                  <c:v>972.80000000000007</c:v>
                </c:pt>
                <c:pt idx="14">
                  <c:v>1020.5999999999999</c:v>
                </c:pt>
                <c:pt idx="15">
                  <c:v>964.41000000000008</c:v>
                </c:pt>
                <c:pt idx="16">
                  <c:v>992.64</c:v>
                </c:pt>
                <c:pt idx="17">
                  <c:v>1136</c:v>
                </c:pt>
                <c:pt idx="18">
                  <c:v>1008</c:v>
                </c:pt>
                <c:pt idx="19">
                  <c:v>964.41000000000008</c:v>
                </c:pt>
                <c:pt idx="20">
                  <c:v>1057.3</c:v>
                </c:pt>
                <c:pt idx="21">
                  <c:v>991.80000000000007</c:v>
                </c:pt>
                <c:pt idx="22">
                  <c:v>1020.5999999999999</c:v>
                </c:pt>
                <c:pt idx="23">
                  <c:v>956.15999999999985</c:v>
                </c:pt>
                <c:pt idx="24">
                  <c:v>954.44999999999993</c:v>
                </c:pt>
                <c:pt idx="25">
                  <c:v>1047.5999999999999</c:v>
                </c:pt>
                <c:pt idx="26">
                  <c:v>959.7600000000001</c:v>
                </c:pt>
                <c:pt idx="27">
                  <c:v>1006.06</c:v>
                </c:pt>
                <c:pt idx="28">
                  <c:v>1042.56</c:v>
                </c:pt>
                <c:pt idx="29">
                  <c:v>1082.3999999999999</c:v>
                </c:pt>
                <c:pt idx="30">
                  <c:v>1080.57</c:v>
                </c:pt>
                <c:pt idx="31">
                  <c:v>1084.8</c:v>
                </c:pt>
                <c:pt idx="32">
                  <c:v>1002.3199999999999</c:v>
                </c:pt>
                <c:pt idx="33">
                  <c:v>962.56000000000006</c:v>
                </c:pt>
                <c:pt idx="34">
                  <c:v>969.90000000000009</c:v>
                </c:pt>
                <c:pt idx="35">
                  <c:v>1011.3600000000001</c:v>
                </c:pt>
                <c:pt idx="36">
                  <c:v>913.31999999999994</c:v>
                </c:pt>
                <c:pt idx="37">
                  <c:v>996.03</c:v>
                </c:pt>
                <c:pt idx="38">
                  <c:v>873.98</c:v>
                </c:pt>
                <c:pt idx="39">
                  <c:v>949.43999999999994</c:v>
                </c:pt>
                <c:pt idx="40">
                  <c:v>1034.8799999999999</c:v>
                </c:pt>
                <c:pt idx="41">
                  <c:v>1164.3999999999999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393.79999999999995</c:v>
                </c:pt>
                <c:pt idx="1">
                  <c:v>468.44</c:v>
                </c:pt>
                <c:pt idx="2">
                  <c:v>394.05</c:v>
                </c:pt>
                <c:pt idx="3">
                  <c:v>392.46000000000004</c:v>
                </c:pt>
                <c:pt idx="4">
                  <c:v>409.84000000000003</c:v>
                </c:pt>
                <c:pt idx="5">
                  <c:v>427.14</c:v>
                </c:pt>
                <c:pt idx="6">
                  <c:v>436.49999999999994</c:v>
                </c:pt>
                <c:pt idx="7">
                  <c:v>429</c:v>
                </c:pt>
                <c:pt idx="8">
                  <c:v>387.96</c:v>
                </c:pt>
                <c:pt idx="9">
                  <c:v>444.25999999999993</c:v>
                </c:pt>
                <c:pt idx="10">
                  <c:v>409.5</c:v>
                </c:pt>
                <c:pt idx="11">
                  <c:v>424.02000000000004</c:v>
                </c:pt>
                <c:pt idx="12">
                  <c:v>330.66</c:v>
                </c:pt>
                <c:pt idx="13">
                  <c:v>370.62</c:v>
                </c:pt>
                <c:pt idx="14">
                  <c:v>424.32</c:v>
                </c:pt>
                <c:pt idx="15">
                  <c:v>417.07</c:v>
                </c:pt>
                <c:pt idx="16">
                  <c:v>393.45</c:v>
                </c:pt>
                <c:pt idx="17">
                  <c:v>492</c:v>
                </c:pt>
                <c:pt idx="18">
                  <c:v>344.40000000000003</c:v>
                </c:pt>
                <c:pt idx="19">
                  <c:v>383.25</c:v>
                </c:pt>
                <c:pt idx="20">
                  <c:v>409.20000000000005</c:v>
                </c:pt>
                <c:pt idx="21">
                  <c:v>347.13000000000005</c:v>
                </c:pt>
                <c:pt idx="22">
                  <c:v>422.62</c:v>
                </c:pt>
                <c:pt idx="23">
                  <c:v>353.97</c:v>
                </c:pt>
                <c:pt idx="24">
                  <c:v>407.34000000000003</c:v>
                </c:pt>
                <c:pt idx="25">
                  <c:v>408.5</c:v>
                </c:pt>
                <c:pt idx="26">
                  <c:v>414.47</c:v>
                </c:pt>
                <c:pt idx="27">
                  <c:v>419.40000000000003</c:v>
                </c:pt>
                <c:pt idx="28">
                  <c:v>397.75</c:v>
                </c:pt>
                <c:pt idx="29">
                  <c:v>379.75</c:v>
                </c:pt>
                <c:pt idx="30">
                  <c:v>459.36</c:v>
                </c:pt>
                <c:pt idx="31">
                  <c:v>419.52</c:v>
                </c:pt>
                <c:pt idx="32">
                  <c:v>361.57</c:v>
                </c:pt>
                <c:pt idx="33">
                  <c:v>437.08000000000004</c:v>
                </c:pt>
                <c:pt idx="34">
                  <c:v>332</c:v>
                </c:pt>
                <c:pt idx="35">
                  <c:v>405.48</c:v>
                </c:pt>
                <c:pt idx="36">
                  <c:v>330.47999999999996</c:v>
                </c:pt>
                <c:pt idx="37">
                  <c:v>347.44</c:v>
                </c:pt>
                <c:pt idx="38">
                  <c:v>406.08000000000004</c:v>
                </c:pt>
                <c:pt idx="39">
                  <c:v>397.37999999999994</c:v>
                </c:pt>
                <c:pt idx="40">
                  <c:v>374.88000000000005</c:v>
                </c:pt>
                <c:pt idx="41">
                  <c:v>451.62</c:v>
                </c:pt>
              </c:numCache>
            </c:numRef>
          </c:yVal>
          <c:smooth val="0"/>
        </c:ser>
        <c:ser>
          <c:idx val="1"/>
          <c:order val="1"/>
          <c:tx>
            <c:v>G. californianus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Sheet1!$K$46:$K$77</c:f>
              <c:numCache>
                <c:formatCode>General</c:formatCode>
                <c:ptCount val="32"/>
                <c:pt idx="0">
                  <c:v>908.62000000000012</c:v>
                </c:pt>
                <c:pt idx="1">
                  <c:v>897.25999999999988</c:v>
                </c:pt>
                <c:pt idx="2">
                  <c:v>888.54</c:v>
                </c:pt>
                <c:pt idx="3">
                  <c:v>1465.75</c:v>
                </c:pt>
                <c:pt idx="4">
                  <c:v>1691.2</c:v>
                </c:pt>
                <c:pt idx="5">
                  <c:v>953.43000000000006</c:v>
                </c:pt>
                <c:pt idx="6">
                  <c:v>925.19999999999993</c:v>
                </c:pt>
                <c:pt idx="7">
                  <c:v>956.33999999999992</c:v>
                </c:pt>
                <c:pt idx="8">
                  <c:v>875.7600000000001</c:v>
                </c:pt>
                <c:pt idx="9">
                  <c:v>909</c:v>
                </c:pt>
                <c:pt idx="10">
                  <c:v>919.09999999999991</c:v>
                </c:pt>
                <c:pt idx="11">
                  <c:v>887.25</c:v>
                </c:pt>
                <c:pt idx="12">
                  <c:v>851.58</c:v>
                </c:pt>
                <c:pt idx="13">
                  <c:v>878.69999999999993</c:v>
                </c:pt>
                <c:pt idx="14">
                  <c:v>903</c:v>
                </c:pt>
                <c:pt idx="15">
                  <c:v>918.72000000000014</c:v>
                </c:pt>
                <c:pt idx="16">
                  <c:v>817.7</c:v>
                </c:pt>
                <c:pt idx="17">
                  <c:v>816.56000000000006</c:v>
                </c:pt>
                <c:pt idx="18">
                  <c:v>854.91</c:v>
                </c:pt>
                <c:pt idx="19">
                  <c:v>874.38</c:v>
                </c:pt>
                <c:pt idx="20">
                  <c:v>926.72000000000014</c:v>
                </c:pt>
                <c:pt idx="21">
                  <c:v>908.35</c:v>
                </c:pt>
                <c:pt idx="22">
                  <c:v>1014.93</c:v>
                </c:pt>
                <c:pt idx="23">
                  <c:v>890.5200000000001</c:v>
                </c:pt>
                <c:pt idx="24">
                  <c:v>908.18</c:v>
                </c:pt>
                <c:pt idx="25">
                  <c:v>1122</c:v>
                </c:pt>
                <c:pt idx="26">
                  <c:v>999</c:v>
                </c:pt>
                <c:pt idx="27">
                  <c:v>926.84</c:v>
                </c:pt>
                <c:pt idx="28">
                  <c:v>838.68</c:v>
                </c:pt>
                <c:pt idx="29">
                  <c:v>1064.6499999999999</c:v>
                </c:pt>
                <c:pt idx="30">
                  <c:v>1081.53</c:v>
                </c:pt>
                <c:pt idx="31">
                  <c:v>892.5</c:v>
                </c:pt>
              </c:numCache>
            </c:numRef>
          </c:xVal>
          <c:yVal>
            <c:numRef>
              <c:f>Sheet1!$L$46:$L$77</c:f>
              <c:numCache>
                <c:formatCode>General</c:formatCode>
                <c:ptCount val="32"/>
                <c:pt idx="0">
                  <c:v>330.47999999999996</c:v>
                </c:pt>
                <c:pt idx="1">
                  <c:v>330.05</c:v>
                </c:pt>
                <c:pt idx="2">
                  <c:v>325.95</c:v>
                </c:pt>
                <c:pt idx="3">
                  <c:v>424.2</c:v>
                </c:pt>
                <c:pt idx="4">
                  <c:v>407</c:v>
                </c:pt>
                <c:pt idx="5">
                  <c:v>383.16000000000008</c:v>
                </c:pt>
                <c:pt idx="6">
                  <c:v>369.84</c:v>
                </c:pt>
                <c:pt idx="7">
                  <c:v>339.01</c:v>
                </c:pt>
                <c:pt idx="8">
                  <c:v>358.44</c:v>
                </c:pt>
                <c:pt idx="9">
                  <c:v>319.48</c:v>
                </c:pt>
                <c:pt idx="10">
                  <c:v>324.71999999999997</c:v>
                </c:pt>
                <c:pt idx="11">
                  <c:v>358.44</c:v>
                </c:pt>
                <c:pt idx="12">
                  <c:v>359.84000000000003</c:v>
                </c:pt>
                <c:pt idx="13">
                  <c:v>353.76000000000005</c:v>
                </c:pt>
                <c:pt idx="14">
                  <c:v>339.69</c:v>
                </c:pt>
                <c:pt idx="15">
                  <c:v>381.59999999999997</c:v>
                </c:pt>
                <c:pt idx="16">
                  <c:v>301.78000000000003</c:v>
                </c:pt>
                <c:pt idx="17">
                  <c:v>317.06000000000006</c:v>
                </c:pt>
                <c:pt idx="18">
                  <c:v>376.73999999999995</c:v>
                </c:pt>
                <c:pt idx="19">
                  <c:v>365.4</c:v>
                </c:pt>
                <c:pt idx="20">
                  <c:v>344.40000000000003</c:v>
                </c:pt>
                <c:pt idx="21">
                  <c:v>346.45</c:v>
                </c:pt>
                <c:pt idx="22">
                  <c:v>448.5</c:v>
                </c:pt>
                <c:pt idx="23">
                  <c:v>297.33</c:v>
                </c:pt>
                <c:pt idx="24">
                  <c:v>314.59000000000003</c:v>
                </c:pt>
                <c:pt idx="25">
                  <c:v>410</c:v>
                </c:pt>
                <c:pt idx="26">
                  <c:v>386.4</c:v>
                </c:pt>
                <c:pt idx="27">
                  <c:v>316.21999999999997</c:v>
                </c:pt>
                <c:pt idx="28">
                  <c:v>323.08</c:v>
                </c:pt>
                <c:pt idx="29">
                  <c:v>375.23999999999995</c:v>
                </c:pt>
                <c:pt idx="30">
                  <c:v>376.64</c:v>
                </c:pt>
                <c:pt idx="31">
                  <c:v>330.05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2512"/>
        <c:axId val="121963264"/>
      </c:scatterChart>
      <c:valAx>
        <c:axId val="121952512"/>
        <c:scaling>
          <c:orientation val="minMax"/>
          <c:max val="1300"/>
          <c:min val="750"/>
        </c:scaling>
        <c:delete val="0"/>
        <c:axPos val="b"/>
        <c:title>
          <c:tx>
            <c:rich>
              <a:bodyPr/>
              <a:lstStyle/>
              <a:p>
                <a:pPr algn="ctr" rtl="1">
                  <a:defRPr sz="8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Proximal area (sq mm)</a:t>
                </a:r>
              </a:p>
            </c:rich>
          </c:tx>
          <c:layout>
            <c:manualLayout>
              <c:xMode val="edge"/>
              <c:yMode val="edge"/>
              <c:x val="0.2618556701030928"/>
              <c:y val="0.912002375006184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1963264"/>
        <c:crosses val="autoZero"/>
        <c:crossBetween val="midCat"/>
      </c:valAx>
      <c:valAx>
        <c:axId val="121963264"/>
        <c:scaling>
          <c:orientation val="minMax"/>
          <c:min val="29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Midshaft area (sq mm)</a:t>
                </a:r>
              </a:p>
            </c:rich>
          </c:tx>
          <c:layout>
            <c:manualLayout>
              <c:xMode val="edge"/>
              <c:yMode val="edge"/>
              <c:x val="3.2989690721649485E-2"/>
              <c:y val="0.3066674652798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1952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88659793814428"/>
          <c:y val="0.46666788194760922"/>
          <c:w val="0.22061855670103092"/>
          <c:h val="8.80002291672634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Sexual dimorphism</a:t>
            </a:r>
          </a:p>
        </c:rich>
      </c:tx>
      <c:layout>
        <c:manualLayout>
          <c:xMode val="edge"/>
          <c:yMode val="edge"/>
          <c:x val="0.32236911143330127"/>
          <c:y val="3.08370375708089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9325485123451"/>
          <c:y val="0.14757725123172841"/>
          <c:w val="0.66228212008746246"/>
          <c:h val="0.72687302845478174"/>
        </c:manualLayout>
      </c:layout>
      <c:scatterChart>
        <c:scatterStyle val="lineMarker"/>
        <c:varyColors val="0"/>
        <c:ser>
          <c:idx val="0"/>
          <c:order val="0"/>
          <c:tx>
            <c:v>Males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Sheet3!$E$3:$E$9</c:f>
              <c:numCache>
                <c:formatCode>General</c:formatCode>
                <c:ptCount val="7"/>
                <c:pt idx="0">
                  <c:v>275.5</c:v>
                </c:pt>
                <c:pt idx="1">
                  <c:v>266.10000000000002</c:v>
                </c:pt>
                <c:pt idx="2">
                  <c:v>268.2</c:v>
                </c:pt>
                <c:pt idx="3">
                  <c:v>272</c:v>
                </c:pt>
                <c:pt idx="4">
                  <c:v>271</c:v>
                </c:pt>
                <c:pt idx="5">
                  <c:v>263.8</c:v>
                </c:pt>
                <c:pt idx="6">
                  <c:v>270.20000000000005</c:v>
                </c:pt>
              </c:numCache>
            </c:numRef>
          </c:xVal>
          <c:yVal>
            <c:numRef>
              <c:f>Sheet3!$F$3:$F$9</c:f>
              <c:numCache>
                <c:formatCode>General</c:formatCode>
                <c:ptCount val="7"/>
                <c:pt idx="0">
                  <c:v>53.7</c:v>
                </c:pt>
                <c:pt idx="1">
                  <c:v>49.2</c:v>
                </c:pt>
                <c:pt idx="2">
                  <c:v>49.9</c:v>
                </c:pt>
                <c:pt idx="3">
                  <c:v>51</c:v>
                </c:pt>
                <c:pt idx="4">
                  <c:v>55.5</c:v>
                </c:pt>
                <c:pt idx="5">
                  <c:v>49.3</c:v>
                </c:pt>
                <c:pt idx="6">
                  <c:v>48.2</c:v>
                </c:pt>
              </c:numCache>
            </c:numRef>
          </c:yVal>
          <c:smooth val="0"/>
        </c:ser>
        <c:ser>
          <c:idx val="1"/>
          <c:order val="1"/>
          <c:tx>
            <c:v>Females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Sheet3!$E$10:$E$12</c:f>
              <c:numCache>
                <c:formatCode>General</c:formatCode>
                <c:ptCount val="3"/>
                <c:pt idx="0">
                  <c:v>275</c:v>
                </c:pt>
                <c:pt idx="1">
                  <c:v>275</c:v>
                </c:pt>
                <c:pt idx="2">
                  <c:v>274</c:v>
                </c:pt>
              </c:numCache>
            </c:numRef>
          </c:xVal>
          <c:yVal>
            <c:numRef>
              <c:f>Sheet3!$F$10:$F$12</c:f>
              <c:numCache>
                <c:formatCode>General</c:formatCode>
                <c:ptCount val="3"/>
                <c:pt idx="0">
                  <c:v>51.2</c:v>
                </c:pt>
                <c:pt idx="1">
                  <c:v>51.2</c:v>
                </c:pt>
                <c:pt idx="2">
                  <c:v>49.1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0800"/>
        <c:axId val="121987456"/>
      </c:scatterChart>
      <c:valAx>
        <c:axId val="1219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Humerus length (mm)</a:t>
                </a:r>
              </a:p>
            </c:rich>
          </c:tx>
          <c:layout>
            <c:manualLayout>
              <c:xMode val="edge"/>
              <c:yMode val="edge"/>
              <c:x val="0.29824625275461886"/>
              <c:y val="0.92731377266503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1987456"/>
        <c:crosses val="autoZero"/>
        <c:crossBetween val="midCat"/>
      </c:valAx>
      <c:valAx>
        <c:axId val="12198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Humerus distal width (mm)</a:t>
                </a:r>
              </a:p>
            </c:rich>
          </c:tx>
          <c:layout>
            <c:manualLayout>
              <c:xMode val="edge"/>
              <c:yMode val="edge"/>
              <c:x val="3.5087794441719868E-2"/>
              <c:y val="0.31277566678963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1980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91407944866936"/>
          <c:y val="0.47577143680676626"/>
          <c:w val="0.14254416491948696"/>
          <c:h val="7.26873028454781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152400</xdr:rowOff>
    </xdr:from>
    <xdr:to>
      <xdr:col>28</xdr:col>
      <xdr:colOff>190500</xdr:colOff>
      <xdr:row>53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33</xdr:row>
      <xdr:rowOff>9525</xdr:rowOff>
    </xdr:from>
    <xdr:to>
      <xdr:col>8</xdr:col>
      <xdr:colOff>476250</xdr:colOff>
      <xdr:row>46</xdr:row>
      <xdr:rowOff>123825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55</xdr:row>
      <xdr:rowOff>28575</xdr:rowOff>
    </xdr:from>
    <xdr:to>
      <xdr:col>22</xdr:col>
      <xdr:colOff>342900</xdr:colOff>
      <xdr:row>74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45</xdr:row>
      <xdr:rowOff>104775</xdr:rowOff>
    </xdr:from>
    <xdr:to>
      <xdr:col>22</xdr:col>
      <xdr:colOff>552450</xdr:colOff>
      <xdr:row>75</xdr:row>
      <xdr:rowOff>9525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209550</xdr:colOff>
      <xdr:row>70</xdr:row>
      <xdr:rowOff>57150</xdr:rowOff>
    </xdr:from>
    <xdr:to>
      <xdr:col>24</xdr:col>
      <xdr:colOff>104775</xdr:colOff>
      <xdr:row>92</xdr:row>
      <xdr:rowOff>66675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133350</xdr:rowOff>
    </xdr:from>
    <xdr:to>
      <xdr:col>13</xdr:col>
      <xdr:colOff>457200</xdr:colOff>
      <xdr:row>32</xdr:row>
      <xdr:rowOff>85725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A66" workbookViewId="0">
      <selection activeCell="K89" sqref="K89:M89"/>
    </sheetView>
  </sheetViews>
  <sheetFormatPr defaultColWidth="8.85546875" defaultRowHeight="12.75" x14ac:dyDescent="0.2"/>
  <cols>
    <col min="1" max="1" width="8.85546875" customWidth="1"/>
    <col min="2" max="2" width="4.85546875" customWidth="1"/>
    <col min="3" max="3" width="10.42578125" bestFit="1" customWidth="1"/>
    <col min="4" max="4" width="13.28515625" bestFit="1" customWidth="1"/>
    <col min="5" max="5" width="13.42578125" bestFit="1" customWidth="1"/>
    <col min="6" max="6" width="12.85546875" bestFit="1" customWidth="1"/>
    <col min="7" max="7" width="13.28515625" bestFit="1" customWidth="1"/>
    <col min="8" max="8" width="10.42578125" bestFit="1" customWidth="1"/>
    <col min="9" max="9" width="11.42578125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64</v>
      </c>
      <c r="L1" s="1" t="s">
        <v>65</v>
      </c>
      <c r="M1" s="1" t="s">
        <v>66</v>
      </c>
      <c r="N1" s="1" t="s">
        <v>2</v>
      </c>
    </row>
    <row r="2" spans="1:14" x14ac:dyDescent="0.2">
      <c r="A2" t="s">
        <v>9</v>
      </c>
      <c r="B2">
        <v>3</v>
      </c>
      <c r="C2" s="1">
        <v>279.60000000000002</v>
      </c>
      <c r="D2" s="1">
        <v>52.7</v>
      </c>
      <c r="E2" s="1">
        <v>19.2</v>
      </c>
      <c r="F2" s="1">
        <v>22</v>
      </c>
      <c r="G2" s="1">
        <v>17.899999999999999</v>
      </c>
      <c r="H2" s="1">
        <v>50.3</v>
      </c>
      <c r="I2" s="1">
        <v>25.8</v>
      </c>
      <c r="K2">
        <f>D2*E2</f>
        <v>1011.84</v>
      </c>
      <c r="L2">
        <f>F2*G2</f>
        <v>393.79999999999995</v>
      </c>
      <c r="M2">
        <f>H2*I2</f>
        <v>1297.74</v>
      </c>
      <c r="N2" s="1">
        <v>279.60000000000002</v>
      </c>
    </row>
    <row r="3" spans="1:14" x14ac:dyDescent="0.2">
      <c r="A3" t="s">
        <v>10</v>
      </c>
      <c r="B3">
        <v>3</v>
      </c>
      <c r="C3" s="1">
        <v>288.5</v>
      </c>
      <c r="D3" s="1">
        <v>57.7</v>
      </c>
      <c r="E3" s="1">
        <v>21.4</v>
      </c>
      <c r="F3" s="1">
        <v>23.9</v>
      </c>
      <c r="G3" s="1">
        <v>19.600000000000001</v>
      </c>
      <c r="H3" s="1">
        <v>54.4</v>
      </c>
      <c r="I3" s="1">
        <v>28.7</v>
      </c>
      <c r="K3">
        <f>D3*E3</f>
        <v>1234.78</v>
      </c>
      <c r="L3">
        <f>F3*G3</f>
        <v>468.44</v>
      </c>
      <c r="M3">
        <f>H3*I3</f>
        <v>1561.28</v>
      </c>
      <c r="N3" s="1">
        <v>288.5</v>
      </c>
    </row>
    <row r="4" spans="1:14" x14ac:dyDescent="0.2">
      <c r="A4" t="s">
        <v>11</v>
      </c>
      <c r="B4">
        <v>3</v>
      </c>
      <c r="C4" s="1">
        <v>279.8</v>
      </c>
      <c r="D4" s="1">
        <v>55</v>
      </c>
      <c r="E4" s="1">
        <v>19.600000000000001</v>
      </c>
      <c r="F4" s="1">
        <v>21.3</v>
      </c>
      <c r="G4" s="1">
        <v>18.5</v>
      </c>
      <c r="H4" s="1">
        <v>49</v>
      </c>
      <c r="I4" s="1">
        <v>26.4</v>
      </c>
      <c r="K4">
        <f t="shared" ref="K4:K67" si="0">D4*E4</f>
        <v>1078</v>
      </c>
      <c r="L4">
        <f t="shared" ref="L4:L67" si="1">F4*G4</f>
        <v>394.05</v>
      </c>
      <c r="M4">
        <f t="shared" ref="M4:M67" si="2">H4*I4</f>
        <v>1293.5999999999999</v>
      </c>
      <c r="N4" s="1">
        <v>279.8</v>
      </c>
    </row>
    <row r="5" spans="1:14" x14ac:dyDescent="0.2">
      <c r="A5" t="s">
        <v>12</v>
      </c>
      <c r="B5">
        <v>3</v>
      </c>
      <c r="C5" s="1">
        <v>270.8</v>
      </c>
      <c r="D5" s="1">
        <v>53.5</v>
      </c>
      <c r="E5" s="1">
        <v>19.100000000000001</v>
      </c>
      <c r="F5" s="1">
        <v>21.1</v>
      </c>
      <c r="G5" s="1">
        <v>18.600000000000001</v>
      </c>
      <c r="H5" s="1">
        <v>49.3</v>
      </c>
      <c r="I5" s="1">
        <v>26.3</v>
      </c>
      <c r="K5">
        <f t="shared" si="0"/>
        <v>1021.85</v>
      </c>
      <c r="L5">
        <f t="shared" si="1"/>
        <v>392.46000000000004</v>
      </c>
      <c r="M5">
        <f t="shared" si="2"/>
        <v>1296.5899999999999</v>
      </c>
      <c r="N5" s="1">
        <v>270.8</v>
      </c>
    </row>
    <row r="6" spans="1:14" x14ac:dyDescent="0.2">
      <c r="A6" t="s">
        <v>13</v>
      </c>
      <c r="B6">
        <v>3</v>
      </c>
      <c r="C6" s="1">
        <v>278.10000000000002</v>
      </c>
      <c r="D6" s="1">
        <v>54.2</v>
      </c>
      <c r="E6" s="1">
        <v>19.2</v>
      </c>
      <c r="F6" s="1">
        <v>21.8</v>
      </c>
      <c r="G6" s="1">
        <v>18.8</v>
      </c>
      <c r="H6" s="1">
        <v>51.2</v>
      </c>
      <c r="I6" s="1">
        <v>27</v>
      </c>
      <c r="K6">
        <f t="shared" si="0"/>
        <v>1040.6400000000001</v>
      </c>
      <c r="L6">
        <f t="shared" si="1"/>
        <v>409.84000000000003</v>
      </c>
      <c r="M6">
        <f t="shared" si="2"/>
        <v>1382.4</v>
      </c>
      <c r="N6" s="1">
        <v>278.10000000000002</v>
      </c>
    </row>
    <row r="7" spans="1:14" x14ac:dyDescent="0.2">
      <c r="A7" t="s">
        <v>14</v>
      </c>
      <c r="B7">
        <v>3</v>
      </c>
      <c r="C7" s="1">
        <v>281.7</v>
      </c>
      <c r="D7" s="1">
        <v>53</v>
      </c>
      <c r="E7" s="1">
        <v>18.899999999999999</v>
      </c>
      <c r="F7" s="1">
        <v>22.6</v>
      </c>
      <c r="G7" s="1">
        <v>18.899999999999999</v>
      </c>
      <c r="H7" s="1">
        <v>48.8</v>
      </c>
      <c r="I7" s="1">
        <v>24.9</v>
      </c>
      <c r="K7">
        <f t="shared" si="0"/>
        <v>1001.6999999999999</v>
      </c>
      <c r="L7">
        <f t="shared" si="1"/>
        <v>427.14</v>
      </c>
      <c r="M7">
        <f t="shared" si="2"/>
        <v>1215.1199999999999</v>
      </c>
      <c r="N7" s="1">
        <v>281.7</v>
      </c>
    </row>
    <row r="8" spans="1:14" x14ac:dyDescent="0.2">
      <c r="A8" t="s">
        <v>15</v>
      </c>
      <c r="B8">
        <v>3</v>
      </c>
      <c r="C8" s="1">
        <v>283.89999999999998</v>
      </c>
      <c r="D8" s="1">
        <v>53.3</v>
      </c>
      <c r="E8" s="1">
        <v>17.600000000000001</v>
      </c>
      <c r="F8" s="1">
        <v>22.5</v>
      </c>
      <c r="G8" s="1">
        <v>19.399999999999999</v>
      </c>
      <c r="H8" s="1">
        <v>49.9</v>
      </c>
      <c r="I8" s="1">
        <v>25.3</v>
      </c>
      <c r="K8">
        <f t="shared" si="0"/>
        <v>938.08</v>
      </c>
      <c r="L8">
        <f t="shared" si="1"/>
        <v>436.49999999999994</v>
      </c>
      <c r="M8">
        <f t="shared" si="2"/>
        <v>1262.47</v>
      </c>
      <c r="N8" s="1">
        <v>283.89999999999998</v>
      </c>
    </row>
    <row r="9" spans="1:14" x14ac:dyDescent="0.2">
      <c r="A9" t="s">
        <v>33</v>
      </c>
      <c r="B9">
        <v>3</v>
      </c>
      <c r="C9" s="1">
        <v>265.7</v>
      </c>
      <c r="D9" s="1">
        <v>56.8</v>
      </c>
      <c r="E9" s="1">
        <v>18.7</v>
      </c>
      <c r="F9" s="1">
        <v>26</v>
      </c>
      <c r="G9" s="1">
        <v>16.5</v>
      </c>
      <c r="H9" s="1">
        <v>47.3</v>
      </c>
      <c r="I9" s="1">
        <v>24.6</v>
      </c>
      <c r="K9">
        <f t="shared" si="0"/>
        <v>1062.1599999999999</v>
      </c>
      <c r="L9">
        <f t="shared" si="1"/>
        <v>429</v>
      </c>
      <c r="M9">
        <f t="shared" si="2"/>
        <v>1163.58</v>
      </c>
      <c r="N9" s="1">
        <v>265.7</v>
      </c>
    </row>
    <row r="10" spans="1:14" x14ac:dyDescent="0.2">
      <c r="A10" t="s">
        <v>34</v>
      </c>
      <c r="B10">
        <v>3</v>
      </c>
      <c r="C10" s="1">
        <v>280.8</v>
      </c>
      <c r="D10" s="1">
        <v>55.5</v>
      </c>
      <c r="E10" s="1">
        <v>19.760000000000002</v>
      </c>
      <c r="F10" s="1">
        <v>21.2</v>
      </c>
      <c r="G10" s="1">
        <v>18.3</v>
      </c>
      <c r="H10" s="1">
        <v>50</v>
      </c>
      <c r="I10" s="1">
        <v>27.1</v>
      </c>
      <c r="K10">
        <f t="shared" si="0"/>
        <v>1096.68</v>
      </c>
      <c r="L10">
        <f t="shared" si="1"/>
        <v>387.96</v>
      </c>
      <c r="M10">
        <f t="shared" si="2"/>
        <v>1355</v>
      </c>
      <c r="N10" s="1">
        <v>280.8</v>
      </c>
    </row>
    <row r="11" spans="1:14" x14ac:dyDescent="0.2">
      <c r="A11" t="s">
        <v>35</v>
      </c>
      <c r="B11">
        <v>3</v>
      </c>
      <c r="C11" s="1">
        <v>285.89999999999998</v>
      </c>
      <c r="D11" s="1">
        <v>53.8</v>
      </c>
      <c r="E11" s="1">
        <v>19</v>
      </c>
      <c r="F11" s="1">
        <v>22.9</v>
      </c>
      <c r="G11" s="1">
        <v>19.399999999999999</v>
      </c>
      <c r="H11" s="1">
        <v>49.8</v>
      </c>
      <c r="I11" s="1">
        <v>25.3</v>
      </c>
      <c r="K11">
        <f t="shared" si="0"/>
        <v>1022.1999999999999</v>
      </c>
      <c r="L11">
        <f t="shared" si="1"/>
        <v>444.25999999999993</v>
      </c>
      <c r="M11">
        <f t="shared" si="2"/>
        <v>1259.94</v>
      </c>
      <c r="N11" s="1">
        <v>285.89999999999998</v>
      </c>
    </row>
    <row r="12" spans="1:14" x14ac:dyDescent="0.2">
      <c r="A12" t="s">
        <v>36</v>
      </c>
      <c r="B12">
        <v>3</v>
      </c>
      <c r="C12" s="1">
        <v>270</v>
      </c>
      <c r="D12" s="1">
        <v>54.3</v>
      </c>
      <c r="E12" s="1">
        <v>18.399999999999999</v>
      </c>
      <c r="F12" s="1">
        <v>22.5</v>
      </c>
      <c r="G12" s="1">
        <v>18.2</v>
      </c>
      <c r="H12" s="1">
        <v>49.1</v>
      </c>
      <c r="I12" s="1">
        <v>26</v>
      </c>
      <c r="K12">
        <f t="shared" si="0"/>
        <v>999.11999999999989</v>
      </c>
      <c r="L12">
        <f t="shared" si="1"/>
        <v>409.5</v>
      </c>
      <c r="M12">
        <f t="shared" si="2"/>
        <v>1276.6000000000001</v>
      </c>
      <c r="N12" s="1">
        <v>270</v>
      </c>
    </row>
    <row r="13" spans="1:14" x14ac:dyDescent="0.2">
      <c r="A13" t="s">
        <v>37</v>
      </c>
      <c r="B13">
        <v>3</v>
      </c>
      <c r="C13" s="1">
        <v>280.3</v>
      </c>
      <c r="D13" s="1">
        <v>54.1</v>
      </c>
      <c r="E13" s="1">
        <v>18</v>
      </c>
      <c r="F13" s="1">
        <v>22.2</v>
      </c>
      <c r="G13" s="1">
        <v>19.100000000000001</v>
      </c>
      <c r="H13" s="1">
        <v>49.8</v>
      </c>
      <c r="I13" s="1">
        <v>26.5</v>
      </c>
      <c r="K13">
        <f t="shared" si="0"/>
        <v>973.80000000000007</v>
      </c>
      <c r="L13">
        <f t="shared" si="1"/>
        <v>424.02000000000004</v>
      </c>
      <c r="M13">
        <f t="shared" si="2"/>
        <v>1319.6999999999998</v>
      </c>
      <c r="N13" s="1">
        <v>280.3</v>
      </c>
    </row>
    <row r="14" spans="1:14" x14ac:dyDescent="0.2">
      <c r="A14" t="s">
        <v>38</v>
      </c>
      <c r="B14">
        <v>3</v>
      </c>
      <c r="C14" s="1">
        <v>265.7</v>
      </c>
      <c r="D14" s="1">
        <v>50.4</v>
      </c>
      <c r="E14" s="1">
        <v>18.5</v>
      </c>
      <c r="F14" s="1">
        <v>19.8</v>
      </c>
      <c r="G14" s="1">
        <v>16.7</v>
      </c>
      <c r="H14" s="1">
        <v>47.6</v>
      </c>
      <c r="I14" s="1">
        <v>24.8</v>
      </c>
      <c r="K14">
        <f t="shared" si="0"/>
        <v>932.4</v>
      </c>
      <c r="L14">
        <f t="shared" si="1"/>
        <v>330.66</v>
      </c>
      <c r="M14">
        <f t="shared" si="2"/>
        <v>1180.48</v>
      </c>
      <c r="N14" s="1">
        <v>265.7</v>
      </c>
    </row>
    <row r="15" spans="1:14" x14ac:dyDescent="0.2">
      <c r="A15" t="s">
        <v>39</v>
      </c>
      <c r="B15">
        <v>3</v>
      </c>
      <c r="C15" s="1">
        <v>266.7</v>
      </c>
      <c r="D15" s="1">
        <v>51.2</v>
      </c>
      <c r="E15" s="1">
        <v>19</v>
      </c>
      <c r="F15" s="1">
        <v>21.3</v>
      </c>
      <c r="G15" s="1">
        <v>17.399999999999999</v>
      </c>
      <c r="H15" s="1">
        <v>47.8</v>
      </c>
      <c r="I15" s="1">
        <v>25.1</v>
      </c>
      <c r="K15">
        <f t="shared" si="0"/>
        <v>972.80000000000007</v>
      </c>
      <c r="L15">
        <f t="shared" si="1"/>
        <v>370.62</v>
      </c>
      <c r="M15">
        <f t="shared" si="2"/>
        <v>1199.78</v>
      </c>
      <c r="N15" s="1">
        <v>266.7</v>
      </c>
    </row>
    <row r="16" spans="1:14" x14ac:dyDescent="0.2">
      <c r="A16" t="s">
        <v>40</v>
      </c>
      <c r="B16">
        <v>3</v>
      </c>
      <c r="C16" s="1">
        <v>272.2</v>
      </c>
      <c r="D16" s="1">
        <v>54</v>
      </c>
      <c r="E16" s="1">
        <v>18.899999999999999</v>
      </c>
      <c r="F16" s="1">
        <v>22.1</v>
      </c>
      <c r="G16" s="1">
        <v>19.2</v>
      </c>
      <c r="H16" s="1">
        <v>51</v>
      </c>
      <c r="I16" s="1">
        <v>26.2</v>
      </c>
      <c r="K16">
        <f t="shared" si="0"/>
        <v>1020.5999999999999</v>
      </c>
      <c r="L16">
        <f t="shared" si="1"/>
        <v>424.32</v>
      </c>
      <c r="M16">
        <f t="shared" si="2"/>
        <v>1336.2</v>
      </c>
      <c r="N16" s="1">
        <v>272.2</v>
      </c>
    </row>
    <row r="17" spans="1:14" x14ac:dyDescent="0.2">
      <c r="A17" t="s">
        <v>41</v>
      </c>
      <c r="B17">
        <v>3</v>
      </c>
      <c r="C17" s="1">
        <v>266</v>
      </c>
      <c r="D17" s="1">
        <v>52.7</v>
      </c>
      <c r="E17" s="1">
        <v>18.3</v>
      </c>
      <c r="F17" s="1">
        <v>23.3</v>
      </c>
      <c r="G17" s="1">
        <v>17.899999999999999</v>
      </c>
      <c r="H17" s="1">
        <v>48.8</v>
      </c>
      <c r="I17" s="1">
        <v>22.7</v>
      </c>
      <c r="K17">
        <f t="shared" si="0"/>
        <v>964.41000000000008</v>
      </c>
      <c r="L17">
        <f t="shared" si="1"/>
        <v>417.07</v>
      </c>
      <c r="M17">
        <f t="shared" si="2"/>
        <v>1107.76</v>
      </c>
      <c r="N17" s="1">
        <v>266</v>
      </c>
    </row>
    <row r="18" spans="1:14" x14ac:dyDescent="0.2">
      <c r="A18" t="s">
        <v>42</v>
      </c>
      <c r="B18">
        <v>3</v>
      </c>
      <c r="C18" s="1">
        <v>279.89999999999998</v>
      </c>
      <c r="D18" s="1">
        <v>52.8</v>
      </c>
      <c r="E18" s="1">
        <v>18.8</v>
      </c>
      <c r="F18" s="1">
        <v>21.5</v>
      </c>
      <c r="G18" s="1">
        <v>18.3</v>
      </c>
      <c r="H18" s="1">
        <v>49.7</v>
      </c>
      <c r="I18" s="1">
        <v>28.8</v>
      </c>
      <c r="K18">
        <f t="shared" si="0"/>
        <v>992.64</v>
      </c>
      <c r="L18">
        <f t="shared" si="1"/>
        <v>393.45</v>
      </c>
      <c r="M18">
        <f t="shared" si="2"/>
        <v>1431.3600000000001</v>
      </c>
      <c r="N18" s="1">
        <v>279.89999999999998</v>
      </c>
    </row>
    <row r="19" spans="1:14" x14ac:dyDescent="0.2">
      <c r="A19" t="s">
        <v>16</v>
      </c>
      <c r="B19">
        <v>4</v>
      </c>
      <c r="C19" s="1">
        <v>290.60000000000002</v>
      </c>
      <c r="D19" s="1">
        <v>56.8</v>
      </c>
      <c r="E19" s="1">
        <v>20</v>
      </c>
      <c r="F19" s="1">
        <v>24</v>
      </c>
      <c r="G19" s="1">
        <v>20.5</v>
      </c>
      <c r="H19" s="1">
        <v>53.1</v>
      </c>
      <c r="I19" s="1">
        <v>27.1</v>
      </c>
      <c r="J19" s="1">
        <v>11.5</v>
      </c>
      <c r="K19">
        <f t="shared" si="0"/>
        <v>1136</v>
      </c>
      <c r="L19">
        <f t="shared" si="1"/>
        <v>492</v>
      </c>
      <c r="M19">
        <f t="shared" si="2"/>
        <v>1439.0100000000002</v>
      </c>
      <c r="N19" s="1">
        <v>290.60000000000002</v>
      </c>
    </row>
    <row r="20" spans="1:14" x14ac:dyDescent="0.2">
      <c r="A20" t="s">
        <v>17</v>
      </c>
      <c r="B20">
        <v>4</v>
      </c>
      <c r="C20" s="1">
        <v>269.2</v>
      </c>
      <c r="D20" s="1">
        <v>52.5</v>
      </c>
      <c r="E20" s="1">
        <v>19.2</v>
      </c>
      <c r="F20" s="1">
        <v>20.5</v>
      </c>
      <c r="G20" s="1">
        <v>16.8</v>
      </c>
      <c r="H20" s="1">
        <v>47.5</v>
      </c>
      <c r="I20" s="1">
        <v>24</v>
      </c>
      <c r="J20" s="1">
        <v>8</v>
      </c>
      <c r="K20">
        <f t="shared" si="0"/>
        <v>1008</v>
      </c>
      <c r="L20">
        <f t="shared" si="1"/>
        <v>344.40000000000003</v>
      </c>
      <c r="M20">
        <f t="shared" si="2"/>
        <v>1140</v>
      </c>
      <c r="N20" s="1">
        <v>269.2</v>
      </c>
    </row>
    <row r="21" spans="1:14" x14ac:dyDescent="0.2">
      <c r="A21" t="s">
        <v>18</v>
      </c>
      <c r="B21">
        <v>4</v>
      </c>
      <c r="C21" s="1">
        <v>268.2</v>
      </c>
      <c r="D21" s="1">
        <v>52.7</v>
      </c>
      <c r="E21" s="1">
        <v>18.3</v>
      </c>
      <c r="F21" s="1">
        <v>21.9</v>
      </c>
      <c r="G21" s="1">
        <v>17.5</v>
      </c>
      <c r="H21" s="1">
        <v>49.3</v>
      </c>
      <c r="I21" s="1">
        <v>26.4</v>
      </c>
      <c r="J21" t="s">
        <v>19</v>
      </c>
      <c r="K21">
        <f t="shared" si="0"/>
        <v>964.41000000000008</v>
      </c>
      <c r="L21">
        <f t="shared" si="1"/>
        <v>383.25</v>
      </c>
      <c r="M21">
        <f t="shared" si="2"/>
        <v>1301.5199999999998</v>
      </c>
      <c r="N21" s="1">
        <v>268.2</v>
      </c>
    </row>
    <row r="22" spans="1:14" x14ac:dyDescent="0.2">
      <c r="A22" t="s">
        <v>20</v>
      </c>
      <c r="B22">
        <v>4</v>
      </c>
      <c r="C22">
        <v>274.89999999999998</v>
      </c>
      <c r="D22" s="1">
        <v>54.5</v>
      </c>
      <c r="E22" s="1">
        <v>19.399999999999999</v>
      </c>
      <c r="F22" s="1">
        <v>22</v>
      </c>
      <c r="G22" s="1">
        <v>18.600000000000001</v>
      </c>
      <c r="H22" s="1">
        <v>49.4</v>
      </c>
      <c r="I22" s="1">
        <v>25.7</v>
      </c>
      <c r="J22" s="1">
        <v>10</v>
      </c>
      <c r="K22">
        <f t="shared" si="0"/>
        <v>1057.3</v>
      </c>
      <c r="L22">
        <f t="shared" si="1"/>
        <v>409.20000000000005</v>
      </c>
      <c r="M22">
        <f t="shared" si="2"/>
        <v>1269.58</v>
      </c>
      <c r="N22">
        <v>274.89999999999998</v>
      </c>
    </row>
    <row r="23" spans="1:14" x14ac:dyDescent="0.2">
      <c r="A23" t="s">
        <v>21</v>
      </c>
      <c r="B23">
        <v>4</v>
      </c>
      <c r="C23" s="1">
        <v>274.8</v>
      </c>
      <c r="D23" s="1">
        <v>52.2</v>
      </c>
      <c r="E23" s="1">
        <v>19</v>
      </c>
      <c r="F23" s="1">
        <v>20.3</v>
      </c>
      <c r="G23" s="1">
        <v>17.100000000000001</v>
      </c>
      <c r="H23" s="1">
        <v>47.6</v>
      </c>
      <c r="I23" s="1">
        <v>22.4</v>
      </c>
      <c r="J23" t="s">
        <v>19</v>
      </c>
      <c r="K23">
        <f t="shared" si="0"/>
        <v>991.80000000000007</v>
      </c>
      <c r="L23">
        <f t="shared" si="1"/>
        <v>347.13000000000005</v>
      </c>
      <c r="M23">
        <f t="shared" si="2"/>
        <v>1066.24</v>
      </c>
      <c r="N23" s="1">
        <v>274.8</v>
      </c>
    </row>
    <row r="24" spans="1:14" x14ac:dyDescent="0.2">
      <c r="A24" t="s">
        <v>22</v>
      </c>
      <c r="B24">
        <v>4</v>
      </c>
      <c r="C24" s="1">
        <v>281.5</v>
      </c>
      <c r="D24" s="1">
        <v>54</v>
      </c>
      <c r="E24" s="1">
        <v>18.899999999999999</v>
      </c>
      <c r="F24" s="1">
        <v>22.6</v>
      </c>
      <c r="G24" s="1">
        <v>18.7</v>
      </c>
      <c r="H24" s="1">
        <v>52.6</v>
      </c>
      <c r="I24" s="1">
        <v>26.2</v>
      </c>
      <c r="J24" s="1">
        <v>11.5</v>
      </c>
      <c r="K24">
        <f t="shared" si="0"/>
        <v>1020.5999999999999</v>
      </c>
      <c r="L24">
        <f t="shared" si="1"/>
        <v>422.62</v>
      </c>
      <c r="M24">
        <f t="shared" si="2"/>
        <v>1378.12</v>
      </c>
      <c r="N24" s="1">
        <v>281.5</v>
      </c>
    </row>
    <row r="25" spans="1:14" x14ac:dyDescent="0.2">
      <c r="A25" t="s">
        <v>43</v>
      </c>
      <c r="B25">
        <v>4</v>
      </c>
      <c r="C25" s="1">
        <v>269.2</v>
      </c>
      <c r="D25" s="1">
        <v>49.8</v>
      </c>
      <c r="E25" s="1">
        <v>19.2</v>
      </c>
      <c r="F25" s="1">
        <v>20.7</v>
      </c>
      <c r="G25" s="1">
        <v>17.100000000000001</v>
      </c>
      <c r="H25" s="1">
        <v>47.6</v>
      </c>
      <c r="I25" s="1">
        <v>25.1</v>
      </c>
      <c r="J25" s="1">
        <v>9</v>
      </c>
      <c r="K25">
        <f t="shared" si="0"/>
        <v>956.15999999999985</v>
      </c>
      <c r="L25">
        <f t="shared" si="1"/>
        <v>353.97</v>
      </c>
      <c r="M25">
        <f t="shared" si="2"/>
        <v>1194.76</v>
      </c>
      <c r="N25" s="1">
        <v>269.2</v>
      </c>
    </row>
    <row r="26" spans="1:14" x14ac:dyDescent="0.2">
      <c r="A26" t="s">
        <v>44</v>
      </c>
      <c r="B26">
        <v>4</v>
      </c>
      <c r="C26" s="1">
        <v>275.60000000000002</v>
      </c>
      <c r="D26" s="1">
        <v>50.5</v>
      </c>
      <c r="E26" s="1">
        <v>18.899999999999999</v>
      </c>
      <c r="F26" s="1">
        <v>21.9</v>
      </c>
      <c r="G26" s="1">
        <v>18.600000000000001</v>
      </c>
      <c r="H26" s="1">
        <v>48.2</v>
      </c>
      <c r="I26" s="1">
        <v>23.5</v>
      </c>
      <c r="J26" s="1">
        <v>17</v>
      </c>
      <c r="K26">
        <f t="shared" si="0"/>
        <v>954.44999999999993</v>
      </c>
      <c r="L26">
        <f t="shared" si="1"/>
        <v>407.34000000000003</v>
      </c>
      <c r="M26">
        <f t="shared" si="2"/>
        <v>1132.7</v>
      </c>
      <c r="N26" s="1">
        <v>275.60000000000002</v>
      </c>
    </row>
    <row r="27" spans="1:14" x14ac:dyDescent="0.2">
      <c r="A27" t="s">
        <v>45</v>
      </c>
      <c r="B27">
        <v>4</v>
      </c>
      <c r="C27" s="1">
        <v>273</v>
      </c>
      <c r="D27" s="1">
        <v>54</v>
      </c>
      <c r="E27" s="1">
        <v>19.399999999999999</v>
      </c>
      <c r="F27" s="1">
        <v>21.5</v>
      </c>
      <c r="G27" s="1">
        <v>19</v>
      </c>
      <c r="H27" s="1">
        <v>50.5</v>
      </c>
      <c r="I27" s="1">
        <v>25.3</v>
      </c>
      <c r="J27" s="1">
        <v>14</v>
      </c>
      <c r="K27">
        <f t="shared" si="0"/>
        <v>1047.5999999999999</v>
      </c>
      <c r="L27">
        <f t="shared" si="1"/>
        <v>408.5</v>
      </c>
      <c r="M27">
        <f t="shared" si="2"/>
        <v>1277.6500000000001</v>
      </c>
      <c r="N27" s="1">
        <v>273</v>
      </c>
    </row>
    <row r="28" spans="1:14" x14ac:dyDescent="0.2">
      <c r="A28" t="s">
        <v>46</v>
      </c>
      <c r="B28">
        <v>4</v>
      </c>
      <c r="C28" s="1">
        <v>278.2</v>
      </c>
      <c r="D28" s="1">
        <v>51.6</v>
      </c>
      <c r="E28" s="1">
        <v>18.600000000000001</v>
      </c>
      <c r="F28" s="1">
        <v>21.7</v>
      </c>
      <c r="G28" s="1">
        <v>19.100000000000001</v>
      </c>
      <c r="H28" s="1">
        <v>48.3</v>
      </c>
      <c r="I28" s="1">
        <v>26</v>
      </c>
      <c r="J28" s="1">
        <v>8</v>
      </c>
      <c r="K28">
        <f t="shared" si="0"/>
        <v>959.7600000000001</v>
      </c>
      <c r="L28">
        <f t="shared" si="1"/>
        <v>414.47</v>
      </c>
      <c r="M28">
        <f t="shared" si="2"/>
        <v>1255.8</v>
      </c>
      <c r="N28" s="1">
        <v>278.2</v>
      </c>
    </row>
    <row r="29" spans="1:14" x14ac:dyDescent="0.2">
      <c r="A29" t="s">
        <v>47</v>
      </c>
      <c r="B29">
        <v>4</v>
      </c>
      <c r="C29" s="1">
        <v>273.7</v>
      </c>
      <c r="D29" s="1">
        <v>53.8</v>
      </c>
      <c r="E29" s="1">
        <v>18.7</v>
      </c>
      <c r="F29" s="1">
        <v>23.3</v>
      </c>
      <c r="G29" s="1">
        <v>18</v>
      </c>
      <c r="H29" s="1">
        <v>51.8</v>
      </c>
      <c r="I29" s="1">
        <v>26.5</v>
      </c>
      <c r="J29" s="1">
        <v>13</v>
      </c>
      <c r="K29">
        <f t="shared" si="0"/>
        <v>1006.06</v>
      </c>
      <c r="L29">
        <f t="shared" si="1"/>
        <v>419.40000000000003</v>
      </c>
      <c r="M29">
        <f t="shared" si="2"/>
        <v>1372.6999999999998</v>
      </c>
      <c r="N29" s="1">
        <v>273.7</v>
      </c>
    </row>
    <row r="30" spans="1:14" x14ac:dyDescent="0.2">
      <c r="A30" t="s">
        <v>48</v>
      </c>
      <c r="B30">
        <v>4</v>
      </c>
      <c r="C30" s="1">
        <v>271.8</v>
      </c>
      <c r="D30" s="1">
        <v>54.3</v>
      </c>
      <c r="E30" s="1">
        <v>19.2</v>
      </c>
      <c r="F30" s="1">
        <v>21.5</v>
      </c>
      <c r="G30" s="1">
        <v>18.5</v>
      </c>
      <c r="H30" s="1">
        <v>49.3</v>
      </c>
      <c r="I30" s="1">
        <v>27.4</v>
      </c>
      <c r="J30" s="1">
        <v>12</v>
      </c>
      <c r="K30">
        <f t="shared" si="0"/>
        <v>1042.56</v>
      </c>
      <c r="L30">
        <f t="shared" si="1"/>
        <v>397.75</v>
      </c>
      <c r="M30">
        <f t="shared" si="2"/>
        <v>1350.82</v>
      </c>
      <c r="N30" s="1">
        <v>271.8</v>
      </c>
    </row>
    <row r="31" spans="1:14" x14ac:dyDescent="0.2">
      <c r="A31" t="s">
        <v>49</v>
      </c>
      <c r="B31">
        <v>4</v>
      </c>
      <c r="C31" s="1">
        <v>285.5</v>
      </c>
      <c r="D31" s="1">
        <v>52.8</v>
      </c>
      <c r="E31" s="1">
        <v>20.5</v>
      </c>
      <c r="F31" s="1">
        <v>21.7</v>
      </c>
      <c r="G31" s="1">
        <v>17.5</v>
      </c>
      <c r="H31" s="1">
        <v>52.3</v>
      </c>
      <c r="I31" s="1">
        <v>25.5</v>
      </c>
      <c r="J31" s="1">
        <v>11.5</v>
      </c>
      <c r="K31">
        <f t="shared" si="0"/>
        <v>1082.3999999999999</v>
      </c>
      <c r="L31">
        <f t="shared" si="1"/>
        <v>379.75</v>
      </c>
      <c r="M31">
        <f t="shared" si="2"/>
        <v>1333.6499999999999</v>
      </c>
      <c r="N31" s="1">
        <v>285.5</v>
      </c>
    </row>
    <row r="32" spans="1:14" x14ac:dyDescent="0.2">
      <c r="A32" t="s">
        <v>23</v>
      </c>
      <c r="B32">
        <v>16</v>
      </c>
      <c r="C32" s="1">
        <v>282.5</v>
      </c>
      <c r="D32" s="1">
        <v>54.3</v>
      </c>
      <c r="E32" s="1">
        <v>19.899999999999999</v>
      </c>
      <c r="F32" s="1">
        <v>23.2</v>
      </c>
      <c r="G32" s="1">
        <v>19.8</v>
      </c>
      <c r="H32" s="1">
        <v>50.3</v>
      </c>
      <c r="I32" s="1">
        <v>25.7</v>
      </c>
      <c r="J32" t="s">
        <v>24</v>
      </c>
      <c r="K32">
        <f t="shared" si="0"/>
        <v>1080.57</v>
      </c>
      <c r="L32">
        <f t="shared" si="1"/>
        <v>459.36</v>
      </c>
      <c r="M32">
        <f t="shared" si="2"/>
        <v>1292.7099999999998</v>
      </c>
      <c r="N32" s="1">
        <v>282.5</v>
      </c>
    </row>
    <row r="33" spans="1:14" x14ac:dyDescent="0.2">
      <c r="A33" t="s">
        <v>51</v>
      </c>
      <c r="B33">
        <v>60</v>
      </c>
      <c r="C33" s="1">
        <v>281.2</v>
      </c>
      <c r="D33" s="1">
        <v>56.5</v>
      </c>
      <c r="E33" s="1">
        <v>19.2</v>
      </c>
      <c r="F33" s="1">
        <v>22.8</v>
      </c>
      <c r="G33" s="1">
        <v>18.399999999999999</v>
      </c>
      <c r="H33" s="1">
        <v>52.2</v>
      </c>
      <c r="I33" s="1">
        <v>25.9</v>
      </c>
      <c r="K33">
        <f t="shared" si="0"/>
        <v>1084.8</v>
      </c>
      <c r="L33">
        <f t="shared" si="1"/>
        <v>419.52</v>
      </c>
      <c r="M33">
        <f t="shared" si="2"/>
        <v>1351.98</v>
      </c>
      <c r="N33" s="1">
        <v>281.2</v>
      </c>
    </row>
    <row r="34" spans="1:14" x14ac:dyDescent="0.2">
      <c r="A34" t="s">
        <v>28</v>
      </c>
      <c r="B34">
        <v>61</v>
      </c>
      <c r="C34" s="1">
        <v>270.89999999999998</v>
      </c>
      <c r="D34" s="1">
        <v>53.6</v>
      </c>
      <c r="E34" s="1">
        <v>18.7</v>
      </c>
      <c r="F34" s="1">
        <v>20.9</v>
      </c>
      <c r="G34" s="1">
        <v>17.3</v>
      </c>
      <c r="H34" s="1">
        <v>50.2</v>
      </c>
      <c r="I34" s="1">
        <v>25.6</v>
      </c>
      <c r="K34">
        <f t="shared" si="0"/>
        <v>1002.3199999999999</v>
      </c>
      <c r="L34">
        <f t="shared" si="1"/>
        <v>361.57</v>
      </c>
      <c r="M34">
        <f t="shared" si="2"/>
        <v>1285.1200000000001</v>
      </c>
      <c r="N34" s="1">
        <v>270.89999999999998</v>
      </c>
    </row>
    <row r="35" spans="1:14" x14ac:dyDescent="0.2">
      <c r="A35" t="s">
        <v>29</v>
      </c>
      <c r="B35">
        <v>61</v>
      </c>
      <c r="C35" s="1">
        <v>287.60000000000002</v>
      </c>
      <c r="D35" s="1">
        <v>51.2</v>
      </c>
      <c r="E35" s="1">
        <v>18.8</v>
      </c>
      <c r="F35" s="1">
        <v>22.3</v>
      </c>
      <c r="G35" s="1">
        <v>19.600000000000001</v>
      </c>
      <c r="H35" s="1">
        <v>52.7</v>
      </c>
      <c r="I35" s="1">
        <v>27.5</v>
      </c>
      <c r="K35">
        <f t="shared" si="0"/>
        <v>962.56000000000006</v>
      </c>
      <c r="L35">
        <f t="shared" si="1"/>
        <v>437.08000000000004</v>
      </c>
      <c r="M35">
        <f t="shared" si="2"/>
        <v>1449.25</v>
      </c>
      <c r="N35" s="1">
        <v>287.60000000000002</v>
      </c>
    </row>
    <row r="36" spans="1:14" x14ac:dyDescent="0.2">
      <c r="A36" t="s">
        <v>32</v>
      </c>
      <c r="B36">
        <v>61</v>
      </c>
      <c r="C36" s="1">
        <v>279.3</v>
      </c>
      <c r="D36" s="1">
        <v>53</v>
      </c>
      <c r="E36" s="1">
        <v>18.3</v>
      </c>
      <c r="F36" s="1">
        <v>20</v>
      </c>
      <c r="G36" s="1">
        <v>16.600000000000001</v>
      </c>
      <c r="H36" s="1">
        <v>49.2</v>
      </c>
      <c r="I36" s="1">
        <v>25.4</v>
      </c>
      <c r="K36">
        <f t="shared" si="0"/>
        <v>969.90000000000009</v>
      </c>
      <c r="L36">
        <f t="shared" si="1"/>
        <v>332</v>
      </c>
      <c r="M36">
        <f t="shared" si="2"/>
        <v>1249.68</v>
      </c>
      <c r="N36" s="1">
        <v>279.3</v>
      </c>
    </row>
    <row r="37" spans="1:14" x14ac:dyDescent="0.2">
      <c r="A37" t="s">
        <v>52</v>
      </c>
      <c r="B37">
        <v>61</v>
      </c>
      <c r="C37" s="1">
        <v>271.5</v>
      </c>
      <c r="D37" s="1">
        <v>51.6</v>
      </c>
      <c r="E37" s="1">
        <v>19.600000000000001</v>
      </c>
      <c r="F37" s="1">
        <v>21.8</v>
      </c>
      <c r="G37" s="1">
        <v>18.600000000000001</v>
      </c>
      <c r="H37" s="1">
        <v>48.2</v>
      </c>
      <c r="I37" s="1">
        <v>25.1</v>
      </c>
      <c r="K37">
        <f t="shared" si="0"/>
        <v>1011.3600000000001</v>
      </c>
      <c r="L37">
        <f t="shared" si="1"/>
        <v>405.48</v>
      </c>
      <c r="M37">
        <f t="shared" si="2"/>
        <v>1209.8200000000002</v>
      </c>
      <c r="N37" s="1">
        <v>271.5</v>
      </c>
    </row>
    <row r="38" spans="1:14" x14ac:dyDescent="0.2">
      <c r="A38" t="s">
        <v>53</v>
      </c>
      <c r="B38">
        <v>61</v>
      </c>
      <c r="C38" s="1">
        <v>265.89999999999998</v>
      </c>
      <c r="D38" s="1">
        <v>51.6</v>
      </c>
      <c r="E38" s="1">
        <v>17.7</v>
      </c>
      <c r="F38" s="1">
        <v>20.399999999999999</v>
      </c>
      <c r="G38" s="1">
        <v>16.2</v>
      </c>
      <c r="H38" s="1">
        <v>47.2</v>
      </c>
      <c r="I38" s="1">
        <v>24.1</v>
      </c>
      <c r="K38">
        <f t="shared" si="0"/>
        <v>913.31999999999994</v>
      </c>
      <c r="L38">
        <f t="shared" si="1"/>
        <v>330.47999999999996</v>
      </c>
      <c r="M38">
        <f t="shared" si="2"/>
        <v>1137.5200000000002</v>
      </c>
      <c r="N38" s="1">
        <v>265.89999999999998</v>
      </c>
    </row>
    <row r="39" spans="1:14" x14ac:dyDescent="0.2">
      <c r="A39" t="s">
        <v>25</v>
      </c>
      <c r="B39">
        <v>67</v>
      </c>
      <c r="C39" s="1">
        <v>276.10000000000002</v>
      </c>
      <c r="D39" s="1">
        <v>52.7</v>
      </c>
      <c r="E39" s="1">
        <v>18.899999999999999</v>
      </c>
      <c r="F39" s="1">
        <v>20.2</v>
      </c>
      <c r="G39" s="1">
        <v>17.2</v>
      </c>
      <c r="H39" s="1">
        <v>48.3</v>
      </c>
      <c r="I39" s="1">
        <v>24.7</v>
      </c>
      <c r="K39">
        <f t="shared" si="0"/>
        <v>996.03</v>
      </c>
      <c r="L39">
        <f t="shared" si="1"/>
        <v>347.44</v>
      </c>
      <c r="M39">
        <f t="shared" si="2"/>
        <v>1193.01</v>
      </c>
      <c r="N39" s="1">
        <v>276.10000000000002</v>
      </c>
    </row>
    <row r="40" spans="1:14" x14ac:dyDescent="0.2">
      <c r="A40" t="s">
        <v>26</v>
      </c>
      <c r="B40">
        <v>67</v>
      </c>
      <c r="C40" s="1">
        <v>277.7</v>
      </c>
      <c r="D40" s="1">
        <v>49.1</v>
      </c>
      <c r="E40" s="1">
        <v>17.8</v>
      </c>
      <c r="F40" s="1">
        <v>21.6</v>
      </c>
      <c r="G40" s="1">
        <v>18.8</v>
      </c>
      <c r="H40" s="1">
        <v>47.1</v>
      </c>
      <c r="I40" s="1">
        <v>24.7</v>
      </c>
      <c r="K40">
        <f t="shared" si="0"/>
        <v>873.98</v>
      </c>
      <c r="L40">
        <f t="shared" si="1"/>
        <v>406.08000000000004</v>
      </c>
      <c r="M40">
        <f t="shared" si="2"/>
        <v>1163.3699999999999</v>
      </c>
      <c r="N40" s="1">
        <v>277.7</v>
      </c>
    </row>
    <row r="41" spans="1:14" x14ac:dyDescent="0.2">
      <c r="A41" t="s">
        <v>27</v>
      </c>
      <c r="B41">
        <v>67</v>
      </c>
      <c r="C41" s="1">
        <v>263.3</v>
      </c>
      <c r="D41" s="1">
        <v>51.6</v>
      </c>
      <c r="E41" s="1">
        <v>18.399999999999999</v>
      </c>
      <c r="F41" s="1">
        <v>22.2</v>
      </c>
      <c r="G41" s="1">
        <v>17.899999999999999</v>
      </c>
      <c r="H41" s="1">
        <v>47.7</v>
      </c>
      <c r="I41" s="1">
        <v>23.6</v>
      </c>
      <c r="K41">
        <f t="shared" si="0"/>
        <v>949.43999999999994</v>
      </c>
      <c r="L41">
        <f t="shared" si="1"/>
        <v>397.37999999999994</v>
      </c>
      <c r="M41">
        <f t="shared" si="2"/>
        <v>1125.72</v>
      </c>
      <c r="N41" s="1">
        <v>263.3</v>
      </c>
    </row>
    <row r="42" spans="1:14" x14ac:dyDescent="0.2">
      <c r="A42" t="s">
        <v>50</v>
      </c>
      <c r="B42">
        <v>77</v>
      </c>
      <c r="C42" s="1">
        <v>281.7</v>
      </c>
      <c r="D42" s="1">
        <v>53.9</v>
      </c>
      <c r="E42" s="1">
        <v>19.2</v>
      </c>
      <c r="F42" s="1">
        <v>21.3</v>
      </c>
      <c r="G42" s="1">
        <v>17.600000000000001</v>
      </c>
      <c r="H42" s="1">
        <v>49.7</v>
      </c>
      <c r="I42" s="1">
        <v>25.3</v>
      </c>
      <c r="K42">
        <f t="shared" si="0"/>
        <v>1034.8799999999999</v>
      </c>
      <c r="L42">
        <f t="shared" si="1"/>
        <v>374.88000000000005</v>
      </c>
      <c r="M42">
        <f t="shared" si="2"/>
        <v>1257.4100000000001</v>
      </c>
      <c r="N42" s="1">
        <v>281.7</v>
      </c>
    </row>
    <row r="43" spans="1:14" x14ac:dyDescent="0.2">
      <c r="A43" t="s">
        <v>30</v>
      </c>
      <c r="B43" t="s">
        <v>31</v>
      </c>
      <c r="C43" s="1">
        <v>277.89999999999998</v>
      </c>
      <c r="D43" s="1">
        <v>56.8</v>
      </c>
      <c r="E43" s="1">
        <v>20.5</v>
      </c>
      <c r="F43" s="1">
        <v>23.4</v>
      </c>
      <c r="G43" s="1">
        <v>19.3</v>
      </c>
      <c r="H43" s="1">
        <v>52.3</v>
      </c>
      <c r="I43" s="1">
        <v>26.8</v>
      </c>
      <c r="K43">
        <f t="shared" si="0"/>
        <v>1164.3999999999999</v>
      </c>
      <c r="L43">
        <f t="shared" si="1"/>
        <v>451.62</v>
      </c>
      <c r="M43">
        <f t="shared" si="2"/>
        <v>1401.6399999999999</v>
      </c>
      <c r="N43" s="1">
        <v>277.89999999999998</v>
      </c>
    </row>
    <row r="45" spans="1:14" x14ac:dyDescent="0.2">
      <c r="A45" t="s">
        <v>54</v>
      </c>
    </row>
    <row r="46" spans="1:14" x14ac:dyDescent="0.2">
      <c r="A46" t="s">
        <v>55</v>
      </c>
      <c r="B46" t="s">
        <v>31</v>
      </c>
      <c r="C46">
        <v>268.39999999999998</v>
      </c>
      <c r="D46">
        <v>50.2</v>
      </c>
      <c r="E46">
        <v>18.100000000000001</v>
      </c>
      <c r="F46">
        <v>20.399999999999999</v>
      </c>
      <c r="G46">
        <v>16.2</v>
      </c>
      <c r="H46">
        <v>47.3</v>
      </c>
      <c r="I46">
        <v>27.5</v>
      </c>
      <c r="K46">
        <f t="shared" si="0"/>
        <v>908.62000000000012</v>
      </c>
      <c r="L46">
        <f t="shared" si="1"/>
        <v>330.47999999999996</v>
      </c>
      <c r="M46">
        <f t="shared" si="2"/>
        <v>1300.75</v>
      </c>
      <c r="N46">
        <v>268.39999999999998</v>
      </c>
    </row>
    <row r="47" spans="1:14" x14ac:dyDescent="0.2">
      <c r="A47" t="s">
        <v>55</v>
      </c>
      <c r="B47" t="s">
        <v>31</v>
      </c>
      <c r="C47">
        <v>267.89999999999998</v>
      </c>
      <c r="D47">
        <v>49.3</v>
      </c>
      <c r="E47">
        <v>18.2</v>
      </c>
      <c r="F47">
        <v>20.5</v>
      </c>
      <c r="G47">
        <v>16.100000000000001</v>
      </c>
      <c r="H47">
        <v>47.4</v>
      </c>
      <c r="I47">
        <v>25.5</v>
      </c>
      <c r="K47">
        <f t="shared" si="0"/>
        <v>897.25999999999988</v>
      </c>
      <c r="L47">
        <f t="shared" si="1"/>
        <v>330.05</v>
      </c>
      <c r="M47">
        <f t="shared" si="2"/>
        <v>1208.7</v>
      </c>
      <c r="N47">
        <v>267.89999999999998</v>
      </c>
    </row>
    <row r="48" spans="1:14" x14ac:dyDescent="0.2">
      <c r="A48" t="s">
        <v>56</v>
      </c>
      <c r="B48" t="s">
        <v>31</v>
      </c>
      <c r="C48">
        <v>271.7</v>
      </c>
      <c r="D48">
        <v>50.2</v>
      </c>
      <c r="E48">
        <v>17.7</v>
      </c>
      <c r="F48">
        <v>20.5</v>
      </c>
      <c r="G48">
        <v>15.9</v>
      </c>
      <c r="H48">
        <v>47.2</v>
      </c>
      <c r="I48">
        <v>25.7</v>
      </c>
      <c r="K48">
        <f t="shared" si="0"/>
        <v>888.54</v>
      </c>
      <c r="L48">
        <f t="shared" si="1"/>
        <v>325.95</v>
      </c>
      <c r="M48">
        <f t="shared" si="2"/>
        <v>1213.04</v>
      </c>
      <c r="N48">
        <v>271.7</v>
      </c>
    </row>
    <row r="49" spans="1:14" x14ac:dyDescent="0.2">
      <c r="A49" t="s">
        <v>57</v>
      </c>
      <c r="B49" t="s">
        <v>31</v>
      </c>
      <c r="C49">
        <v>276</v>
      </c>
      <c r="D49">
        <v>53.3</v>
      </c>
      <c r="E49">
        <v>27.5</v>
      </c>
      <c r="F49">
        <v>21</v>
      </c>
      <c r="G49">
        <v>20.2</v>
      </c>
      <c r="H49">
        <v>52</v>
      </c>
      <c r="I49">
        <v>29.4</v>
      </c>
      <c r="K49">
        <f t="shared" si="0"/>
        <v>1465.75</v>
      </c>
      <c r="L49">
        <f t="shared" si="1"/>
        <v>424.2</v>
      </c>
      <c r="M49">
        <f t="shared" si="2"/>
        <v>1528.8</v>
      </c>
      <c r="N49">
        <v>276</v>
      </c>
    </row>
    <row r="50" spans="1:14" x14ac:dyDescent="0.2">
      <c r="A50" t="s">
        <v>57</v>
      </c>
      <c r="B50" t="s">
        <v>31</v>
      </c>
      <c r="C50">
        <v>273</v>
      </c>
      <c r="D50">
        <v>56</v>
      </c>
      <c r="E50">
        <v>30.2</v>
      </c>
      <c r="F50">
        <v>22</v>
      </c>
      <c r="G50">
        <v>18.5</v>
      </c>
      <c r="H50">
        <v>49</v>
      </c>
      <c r="I50">
        <v>25.9</v>
      </c>
      <c r="K50">
        <f t="shared" si="0"/>
        <v>1691.2</v>
      </c>
      <c r="L50">
        <f t="shared" si="1"/>
        <v>407</v>
      </c>
      <c r="M50">
        <f t="shared" si="2"/>
        <v>1269.0999999999999</v>
      </c>
      <c r="N50">
        <v>273</v>
      </c>
    </row>
    <row r="51" spans="1:14" x14ac:dyDescent="0.2">
      <c r="A51">
        <v>156102</v>
      </c>
      <c r="B51" t="s">
        <v>31</v>
      </c>
      <c r="C51">
        <f>123.8+153.8</f>
        <v>277.60000000000002</v>
      </c>
      <c r="D51">
        <v>52.1</v>
      </c>
      <c r="E51">
        <v>18.3</v>
      </c>
      <c r="F51">
        <v>20.6</v>
      </c>
      <c r="G51">
        <v>18.600000000000001</v>
      </c>
      <c r="H51">
        <v>48.5</v>
      </c>
      <c r="I51">
        <v>26.8</v>
      </c>
      <c r="K51">
        <f t="shared" si="0"/>
        <v>953.43000000000006</v>
      </c>
      <c r="L51">
        <f t="shared" si="1"/>
        <v>383.16000000000008</v>
      </c>
      <c r="M51">
        <f t="shared" si="2"/>
        <v>1299.8</v>
      </c>
      <c r="N51">
        <f>123.8+153.8</f>
        <v>277.60000000000002</v>
      </c>
    </row>
    <row r="52" spans="1:14" x14ac:dyDescent="0.2">
      <c r="A52">
        <v>156102</v>
      </c>
      <c r="B52" t="s">
        <v>31</v>
      </c>
      <c r="C52">
        <f>124+152.2</f>
        <v>276.2</v>
      </c>
      <c r="D52">
        <v>51.4</v>
      </c>
      <c r="E52">
        <v>18</v>
      </c>
      <c r="F52">
        <v>20.100000000000001</v>
      </c>
      <c r="G52">
        <v>18.399999999999999</v>
      </c>
      <c r="H52">
        <v>48.4</v>
      </c>
      <c r="I52">
        <v>27.6</v>
      </c>
      <c r="K52">
        <f t="shared" si="0"/>
        <v>925.19999999999993</v>
      </c>
      <c r="L52">
        <f t="shared" si="1"/>
        <v>369.84</v>
      </c>
      <c r="M52">
        <f t="shared" si="2"/>
        <v>1335.84</v>
      </c>
      <c r="N52">
        <f>124+152.2</f>
        <v>276.2</v>
      </c>
    </row>
    <row r="53" spans="1:14" x14ac:dyDescent="0.2">
      <c r="A53">
        <v>151087</v>
      </c>
      <c r="B53" t="s">
        <v>31</v>
      </c>
      <c r="C53">
        <f>121.1+141.6</f>
        <v>262.7</v>
      </c>
      <c r="D53">
        <v>50.6</v>
      </c>
      <c r="E53">
        <v>18.899999999999999</v>
      </c>
      <c r="F53">
        <v>20.3</v>
      </c>
      <c r="G53">
        <v>16.7</v>
      </c>
      <c r="H53">
        <v>47.1</v>
      </c>
      <c r="I53">
        <v>25.9</v>
      </c>
      <c r="K53">
        <f t="shared" si="0"/>
        <v>956.33999999999992</v>
      </c>
      <c r="L53">
        <f t="shared" si="1"/>
        <v>339.01</v>
      </c>
      <c r="M53">
        <f t="shared" si="2"/>
        <v>1219.8899999999999</v>
      </c>
      <c r="N53">
        <f>121.1+141.6</f>
        <v>262.7</v>
      </c>
    </row>
    <row r="54" spans="1:14" x14ac:dyDescent="0.2">
      <c r="A54">
        <v>151087</v>
      </c>
      <c r="B54" t="s">
        <v>31</v>
      </c>
      <c r="C54">
        <f>119.1+144.7</f>
        <v>263.79999999999995</v>
      </c>
      <c r="D54">
        <v>49.2</v>
      </c>
      <c r="E54">
        <v>17.8</v>
      </c>
      <c r="F54">
        <v>20.6</v>
      </c>
      <c r="G54">
        <v>17.399999999999999</v>
      </c>
      <c r="H54">
        <v>46.7</v>
      </c>
      <c r="I54">
        <v>24.3</v>
      </c>
      <c r="K54">
        <f t="shared" si="0"/>
        <v>875.7600000000001</v>
      </c>
      <c r="L54">
        <f t="shared" si="1"/>
        <v>358.44</v>
      </c>
      <c r="M54">
        <f>H54*I54</f>
        <v>1134.8100000000002</v>
      </c>
      <c r="N54">
        <f>119.1+144.7</f>
        <v>263.79999999999995</v>
      </c>
    </row>
    <row r="55" spans="1:14" x14ac:dyDescent="0.2">
      <c r="A55">
        <v>151086</v>
      </c>
      <c r="B55" t="s">
        <v>31</v>
      </c>
      <c r="C55">
        <v>259.5</v>
      </c>
      <c r="D55">
        <v>50.5</v>
      </c>
      <c r="E55">
        <v>18</v>
      </c>
      <c r="F55">
        <v>19.600000000000001</v>
      </c>
      <c r="G55">
        <v>16.3</v>
      </c>
      <c r="H55">
        <v>47.4</v>
      </c>
      <c r="I55">
        <v>25.5</v>
      </c>
      <c r="K55">
        <f t="shared" si="0"/>
        <v>909</v>
      </c>
      <c r="L55">
        <f t="shared" si="1"/>
        <v>319.48</v>
      </c>
      <c r="M55">
        <f t="shared" si="2"/>
        <v>1208.7</v>
      </c>
      <c r="N55">
        <v>259.5</v>
      </c>
    </row>
    <row r="56" spans="1:14" x14ac:dyDescent="0.2">
      <c r="A56">
        <v>151086</v>
      </c>
      <c r="B56" t="s">
        <v>31</v>
      </c>
      <c r="C56">
        <v>261.10000000000002</v>
      </c>
      <c r="D56">
        <v>50.5</v>
      </c>
      <c r="E56">
        <v>18.2</v>
      </c>
      <c r="F56">
        <v>19.8</v>
      </c>
      <c r="G56">
        <v>16.399999999999999</v>
      </c>
      <c r="H56">
        <v>47.9</v>
      </c>
      <c r="I56">
        <v>25.2</v>
      </c>
      <c r="K56">
        <f t="shared" si="0"/>
        <v>919.09999999999991</v>
      </c>
      <c r="L56">
        <f t="shared" si="1"/>
        <v>324.71999999999997</v>
      </c>
      <c r="M56">
        <f t="shared" si="2"/>
        <v>1207.08</v>
      </c>
      <c r="N56">
        <v>261.10000000000002</v>
      </c>
    </row>
    <row r="57" spans="1:14" x14ac:dyDescent="0.2">
      <c r="A57">
        <v>23338</v>
      </c>
      <c r="B57" t="s">
        <v>31</v>
      </c>
      <c r="C57">
        <v>275.2</v>
      </c>
      <c r="D57">
        <v>50.7</v>
      </c>
      <c r="E57">
        <v>17.5</v>
      </c>
      <c r="F57">
        <v>20.6</v>
      </c>
      <c r="G57">
        <v>17.399999999999999</v>
      </c>
      <c r="H57">
        <v>48.3</v>
      </c>
      <c r="I57">
        <v>25.5</v>
      </c>
      <c r="K57">
        <f t="shared" si="0"/>
        <v>887.25</v>
      </c>
      <c r="L57">
        <f t="shared" si="1"/>
        <v>358.44</v>
      </c>
      <c r="M57">
        <f t="shared" si="2"/>
        <v>1231.6499999999999</v>
      </c>
      <c r="N57">
        <v>275.2</v>
      </c>
    </row>
    <row r="58" spans="1:14" x14ac:dyDescent="0.2">
      <c r="A58">
        <v>23338</v>
      </c>
      <c r="B58" t="s">
        <v>31</v>
      </c>
      <c r="C58">
        <v>275</v>
      </c>
      <c r="D58">
        <v>49.8</v>
      </c>
      <c r="E58">
        <v>17.100000000000001</v>
      </c>
      <c r="F58">
        <v>20.8</v>
      </c>
      <c r="G58">
        <v>17.3</v>
      </c>
      <c r="H58">
        <v>47.9</v>
      </c>
      <c r="I58">
        <v>25.6</v>
      </c>
      <c r="K58">
        <f t="shared" si="0"/>
        <v>851.58</v>
      </c>
      <c r="L58">
        <f t="shared" si="1"/>
        <v>359.84000000000003</v>
      </c>
      <c r="M58">
        <f t="shared" si="2"/>
        <v>1226.24</v>
      </c>
      <c r="N58">
        <v>275</v>
      </c>
    </row>
    <row r="59" spans="1:14" x14ac:dyDescent="0.2">
      <c r="A59">
        <v>44888</v>
      </c>
      <c r="B59" t="s">
        <v>31</v>
      </c>
      <c r="C59">
        <v>262.2</v>
      </c>
      <c r="D59">
        <v>50.5</v>
      </c>
      <c r="E59">
        <v>17.399999999999999</v>
      </c>
      <c r="F59">
        <v>20.100000000000001</v>
      </c>
      <c r="G59">
        <v>17.600000000000001</v>
      </c>
      <c r="H59">
        <v>47.6</v>
      </c>
      <c r="I59">
        <v>26.6</v>
      </c>
      <c r="K59">
        <f t="shared" si="0"/>
        <v>878.69999999999993</v>
      </c>
      <c r="L59">
        <f t="shared" si="1"/>
        <v>353.76000000000005</v>
      </c>
      <c r="M59">
        <f t="shared" si="2"/>
        <v>1266.1600000000001</v>
      </c>
      <c r="N59">
        <v>262.2</v>
      </c>
    </row>
    <row r="60" spans="1:14" x14ac:dyDescent="0.2">
      <c r="A60">
        <v>44888</v>
      </c>
      <c r="B60" t="s">
        <v>31</v>
      </c>
      <c r="C60">
        <v>265.3</v>
      </c>
      <c r="D60">
        <v>51.6</v>
      </c>
      <c r="E60">
        <v>17.5</v>
      </c>
      <c r="F60">
        <v>20.100000000000001</v>
      </c>
      <c r="G60">
        <v>16.899999999999999</v>
      </c>
      <c r="H60">
        <v>48.1</v>
      </c>
      <c r="I60">
        <v>26.4</v>
      </c>
      <c r="K60">
        <f t="shared" si="0"/>
        <v>903</v>
      </c>
      <c r="L60">
        <f t="shared" si="1"/>
        <v>339.69</v>
      </c>
      <c r="M60">
        <f t="shared" si="2"/>
        <v>1269.8399999999999</v>
      </c>
      <c r="N60">
        <v>265.3</v>
      </c>
    </row>
    <row r="61" spans="1:14" x14ac:dyDescent="0.2">
      <c r="A61">
        <v>152997</v>
      </c>
      <c r="B61" t="s">
        <v>31</v>
      </c>
      <c r="C61">
        <v>276</v>
      </c>
      <c r="D61">
        <v>52.2</v>
      </c>
      <c r="E61">
        <v>17.600000000000001</v>
      </c>
      <c r="F61">
        <v>21.2</v>
      </c>
      <c r="G61">
        <v>18</v>
      </c>
      <c r="H61">
        <v>49.6</v>
      </c>
      <c r="I61">
        <v>26</v>
      </c>
      <c r="K61">
        <f t="shared" si="0"/>
        <v>918.72000000000014</v>
      </c>
      <c r="L61">
        <f t="shared" si="1"/>
        <v>381.59999999999997</v>
      </c>
      <c r="M61">
        <f t="shared" si="2"/>
        <v>1289.6000000000001</v>
      </c>
      <c r="N61">
        <v>276</v>
      </c>
    </row>
    <row r="62" spans="1:14" x14ac:dyDescent="0.2">
      <c r="A62">
        <v>120363</v>
      </c>
      <c r="B62" t="s">
        <v>31</v>
      </c>
      <c r="C62">
        <v>263.5</v>
      </c>
      <c r="D62">
        <v>48.1</v>
      </c>
      <c r="E62">
        <v>17</v>
      </c>
      <c r="F62">
        <v>19.100000000000001</v>
      </c>
      <c r="G62">
        <v>15.8</v>
      </c>
      <c r="H62">
        <v>46.4</v>
      </c>
      <c r="I62">
        <v>24.2</v>
      </c>
      <c r="K62">
        <f t="shared" si="0"/>
        <v>817.7</v>
      </c>
      <c r="L62">
        <f t="shared" si="1"/>
        <v>301.78000000000003</v>
      </c>
      <c r="M62">
        <f t="shared" si="2"/>
        <v>1122.8799999999999</v>
      </c>
      <c r="N62">
        <v>263.5</v>
      </c>
    </row>
    <row r="63" spans="1:14" x14ac:dyDescent="0.2">
      <c r="A63">
        <v>120363</v>
      </c>
      <c r="B63" t="s">
        <v>31</v>
      </c>
      <c r="C63">
        <v>263.3</v>
      </c>
      <c r="D63">
        <v>47.2</v>
      </c>
      <c r="E63">
        <v>17.3</v>
      </c>
      <c r="F63">
        <v>19.100000000000001</v>
      </c>
      <c r="G63">
        <v>16.600000000000001</v>
      </c>
      <c r="H63">
        <v>45.9</v>
      </c>
      <c r="I63">
        <v>24.3</v>
      </c>
      <c r="K63">
        <f t="shared" si="0"/>
        <v>816.56000000000006</v>
      </c>
      <c r="L63">
        <f t="shared" si="1"/>
        <v>317.06000000000006</v>
      </c>
      <c r="M63">
        <f t="shared" si="2"/>
        <v>1115.3699999999999</v>
      </c>
      <c r="N63">
        <v>263.3</v>
      </c>
    </row>
    <row r="64" spans="1:14" x14ac:dyDescent="0.2">
      <c r="A64">
        <v>131373</v>
      </c>
      <c r="B64" t="s">
        <v>31</v>
      </c>
      <c r="C64">
        <v>263.3</v>
      </c>
      <c r="D64">
        <v>48.3</v>
      </c>
      <c r="E64">
        <v>17.7</v>
      </c>
      <c r="F64">
        <v>20.7</v>
      </c>
      <c r="G64">
        <v>18.2</v>
      </c>
      <c r="H64">
        <v>46.7</v>
      </c>
      <c r="I64">
        <v>24.8</v>
      </c>
      <c r="K64">
        <f t="shared" si="0"/>
        <v>854.91</v>
      </c>
      <c r="L64">
        <f t="shared" si="1"/>
        <v>376.73999999999995</v>
      </c>
      <c r="M64">
        <f t="shared" si="2"/>
        <v>1158.1600000000001</v>
      </c>
      <c r="N64">
        <v>263.3</v>
      </c>
    </row>
    <row r="65" spans="1:14" x14ac:dyDescent="0.2">
      <c r="A65">
        <v>131373</v>
      </c>
      <c r="B65" t="s">
        <v>31</v>
      </c>
      <c r="C65">
        <v>264.7</v>
      </c>
      <c r="D65">
        <v>49.4</v>
      </c>
      <c r="E65">
        <v>17.7</v>
      </c>
      <c r="F65">
        <v>21</v>
      </c>
      <c r="G65">
        <v>17.399999999999999</v>
      </c>
      <c r="H65">
        <v>46.6</v>
      </c>
      <c r="I65">
        <v>24.3</v>
      </c>
      <c r="K65">
        <f t="shared" si="0"/>
        <v>874.38</v>
      </c>
      <c r="L65">
        <f t="shared" si="1"/>
        <v>365.4</v>
      </c>
      <c r="M65">
        <f t="shared" si="2"/>
        <v>1132.3800000000001</v>
      </c>
      <c r="N65">
        <v>264.7</v>
      </c>
    </row>
    <row r="66" spans="1:14" x14ac:dyDescent="0.2">
      <c r="A66" t="s">
        <v>59</v>
      </c>
      <c r="B66" t="s">
        <v>60</v>
      </c>
      <c r="C66">
        <v>275</v>
      </c>
      <c r="D66">
        <v>51.2</v>
      </c>
      <c r="E66">
        <v>18.100000000000001</v>
      </c>
      <c r="F66">
        <v>20.5</v>
      </c>
      <c r="G66">
        <v>16.8</v>
      </c>
      <c r="H66">
        <v>46.7</v>
      </c>
      <c r="I66">
        <v>25.1</v>
      </c>
      <c r="K66">
        <f t="shared" si="0"/>
        <v>926.72000000000014</v>
      </c>
      <c r="L66">
        <f t="shared" si="1"/>
        <v>344.40000000000003</v>
      </c>
      <c r="M66">
        <f t="shared" si="2"/>
        <v>1172.17</v>
      </c>
      <c r="N66">
        <v>275</v>
      </c>
    </row>
    <row r="67" spans="1:14" x14ac:dyDescent="0.2">
      <c r="A67" t="s">
        <v>59</v>
      </c>
      <c r="B67" t="s">
        <v>60</v>
      </c>
      <c r="C67">
        <v>274</v>
      </c>
      <c r="D67">
        <v>49.1</v>
      </c>
      <c r="E67">
        <v>18.5</v>
      </c>
      <c r="F67">
        <v>20.5</v>
      </c>
      <c r="G67">
        <v>16.899999999999999</v>
      </c>
      <c r="H67">
        <v>45.2</v>
      </c>
      <c r="I67">
        <v>26</v>
      </c>
      <c r="K67">
        <f t="shared" si="0"/>
        <v>908.35</v>
      </c>
      <c r="L67">
        <f t="shared" si="1"/>
        <v>346.45</v>
      </c>
      <c r="M67">
        <f t="shared" si="2"/>
        <v>1175.2</v>
      </c>
      <c r="N67">
        <v>274</v>
      </c>
    </row>
    <row r="68" spans="1:14" x14ac:dyDescent="0.2">
      <c r="A68" t="s">
        <v>61</v>
      </c>
      <c r="B68" t="s">
        <v>62</v>
      </c>
      <c r="C68">
        <v>275.5</v>
      </c>
      <c r="D68">
        <v>53.7</v>
      </c>
      <c r="E68">
        <v>18.899999999999999</v>
      </c>
      <c r="F68">
        <v>23</v>
      </c>
      <c r="G68">
        <v>19.5</v>
      </c>
      <c r="H68">
        <v>49.8</v>
      </c>
      <c r="I68">
        <v>27.6</v>
      </c>
      <c r="K68">
        <f t="shared" ref="K68:K77" si="3">D68*E68</f>
        <v>1014.93</v>
      </c>
      <c r="L68">
        <f t="shared" ref="L68:L77" si="4">F68*G68</f>
        <v>448.5</v>
      </c>
      <c r="M68">
        <f t="shared" ref="M68:M77" si="5">H68*I68</f>
        <v>1374.48</v>
      </c>
      <c r="N68">
        <v>275.5</v>
      </c>
    </row>
    <row r="69" spans="1:14" x14ac:dyDescent="0.2">
      <c r="A69">
        <v>101811</v>
      </c>
      <c r="B69" t="s">
        <v>62</v>
      </c>
      <c r="C69">
        <v>266.10000000000002</v>
      </c>
      <c r="D69">
        <v>49.2</v>
      </c>
      <c r="E69">
        <v>18.100000000000001</v>
      </c>
      <c r="F69">
        <v>18.7</v>
      </c>
      <c r="G69">
        <v>15.9</v>
      </c>
      <c r="H69">
        <v>46.9</v>
      </c>
      <c r="I69">
        <v>24</v>
      </c>
      <c r="K69">
        <f t="shared" si="3"/>
        <v>890.5200000000001</v>
      </c>
      <c r="L69">
        <f t="shared" si="4"/>
        <v>297.33</v>
      </c>
      <c r="M69">
        <f t="shared" si="5"/>
        <v>1125.5999999999999</v>
      </c>
      <c r="N69">
        <v>266.10000000000002</v>
      </c>
    </row>
    <row r="70" spans="1:14" x14ac:dyDescent="0.2">
      <c r="A70">
        <v>101811</v>
      </c>
      <c r="B70" t="s">
        <v>62</v>
      </c>
      <c r="C70">
        <v>268.2</v>
      </c>
      <c r="D70">
        <v>49.9</v>
      </c>
      <c r="E70">
        <v>18.2</v>
      </c>
      <c r="F70">
        <v>19.3</v>
      </c>
      <c r="G70">
        <v>16.3</v>
      </c>
      <c r="H70">
        <v>46.2</v>
      </c>
      <c r="I70">
        <v>24.6</v>
      </c>
      <c r="K70">
        <f t="shared" si="3"/>
        <v>908.18</v>
      </c>
      <c r="L70">
        <f t="shared" si="4"/>
        <v>314.59000000000003</v>
      </c>
      <c r="M70">
        <f t="shared" si="5"/>
        <v>1136.5200000000002</v>
      </c>
      <c r="N70">
        <v>268.2</v>
      </c>
    </row>
    <row r="71" spans="1:14" x14ac:dyDescent="0.2">
      <c r="A71" t="s">
        <v>63</v>
      </c>
      <c r="B71" t="s">
        <v>62</v>
      </c>
      <c r="C71">
        <v>272</v>
      </c>
      <c r="D71">
        <v>51</v>
      </c>
      <c r="E71">
        <v>22</v>
      </c>
      <c r="F71">
        <v>20.5</v>
      </c>
      <c r="G71">
        <v>20</v>
      </c>
      <c r="H71">
        <v>49</v>
      </c>
      <c r="I71">
        <v>28.5</v>
      </c>
      <c r="K71">
        <f t="shared" si="3"/>
        <v>1122</v>
      </c>
      <c r="L71">
        <f t="shared" si="4"/>
        <v>410</v>
      </c>
      <c r="M71">
        <f t="shared" si="5"/>
        <v>1396.5</v>
      </c>
      <c r="N71">
        <v>272</v>
      </c>
    </row>
    <row r="72" spans="1:14" x14ac:dyDescent="0.2">
      <c r="A72" t="s">
        <v>63</v>
      </c>
      <c r="B72" t="s">
        <v>62</v>
      </c>
      <c r="C72">
        <v>271</v>
      </c>
      <c r="D72">
        <v>55.5</v>
      </c>
      <c r="E72">
        <v>18</v>
      </c>
      <c r="F72">
        <v>21</v>
      </c>
      <c r="G72">
        <v>18.399999999999999</v>
      </c>
      <c r="H72">
        <v>49.5</v>
      </c>
      <c r="I72">
        <v>27</v>
      </c>
      <c r="K72">
        <f t="shared" si="3"/>
        <v>999</v>
      </c>
      <c r="L72">
        <f t="shared" si="4"/>
        <v>386.4</v>
      </c>
      <c r="M72">
        <f t="shared" si="5"/>
        <v>1336.5</v>
      </c>
      <c r="N72">
        <v>271</v>
      </c>
    </row>
    <row r="73" spans="1:14" x14ac:dyDescent="0.2">
      <c r="A73">
        <v>23334</v>
      </c>
      <c r="B73" t="s">
        <v>62</v>
      </c>
      <c r="C73">
        <f>117.3+146.5</f>
        <v>263.8</v>
      </c>
      <c r="D73">
        <v>49.3</v>
      </c>
      <c r="E73">
        <v>18.8</v>
      </c>
      <c r="F73">
        <v>19.399999999999999</v>
      </c>
      <c r="G73">
        <v>16.3</v>
      </c>
      <c r="H73">
        <v>46.8</v>
      </c>
      <c r="I73">
        <v>26.8</v>
      </c>
      <c r="K73">
        <f t="shared" si="3"/>
        <v>926.84</v>
      </c>
      <c r="L73">
        <f t="shared" si="4"/>
        <v>316.21999999999997</v>
      </c>
      <c r="M73">
        <f t="shared" si="5"/>
        <v>1254.24</v>
      </c>
      <c r="N73">
        <f>117.3+146.5</f>
        <v>263.8</v>
      </c>
    </row>
    <row r="74" spans="1:14" x14ac:dyDescent="0.2">
      <c r="A74">
        <v>23334</v>
      </c>
      <c r="B74" t="s">
        <v>62</v>
      </c>
      <c r="C74">
        <f>120.4+149.8</f>
        <v>270.20000000000005</v>
      </c>
      <c r="D74">
        <v>48.2</v>
      </c>
      <c r="E74">
        <v>17.399999999999999</v>
      </c>
      <c r="F74">
        <v>19.7</v>
      </c>
      <c r="G74">
        <v>16.399999999999999</v>
      </c>
      <c r="H74">
        <v>44.6</v>
      </c>
      <c r="I74">
        <v>24.8</v>
      </c>
      <c r="K74">
        <f t="shared" si="3"/>
        <v>838.68</v>
      </c>
      <c r="L74">
        <f t="shared" si="4"/>
        <v>323.08</v>
      </c>
      <c r="M74">
        <f t="shared" si="5"/>
        <v>1106.0800000000002</v>
      </c>
      <c r="N74">
        <f>120.4+149.8</f>
        <v>270.20000000000005</v>
      </c>
    </row>
    <row r="75" spans="1:14" x14ac:dyDescent="0.2">
      <c r="A75">
        <v>133377</v>
      </c>
      <c r="B75" t="s">
        <v>58</v>
      </c>
      <c r="D75">
        <v>53.5</v>
      </c>
      <c r="E75">
        <v>19.899999999999999</v>
      </c>
      <c r="F75">
        <v>21.2</v>
      </c>
      <c r="G75">
        <v>17.7</v>
      </c>
      <c r="H75">
        <v>50.6</v>
      </c>
      <c r="I75">
        <v>27.8</v>
      </c>
      <c r="K75">
        <f t="shared" si="3"/>
        <v>1064.6499999999999</v>
      </c>
      <c r="L75">
        <f t="shared" si="4"/>
        <v>375.23999999999995</v>
      </c>
      <c r="M75">
        <f t="shared" si="5"/>
        <v>1406.68</v>
      </c>
    </row>
    <row r="76" spans="1:14" x14ac:dyDescent="0.2">
      <c r="A76">
        <v>133377</v>
      </c>
      <c r="B76" t="s">
        <v>58</v>
      </c>
      <c r="C76">
        <v>279.10000000000002</v>
      </c>
      <c r="D76">
        <v>54.9</v>
      </c>
      <c r="E76">
        <v>19.7</v>
      </c>
      <c r="F76">
        <v>21.4</v>
      </c>
      <c r="G76">
        <v>17.600000000000001</v>
      </c>
      <c r="H76">
        <v>51.5</v>
      </c>
      <c r="I76">
        <v>27.2</v>
      </c>
      <c r="K76">
        <f t="shared" si="3"/>
        <v>1081.53</v>
      </c>
      <c r="L76">
        <f t="shared" si="4"/>
        <v>376.64</v>
      </c>
      <c r="M76">
        <f t="shared" si="5"/>
        <v>1400.8</v>
      </c>
      <c r="N76">
        <v>279.10000000000002</v>
      </c>
    </row>
    <row r="77" spans="1:14" x14ac:dyDescent="0.2">
      <c r="A77">
        <v>133377</v>
      </c>
      <c r="B77" t="s">
        <v>58</v>
      </c>
      <c r="C77">
        <v>252.9</v>
      </c>
      <c r="D77">
        <v>51</v>
      </c>
      <c r="E77">
        <v>17.5</v>
      </c>
      <c r="F77">
        <v>20.5</v>
      </c>
      <c r="G77">
        <v>16.100000000000001</v>
      </c>
      <c r="H77">
        <v>46.9</v>
      </c>
      <c r="I77">
        <v>25.3</v>
      </c>
      <c r="K77">
        <f t="shared" si="3"/>
        <v>892.5</v>
      </c>
      <c r="L77">
        <f t="shared" si="4"/>
        <v>330.05</v>
      </c>
      <c r="M77">
        <f t="shared" si="5"/>
        <v>1186.57</v>
      </c>
      <c r="N77">
        <v>252.9</v>
      </c>
    </row>
    <row r="79" spans="1:14" x14ac:dyDescent="0.2">
      <c r="A79" t="s">
        <v>67</v>
      </c>
      <c r="C79" s="1">
        <f>AVERAGE(C2:C77)</f>
        <v>273.03561643835621</v>
      </c>
      <c r="D79" s="1">
        <f t="shared" ref="D79:I79" si="6">AVERAGE(D2:D77)</f>
        <v>52.270270270270252</v>
      </c>
      <c r="E79" s="1">
        <f t="shared" si="6"/>
        <v>18.938648648648648</v>
      </c>
      <c r="F79" s="1">
        <f t="shared" si="6"/>
        <v>21.29054054054053</v>
      </c>
      <c r="G79" s="1">
        <f t="shared" si="6"/>
        <v>17.848648648648652</v>
      </c>
      <c r="H79" s="1">
        <f t="shared" si="6"/>
        <v>48.866216216216209</v>
      </c>
      <c r="I79" s="1">
        <f t="shared" si="6"/>
        <v>25.793243243243239</v>
      </c>
      <c r="K79" s="1">
        <f>AVERAGE(K2:K77)</f>
        <v>991.9089189189184</v>
      </c>
      <c r="L79" s="1">
        <f>AVERAGE(L2:L77)</f>
        <v>380.96351351351348</v>
      </c>
      <c r="M79" s="1">
        <f>AVERAGE(M2:M77)</f>
        <v>1261.8852702702709</v>
      </c>
    </row>
    <row r="80" spans="1:14" x14ac:dyDescent="0.2">
      <c r="A80" t="s">
        <v>68</v>
      </c>
      <c r="C80">
        <f>STDEV(C2:C77)</f>
        <v>7.619025343452436</v>
      </c>
      <c r="D80">
        <f t="shared" ref="D80:I80" si="7">STDEV(D2:D77)</f>
        <v>2.3635780705989728</v>
      </c>
      <c r="E80">
        <f t="shared" si="7"/>
        <v>1.9223596546911792</v>
      </c>
      <c r="F80">
        <f t="shared" si="7"/>
        <v>1.3078445007186352</v>
      </c>
      <c r="G80">
        <f t="shared" si="7"/>
        <v>1.182780939808167</v>
      </c>
      <c r="H80">
        <f t="shared" si="7"/>
        <v>1.987858834809628</v>
      </c>
      <c r="I80">
        <f t="shared" si="7"/>
        <v>1.3571052069614715</v>
      </c>
      <c r="K80">
        <f>STDEV(K2:K77)</f>
        <v>129.93937835826009</v>
      </c>
      <c r="L80">
        <f>STDEV(L2:L77)</f>
        <v>43.63053173885163</v>
      </c>
      <c r="M80">
        <f>STDEV(M2:M77)</f>
        <v>104.60526145418572</v>
      </c>
    </row>
    <row r="81" spans="1:13" x14ac:dyDescent="0.2">
      <c r="A81" t="s">
        <v>69</v>
      </c>
      <c r="C81">
        <f>100*C80/C79</f>
        <v>2.790487718356919</v>
      </c>
      <c r="D81">
        <f t="shared" ref="D81:I81" si="8">100*D80/D79</f>
        <v>4.5218401557477783</v>
      </c>
      <c r="E81">
        <f t="shared" si="8"/>
        <v>10.150458411024736</v>
      </c>
      <c r="F81">
        <f t="shared" si="8"/>
        <v>6.1428431008047637</v>
      </c>
      <c r="G81">
        <f t="shared" si="8"/>
        <v>6.6267254350245572</v>
      </c>
      <c r="H81">
        <f t="shared" si="8"/>
        <v>4.0679614439841956</v>
      </c>
      <c r="I81">
        <f t="shared" si="8"/>
        <v>5.2614756281840469</v>
      </c>
      <c r="K81">
        <f>100*K80/K79</f>
        <v>13.099930435133201</v>
      </c>
      <c r="L81">
        <f>100*L80/L79</f>
        <v>11.452679900093367</v>
      </c>
      <c r="M81">
        <f>100*M80/M79</f>
        <v>8.2896015920513406</v>
      </c>
    </row>
    <row r="83" spans="1:13" x14ac:dyDescent="0.2">
      <c r="A83" t="s">
        <v>70</v>
      </c>
      <c r="C83" s="1">
        <f>AVERAGE(C2:C43)</f>
        <v>276.12857142857143</v>
      </c>
      <c r="D83" s="1">
        <f t="shared" ref="D83:I83" si="9">AVERAGE(D2:D43)</f>
        <v>53.342857142857135</v>
      </c>
      <c r="E83" s="1">
        <f t="shared" si="9"/>
        <v>19.015714285714285</v>
      </c>
      <c r="F83" s="1">
        <f t="shared" si="9"/>
        <v>21.945238095238096</v>
      </c>
      <c r="G83" s="1">
        <f t="shared" si="9"/>
        <v>18.261904761904763</v>
      </c>
      <c r="H83" s="1">
        <f t="shared" si="9"/>
        <v>49.67619047619047</v>
      </c>
      <c r="I83" s="1">
        <f t="shared" si="9"/>
        <v>25.642857142857142</v>
      </c>
      <c r="K83" s="1">
        <f>AVERAGE(K2:K43)</f>
        <v>1015.1038095238096</v>
      </c>
      <c r="L83" s="1">
        <f>AVERAGE(L2:L43)</f>
        <v>401.3276190476189</v>
      </c>
      <c r="M83" s="1">
        <f>AVERAGE(M2:M43)</f>
        <v>1275.4614285714288</v>
      </c>
    </row>
    <row r="84" spans="1:13" x14ac:dyDescent="0.2">
      <c r="C84">
        <f>STDEV(C2:C43)</f>
        <v>6.98958408736069</v>
      </c>
      <c r="D84">
        <f t="shared" ref="D84:I84" si="10">STDEV(D2:D43)</f>
        <v>1.9307704587702621</v>
      </c>
      <c r="E84">
        <f t="shared" si="10"/>
        <v>0.74991428081576661</v>
      </c>
      <c r="F84">
        <f t="shared" si="10"/>
        <v>1.2087490774233889</v>
      </c>
      <c r="G84">
        <f t="shared" si="10"/>
        <v>1.0058250783657436</v>
      </c>
      <c r="H84">
        <f t="shared" si="10"/>
        <v>1.8284752442763548</v>
      </c>
      <c r="I84">
        <f t="shared" si="10"/>
        <v>1.360441617170036</v>
      </c>
      <c r="K84">
        <f>STDEV(K2:K43)</f>
        <v>68.008737457031344</v>
      </c>
      <c r="L84">
        <f>STDEV(L2:L43)</f>
        <v>37.590273703707297</v>
      </c>
      <c r="M84">
        <f>STDEV(M2:M43)</f>
        <v>105.29055229595603</v>
      </c>
    </row>
    <row r="85" spans="1:13" x14ac:dyDescent="0.2">
      <c r="C85">
        <f>100*C84/C83</f>
        <v>2.5312788355075186</v>
      </c>
      <c r="D85">
        <f t="shared" ref="D85:I85" si="11">100*D84/D83</f>
        <v>3.6195482622902619</v>
      </c>
      <c r="E85">
        <f t="shared" si="11"/>
        <v>3.943655597408434</v>
      </c>
      <c r="F85">
        <f t="shared" si="11"/>
        <v>5.5080244387308595</v>
      </c>
      <c r="G85">
        <f t="shared" si="11"/>
        <v>5.5077774825764321</v>
      </c>
      <c r="H85">
        <f t="shared" si="11"/>
        <v>3.6807879725655153</v>
      </c>
      <c r="I85">
        <f t="shared" si="11"/>
        <v>5.3053433538664354</v>
      </c>
      <c r="K85">
        <f>100*K84/K83</f>
        <v>6.6996830096553968</v>
      </c>
      <c r="L85">
        <f>100*L84/L83</f>
        <v>9.3664806306906794</v>
      </c>
      <c r="M85">
        <f>100*M84/M83</f>
        <v>8.2550949748347904</v>
      </c>
    </row>
    <row r="87" spans="1:13" x14ac:dyDescent="0.2">
      <c r="A87" t="s">
        <v>71</v>
      </c>
      <c r="C87">
        <f>AVERAGE(C46:C77)</f>
        <v>268.84516129032261</v>
      </c>
      <c r="D87">
        <f t="shared" ref="D87:I87" si="12">AVERAGE(D46:D77)</f>
        <v>50.862500000000004</v>
      </c>
      <c r="E87">
        <f t="shared" si="12"/>
        <v>18.837499999999999</v>
      </c>
      <c r="F87">
        <f t="shared" si="12"/>
        <v>20.431250000000006</v>
      </c>
      <c r="G87">
        <f t="shared" si="12"/>
        <v>17.306250000000002</v>
      </c>
      <c r="H87">
        <f t="shared" si="12"/>
        <v>47.803125000000001</v>
      </c>
      <c r="I87">
        <f t="shared" si="12"/>
        <v>25.990624999999998</v>
      </c>
      <c r="K87">
        <f>AVERAGE(K46:K77)</f>
        <v>961.46562500000016</v>
      </c>
      <c r="L87">
        <f>AVERAGE(L46:L77)</f>
        <v>354.23562499999991</v>
      </c>
      <c r="M87">
        <f>AVERAGE(M46:M77)</f>
        <v>1244.0665624999999</v>
      </c>
    </row>
    <row r="88" spans="1:13" x14ac:dyDescent="0.2">
      <c r="C88">
        <f>STDEV(C46:C77)</f>
        <v>6.4041569161328038</v>
      </c>
      <c r="D88">
        <f t="shared" ref="D88:I88" si="13">STDEV(D46:D77)</f>
        <v>2.1495310816472837</v>
      </c>
      <c r="E88">
        <f t="shared" si="13"/>
        <v>2.8177719406789268</v>
      </c>
      <c r="F88">
        <f t="shared" si="13"/>
        <v>0.8674908198826341</v>
      </c>
      <c r="G88">
        <f t="shared" si="13"/>
        <v>1.1921619017566363</v>
      </c>
      <c r="H88">
        <f t="shared" si="13"/>
        <v>1.6816820256766347</v>
      </c>
      <c r="I88">
        <f t="shared" si="13"/>
        <v>1.3484422015673276</v>
      </c>
      <c r="K88">
        <f>STDEV(K46:K77)</f>
        <v>178.76488521712886</v>
      </c>
      <c r="L88">
        <f>STDEV(L46:L77)</f>
        <v>36.257546038833411</v>
      </c>
      <c r="M88">
        <f>STDEV(M46:M77)</f>
        <v>102.60378005390835</v>
      </c>
    </row>
    <row r="89" spans="1:13" x14ac:dyDescent="0.2">
      <c r="C89">
        <f>100*C88/C87</f>
        <v>2.3820986345434103</v>
      </c>
      <c r="D89">
        <f t="shared" ref="D89:I89" si="14">100*D88/D87</f>
        <v>4.2261608879769641</v>
      </c>
      <c r="E89">
        <f t="shared" si="14"/>
        <v>14.958311562993639</v>
      </c>
      <c r="F89">
        <f t="shared" si="14"/>
        <v>4.2459018409673117</v>
      </c>
      <c r="G89">
        <f t="shared" si="14"/>
        <v>6.8886205951990531</v>
      </c>
      <c r="H89">
        <f t="shared" si="14"/>
        <v>3.5179332432275814</v>
      </c>
      <c r="I89">
        <f t="shared" si="14"/>
        <v>5.1881869003432115</v>
      </c>
      <c r="K89">
        <f>100*K88/K87</f>
        <v>18.592956479034687</v>
      </c>
      <c r="L89">
        <f>100*L88/L87</f>
        <v>10.235431865113346</v>
      </c>
      <c r="M89">
        <f>100*M88/M87</f>
        <v>8.2474509923104193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E3" sqref="E3:F12"/>
    </sheetView>
  </sheetViews>
  <sheetFormatPr defaultColWidth="8.85546875" defaultRowHeight="12.75" x14ac:dyDescent="0.2"/>
  <sheetData>
    <row r="1" spans="1:6" x14ac:dyDescent="0.2">
      <c r="A1" s="1" t="s">
        <v>2</v>
      </c>
      <c r="B1" s="1" t="s">
        <v>65</v>
      </c>
    </row>
    <row r="2" spans="1:6" x14ac:dyDescent="0.2">
      <c r="A2" s="1">
        <v>279.60000000000002</v>
      </c>
      <c r="B2" t="e">
        <f>#REF!*#REF!</f>
        <v>#REF!</v>
      </c>
    </row>
    <row r="3" spans="1:6" x14ac:dyDescent="0.2">
      <c r="A3" s="1">
        <v>288.5</v>
      </c>
      <c r="B3" t="e">
        <f>#REF!*#REF!</f>
        <v>#REF!</v>
      </c>
      <c r="D3" t="s">
        <v>62</v>
      </c>
      <c r="E3">
        <v>275.5</v>
      </c>
      <c r="F3">
        <v>53.7</v>
      </c>
    </row>
    <row r="4" spans="1:6" x14ac:dyDescent="0.2">
      <c r="A4" s="1">
        <v>279.8</v>
      </c>
      <c r="B4" t="e">
        <f>#REF!*#REF!</f>
        <v>#REF!</v>
      </c>
      <c r="D4" t="s">
        <v>62</v>
      </c>
      <c r="E4">
        <v>266.10000000000002</v>
      </c>
      <c r="F4">
        <v>49.2</v>
      </c>
    </row>
    <row r="5" spans="1:6" x14ac:dyDescent="0.2">
      <c r="A5" s="1">
        <v>270.8</v>
      </c>
      <c r="B5" t="e">
        <f>#REF!*#REF!</f>
        <v>#REF!</v>
      </c>
      <c r="D5" t="s">
        <v>62</v>
      </c>
      <c r="E5">
        <v>268.2</v>
      </c>
      <c r="F5">
        <v>49.9</v>
      </c>
    </row>
    <row r="6" spans="1:6" x14ac:dyDescent="0.2">
      <c r="A6" s="1">
        <v>278.10000000000002</v>
      </c>
      <c r="B6" t="e">
        <f>#REF!*#REF!</f>
        <v>#REF!</v>
      </c>
      <c r="D6" t="s">
        <v>62</v>
      </c>
      <c r="E6">
        <v>272</v>
      </c>
      <c r="F6">
        <v>51</v>
      </c>
    </row>
    <row r="7" spans="1:6" x14ac:dyDescent="0.2">
      <c r="A7" s="1">
        <v>281.7</v>
      </c>
      <c r="B7" t="e">
        <f>#REF!*#REF!</f>
        <v>#REF!</v>
      </c>
      <c r="D7" t="s">
        <v>62</v>
      </c>
      <c r="E7">
        <v>271</v>
      </c>
      <c r="F7">
        <v>55.5</v>
      </c>
    </row>
    <row r="8" spans="1:6" x14ac:dyDescent="0.2">
      <c r="A8" s="1">
        <v>283.89999999999998</v>
      </c>
      <c r="B8" t="e">
        <f>#REF!*#REF!</f>
        <v>#REF!</v>
      </c>
      <c r="D8" t="s">
        <v>62</v>
      </c>
      <c r="E8">
        <f>117.3+146.5</f>
        <v>263.8</v>
      </c>
      <c r="F8">
        <v>49.3</v>
      </c>
    </row>
    <row r="9" spans="1:6" x14ac:dyDescent="0.2">
      <c r="A9" s="1">
        <v>265.7</v>
      </c>
      <c r="B9" t="e">
        <f>#REF!*#REF!</f>
        <v>#REF!</v>
      </c>
      <c r="D9" t="s">
        <v>62</v>
      </c>
      <c r="E9">
        <f>120.4+149.8</f>
        <v>270.20000000000005</v>
      </c>
      <c r="F9">
        <v>48.2</v>
      </c>
    </row>
    <row r="10" spans="1:6" x14ac:dyDescent="0.2">
      <c r="A10" s="1">
        <v>280.8</v>
      </c>
      <c r="B10" t="e">
        <f>#REF!*#REF!</f>
        <v>#REF!</v>
      </c>
      <c r="D10" t="s">
        <v>60</v>
      </c>
      <c r="E10">
        <v>275</v>
      </c>
      <c r="F10">
        <v>51.2</v>
      </c>
    </row>
    <row r="11" spans="1:6" x14ac:dyDescent="0.2">
      <c r="A11" s="1">
        <v>285.89999999999998</v>
      </c>
      <c r="B11" t="e">
        <f>#REF!*#REF!</f>
        <v>#REF!</v>
      </c>
      <c r="D11" t="s">
        <v>60</v>
      </c>
      <c r="E11">
        <v>275</v>
      </c>
      <c r="F11">
        <v>51.2</v>
      </c>
    </row>
    <row r="12" spans="1:6" x14ac:dyDescent="0.2">
      <c r="A12" s="1">
        <v>270</v>
      </c>
      <c r="B12" t="e">
        <f>#REF!*#REF!</f>
        <v>#REF!</v>
      </c>
      <c r="D12" t="s">
        <v>60</v>
      </c>
      <c r="E12">
        <v>274</v>
      </c>
      <c r="F12">
        <v>49.1</v>
      </c>
    </row>
    <row r="13" spans="1:6" x14ac:dyDescent="0.2">
      <c r="A13" s="1">
        <v>280.3</v>
      </c>
      <c r="B13" t="e">
        <f>#REF!*#REF!</f>
        <v>#REF!</v>
      </c>
    </row>
    <row r="14" spans="1:6" x14ac:dyDescent="0.2">
      <c r="A14" s="1">
        <v>265.7</v>
      </c>
      <c r="B14" t="e">
        <f>#REF!*#REF!</f>
        <v>#REF!</v>
      </c>
    </row>
    <row r="15" spans="1:6" x14ac:dyDescent="0.2">
      <c r="A15" s="1">
        <v>266.7</v>
      </c>
      <c r="B15" t="e">
        <f>#REF!*#REF!</f>
        <v>#REF!</v>
      </c>
    </row>
    <row r="16" spans="1:6" x14ac:dyDescent="0.2">
      <c r="A16" s="1">
        <v>272.2</v>
      </c>
      <c r="B16" t="e">
        <f>#REF!*#REF!</f>
        <v>#REF!</v>
      </c>
    </row>
    <row r="17" spans="1:2" x14ac:dyDescent="0.2">
      <c r="A17" s="1">
        <v>266</v>
      </c>
      <c r="B17" t="e">
        <f>#REF!*#REF!</f>
        <v>#REF!</v>
      </c>
    </row>
    <row r="18" spans="1:2" x14ac:dyDescent="0.2">
      <c r="A18" s="1">
        <v>279.89999999999998</v>
      </c>
      <c r="B18" t="e">
        <f>#REF!*#REF!</f>
        <v>#REF!</v>
      </c>
    </row>
    <row r="19" spans="1:2" x14ac:dyDescent="0.2">
      <c r="A19" s="1">
        <v>290.60000000000002</v>
      </c>
      <c r="B19" t="e">
        <f>#REF!*#REF!</f>
        <v>#REF!</v>
      </c>
    </row>
    <row r="20" spans="1:2" x14ac:dyDescent="0.2">
      <c r="A20" s="1">
        <v>269.2</v>
      </c>
      <c r="B20" t="e">
        <f>#REF!*#REF!</f>
        <v>#REF!</v>
      </c>
    </row>
    <row r="21" spans="1:2" x14ac:dyDescent="0.2">
      <c r="A21" s="1">
        <v>268.2</v>
      </c>
      <c r="B21" t="e">
        <f>#REF!*#REF!</f>
        <v>#REF!</v>
      </c>
    </row>
    <row r="22" spans="1:2" x14ac:dyDescent="0.2">
      <c r="A22">
        <v>274.89999999999998</v>
      </c>
      <c r="B22" t="e">
        <f>#REF!*#REF!</f>
        <v>#REF!</v>
      </c>
    </row>
    <row r="23" spans="1:2" x14ac:dyDescent="0.2">
      <c r="A23" s="1">
        <v>274.8</v>
      </c>
      <c r="B23" t="e">
        <f>#REF!*#REF!</f>
        <v>#REF!</v>
      </c>
    </row>
    <row r="24" spans="1:2" x14ac:dyDescent="0.2">
      <c r="A24" s="1">
        <v>281.5</v>
      </c>
      <c r="B24" t="e">
        <f>#REF!*#REF!</f>
        <v>#REF!</v>
      </c>
    </row>
    <row r="25" spans="1:2" x14ac:dyDescent="0.2">
      <c r="A25" s="1">
        <v>269.2</v>
      </c>
      <c r="B25" t="e">
        <f>#REF!*#REF!</f>
        <v>#REF!</v>
      </c>
    </row>
    <row r="26" spans="1:2" x14ac:dyDescent="0.2">
      <c r="A26" s="1">
        <v>275.60000000000002</v>
      </c>
      <c r="B26" t="e">
        <f>#REF!*#REF!</f>
        <v>#REF!</v>
      </c>
    </row>
    <row r="27" spans="1:2" x14ac:dyDescent="0.2">
      <c r="A27" s="1">
        <v>273</v>
      </c>
      <c r="B27" t="e">
        <f>#REF!*#REF!</f>
        <v>#REF!</v>
      </c>
    </row>
    <row r="28" spans="1:2" x14ac:dyDescent="0.2">
      <c r="A28" s="1">
        <v>278.2</v>
      </c>
      <c r="B28" t="e">
        <f>#REF!*#REF!</f>
        <v>#REF!</v>
      </c>
    </row>
    <row r="29" spans="1:2" x14ac:dyDescent="0.2">
      <c r="A29" s="1">
        <v>273.7</v>
      </c>
      <c r="B29" t="e">
        <f>#REF!*#REF!</f>
        <v>#REF!</v>
      </c>
    </row>
    <row r="30" spans="1:2" x14ac:dyDescent="0.2">
      <c r="A30" s="1">
        <v>271.8</v>
      </c>
      <c r="B30" t="e">
        <f>#REF!*#REF!</f>
        <v>#REF!</v>
      </c>
    </row>
    <row r="31" spans="1:2" x14ac:dyDescent="0.2">
      <c r="A31" s="1">
        <v>285.5</v>
      </c>
      <c r="B31" t="e">
        <f>#REF!*#REF!</f>
        <v>#REF!</v>
      </c>
    </row>
    <row r="32" spans="1:2" x14ac:dyDescent="0.2">
      <c r="A32" s="1">
        <v>282.5</v>
      </c>
      <c r="B32" t="e">
        <f>#REF!*#REF!</f>
        <v>#REF!</v>
      </c>
    </row>
    <row r="33" spans="1:2" x14ac:dyDescent="0.2">
      <c r="A33" s="1">
        <v>281.2</v>
      </c>
      <c r="B33" t="e">
        <f>#REF!*#REF!</f>
        <v>#REF!</v>
      </c>
    </row>
    <row r="34" spans="1:2" x14ac:dyDescent="0.2">
      <c r="A34" s="1">
        <v>270.89999999999998</v>
      </c>
      <c r="B34" t="e">
        <f>#REF!*#REF!</f>
        <v>#REF!</v>
      </c>
    </row>
    <row r="35" spans="1:2" x14ac:dyDescent="0.2">
      <c r="A35" s="1">
        <v>287.60000000000002</v>
      </c>
      <c r="B35" t="e">
        <f>#REF!*#REF!</f>
        <v>#REF!</v>
      </c>
    </row>
    <row r="36" spans="1:2" x14ac:dyDescent="0.2">
      <c r="A36" s="1">
        <v>279.3</v>
      </c>
      <c r="B36" t="e">
        <f>#REF!*#REF!</f>
        <v>#REF!</v>
      </c>
    </row>
    <row r="37" spans="1:2" x14ac:dyDescent="0.2">
      <c r="A37" s="1">
        <v>271.5</v>
      </c>
      <c r="B37" t="e">
        <f>#REF!*#REF!</f>
        <v>#REF!</v>
      </c>
    </row>
    <row r="38" spans="1:2" x14ac:dyDescent="0.2">
      <c r="A38" s="1">
        <v>265.89999999999998</v>
      </c>
      <c r="B38" t="e">
        <f>#REF!*#REF!</f>
        <v>#REF!</v>
      </c>
    </row>
    <row r="39" spans="1:2" x14ac:dyDescent="0.2">
      <c r="A39" s="1">
        <v>276.10000000000002</v>
      </c>
      <c r="B39" t="e">
        <f>#REF!*#REF!</f>
        <v>#REF!</v>
      </c>
    </row>
    <row r="40" spans="1:2" x14ac:dyDescent="0.2">
      <c r="A40" s="1">
        <v>277.7</v>
      </c>
      <c r="B40" t="e">
        <f>#REF!*#REF!</f>
        <v>#REF!</v>
      </c>
    </row>
    <row r="41" spans="1:2" x14ac:dyDescent="0.2">
      <c r="A41" s="1">
        <v>263.3</v>
      </c>
      <c r="B41" t="e">
        <f>#REF!*#REF!</f>
        <v>#REF!</v>
      </c>
    </row>
    <row r="42" spans="1:2" x14ac:dyDescent="0.2">
      <c r="A42" s="1">
        <v>281.7</v>
      </c>
      <c r="B42" t="e">
        <f>#REF!*#REF!</f>
        <v>#REF!</v>
      </c>
    </row>
    <row r="43" spans="1:2" x14ac:dyDescent="0.2">
      <c r="A43" s="1">
        <v>277.89999999999998</v>
      </c>
      <c r="B43" t="e">
        <f>#REF!*#REF!</f>
        <v>#REF!</v>
      </c>
    </row>
    <row r="46" spans="1:2" x14ac:dyDescent="0.2">
      <c r="A46">
        <v>268.39999999999998</v>
      </c>
      <c r="B46" t="e">
        <f>#REF!*#REF!</f>
        <v>#REF!</v>
      </c>
    </row>
    <row r="47" spans="1:2" x14ac:dyDescent="0.2">
      <c r="A47">
        <v>267.89999999999998</v>
      </c>
      <c r="B47" t="e">
        <f>#REF!*#REF!</f>
        <v>#REF!</v>
      </c>
    </row>
    <row r="48" spans="1:2" x14ac:dyDescent="0.2">
      <c r="A48">
        <v>271.7</v>
      </c>
      <c r="B48" t="e">
        <f>#REF!*#REF!</f>
        <v>#REF!</v>
      </c>
    </row>
    <row r="49" spans="1:2" x14ac:dyDescent="0.2">
      <c r="A49">
        <v>276</v>
      </c>
      <c r="B49" t="e">
        <f>#REF!*#REF!</f>
        <v>#REF!</v>
      </c>
    </row>
    <row r="50" spans="1:2" x14ac:dyDescent="0.2">
      <c r="A50">
        <v>273</v>
      </c>
      <c r="B50" t="e">
        <f>#REF!*#REF!</f>
        <v>#REF!</v>
      </c>
    </row>
    <row r="51" spans="1:2" x14ac:dyDescent="0.2">
      <c r="A51">
        <f>123.8+153.8</f>
        <v>277.60000000000002</v>
      </c>
      <c r="B51" t="e">
        <f>#REF!*#REF!</f>
        <v>#REF!</v>
      </c>
    </row>
    <row r="52" spans="1:2" x14ac:dyDescent="0.2">
      <c r="A52">
        <f>124+152.2</f>
        <v>276.2</v>
      </c>
      <c r="B52" t="e">
        <f>#REF!*#REF!</f>
        <v>#REF!</v>
      </c>
    </row>
    <row r="53" spans="1:2" x14ac:dyDescent="0.2">
      <c r="A53">
        <f>121.1+141.6</f>
        <v>262.7</v>
      </c>
      <c r="B53" t="e">
        <f>#REF!*#REF!</f>
        <v>#REF!</v>
      </c>
    </row>
    <row r="54" spans="1:2" x14ac:dyDescent="0.2">
      <c r="A54">
        <f>119.1+144.7</f>
        <v>263.79999999999995</v>
      </c>
      <c r="B54" t="e">
        <f>#REF!*#REF!</f>
        <v>#REF!</v>
      </c>
    </row>
    <row r="55" spans="1:2" x14ac:dyDescent="0.2">
      <c r="A55">
        <v>259.5</v>
      </c>
      <c r="B55" t="e">
        <f>#REF!*#REF!</f>
        <v>#REF!</v>
      </c>
    </row>
    <row r="56" spans="1:2" x14ac:dyDescent="0.2">
      <c r="A56">
        <v>261.10000000000002</v>
      </c>
      <c r="B56" t="e">
        <f>#REF!*#REF!</f>
        <v>#REF!</v>
      </c>
    </row>
    <row r="57" spans="1:2" x14ac:dyDescent="0.2">
      <c r="A57">
        <v>275.2</v>
      </c>
      <c r="B57" t="e">
        <f>#REF!*#REF!</f>
        <v>#REF!</v>
      </c>
    </row>
    <row r="58" spans="1:2" x14ac:dyDescent="0.2">
      <c r="A58">
        <v>275</v>
      </c>
      <c r="B58" t="e">
        <f>#REF!*#REF!</f>
        <v>#REF!</v>
      </c>
    </row>
    <row r="59" spans="1:2" x14ac:dyDescent="0.2">
      <c r="A59">
        <v>262.2</v>
      </c>
      <c r="B59" t="e">
        <f>#REF!*#REF!</f>
        <v>#REF!</v>
      </c>
    </row>
    <row r="60" spans="1:2" x14ac:dyDescent="0.2">
      <c r="A60">
        <v>265.3</v>
      </c>
      <c r="B60" t="e">
        <f>#REF!*#REF!</f>
        <v>#REF!</v>
      </c>
    </row>
    <row r="61" spans="1:2" x14ac:dyDescent="0.2">
      <c r="A61">
        <v>276</v>
      </c>
      <c r="B61" t="e">
        <f>#REF!*#REF!</f>
        <v>#REF!</v>
      </c>
    </row>
    <row r="62" spans="1:2" x14ac:dyDescent="0.2">
      <c r="A62">
        <v>263.5</v>
      </c>
      <c r="B62" t="e">
        <f>#REF!*#REF!</f>
        <v>#REF!</v>
      </c>
    </row>
    <row r="63" spans="1:2" x14ac:dyDescent="0.2">
      <c r="A63">
        <v>263.3</v>
      </c>
      <c r="B63" t="e">
        <f>#REF!*#REF!</f>
        <v>#REF!</v>
      </c>
    </row>
    <row r="64" spans="1:2" x14ac:dyDescent="0.2">
      <c r="A64">
        <v>263.3</v>
      </c>
      <c r="B64" t="e">
        <f>#REF!*#REF!</f>
        <v>#REF!</v>
      </c>
    </row>
    <row r="65" spans="1:2" x14ac:dyDescent="0.2">
      <c r="A65">
        <v>264.7</v>
      </c>
      <c r="B65" t="e">
        <f>#REF!*#REF!</f>
        <v>#REF!</v>
      </c>
    </row>
    <row r="66" spans="1:2" x14ac:dyDescent="0.2">
      <c r="A66">
        <v>275</v>
      </c>
      <c r="B66" t="e">
        <f>#REF!*#REF!</f>
        <v>#REF!</v>
      </c>
    </row>
    <row r="67" spans="1:2" x14ac:dyDescent="0.2">
      <c r="A67">
        <v>274</v>
      </c>
      <c r="B67" t="e">
        <f>#REF!*#REF!</f>
        <v>#REF!</v>
      </c>
    </row>
    <row r="68" spans="1:2" x14ac:dyDescent="0.2">
      <c r="A68">
        <v>275.5</v>
      </c>
      <c r="B68" t="e">
        <f>#REF!*#REF!</f>
        <v>#REF!</v>
      </c>
    </row>
    <row r="69" spans="1:2" x14ac:dyDescent="0.2">
      <c r="A69">
        <v>266.10000000000002</v>
      </c>
      <c r="B69" t="e">
        <f>#REF!*#REF!</f>
        <v>#REF!</v>
      </c>
    </row>
    <row r="70" spans="1:2" x14ac:dyDescent="0.2">
      <c r="A70">
        <v>268.2</v>
      </c>
      <c r="B70" t="e">
        <f>#REF!*#REF!</f>
        <v>#REF!</v>
      </c>
    </row>
    <row r="71" spans="1:2" x14ac:dyDescent="0.2">
      <c r="A71">
        <v>272</v>
      </c>
      <c r="B71" t="e">
        <f>#REF!*#REF!</f>
        <v>#REF!</v>
      </c>
    </row>
    <row r="72" spans="1:2" x14ac:dyDescent="0.2">
      <c r="A72">
        <v>271</v>
      </c>
      <c r="B72" t="e">
        <f>#REF!*#REF!</f>
        <v>#REF!</v>
      </c>
    </row>
    <row r="73" spans="1:2" x14ac:dyDescent="0.2">
      <c r="A73">
        <f>117.3+146.5</f>
        <v>263.8</v>
      </c>
      <c r="B73" t="e">
        <f>#REF!*#REF!</f>
        <v>#REF!</v>
      </c>
    </row>
    <row r="74" spans="1:2" x14ac:dyDescent="0.2">
      <c r="A74">
        <f>120.4+149.8</f>
        <v>270.20000000000005</v>
      </c>
      <c r="B74" t="e">
        <f>#REF!*#REF!</f>
        <v>#REF!</v>
      </c>
    </row>
    <row r="75" spans="1:2" x14ac:dyDescent="0.2">
      <c r="B75" t="e">
        <f>#REF!*#REF!</f>
        <v>#REF!</v>
      </c>
    </row>
    <row r="76" spans="1:2" x14ac:dyDescent="0.2">
      <c r="A76">
        <v>279.10000000000002</v>
      </c>
      <c r="B76" t="e">
        <f>#REF!*#REF!</f>
        <v>#REF!</v>
      </c>
    </row>
    <row r="77" spans="1:2" x14ac:dyDescent="0.2">
      <c r="A77">
        <v>252.9</v>
      </c>
      <c r="B77" t="e">
        <f>#REF!*#REF!</f>
        <v>#REF!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Syverson, Valerie</cp:lastModifiedBy>
  <cp:lastPrinted>2008-09-18T05:30:21Z</cp:lastPrinted>
  <dcterms:created xsi:type="dcterms:W3CDTF">1996-10-14T23:33:28Z</dcterms:created>
  <dcterms:modified xsi:type="dcterms:W3CDTF">2011-10-28T23:51:45Z</dcterms:modified>
</cp:coreProperties>
</file>