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540" yWindow="-1395" windowWidth="21840" windowHeight="12525" tabRatio="500" activeTab="2"/>
  </bookViews>
  <sheets>
    <sheet name="Length" sheetId="15" r:id="rId1"/>
    <sheet name="Width" sheetId="14" r:id="rId2"/>
    <sheet name="Depth" sheetId="13" r:id="rId3"/>
    <sheet name="Data" sheetId="1" r:id="rId4"/>
    <sheet name="ANOVA L" sheetId="10" r:id="rId5"/>
    <sheet name="ANOVA W" sheetId="11" r:id="rId6"/>
    <sheet name="Sheet12" sheetId="12" r:id="rId7"/>
    <sheet name="Ttest L" sheetId="7" r:id="rId8"/>
    <sheet name="Ttest W" sheetId="8" r:id="rId9"/>
    <sheet name="Ttest D" sheetId="9" r:id="rId10"/>
    <sheet name="Ftest L" sheetId="4" r:id="rId11"/>
    <sheet name="Ftest W" sheetId="5" r:id="rId12"/>
    <sheet name="Ftest D" sheetId="6" r:id="rId13"/>
  </sheets>
  <calcPr calcId="145621"/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C3" i="15"/>
  <c r="D3" i="15"/>
  <c r="E3" i="15"/>
  <c r="F3" i="15"/>
  <c r="G3" i="15"/>
  <c r="H3" i="15"/>
  <c r="C4" i="15"/>
  <c r="D4" i="15"/>
  <c r="E4" i="15"/>
  <c r="F4" i="15"/>
  <c r="G4" i="15"/>
  <c r="H4" i="15"/>
  <c r="C5" i="15"/>
  <c r="D5" i="15"/>
  <c r="E5" i="15"/>
  <c r="F5" i="15"/>
  <c r="G5" i="15"/>
  <c r="H5" i="15"/>
  <c r="C6" i="15"/>
  <c r="D6" i="15"/>
  <c r="E6" i="15"/>
  <c r="F6" i="15"/>
  <c r="G6" i="15"/>
  <c r="H6" i="15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C35" i="15"/>
  <c r="D35" i="15"/>
  <c r="E35" i="15"/>
  <c r="F35" i="15"/>
  <c r="G35" i="15"/>
  <c r="H35" i="15"/>
  <c r="C36" i="15"/>
  <c r="D36" i="15"/>
  <c r="E36" i="15"/>
  <c r="F36" i="15"/>
  <c r="G36" i="15"/>
  <c r="H36" i="15"/>
  <c r="C37" i="15"/>
  <c r="D37" i="15"/>
  <c r="E37" i="15"/>
  <c r="F37" i="15"/>
  <c r="G37" i="15"/>
  <c r="H37" i="15"/>
  <c r="C38" i="15"/>
  <c r="D38" i="15"/>
  <c r="E38" i="15"/>
  <c r="F38" i="15"/>
  <c r="G38" i="15"/>
  <c r="H38" i="15"/>
  <c r="C39" i="15"/>
  <c r="D39" i="15"/>
  <c r="E39" i="15"/>
  <c r="F39" i="15"/>
  <c r="G39" i="15"/>
  <c r="H39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D76" i="15"/>
  <c r="C2" i="14"/>
  <c r="D2" i="14"/>
  <c r="E2" i="14"/>
  <c r="F2" i="14"/>
  <c r="G2" i="14"/>
  <c r="H2" i="14"/>
  <c r="C3" i="14"/>
  <c r="D3" i="14"/>
  <c r="E3" i="14"/>
  <c r="F3" i="14"/>
  <c r="G3" i="14"/>
  <c r="H3" i="14"/>
  <c r="C4" i="14"/>
  <c r="D4" i="14"/>
  <c r="E4" i="14"/>
  <c r="F4" i="14"/>
  <c r="G4" i="14"/>
  <c r="H4" i="14"/>
  <c r="C5" i="14"/>
  <c r="D5" i="14"/>
  <c r="E5" i="14"/>
  <c r="F5" i="14"/>
  <c r="G5" i="14"/>
  <c r="H5" i="14"/>
  <c r="C6" i="14"/>
  <c r="D6" i="14"/>
  <c r="E6" i="14"/>
  <c r="F6" i="14"/>
  <c r="G6" i="14"/>
  <c r="H6" i="14"/>
  <c r="C7" i="14"/>
  <c r="D7" i="14"/>
  <c r="E7" i="14"/>
  <c r="F7" i="14"/>
  <c r="G7" i="14"/>
  <c r="H7" i="14"/>
  <c r="C8" i="14"/>
  <c r="D8" i="14"/>
  <c r="E8" i="14"/>
  <c r="F8" i="14"/>
  <c r="G8" i="14"/>
  <c r="H8" i="14"/>
  <c r="C9" i="14"/>
  <c r="D9" i="14"/>
  <c r="E9" i="14"/>
  <c r="F9" i="14"/>
  <c r="G9" i="14"/>
  <c r="H9" i="14"/>
  <c r="C10" i="14"/>
  <c r="D10" i="14"/>
  <c r="E10" i="14"/>
  <c r="F10" i="14"/>
  <c r="G10" i="14"/>
  <c r="H10" i="14"/>
  <c r="C11" i="14"/>
  <c r="D11" i="14"/>
  <c r="E11" i="14"/>
  <c r="F11" i="14"/>
  <c r="G11" i="14"/>
  <c r="H11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C23" i="14"/>
  <c r="D23" i="14"/>
  <c r="E23" i="14"/>
  <c r="F23" i="14"/>
  <c r="G23" i="14"/>
  <c r="H23" i="14"/>
  <c r="C24" i="14"/>
  <c r="D24" i="14"/>
  <c r="E24" i="14"/>
  <c r="F24" i="14"/>
  <c r="G24" i="14"/>
  <c r="H24" i="14"/>
  <c r="C25" i="14"/>
  <c r="D25" i="14"/>
  <c r="E25" i="14"/>
  <c r="F25" i="14"/>
  <c r="G25" i="14"/>
  <c r="H25" i="14"/>
  <c r="C26" i="14"/>
  <c r="D26" i="14"/>
  <c r="E26" i="14"/>
  <c r="F26" i="14"/>
  <c r="G26" i="14"/>
  <c r="H26" i="14"/>
  <c r="C27" i="14"/>
  <c r="D27" i="14"/>
  <c r="E27" i="14"/>
  <c r="F27" i="14"/>
  <c r="G27" i="14"/>
  <c r="H27" i="14"/>
  <c r="C28" i="14"/>
  <c r="D28" i="14"/>
  <c r="E28" i="14"/>
  <c r="F28" i="14"/>
  <c r="G28" i="14"/>
  <c r="H28" i="14"/>
  <c r="C29" i="14"/>
  <c r="D29" i="14"/>
  <c r="E29" i="14"/>
  <c r="F29" i="14"/>
  <c r="G29" i="14"/>
  <c r="H29" i="14"/>
  <c r="C30" i="14"/>
  <c r="D30" i="14"/>
  <c r="E30" i="14"/>
  <c r="F30" i="14"/>
  <c r="G30" i="14"/>
  <c r="H30" i="14"/>
  <c r="C31" i="14"/>
  <c r="D31" i="14"/>
  <c r="E31" i="14"/>
  <c r="F31" i="14"/>
  <c r="G31" i="14"/>
  <c r="H31" i="14"/>
  <c r="C32" i="14"/>
  <c r="D32" i="14"/>
  <c r="E32" i="14"/>
  <c r="F32" i="14"/>
  <c r="G32" i="14"/>
  <c r="H32" i="14"/>
  <c r="C33" i="14"/>
  <c r="D33" i="14"/>
  <c r="E33" i="14"/>
  <c r="F33" i="14"/>
  <c r="G33" i="14"/>
  <c r="H33" i="14"/>
  <c r="C34" i="14"/>
  <c r="D34" i="14"/>
  <c r="E34" i="14"/>
  <c r="F34" i="14"/>
  <c r="G34" i="14"/>
  <c r="H34" i="14"/>
  <c r="C35" i="14"/>
  <c r="D35" i="14"/>
  <c r="E35" i="14"/>
  <c r="F35" i="14"/>
  <c r="G35" i="14"/>
  <c r="H35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C38" i="14"/>
  <c r="D38" i="14"/>
  <c r="E38" i="14"/>
  <c r="F38" i="14"/>
  <c r="G38" i="14"/>
  <c r="H38" i="14"/>
  <c r="C39" i="14"/>
  <c r="D39" i="14"/>
  <c r="E39" i="14"/>
  <c r="F39" i="14"/>
  <c r="G39" i="14"/>
  <c r="H39" i="14"/>
  <c r="C40" i="14"/>
  <c r="D40" i="14"/>
  <c r="E40" i="14"/>
  <c r="F40" i="14"/>
  <c r="G40" i="14"/>
  <c r="H40" i="14"/>
  <c r="C41" i="14"/>
  <c r="D41" i="14"/>
  <c r="E41" i="14"/>
  <c r="F41" i="14"/>
  <c r="G41" i="14"/>
  <c r="H41" i="14"/>
  <c r="C42" i="14"/>
  <c r="D42" i="14"/>
  <c r="E42" i="14"/>
  <c r="F42" i="14"/>
  <c r="G42" i="14"/>
  <c r="H42" i="14"/>
  <c r="C43" i="14"/>
  <c r="D43" i="14"/>
  <c r="E43" i="14"/>
  <c r="F43" i="14"/>
  <c r="G43" i="14"/>
  <c r="H43" i="14"/>
  <c r="C44" i="14"/>
  <c r="D44" i="14"/>
  <c r="E44" i="14"/>
  <c r="F44" i="14"/>
  <c r="G44" i="14"/>
  <c r="H44" i="14"/>
  <c r="C45" i="14"/>
  <c r="D45" i="14"/>
  <c r="E45" i="14"/>
  <c r="F45" i="14"/>
  <c r="G45" i="14"/>
  <c r="H45" i="14"/>
  <c r="C46" i="14"/>
  <c r="D46" i="14"/>
  <c r="E46" i="14"/>
  <c r="F46" i="14"/>
  <c r="G46" i="14"/>
  <c r="H46" i="14"/>
  <c r="C47" i="14"/>
  <c r="D47" i="14"/>
  <c r="E47" i="14"/>
  <c r="F47" i="14"/>
  <c r="G47" i="14"/>
  <c r="H47" i="14"/>
  <c r="C48" i="14"/>
  <c r="D48" i="14"/>
  <c r="E48" i="14"/>
  <c r="F48" i="14"/>
  <c r="G48" i="14"/>
  <c r="H48" i="14"/>
  <c r="C49" i="14"/>
  <c r="D49" i="14"/>
  <c r="D78" i="14" s="1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C52" i="14"/>
  <c r="D52" i="14"/>
  <c r="E52" i="14"/>
  <c r="F52" i="14"/>
  <c r="G52" i="14"/>
  <c r="H52" i="14"/>
  <c r="C53" i="14"/>
  <c r="D53" i="14"/>
  <c r="E53" i="14"/>
  <c r="F53" i="14"/>
  <c r="G53" i="14"/>
  <c r="H53" i="14"/>
  <c r="C54" i="14"/>
  <c r="D54" i="14"/>
  <c r="E54" i="14"/>
  <c r="F54" i="14"/>
  <c r="G54" i="14"/>
  <c r="H54" i="14"/>
  <c r="C55" i="14"/>
  <c r="D55" i="14"/>
  <c r="E55" i="14"/>
  <c r="F55" i="14"/>
  <c r="G55" i="14"/>
  <c r="H55" i="14"/>
  <c r="C56" i="14"/>
  <c r="D56" i="14"/>
  <c r="E56" i="14"/>
  <c r="F56" i="14"/>
  <c r="G56" i="14"/>
  <c r="H56" i="14"/>
  <c r="C57" i="14"/>
  <c r="D57" i="14"/>
  <c r="E57" i="14"/>
  <c r="F57" i="14"/>
  <c r="G57" i="14"/>
  <c r="H57" i="14"/>
  <c r="C58" i="14"/>
  <c r="D58" i="14"/>
  <c r="E58" i="14"/>
  <c r="F58" i="14"/>
  <c r="G58" i="14"/>
  <c r="H58" i="14"/>
  <c r="C59" i="14"/>
  <c r="D59" i="14"/>
  <c r="E59" i="14"/>
  <c r="F59" i="14"/>
  <c r="G59" i="14"/>
  <c r="H59" i="14"/>
  <c r="C60" i="14"/>
  <c r="D60" i="14"/>
  <c r="E60" i="14"/>
  <c r="F60" i="14"/>
  <c r="G60" i="14"/>
  <c r="H60" i="14"/>
  <c r="C61" i="14"/>
  <c r="D61" i="14"/>
  <c r="E61" i="14"/>
  <c r="F61" i="14"/>
  <c r="G61" i="14"/>
  <c r="H61" i="14"/>
  <c r="C62" i="14"/>
  <c r="D62" i="14"/>
  <c r="E62" i="14"/>
  <c r="F62" i="14"/>
  <c r="G62" i="14"/>
  <c r="H62" i="14"/>
  <c r="C63" i="14"/>
  <c r="D63" i="14"/>
  <c r="E63" i="14"/>
  <c r="F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F66" i="14"/>
  <c r="G66" i="14"/>
  <c r="H66" i="14"/>
  <c r="C67" i="14"/>
  <c r="D67" i="14"/>
  <c r="E67" i="14"/>
  <c r="F67" i="14"/>
  <c r="G67" i="14"/>
  <c r="H67" i="14"/>
  <c r="C68" i="14"/>
  <c r="D68" i="14"/>
  <c r="E68" i="14"/>
  <c r="F68" i="14"/>
  <c r="G68" i="14"/>
  <c r="H68" i="14"/>
  <c r="C69" i="14"/>
  <c r="D69" i="14"/>
  <c r="E69" i="14"/>
  <c r="F69" i="14"/>
  <c r="G69" i="14"/>
  <c r="H69" i="14"/>
  <c r="C70" i="14"/>
  <c r="D70" i="14"/>
  <c r="E70" i="14"/>
  <c r="F70" i="14"/>
  <c r="G70" i="14"/>
  <c r="H70" i="14"/>
  <c r="C71" i="14"/>
  <c r="D71" i="14"/>
  <c r="E71" i="14"/>
  <c r="F71" i="14"/>
  <c r="G71" i="14"/>
  <c r="H71" i="14"/>
  <c r="C72" i="14"/>
  <c r="D72" i="14"/>
  <c r="E72" i="14"/>
  <c r="F72" i="14"/>
  <c r="G72" i="14"/>
  <c r="H72" i="14"/>
  <c r="C73" i="14"/>
  <c r="D73" i="14"/>
  <c r="E73" i="14"/>
  <c r="F73" i="14"/>
  <c r="G73" i="14"/>
  <c r="H73" i="14"/>
  <c r="C2" i="13"/>
  <c r="D2" i="13"/>
  <c r="E2" i="13"/>
  <c r="F2" i="13"/>
  <c r="G2" i="13"/>
  <c r="H2" i="13"/>
  <c r="C3" i="13"/>
  <c r="D3" i="13"/>
  <c r="E3" i="13"/>
  <c r="F3" i="13"/>
  <c r="G3" i="13"/>
  <c r="H3" i="13"/>
  <c r="C4" i="13"/>
  <c r="D4" i="13"/>
  <c r="E4" i="13"/>
  <c r="F4" i="13"/>
  <c r="G4" i="13"/>
  <c r="H4" i="13"/>
  <c r="C5" i="13"/>
  <c r="D5" i="13"/>
  <c r="E5" i="13"/>
  <c r="F5" i="13"/>
  <c r="G5" i="13"/>
  <c r="H5" i="13"/>
  <c r="C6" i="13"/>
  <c r="D6" i="13"/>
  <c r="E6" i="13"/>
  <c r="F6" i="13"/>
  <c r="G6" i="13"/>
  <c r="H6" i="13"/>
  <c r="C7" i="13"/>
  <c r="D7" i="13"/>
  <c r="E7" i="13"/>
  <c r="F7" i="13"/>
  <c r="G7" i="13"/>
  <c r="H7" i="13"/>
  <c r="C8" i="13"/>
  <c r="D8" i="13"/>
  <c r="E8" i="13"/>
  <c r="F8" i="13"/>
  <c r="G8" i="13"/>
  <c r="H8" i="13"/>
  <c r="C9" i="13"/>
  <c r="D9" i="13"/>
  <c r="E9" i="13"/>
  <c r="F9" i="13"/>
  <c r="G9" i="13"/>
  <c r="H9" i="13"/>
  <c r="C10" i="13"/>
  <c r="D10" i="13"/>
  <c r="E10" i="13"/>
  <c r="F10" i="13"/>
  <c r="G10" i="13"/>
  <c r="H10" i="13"/>
  <c r="C11" i="13"/>
  <c r="D11" i="13"/>
  <c r="E11" i="13"/>
  <c r="F11" i="13"/>
  <c r="G11" i="13"/>
  <c r="H11" i="13"/>
  <c r="C12" i="13"/>
  <c r="D12" i="13"/>
  <c r="E12" i="13"/>
  <c r="F12" i="13"/>
  <c r="G12" i="13"/>
  <c r="H12" i="13"/>
  <c r="C13" i="13"/>
  <c r="D13" i="13"/>
  <c r="E13" i="13"/>
  <c r="F13" i="13"/>
  <c r="G13" i="13"/>
  <c r="H13" i="13"/>
  <c r="C14" i="13"/>
  <c r="D14" i="13"/>
  <c r="E14" i="13"/>
  <c r="F14" i="13"/>
  <c r="G14" i="13"/>
  <c r="H14" i="13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C23" i="13"/>
  <c r="D23" i="13"/>
  <c r="E23" i="13"/>
  <c r="F23" i="13"/>
  <c r="G23" i="13"/>
  <c r="H23" i="13"/>
  <c r="C24" i="13"/>
  <c r="D24" i="13"/>
  <c r="E24" i="13"/>
  <c r="F24" i="13"/>
  <c r="G24" i="13"/>
  <c r="H24" i="13"/>
  <c r="C25" i="13"/>
  <c r="D25" i="13"/>
  <c r="E25" i="13"/>
  <c r="F25" i="13"/>
  <c r="G25" i="13"/>
  <c r="H25" i="13"/>
  <c r="C26" i="13"/>
  <c r="D26" i="13"/>
  <c r="E26" i="13"/>
  <c r="F26" i="13"/>
  <c r="G26" i="13"/>
  <c r="H26" i="13"/>
  <c r="C27" i="13"/>
  <c r="D27" i="13"/>
  <c r="E27" i="13"/>
  <c r="F27" i="13"/>
  <c r="G27" i="13"/>
  <c r="H27" i="13"/>
  <c r="C28" i="13"/>
  <c r="D28" i="13"/>
  <c r="E28" i="13"/>
  <c r="F28" i="13"/>
  <c r="G28" i="13"/>
  <c r="H28" i="13"/>
  <c r="C29" i="13"/>
  <c r="D29" i="13"/>
  <c r="E29" i="13"/>
  <c r="F29" i="13"/>
  <c r="G29" i="13"/>
  <c r="H29" i="13"/>
  <c r="C30" i="13"/>
  <c r="D30" i="13"/>
  <c r="E30" i="13"/>
  <c r="F30" i="13"/>
  <c r="G30" i="13"/>
  <c r="H30" i="13"/>
  <c r="C31" i="13"/>
  <c r="D31" i="13"/>
  <c r="E31" i="13"/>
  <c r="F31" i="13"/>
  <c r="G31" i="13"/>
  <c r="H31" i="13"/>
  <c r="C32" i="13"/>
  <c r="D32" i="13"/>
  <c r="E32" i="13"/>
  <c r="F32" i="13"/>
  <c r="G32" i="13"/>
  <c r="H32" i="13"/>
  <c r="C33" i="13"/>
  <c r="D33" i="13"/>
  <c r="E33" i="13"/>
  <c r="F33" i="13"/>
  <c r="G33" i="13"/>
  <c r="H33" i="13"/>
  <c r="C34" i="13"/>
  <c r="D34" i="13"/>
  <c r="E34" i="13"/>
  <c r="F34" i="13"/>
  <c r="G34" i="13"/>
  <c r="H34" i="13"/>
  <c r="C35" i="13"/>
  <c r="D35" i="13"/>
  <c r="E35" i="13"/>
  <c r="F35" i="13"/>
  <c r="G35" i="13"/>
  <c r="H35" i="13"/>
  <c r="C36" i="13"/>
  <c r="D36" i="13"/>
  <c r="E36" i="13"/>
  <c r="F36" i="13"/>
  <c r="G36" i="13"/>
  <c r="H36" i="13"/>
  <c r="C37" i="13"/>
  <c r="D37" i="13"/>
  <c r="E37" i="13"/>
  <c r="F37" i="13"/>
  <c r="G37" i="13"/>
  <c r="H37" i="13"/>
  <c r="C38" i="13"/>
  <c r="D38" i="13"/>
  <c r="E38" i="13"/>
  <c r="F38" i="13"/>
  <c r="G38" i="13"/>
  <c r="H38" i="13"/>
  <c r="C39" i="13"/>
  <c r="D39" i="13"/>
  <c r="E39" i="13"/>
  <c r="F39" i="13"/>
  <c r="G39" i="13"/>
  <c r="H39" i="13"/>
  <c r="C40" i="13"/>
  <c r="D40" i="13"/>
  <c r="E40" i="13"/>
  <c r="F40" i="13"/>
  <c r="G40" i="13"/>
  <c r="H40" i="13"/>
  <c r="C41" i="13"/>
  <c r="D41" i="13"/>
  <c r="E41" i="13"/>
  <c r="F41" i="13"/>
  <c r="G41" i="13"/>
  <c r="H41" i="13"/>
  <c r="C42" i="13"/>
  <c r="E42" i="13" s="1"/>
  <c r="G42" i="13" s="1"/>
  <c r="D42" i="13"/>
  <c r="F42" i="13"/>
  <c r="H42" i="13"/>
  <c r="C43" i="13"/>
  <c r="D43" i="13"/>
  <c r="E43" i="13"/>
  <c r="G43" i="13" s="1"/>
  <c r="F43" i="13"/>
  <c r="H43" i="13"/>
  <c r="C44" i="13"/>
  <c r="E44" i="13" s="1"/>
  <c r="G44" i="13" s="1"/>
  <c r="D44" i="13"/>
  <c r="F44" i="13"/>
  <c r="H44" i="13"/>
  <c r="C45" i="13"/>
  <c r="E45" i="13" s="1"/>
  <c r="G45" i="13" s="1"/>
  <c r="D45" i="13"/>
  <c r="F45" i="13"/>
  <c r="H45" i="13"/>
  <c r="C46" i="13"/>
  <c r="E46" i="13" s="1"/>
  <c r="G46" i="13" s="1"/>
  <c r="D46" i="13"/>
  <c r="F46" i="13"/>
  <c r="H46" i="13"/>
  <c r="C47" i="13"/>
  <c r="E47" i="13" s="1"/>
  <c r="G47" i="13" s="1"/>
  <c r="D47" i="13"/>
  <c r="F47" i="13"/>
  <c r="H47" i="13"/>
  <c r="C48" i="13"/>
  <c r="E48" i="13" s="1"/>
  <c r="G48" i="13" s="1"/>
  <c r="D48" i="13"/>
  <c r="F48" i="13"/>
  <c r="H48" i="13"/>
  <c r="C49" i="13"/>
  <c r="E49" i="13" s="1"/>
  <c r="G49" i="13" s="1"/>
  <c r="D49" i="13"/>
  <c r="F49" i="13"/>
  <c r="H49" i="13"/>
  <c r="C50" i="13"/>
  <c r="E50" i="13" s="1"/>
  <c r="G50" i="13" s="1"/>
  <c r="D50" i="13"/>
  <c r="F50" i="13"/>
  <c r="H50" i="13"/>
  <c r="C51" i="13"/>
  <c r="E51" i="13" s="1"/>
  <c r="G51" i="13" s="1"/>
  <c r="D51" i="13"/>
  <c r="F51" i="13"/>
  <c r="H51" i="13"/>
  <c r="C52" i="13"/>
  <c r="E52" i="13" s="1"/>
  <c r="G52" i="13" s="1"/>
  <c r="D52" i="13"/>
  <c r="F52" i="13"/>
  <c r="H52" i="13"/>
  <c r="C53" i="13"/>
  <c r="E53" i="13" s="1"/>
  <c r="G53" i="13" s="1"/>
  <c r="D53" i="13"/>
  <c r="F53" i="13"/>
  <c r="H53" i="13"/>
  <c r="C54" i="13"/>
  <c r="E54" i="13" s="1"/>
  <c r="G54" i="13" s="1"/>
  <c r="D54" i="13"/>
  <c r="F54" i="13"/>
  <c r="H54" i="13"/>
  <c r="C55" i="13"/>
  <c r="E55" i="13" s="1"/>
  <c r="G55" i="13" s="1"/>
  <c r="D55" i="13"/>
  <c r="F55" i="13"/>
  <c r="H55" i="13"/>
  <c r="C56" i="13"/>
  <c r="E56" i="13" s="1"/>
  <c r="G56" i="13" s="1"/>
  <c r="D56" i="13"/>
  <c r="F56" i="13"/>
  <c r="H56" i="13"/>
  <c r="C57" i="13"/>
  <c r="E57" i="13" s="1"/>
  <c r="G57" i="13" s="1"/>
  <c r="D57" i="13"/>
  <c r="F57" i="13"/>
  <c r="H57" i="13"/>
  <c r="C58" i="13"/>
  <c r="E58" i="13" s="1"/>
  <c r="G58" i="13" s="1"/>
  <c r="D58" i="13"/>
  <c r="F58" i="13"/>
  <c r="H58" i="13"/>
  <c r="C59" i="13"/>
  <c r="E59" i="13" s="1"/>
  <c r="G59" i="13" s="1"/>
  <c r="D59" i="13"/>
  <c r="F59" i="13"/>
  <c r="H59" i="13"/>
  <c r="C60" i="13"/>
  <c r="E60" i="13" s="1"/>
  <c r="G60" i="13" s="1"/>
  <c r="D60" i="13"/>
  <c r="F60" i="13"/>
  <c r="H60" i="13"/>
  <c r="C61" i="13"/>
  <c r="E61" i="13" s="1"/>
  <c r="G61" i="13" s="1"/>
  <c r="D61" i="13"/>
  <c r="F61" i="13"/>
  <c r="H61" i="13"/>
  <c r="C62" i="13"/>
  <c r="E62" i="13" s="1"/>
  <c r="G62" i="13" s="1"/>
  <c r="D62" i="13"/>
  <c r="F62" i="13"/>
  <c r="H62" i="13"/>
  <c r="C63" i="13"/>
  <c r="E63" i="13" s="1"/>
  <c r="G63" i="13" s="1"/>
  <c r="D63" i="13"/>
  <c r="F63" i="13"/>
  <c r="H63" i="13"/>
  <c r="C64" i="13"/>
  <c r="E64" i="13" s="1"/>
  <c r="G64" i="13" s="1"/>
  <c r="D64" i="13"/>
  <c r="F64" i="13"/>
  <c r="H64" i="13"/>
  <c r="C65" i="13"/>
  <c r="E65" i="13" s="1"/>
  <c r="G65" i="13" s="1"/>
  <c r="D65" i="13"/>
  <c r="F65" i="13"/>
  <c r="H65" i="13"/>
  <c r="C66" i="13"/>
  <c r="E66" i="13" s="1"/>
  <c r="G66" i="13" s="1"/>
  <c r="D66" i="13"/>
  <c r="F66" i="13"/>
  <c r="H66" i="13"/>
  <c r="C67" i="13"/>
  <c r="E67" i="13" s="1"/>
  <c r="G67" i="13" s="1"/>
  <c r="D67" i="13"/>
  <c r="F67" i="13"/>
  <c r="H67" i="13"/>
  <c r="C68" i="13"/>
  <c r="E68" i="13" s="1"/>
  <c r="G68" i="13" s="1"/>
  <c r="D68" i="13"/>
  <c r="F68" i="13"/>
  <c r="H68" i="13"/>
  <c r="C69" i="13"/>
  <c r="E69" i="13" s="1"/>
  <c r="G69" i="13" s="1"/>
  <c r="D69" i="13"/>
  <c r="F69" i="13"/>
  <c r="H69" i="13"/>
  <c r="C70" i="13"/>
  <c r="E70" i="13" s="1"/>
  <c r="G70" i="13" s="1"/>
  <c r="D70" i="13"/>
  <c r="F70" i="13"/>
  <c r="H70" i="13"/>
  <c r="C71" i="13"/>
  <c r="E71" i="13" s="1"/>
  <c r="G71" i="13" s="1"/>
  <c r="D71" i="13"/>
  <c r="F71" i="13"/>
  <c r="H71" i="13"/>
  <c r="C72" i="13"/>
  <c r="E72" i="13" s="1"/>
  <c r="G72" i="13" s="1"/>
  <c r="D72" i="13"/>
  <c r="F72" i="13"/>
  <c r="H72" i="13"/>
  <c r="C73" i="13"/>
  <c r="E73" i="13" s="1"/>
  <c r="G73" i="13" s="1"/>
  <c r="D73" i="13"/>
  <c r="F73" i="13"/>
  <c r="H73" i="13"/>
  <c r="D77" i="13"/>
</calcChain>
</file>

<file path=xl/sharedStrings.xml><?xml version="1.0" encoding="utf-8"?>
<sst xmlns="http://schemas.openxmlformats.org/spreadsheetml/2006/main" count="162" uniqueCount="43">
  <si>
    <t>Astragalus L</t>
  </si>
  <si>
    <t>Patella L</t>
  </si>
  <si>
    <t>Astragalus W</t>
  </si>
  <si>
    <t>Patella W</t>
  </si>
  <si>
    <t>Patella D</t>
  </si>
  <si>
    <t>Astragalus D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</si>
  <si>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</si>
  <si>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</si>
  <si>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</si>
  <si>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</si>
  <si>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</si>
  <si>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</si>
  <si>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</si>
  <si>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</si>
  <si>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</si>
  <si>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</si>
  <si>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</si>
  <si>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</si>
  <si>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</si>
  <si>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</si>
  <si>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</si>
  <si>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</si>
  <si>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</si>
  <si>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</si>
  <si>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</si>
  <si>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</si>
  <si>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</si>
  <si>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</si>
  <si>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</si>
  <si>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</si>
  <si>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</si>
  <si>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</si>
  <si>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</si>
  <si>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</si>
  <si>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</si>
  <si>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</si>
  <si>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</si>
  <si>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LN Pat</t>
  </si>
  <si>
    <t>LN Ast</t>
  </si>
  <si>
    <t>Diff Pat</t>
  </si>
  <si>
    <t>Diff Ast</t>
  </si>
  <si>
    <t>Abs Pat</t>
  </si>
  <si>
    <t>Abs 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</si>
</sst>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H3" sqref="H3"/>
    </sheetView>
  </sheetViews>
  <sheetFormatPr defaultRowHeight="12.75" x14ac:dyDescent="0.2"/>
  <cols>
    <col min="1" max="256" width="11" customWidth="1"/>
  </cols>
  <sheetData>
    <row r="1" spans="1:8" x14ac:dyDescent="0.2">
      <c r="A1" t="s">
        <v>1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2">
      <c r="A2">
        <v>97.1</v>
      </c>
      <c r="B2">
        <v>78.180000000000007</v>
      </c>
      <c r="C2" s="4">
        <f t="shared" ref="C2:C39" si="0">LN(A2)</f>
        <v>4.5757413752972793</v>
      </c>
      <c r="D2" s="4">
        <f t="shared" ref="D2:D39" si="1">LN(B2)</f>
        <v>4.3590138603648088</v>
      </c>
      <c r="E2" s="4">
        <f t="shared" ref="E2:E33" si="2">C2-4.62888671</f>
        <v>-5.3145334702720426E-2</v>
      </c>
      <c r="F2" s="4">
        <f t="shared" ref="F2:F33" si="3">D2-4.38576885</f>
        <v>-2.6754989635191073E-2</v>
      </c>
      <c r="G2" s="4">
        <f t="shared" ref="G2:G33" si="4">ABS(E2)</f>
        <v>5.3145334702720426E-2</v>
      </c>
      <c r="H2" s="4">
        <f t="shared" ref="H2:H33" si="5">ABS(F2)</f>
        <v>2.6754989635191073E-2</v>
      </c>
    </row>
    <row r="3" spans="1:8" x14ac:dyDescent="0.2">
      <c r="A3">
        <v>92.8</v>
      </c>
      <c r="B3">
        <v>76.8</v>
      </c>
      <c r="C3" s="4">
        <f t="shared" si="0"/>
        <v>4.5304466397921548</v>
      </c>
      <c r="D3" s="4">
        <f t="shared" si="1"/>
        <v>4.3412046401536264</v>
      </c>
      <c r="E3" s="4">
        <f t="shared" si="2"/>
        <v>-9.8440070207844954E-2</v>
      </c>
      <c r="F3" s="4">
        <f t="shared" si="3"/>
        <v>-4.4564209846373437E-2</v>
      </c>
      <c r="G3" s="4">
        <f t="shared" si="4"/>
        <v>9.8440070207844954E-2</v>
      </c>
      <c r="H3" s="4">
        <f t="shared" si="5"/>
        <v>4.4564209846373437E-2</v>
      </c>
    </row>
    <row r="4" spans="1:8" x14ac:dyDescent="0.2">
      <c r="A4">
        <v>95.1</v>
      </c>
      <c r="B4">
        <v>79.2</v>
      </c>
      <c r="C4" s="4">
        <f t="shared" si="0"/>
        <v>4.5549289695513444</v>
      </c>
      <c r="D4" s="4">
        <f t="shared" si="1"/>
        <v>4.3719762988203801</v>
      </c>
      <c r="E4" s="4">
        <f t="shared" si="2"/>
        <v>-7.3957740448655329E-2</v>
      </c>
      <c r="F4" s="4">
        <f t="shared" si="3"/>
        <v>-1.379255117961975E-2</v>
      </c>
      <c r="G4" s="4">
        <f t="shared" si="4"/>
        <v>7.3957740448655329E-2</v>
      </c>
      <c r="H4" s="4">
        <f t="shared" si="5"/>
        <v>1.379255117961975E-2</v>
      </c>
    </row>
    <row r="5" spans="1:8" x14ac:dyDescent="0.2">
      <c r="A5">
        <v>88.5</v>
      </c>
      <c r="B5">
        <v>82.1</v>
      </c>
      <c r="C5" s="4">
        <f t="shared" si="0"/>
        <v>4.4830025520138834</v>
      </c>
      <c r="D5" s="4">
        <f t="shared" si="1"/>
        <v>4.4079380164583828</v>
      </c>
      <c r="E5" s="4">
        <f t="shared" si="2"/>
        <v>-0.14588415798611631</v>
      </c>
      <c r="F5" s="4">
        <f t="shared" si="3"/>
        <v>2.2169166458382961E-2</v>
      </c>
      <c r="G5" s="4">
        <f t="shared" si="4"/>
        <v>0.14588415798611631</v>
      </c>
      <c r="H5" s="4">
        <f t="shared" si="5"/>
        <v>2.2169166458382961E-2</v>
      </c>
    </row>
    <row r="6" spans="1:8" x14ac:dyDescent="0.2">
      <c r="A6">
        <v>94.8</v>
      </c>
      <c r="B6">
        <v>85.2</v>
      </c>
      <c r="C6" s="4">
        <f t="shared" si="0"/>
        <v>4.5517694092609764</v>
      </c>
      <c r="D6" s="4">
        <f t="shared" si="1"/>
        <v>4.4450014338352704</v>
      </c>
      <c r="E6" s="4">
        <f t="shared" si="2"/>
        <v>-7.7117300739023342E-2</v>
      </c>
      <c r="F6" s="4">
        <f t="shared" si="3"/>
        <v>5.9232583835270525E-2</v>
      </c>
      <c r="G6" s="4">
        <f t="shared" si="4"/>
        <v>7.7117300739023342E-2</v>
      </c>
      <c r="H6" s="4">
        <f t="shared" si="5"/>
        <v>5.9232583835270525E-2</v>
      </c>
    </row>
    <row r="7" spans="1:8" x14ac:dyDescent="0.2">
      <c r="A7">
        <v>111.26</v>
      </c>
      <c r="B7">
        <v>69.900000000000006</v>
      </c>
      <c r="C7" s="4">
        <f t="shared" si="0"/>
        <v>4.7118698046471472</v>
      </c>
      <c r="D7" s="4">
        <f t="shared" si="1"/>
        <v>4.2470656492397643</v>
      </c>
      <c r="E7" s="4">
        <f t="shared" si="2"/>
        <v>8.2983094647147482E-2</v>
      </c>
      <c r="F7" s="4">
        <f t="shared" si="3"/>
        <v>-0.13870320076023557</v>
      </c>
      <c r="G7" s="4">
        <f t="shared" si="4"/>
        <v>8.2983094647147482E-2</v>
      </c>
      <c r="H7" s="4">
        <f t="shared" si="5"/>
        <v>0.13870320076023557</v>
      </c>
    </row>
    <row r="8" spans="1:8" x14ac:dyDescent="0.2">
      <c r="A8">
        <v>108.5</v>
      </c>
      <c r="B8">
        <v>78.7</v>
      </c>
      <c r="C8" s="4">
        <f t="shared" si="0"/>
        <v>4.6867501729805143</v>
      </c>
      <c r="D8" s="4">
        <f t="shared" si="1"/>
        <v>4.3656431554233572</v>
      </c>
      <c r="E8" s="4">
        <f t="shared" si="2"/>
        <v>5.7863462980514591E-2</v>
      </c>
      <c r="F8" s="4">
        <f t="shared" si="3"/>
        <v>-2.0125694576642594E-2</v>
      </c>
      <c r="G8" s="4">
        <f t="shared" si="4"/>
        <v>5.7863462980514591E-2</v>
      </c>
      <c r="H8" s="4">
        <f t="shared" si="5"/>
        <v>2.0125694576642594E-2</v>
      </c>
    </row>
    <row r="9" spans="1:8" x14ac:dyDescent="0.2">
      <c r="A9">
        <v>101.7</v>
      </c>
      <c r="B9">
        <v>84.5</v>
      </c>
      <c r="C9" s="4">
        <f t="shared" si="0"/>
        <v>4.622027303054514</v>
      </c>
      <c r="D9" s="4">
        <f t="shared" si="1"/>
        <v>4.4367515343631281</v>
      </c>
      <c r="E9" s="4">
        <f t="shared" si="2"/>
        <v>-6.8594069454857021E-3</v>
      </c>
      <c r="F9" s="4">
        <f t="shared" si="3"/>
        <v>5.098268436312825E-2</v>
      </c>
      <c r="G9" s="4">
        <f t="shared" si="4"/>
        <v>6.8594069454857021E-3</v>
      </c>
      <c r="H9" s="4">
        <f t="shared" si="5"/>
        <v>5.098268436312825E-2</v>
      </c>
    </row>
    <row r="10" spans="1:8" x14ac:dyDescent="0.2">
      <c r="A10">
        <v>102.6</v>
      </c>
      <c r="B10">
        <v>80</v>
      </c>
      <c r="C10" s="4">
        <f t="shared" si="0"/>
        <v>4.6308379327366689</v>
      </c>
      <c r="D10" s="4">
        <f t="shared" si="1"/>
        <v>4.3820266346738812</v>
      </c>
      <c r="E10" s="4">
        <f t="shared" si="2"/>
        <v>1.9512227366691448E-3</v>
      </c>
      <c r="F10" s="4">
        <f t="shared" si="3"/>
        <v>-3.7422153261186253E-3</v>
      </c>
      <c r="G10" s="4">
        <f t="shared" si="4"/>
        <v>1.9512227366691448E-3</v>
      </c>
      <c r="H10" s="4">
        <f t="shared" si="5"/>
        <v>3.7422153261186253E-3</v>
      </c>
    </row>
    <row r="11" spans="1:8" x14ac:dyDescent="0.2">
      <c r="A11">
        <v>106.1</v>
      </c>
      <c r="B11">
        <v>77.8</v>
      </c>
      <c r="C11" s="4">
        <f t="shared" si="0"/>
        <v>4.664382045619937</v>
      </c>
      <c r="D11" s="4">
        <f t="shared" si="1"/>
        <v>4.3541414311843463</v>
      </c>
      <c r="E11" s="4">
        <f t="shared" si="2"/>
        <v>3.5495335619937229E-2</v>
      </c>
      <c r="F11" s="4">
        <f t="shared" si="3"/>
        <v>-3.1627418815653563E-2</v>
      </c>
      <c r="G11" s="4">
        <f t="shared" si="4"/>
        <v>3.5495335619937229E-2</v>
      </c>
      <c r="H11" s="4">
        <f t="shared" si="5"/>
        <v>3.1627418815653563E-2</v>
      </c>
    </row>
    <row r="12" spans="1:8" x14ac:dyDescent="0.2">
      <c r="A12">
        <v>102.4</v>
      </c>
      <c r="B12">
        <v>79.900000000000006</v>
      </c>
      <c r="C12" s="4">
        <f t="shared" si="0"/>
        <v>4.6288867126054072</v>
      </c>
      <c r="D12" s="4">
        <f t="shared" si="1"/>
        <v>4.3807758527722287</v>
      </c>
      <c r="E12" s="4">
        <f t="shared" si="2"/>
        <v>2.605407445344099E-9</v>
      </c>
      <c r="F12" s="4">
        <f t="shared" si="3"/>
        <v>-4.9929972277711343E-3</v>
      </c>
      <c r="G12" s="4">
        <f t="shared" si="4"/>
        <v>2.605407445344099E-9</v>
      </c>
      <c r="H12" s="4">
        <f t="shared" si="5"/>
        <v>4.9929972277711343E-3</v>
      </c>
    </row>
    <row r="13" spans="1:8" x14ac:dyDescent="0.2">
      <c r="A13">
        <v>88.3</v>
      </c>
      <c r="B13">
        <v>74.3</v>
      </c>
      <c r="C13" s="4">
        <f t="shared" si="0"/>
        <v>4.4807401076099147</v>
      </c>
      <c r="D13" s="4">
        <f t="shared" si="1"/>
        <v>4.3081109517237133</v>
      </c>
      <c r="E13" s="4">
        <f t="shared" si="2"/>
        <v>-0.14814660239008504</v>
      </c>
      <c r="F13" s="4">
        <f t="shared" si="3"/>
        <v>-7.7657898276286552E-2</v>
      </c>
      <c r="G13" s="4">
        <f t="shared" si="4"/>
        <v>0.14814660239008504</v>
      </c>
      <c r="H13" s="4">
        <f t="shared" si="5"/>
        <v>7.7657898276286552E-2</v>
      </c>
    </row>
    <row r="14" spans="1:8" x14ac:dyDescent="0.2">
      <c r="A14">
        <v>105.6</v>
      </c>
      <c r="B14">
        <v>68.2</v>
      </c>
      <c r="C14" s="4">
        <f t="shared" si="0"/>
        <v>4.6596583712721609</v>
      </c>
      <c r="D14" s="4">
        <f t="shared" si="1"/>
        <v>4.2224445648494164</v>
      </c>
      <c r="E14" s="4">
        <f t="shared" si="2"/>
        <v>3.0771661272161133E-2</v>
      </c>
      <c r="F14" s="4">
        <f t="shared" si="3"/>
        <v>-0.16332428515058339</v>
      </c>
      <c r="G14" s="4">
        <f t="shared" si="4"/>
        <v>3.0771661272161133E-2</v>
      </c>
      <c r="H14" s="4">
        <f t="shared" si="5"/>
        <v>0.16332428515058339</v>
      </c>
    </row>
    <row r="15" spans="1:8" x14ac:dyDescent="0.2">
      <c r="A15">
        <v>110.8</v>
      </c>
      <c r="B15">
        <v>75</v>
      </c>
      <c r="C15" s="4">
        <f t="shared" si="0"/>
        <v>4.7077267743131834</v>
      </c>
      <c r="D15" s="4">
        <f t="shared" si="1"/>
        <v>4.3174881135363101</v>
      </c>
      <c r="E15" s="4">
        <f t="shared" si="2"/>
        <v>7.8840064313183689E-2</v>
      </c>
      <c r="F15" s="4">
        <f t="shared" si="3"/>
        <v>-6.8280736463689706E-2</v>
      </c>
      <c r="G15" s="4">
        <f t="shared" si="4"/>
        <v>7.8840064313183689E-2</v>
      </c>
      <c r="H15" s="4">
        <f t="shared" si="5"/>
        <v>6.8280736463689706E-2</v>
      </c>
    </row>
    <row r="16" spans="1:8" x14ac:dyDescent="0.2">
      <c r="A16">
        <v>104.2</v>
      </c>
      <c r="B16">
        <v>74.2</v>
      </c>
      <c r="C16" s="4">
        <f t="shared" si="0"/>
        <v>4.6463121293192664</v>
      </c>
      <c r="D16" s="4">
        <f t="shared" si="1"/>
        <v>4.3067641501733345</v>
      </c>
      <c r="E16" s="4">
        <f t="shared" si="2"/>
        <v>1.7425419319266666E-2</v>
      </c>
      <c r="F16" s="4">
        <f t="shared" si="3"/>
        <v>-7.9004699826665359E-2</v>
      </c>
      <c r="G16" s="4">
        <f t="shared" si="4"/>
        <v>1.7425419319266666E-2</v>
      </c>
      <c r="H16" s="4">
        <f t="shared" si="5"/>
        <v>7.9004699826665359E-2</v>
      </c>
    </row>
    <row r="17" spans="1:8" x14ac:dyDescent="0.2">
      <c r="A17">
        <v>115.8</v>
      </c>
      <c r="B17">
        <v>92.9</v>
      </c>
      <c r="C17" s="4">
        <f t="shared" si="0"/>
        <v>4.7518645651388951</v>
      </c>
      <c r="D17" s="4">
        <f t="shared" si="1"/>
        <v>4.5315236458197932</v>
      </c>
      <c r="E17" s="4">
        <f t="shared" si="2"/>
        <v>0.12297785513889536</v>
      </c>
      <c r="F17" s="4">
        <f t="shared" si="3"/>
        <v>0.14575479581979334</v>
      </c>
      <c r="G17" s="4">
        <f t="shared" si="4"/>
        <v>0.12297785513889536</v>
      </c>
      <c r="H17" s="4">
        <f t="shared" si="5"/>
        <v>0.14575479581979334</v>
      </c>
    </row>
    <row r="18" spans="1:8" x14ac:dyDescent="0.2">
      <c r="A18">
        <v>106.1</v>
      </c>
      <c r="B18">
        <v>87</v>
      </c>
      <c r="C18" s="4">
        <f t="shared" si="0"/>
        <v>4.664382045619937</v>
      </c>
      <c r="D18" s="4">
        <f t="shared" si="1"/>
        <v>4.4659081186545837</v>
      </c>
      <c r="E18" s="4">
        <f t="shared" si="2"/>
        <v>3.5495335619937229E-2</v>
      </c>
      <c r="F18" s="4">
        <f t="shared" si="3"/>
        <v>8.0139268654583873E-2</v>
      </c>
      <c r="G18" s="4">
        <f t="shared" si="4"/>
        <v>3.5495335619937229E-2</v>
      </c>
      <c r="H18" s="4">
        <f t="shared" si="5"/>
        <v>8.0139268654583873E-2</v>
      </c>
    </row>
    <row r="19" spans="1:8" x14ac:dyDescent="0.2">
      <c r="A19">
        <v>89.9</v>
      </c>
      <c r="B19">
        <v>81.3</v>
      </c>
      <c r="C19" s="4">
        <f t="shared" si="0"/>
        <v>4.498697941477575</v>
      </c>
      <c r="D19" s="4">
        <f t="shared" si="1"/>
        <v>4.3981460165537651</v>
      </c>
      <c r="E19" s="4">
        <f t="shared" si="2"/>
        <v>-0.13018876852242478</v>
      </c>
      <c r="F19" s="4">
        <f t="shared" si="3"/>
        <v>1.2377166553765306E-2</v>
      </c>
      <c r="G19" s="4">
        <f t="shared" si="4"/>
        <v>0.13018876852242478</v>
      </c>
      <c r="H19" s="4">
        <f t="shared" si="5"/>
        <v>1.2377166553765306E-2</v>
      </c>
    </row>
    <row r="20" spans="1:8" x14ac:dyDescent="0.2">
      <c r="A20">
        <v>91.2</v>
      </c>
      <c r="B20">
        <v>74.2</v>
      </c>
      <c r="C20" s="4">
        <f t="shared" si="0"/>
        <v>4.513054897080286</v>
      </c>
      <c r="D20" s="4">
        <f t="shared" si="1"/>
        <v>4.3067641501733345</v>
      </c>
      <c r="E20" s="4">
        <f t="shared" si="2"/>
        <v>-0.11583181291971378</v>
      </c>
      <c r="F20" s="4">
        <f t="shared" si="3"/>
        <v>-7.9004699826665359E-2</v>
      </c>
      <c r="G20" s="4">
        <f t="shared" si="4"/>
        <v>0.11583181291971378</v>
      </c>
      <c r="H20" s="4">
        <f t="shared" si="5"/>
        <v>7.9004699826665359E-2</v>
      </c>
    </row>
    <row r="21" spans="1:8" x14ac:dyDescent="0.2">
      <c r="A21">
        <v>91.9</v>
      </c>
      <c r="B21">
        <v>77.099999999999994</v>
      </c>
      <c r="C21" s="4">
        <f t="shared" si="0"/>
        <v>4.5207010293616419</v>
      </c>
      <c r="D21" s="4">
        <f t="shared" si="1"/>
        <v>4.3451032805692833</v>
      </c>
      <c r="E21" s="4">
        <f t="shared" si="2"/>
        <v>-0.10818568063835787</v>
      </c>
      <c r="F21" s="4">
        <f t="shared" si="3"/>
        <v>-4.0665569430716531E-2</v>
      </c>
      <c r="G21" s="4">
        <f t="shared" si="4"/>
        <v>0.10818568063835787</v>
      </c>
      <c r="H21" s="4">
        <f t="shared" si="5"/>
        <v>4.0665569430716531E-2</v>
      </c>
    </row>
    <row r="22" spans="1:8" x14ac:dyDescent="0.2">
      <c r="A22">
        <v>89.6</v>
      </c>
      <c r="B22">
        <v>69.900000000000006</v>
      </c>
      <c r="C22" s="4">
        <f t="shared" si="0"/>
        <v>4.4953553199808844</v>
      </c>
      <c r="D22" s="4">
        <f t="shared" si="1"/>
        <v>4.2470656492397643</v>
      </c>
      <c r="E22" s="4">
        <f t="shared" si="2"/>
        <v>-0.13353139001911529</v>
      </c>
      <c r="F22" s="4">
        <f t="shared" si="3"/>
        <v>-0.13870320076023557</v>
      </c>
      <c r="G22" s="4">
        <f t="shared" si="4"/>
        <v>0.13353139001911529</v>
      </c>
      <c r="H22" s="4">
        <f t="shared" si="5"/>
        <v>0.13870320076023557</v>
      </c>
    </row>
    <row r="23" spans="1:8" x14ac:dyDescent="0.2">
      <c r="A23">
        <v>97.6</v>
      </c>
      <c r="B23">
        <v>80.5</v>
      </c>
      <c r="C23" s="4">
        <f t="shared" si="0"/>
        <v>4.580877493419047</v>
      </c>
      <c r="D23" s="4">
        <f t="shared" si="1"/>
        <v>4.3882571844245177</v>
      </c>
      <c r="E23" s="4">
        <f t="shared" si="2"/>
        <v>-4.8009216580952696E-2</v>
      </c>
      <c r="F23" s="4">
        <f t="shared" si="3"/>
        <v>2.4883344245179018E-3</v>
      </c>
      <c r="G23" s="4">
        <f t="shared" si="4"/>
        <v>4.8009216580952696E-2</v>
      </c>
      <c r="H23" s="4">
        <f t="shared" si="5"/>
        <v>2.4883344245179018E-3</v>
      </c>
    </row>
    <row r="24" spans="1:8" x14ac:dyDescent="0.2">
      <c r="A24">
        <v>106.3</v>
      </c>
      <c r="B24">
        <v>79.5</v>
      </c>
      <c r="C24" s="4">
        <f t="shared" si="0"/>
        <v>4.6662652853479019</v>
      </c>
      <c r="D24" s="4">
        <f t="shared" si="1"/>
        <v>4.3757570216602861</v>
      </c>
      <c r="E24" s="4">
        <f t="shared" si="2"/>
        <v>3.7378575347902121E-2</v>
      </c>
      <c r="F24" s="4">
        <f t="shared" si="3"/>
        <v>-1.0011828339713702E-2</v>
      </c>
      <c r="G24" s="4">
        <f t="shared" si="4"/>
        <v>3.7378575347902121E-2</v>
      </c>
      <c r="H24" s="4">
        <f t="shared" si="5"/>
        <v>1.0011828339713702E-2</v>
      </c>
    </row>
    <row r="25" spans="1:8" x14ac:dyDescent="0.2">
      <c r="A25">
        <v>94.4</v>
      </c>
      <c r="B25">
        <v>74.5</v>
      </c>
      <c r="C25" s="4">
        <f t="shared" si="0"/>
        <v>4.5475410731514554</v>
      </c>
      <c r="D25" s="4">
        <f t="shared" si="1"/>
        <v>4.3107991253855138</v>
      </c>
      <c r="E25" s="4">
        <f t="shared" si="2"/>
        <v>-8.1345636848544345E-2</v>
      </c>
      <c r="F25" s="4">
        <f t="shared" si="3"/>
        <v>-7.4969724614486033E-2</v>
      </c>
      <c r="G25" s="4">
        <f t="shared" si="4"/>
        <v>8.1345636848544345E-2</v>
      </c>
      <c r="H25" s="4">
        <f t="shared" si="5"/>
        <v>7.4969724614486033E-2</v>
      </c>
    </row>
    <row r="26" spans="1:8" x14ac:dyDescent="0.2">
      <c r="A26">
        <v>91.8</v>
      </c>
      <c r="B26">
        <v>79.5</v>
      </c>
      <c r="C26" s="4">
        <f t="shared" si="0"/>
        <v>4.5196122976264448</v>
      </c>
      <c r="D26" s="4">
        <f t="shared" si="1"/>
        <v>4.3757570216602861</v>
      </c>
      <c r="E26" s="4">
        <f t="shared" si="2"/>
        <v>-0.10927441237355495</v>
      </c>
      <c r="F26" s="4">
        <f t="shared" si="3"/>
        <v>-1.0011828339713702E-2</v>
      </c>
      <c r="G26" s="4">
        <f t="shared" si="4"/>
        <v>0.10927441237355495</v>
      </c>
      <c r="H26" s="4">
        <f t="shared" si="5"/>
        <v>1.0011828339713702E-2</v>
      </c>
    </row>
    <row r="27" spans="1:8" x14ac:dyDescent="0.2">
      <c r="A27">
        <v>104.1</v>
      </c>
      <c r="B27">
        <v>89</v>
      </c>
      <c r="C27" s="4">
        <f t="shared" si="0"/>
        <v>4.6453519756209234</v>
      </c>
      <c r="D27" s="4">
        <f t="shared" si="1"/>
        <v>4.4886363697321396</v>
      </c>
      <c r="E27" s="4">
        <f t="shared" si="2"/>
        <v>1.6465265620923653E-2</v>
      </c>
      <c r="F27" s="4">
        <f t="shared" si="3"/>
        <v>0.10286751973213981</v>
      </c>
      <c r="G27" s="4">
        <f t="shared" si="4"/>
        <v>1.6465265620923653E-2</v>
      </c>
      <c r="H27" s="4">
        <f t="shared" si="5"/>
        <v>0.10286751973213981</v>
      </c>
    </row>
    <row r="28" spans="1:8" x14ac:dyDescent="0.2">
      <c r="A28">
        <v>91.3</v>
      </c>
      <c r="B28">
        <v>88.1</v>
      </c>
      <c r="C28" s="4">
        <f t="shared" si="0"/>
        <v>4.514150787600923</v>
      </c>
      <c r="D28" s="4">
        <f t="shared" si="1"/>
        <v>4.478472532942134</v>
      </c>
      <c r="E28" s="4">
        <f t="shared" si="2"/>
        <v>-0.11473592239907671</v>
      </c>
      <c r="F28" s="4">
        <f t="shared" si="3"/>
        <v>9.2703682942134158E-2</v>
      </c>
      <c r="G28" s="4">
        <f t="shared" si="4"/>
        <v>0.11473592239907671</v>
      </c>
      <c r="H28" s="4">
        <f t="shared" si="5"/>
        <v>9.2703682942134158E-2</v>
      </c>
    </row>
    <row r="29" spans="1:8" x14ac:dyDescent="0.2">
      <c r="A29">
        <v>82.8</v>
      </c>
      <c r="B29">
        <v>76</v>
      </c>
      <c r="C29" s="4">
        <f t="shared" si="0"/>
        <v>4.4164280613912137</v>
      </c>
      <c r="D29" s="4">
        <f t="shared" si="1"/>
        <v>4.3307333402863311</v>
      </c>
      <c r="E29" s="4">
        <f t="shared" si="2"/>
        <v>-0.21245864860878605</v>
      </c>
      <c r="F29" s="4">
        <f t="shared" si="3"/>
        <v>-5.5035509713668773E-2</v>
      </c>
      <c r="G29" s="4">
        <f t="shared" si="4"/>
        <v>0.21245864860878605</v>
      </c>
      <c r="H29" s="4">
        <f t="shared" si="5"/>
        <v>5.5035509713668773E-2</v>
      </c>
    </row>
    <row r="30" spans="1:8" x14ac:dyDescent="0.2">
      <c r="A30">
        <v>88.7</v>
      </c>
      <c r="B30">
        <v>70.400000000000006</v>
      </c>
      <c r="C30" s="4">
        <f t="shared" si="0"/>
        <v>4.4852598893155342</v>
      </c>
      <c r="D30" s="4">
        <f t="shared" si="1"/>
        <v>4.2541932631639972</v>
      </c>
      <c r="E30" s="4">
        <f t="shared" si="2"/>
        <v>-0.14362682068446553</v>
      </c>
      <c r="F30" s="4">
        <f t="shared" si="3"/>
        <v>-0.13157558683600268</v>
      </c>
      <c r="G30" s="4">
        <f t="shared" si="4"/>
        <v>0.14362682068446553</v>
      </c>
      <c r="H30" s="4">
        <f t="shared" si="5"/>
        <v>0.13157558683600268</v>
      </c>
    </row>
    <row r="31" spans="1:8" x14ac:dyDescent="0.2">
      <c r="A31">
        <v>102.6</v>
      </c>
      <c r="B31">
        <v>64.400000000000006</v>
      </c>
      <c r="C31" s="4">
        <f t="shared" si="0"/>
        <v>4.6308379327366689</v>
      </c>
      <c r="D31" s="4">
        <f t="shared" si="1"/>
        <v>4.165113633110308</v>
      </c>
      <c r="E31" s="4">
        <f t="shared" si="2"/>
        <v>1.9512227366691448E-3</v>
      </c>
      <c r="F31" s="4">
        <f t="shared" si="3"/>
        <v>-0.22065521688969181</v>
      </c>
      <c r="G31" s="4">
        <f t="shared" si="4"/>
        <v>1.9512227366691448E-3</v>
      </c>
      <c r="H31" s="4">
        <f t="shared" si="5"/>
        <v>0.22065521688969181</v>
      </c>
    </row>
    <row r="32" spans="1:8" x14ac:dyDescent="0.2">
      <c r="A32">
        <v>103.4</v>
      </c>
      <c r="B32">
        <v>90</v>
      </c>
      <c r="C32" s="4">
        <f t="shared" si="0"/>
        <v>4.6386049620743286</v>
      </c>
      <c r="D32" s="4">
        <f t="shared" si="1"/>
        <v>4.499809670330265</v>
      </c>
      <c r="E32" s="4">
        <f t="shared" si="2"/>
        <v>9.7182520743288592E-3</v>
      </c>
      <c r="F32" s="4">
        <f t="shared" si="3"/>
        <v>0.11404082033026519</v>
      </c>
      <c r="G32" s="4">
        <f t="shared" si="4"/>
        <v>9.7182520743288592E-3</v>
      </c>
      <c r="H32" s="4">
        <f t="shared" si="5"/>
        <v>0.11404082033026519</v>
      </c>
    </row>
    <row r="33" spans="1:8" x14ac:dyDescent="0.2">
      <c r="A33">
        <v>102.4</v>
      </c>
      <c r="B33">
        <v>81.400000000000006</v>
      </c>
      <c r="C33" s="4">
        <f t="shared" si="0"/>
        <v>4.6288867126054072</v>
      </c>
      <c r="D33" s="4">
        <f t="shared" si="1"/>
        <v>4.399375273008495</v>
      </c>
      <c r="E33" s="4">
        <f t="shared" si="2"/>
        <v>2.605407445344099E-9</v>
      </c>
      <c r="F33" s="4">
        <f t="shared" si="3"/>
        <v>1.3606423008495128E-2</v>
      </c>
      <c r="G33" s="4">
        <f t="shared" si="4"/>
        <v>2.605407445344099E-9</v>
      </c>
      <c r="H33" s="4">
        <f t="shared" si="5"/>
        <v>1.3606423008495128E-2</v>
      </c>
    </row>
    <row r="34" spans="1:8" x14ac:dyDescent="0.2">
      <c r="A34">
        <v>108.2</v>
      </c>
      <c r="B34">
        <v>83.5</v>
      </c>
      <c r="C34" s="4">
        <f t="shared" si="0"/>
        <v>4.6839813664123815</v>
      </c>
      <c r="D34" s="4">
        <f t="shared" si="1"/>
        <v>4.42484663185681</v>
      </c>
      <c r="E34" s="4">
        <f t="shared" ref="E34:E65" si="6">C34-4.62888671</f>
        <v>5.5094656412381759E-2</v>
      </c>
      <c r="F34" s="4">
        <f t="shared" ref="F34:F65" si="7">D34-4.38576885</f>
        <v>3.9077781856810212E-2</v>
      </c>
      <c r="G34" s="4">
        <f t="shared" ref="G34:G65" si="8">ABS(E34)</f>
        <v>5.5094656412381759E-2</v>
      </c>
      <c r="H34" s="4">
        <f t="shared" ref="H34:H65" si="9">ABS(F34)</f>
        <v>3.9077781856810212E-2</v>
      </c>
    </row>
    <row r="35" spans="1:8" x14ac:dyDescent="0.2">
      <c r="A35">
        <v>111.6</v>
      </c>
      <c r="B35">
        <v>83.1</v>
      </c>
      <c r="C35" s="4">
        <f t="shared" si="0"/>
        <v>4.7149210499472103</v>
      </c>
      <c r="D35" s="4">
        <f t="shared" si="1"/>
        <v>4.4200447018614026</v>
      </c>
      <c r="E35" s="4">
        <f t="shared" si="6"/>
        <v>8.6034339947210547E-2</v>
      </c>
      <c r="F35" s="4">
        <f t="shared" si="7"/>
        <v>3.4275851861402806E-2</v>
      </c>
      <c r="G35" s="4">
        <f t="shared" si="8"/>
        <v>8.6034339947210547E-2</v>
      </c>
      <c r="H35" s="4">
        <f t="shared" si="9"/>
        <v>3.4275851861402806E-2</v>
      </c>
    </row>
    <row r="36" spans="1:8" x14ac:dyDescent="0.2">
      <c r="A36">
        <v>104.8</v>
      </c>
      <c r="B36">
        <v>87.5</v>
      </c>
      <c r="C36" s="4">
        <f t="shared" si="0"/>
        <v>4.6520537718869415</v>
      </c>
      <c r="D36" s="4">
        <f t="shared" si="1"/>
        <v>4.4716387933635691</v>
      </c>
      <c r="E36" s="4">
        <f t="shared" si="6"/>
        <v>2.3167061886941731E-2</v>
      </c>
      <c r="F36" s="4">
        <f t="shared" si="7"/>
        <v>8.5869943363569234E-2</v>
      </c>
      <c r="G36" s="4">
        <f t="shared" si="8"/>
        <v>2.3167061886941731E-2</v>
      </c>
      <c r="H36" s="4">
        <f t="shared" si="9"/>
        <v>8.5869943363569234E-2</v>
      </c>
    </row>
    <row r="37" spans="1:8" x14ac:dyDescent="0.2">
      <c r="A37">
        <v>111.7</v>
      </c>
      <c r="B37">
        <v>80.400000000000006</v>
      </c>
      <c r="C37" s="4">
        <f t="shared" si="0"/>
        <v>4.715816706075155</v>
      </c>
      <c r="D37" s="4">
        <f t="shared" si="1"/>
        <v>4.3870141761849206</v>
      </c>
      <c r="E37" s="4">
        <f t="shared" si="6"/>
        <v>8.692999607515528E-2</v>
      </c>
      <c r="F37" s="4">
        <f t="shared" si="7"/>
        <v>1.2453261849207919E-3</v>
      </c>
      <c r="G37" s="4">
        <f t="shared" si="8"/>
        <v>8.692999607515528E-2</v>
      </c>
      <c r="H37" s="4">
        <f t="shared" si="9"/>
        <v>1.2453261849207919E-3</v>
      </c>
    </row>
    <row r="38" spans="1:8" x14ac:dyDescent="0.2">
      <c r="A38">
        <v>103.3</v>
      </c>
      <c r="B38">
        <v>90</v>
      </c>
      <c r="C38" s="4">
        <f t="shared" si="0"/>
        <v>4.6376373761255927</v>
      </c>
      <c r="D38" s="4">
        <f t="shared" si="1"/>
        <v>4.499809670330265</v>
      </c>
      <c r="E38" s="4">
        <f t="shared" si="6"/>
        <v>8.750666125592943E-3</v>
      </c>
      <c r="F38" s="4">
        <f t="shared" si="7"/>
        <v>0.11404082033026519</v>
      </c>
      <c r="G38" s="4">
        <f t="shared" si="8"/>
        <v>8.750666125592943E-3</v>
      </c>
      <c r="H38" s="4">
        <f t="shared" si="9"/>
        <v>0.11404082033026519</v>
      </c>
    </row>
    <row r="39" spans="1:8" x14ac:dyDescent="0.2">
      <c r="B39">
        <v>82.1</v>
      </c>
      <c r="C39" s="4" t="e">
        <f t="shared" si="0"/>
        <v>#NUM!</v>
      </c>
      <c r="D39" s="4">
        <f t="shared" si="1"/>
        <v>4.4079380164583828</v>
      </c>
      <c r="E39" s="4" t="e">
        <f t="shared" si="6"/>
        <v>#NUM!</v>
      </c>
      <c r="F39" s="4">
        <f t="shared" si="7"/>
        <v>2.2169166458382961E-2</v>
      </c>
      <c r="G39" s="4" t="e">
        <f t="shared" si="8"/>
        <v>#NUM!</v>
      </c>
      <c r="H39" s="4">
        <f t="shared" si="9"/>
        <v>2.2169166458382961E-2</v>
      </c>
    </row>
    <row r="40" spans="1:8" x14ac:dyDescent="0.2">
      <c r="B40">
        <v>79.5</v>
      </c>
      <c r="C40" s="4">
        <f>MEDIAN(C2:C38)</f>
        <v>4.6288867126054072</v>
      </c>
      <c r="D40" s="4">
        <f t="shared" ref="D40:D73" si="10">LN(B40)</f>
        <v>4.3757570216602861</v>
      </c>
      <c r="E40" s="4">
        <f t="shared" si="6"/>
        <v>2.605407445344099E-9</v>
      </c>
      <c r="F40" s="4">
        <f t="shared" si="7"/>
        <v>-1.0011828339713702E-2</v>
      </c>
      <c r="G40" s="4">
        <f t="shared" si="8"/>
        <v>2.605407445344099E-9</v>
      </c>
      <c r="H40" s="4">
        <f t="shared" si="9"/>
        <v>1.0011828339713702E-2</v>
      </c>
    </row>
    <row r="41" spans="1:8" x14ac:dyDescent="0.2">
      <c r="B41">
        <v>82.3</v>
      </c>
      <c r="C41" s="4" t="e">
        <f t="shared" ref="C41:C73" si="11">LN(A41)</f>
        <v>#NUM!</v>
      </c>
      <c r="D41" s="4">
        <f t="shared" si="10"/>
        <v>4.4103711076830239</v>
      </c>
      <c r="E41" s="4" t="e">
        <f t="shared" si="6"/>
        <v>#NUM!</v>
      </c>
      <c r="F41" s="4">
        <f t="shared" si="7"/>
        <v>2.4602257683024042E-2</v>
      </c>
      <c r="G41" s="4" t="e">
        <f t="shared" si="8"/>
        <v>#NUM!</v>
      </c>
      <c r="H41" s="4">
        <f t="shared" si="9"/>
        <v>2.4602257683024042E-2</v>
      </c>
    </row>
    <row r="42" spans="1:8" x14ac:dyDescent="0.2">
      <c r="B42">
        <v>77</v>
      </c>
      <c r="C42" s="4" t="e">
        <f t="shared" si="11"/>
        <v>#NUM!</v>
      </c>
      <c r="D42" s="4">
        <f t="shared" si="10"/>
        <v>4.3438054218536841</v>
      </c>
      <c r="E42" s="4" t="e">
        <f t="shared" si="6"/>
        <v>#NUM!</v>
      </c>
      <c r="F42" s="4">
        <f t="shared" si="7"/>
        <v>-4.1963428146315707E-2</v>
      </c>
      <c r="G42" s="4" t="e">
        <f t="shared" si="8"/>
        <v>#NUM!</v>
      </c>
      <c r="H42" s="4">
        <f t="shared" si="9"/>
        <v>4.1963428146315707E-2</v>
      </c>
    </row>
    <row r="43" spans="1:8" x14ac:dyDescent="0.2">
      <c r="B43">
        <v>69.7</v>
      </c>
      <c r="C43" s="4" t="e">
        <f t="shared" si="11"/>
        <v>#NUM!</v>
      </c>
      <c r="D43" s="4">
        <f t="shared" si="10"/>
        <v>4.2442003177664782</v>
      </c>
      <c r="E43" s="4" t="e">
        <f t="shared" si="6"/>
        <v>#NUM!</v>
      </c>
      <c r="F43" s="4">
        <f t="shared" si="7"/>
        <v>-0.14156853223352162</v>
      </c>
      <c r="G43" s="4" t="e">
        <f t="shared" si="8"/>
        <v>#NUM!</v>
      </c>
      <c r="H43" s="4">
        <f t="shared" si="9"/>
        <v>0.14156853223352162</v>
      </c>
    </row>
    <row r="44" spans="1:8" x14ac:dyDescent="0.2">
      <c r="B44">
        <v>92.5</v>
      </c>
      <c r="C44" s="4" t="e">
        <f t="shared" si="11"/>
        <v>#NUM!</v>
      </c>
      <c r="D44" s="4">
        <f t="shared" si="10"/>
        <v>4.5272086445183799</v>
      </c>
      <c r="E44" s="4" t="e">
        <f t="shared" si="6"/>
        <v>#NUM!</v>
      </c>
      <c r="F44" s="4">
        <f t="shared" si="7"/>
        <v>0.14143979451838007</v>
      </c>
      <c r="G44" s="4" t="e">
        <f t="shared" si="8"/>
        <v>#NUM!</v>
      </c>
      <c r="H44" s="4">
        <f t="shared" si="9"/>
        <v>0.14143979451838007</v>
      </c>
    </row>
    <row r="45" spans="1:8" x14ac:dyDescent="0.2">
      <c r="B45">
        <v>79</v>
      </c>
      <c r="C45" s="4" t="e">
        <f t="shared" si="11"/>
        <v>#NUM!</v>
      </c>
      <c r="D45" s="4">
        <f t="shared" si="10"/>
        <v>4.3694478524670215</v>
      </c>
      <c r="E45" s="4" t="e">
        <f t="shared" si="6"/>
        <v>#NUM!</v>
      </c>
      <c r="F45" s="4">
        <f t="shared" si="7"/>
        <v>-1.6320997532978332E-2</v>
      </c>
      <c r="G45" s="4" t="e">
        <f t="shared" si="8"/>
        <v>#NUM!</v>
      </c>
      <c r="H45" s="4">
        <f t="shared" si="9"/>
        <v>1.6320997532978332E-2</v>
      </c>
    </row>
    <row r="46" spans="1:8" x14ac:dyDescent="0.2">
      <c r="B46">
        <v>64.599999999999994</v>
      </c>
      <c r="C46" s="4" t="e">
        <f t="shared" si="11"/>
        <v>#NUM!</v>
      </c>
      <c r="D46" s="4">
        <f t="shared" si="10"/>
        <v>4.1682144107885559</v>
      </c>
      <c r="E46" s="4" t="e">
        <f t="shared" si="6"/>
        <v>#NUM!</v>
      </c>
      <c r="F46" s="4">
        <f t="shared" si="7"/>
        <v>-0.21755443921144391</v>
      </c>
      <c r="G46" s="4" t="e">
        <f t="shared" si="8"/>
        <v>#NUM!</v>
      </c>
      <c r="H46" s="4">
        <f t="shared" si="9"/>
        <v>0.21755443921144391</v>
      </c>
    </row>
    <row r="47" spans="1:8" x14ac:dyDescent="0.2">
      <c r="B47">
        <v>80.8</v>
      </c>
      <c r="C47" s="4" t="e">
        <f t="shared" si="11"/>
        <v>#NUM!</v>
      </c>
      <c r="D47" s="4">
        <f t="shared" si="10"/>
        <v>4.39197696552705</v>
      </c>
      <c r="E47" s="4" t="e">
        <f t="shared" si="6"/>
        <v>#NUM!</v>
      </c>
      <c r="F47" s="4">
        <f t="shared" si="7"/>
        <v>6.2081155270501398E-3</v>
      </c>
      <c r="G47" s="4" t="e">
        <f t="shared" si="8"/>
        <v>#NUM!</v>
      </c>
      <c r="H47" s="4">
        <f t="shared" si="9"/>
        <v>6.2081155270501398E-3</v>
      </c>
    </row>
    <row r="48" spans="1:8" x14ac:dyDescent="0.2">
      <c r="B48">
        <v>74.099999999999994</v>
      </c>
      <c r="C48" s="4" t="e">
        <f t="shared" si="11"/>
        <v>#NUM!</v>
      </c>
      <c r="D48" s="4">
        <f t="shared" si="10"/>
        <v>4.3054155323020415</v>
      </c>
      <c r="E48" s="4" t="e">
        <f t="shared" si="6"/>
        <v>#NUM!</v>
      </c>
      <c r="F48" s="4">
        <f t="shared" si="7"/>
        <v>-8.0353317697958282E-2</v>
      </c>
      <c r="G48" s="4" t="e">
        <f t="shared" si="8"/>
        <v>#NUM!</v>
      </c>
      <c r="H48" s="4">
        <f t="shared" si="9"/>
        <v>8.0353317697958282E-2</v>
      </c>
    </row>
    <row r="49" spans="2:8" x14ac:dyDescent="0.2">
      <c r="B49">
        <v>88.6</v>
      </c>
      <c r="C49" s="4" t="e">
        <f t="shared" si="11"/>
        <v>#NUM!</v>
      </c>
      <c r="D49" s="4">
        <f t="shared" si="10"/>
        <v>4.4841318576110352</v>
      </c>
      <c r="E49" s="4" t="e">
        <f t="shared" si="6"/>
        <v>#NUM!</v>
      </c>
      <c r="F49" s="4">
        <f t="shared" si="7"/>
        <v>9.8363007611035336E-2</v>
      </c>
      <c r="G49" s="4" t="e">
        <f t="shared" si="8"/>
        <v>#NUM!</v>
      </c>
      <c r="H49" s="4">
        <f t="shared" si="9"/>
        <v>9.8363007611035336E-2</v>
      </c>
    </row>
    <row r="50" spans="2:8" x14ac:dyDescent="0.2">
      <c r="B50">
        <v>88</v>
      </c>
      <c r="C50" s="4" t="e">
        <f t="shared" si="11"/>
        <v>#NUM!</v>
      </c>
      <c r="D50" s="4">
        <f t="shared" si="10"/>
        <v>4.4773368144782069</v>
      </c>
      <c r="E50" s="4" t="e">
        <f t="shared" si="6"/>
        <v>#NUM!</v>
      </c>
      <c r="F50" s="4">
        <f t="shared" si="7"/>
        <v>9.1567964478207031E-2</v>
      </c>
      <c r="G50" s="4" t="e">
        <f t="shared" si="8"/>
        <v>#NUM!</v>
      </c>
      <c r="H50" s="4">
        <f t="shared" si="9"/>
        <v>9.1567964478207031E-2</v>
      </c>
    </row>
    <row r="51" spans="2:8" x14ac:dyDescent="0.2">
      <c r="B51">
        <v>79.400000000000006</v>
      </c>
      <c r="C51" s="4" t="e">
        <f t="shared" si="11"/>
        <v>#NUM!</v>
      </c>
      <c r="D51" s="4">
        <f t="shared" si="10"/>
        <v>4.3744983682530902</v>
      </c>
      <c r="E51" s="4" t="e">
        <f t="shared" si="6"/>
        <v>#NUM!</v>
      </c>
      <c r="F51" s="4">
        <f t="shared" si="7"/>
        <v>-1.1270481746909589E-2</v>
      </c>
      <c r="G51" s="4" t="e">
        <f t="shared" si="8"/>
        <v>#NUM!</v>
      </c>
      <c r="H51" s="4">
        <f t="shared" si="9"/>
        <v>1.1270481746909589E-2</v>
      </c>
    </row>
    <row r="52" spans="2:8" x14ac:dyDescent="0.2">
      <c r="B52">
        <v>82.1</v>
      </c>
      <c r="C52" s="4" t="e">
        <f t="shared" si="11"/>
        <v>#NUM!</v>
      </c>
      <c r="D52" s="4">
        <f t="shared" si="10"/>
        <v>4.4079380164583828</v>
      </c>
      <c r="E52" s="4" t="e">
        <f t="shared" si="6"/>
        <v>#NUM!</v>
      </c>
      <c r="F52" s="4">
        <f t="shared" si="7"/>
        <v>2.2169166458382961E-2</v>
      </c>
      <c r="G52" s="4" t="e">
        <f t="shared" si="8"/>
        <v>#NUM!</v>
      </c>
      <c r="H52" s="4">
        <f t="shared" si="9"/>
        <v>2.2169166458382961E-2</v>
      </c>
    </row>
    <row r="53" spans="2:8" x14ac:dyDescent="0.2">
      <c r="B53">
        <v>80.5</v>
      </c>
      <c r="C53" s="4" t="e">
        <f t="shared" si="11"/>
        <v>#NUM!</v>
      </c>
      <c r="D53" s="4">
        <f t="shared" si="10"/>
        <v>4.3882571844245177</v>
      </c>
      <c r="E53" s="4" t="e">
        <f t="shared" si="6"/>
        <v>#NUM!</v>
      </c>
      <c r="F53" s="4">
        <f t="shared" si="7"/>
        <v>2.4883344245179018E-3</v>
      </c>
      <c r="G53" s="4" t="e">
        <f t="shared" si="8"/>
        <v>#NUM!</v>
      </c>
      <c r="H53" s="4">
        <f t="shared" si="9"/>
        <v>2.4883344245179018E-3</v>
      </c>
    </row>
    <row r="54" spans="2:8" x14ac:dyDescent="0.2">
      <c r="B54">
        <v>83.2</v>
      </c>
      <c r="C54" s="4" t="e">
        <f t="shared" si="11"/>
        <v>#NUM!</v>
      </c>
      <c r="D54" s="4">
        <f t="shared" si="10"/>
        <v>4.4212473478271628</v>
      </c>
      <c r="E54" s="4" t="e">
        <f t="shared" si="6"/>
        <v>#NUM!</v>
      </c>
      <c r="F54" s="4">
        <f t="shared" si="7"/>
        <v>3.5478497827162947E-2</v>
      </c>
      <c r="G54" s="4" t="e">
        <f t="shared" si="8"/>
        <v>#NUM!</v>
      </c>
      <c r="H54" s="4">
        <f t="shared" si="9"/>
        <v>3.5478497827162947E-2</v>
      </c>
    </row>
    <row r="55" spans="2:8" x14ac:dyDescent="0.2">
      <c r="B55">
        <v>81.3</v>
      </c>
      <c r="C55" s="4" t="e">
        <f t="shared" si="11"/>
        <v>#NUM!</v>
      </c>
      <c r="D55" s="4">
        <f t="shared" si="10"/>
        <v>4.3981460165537651</v>
      </c>
      <c r="E55" s="4" t="e">
        <f t="shared" si="6"/>
        <v>#NUM!</v>
      </c>
      <c r="F55" s="4">
        <f t="shared" si="7"/>
        <v>1.2377166553765306E-2</v>
      </c>
      <c r="G55" s="4" t="e">
        <f t="shared" si="8"/>
        <v>#NUM!</v>
      </c>
      <c r="H55" s="4">
        <f t="shared" si="9"/>
        <v>1.2377166553765306E-2</v>
      </c>
    </row>
    <row r="56" spans="2:8" x14ac:dyDescent="0.2">
      <c r="B56">
        <v>81.099999999999994</v>
      </c>
      <c r="C56" s="4" t="e">
        <f t="shared" si="11"/>
        <v>#NUM!</v>
      </c>
      <c r="D56" s="4">
        <f t="shared" si="10"/>
        <v>4.3956829611213672</v>
      </c>
      <c r="E56" s="4" t="e">
        <f t="shared" si="6"/>
        <v>#NUM!</v>
      </c>
      <c r="F56" s="4">
        <f t="shared" si="7"/>
        <v>9.9141111213674193E-3</v>
      </c>
      <c r="G56" s="4" t="e">
        <f t="shared" si="8"/>
        <v>#NUM!</v>
      </c>
      <c r="H56" s="4">
        <f t="shared" si="9"/>
        <v>9.9141111213674193E-3</v>
      </c>
    </row>
    <row r="57" spans="2:8" x14ac:dyDescent="0.2">
      <c r="B57">
        <v>80.7</v>
      </c>
      <c r="C57" s="4" t="e">
        <f t="shared" si="11"/>
        <v>#NUM!</v>
      </c>
      <c r="D57" s="4">
        <f t="shared" si="10"/>
        <v>4.3907385752759032</v>
      </c>
      <c r="E57" s="4" t="e">
        <f t="shared" si="6"/>
        <v>#NUM!</v>
      </c>
      <c r="F57" s="4">
        <f t="shared" si="7"/>
        <v>4.9697252759033361E-3</v>
      </c>
      <c r="G57" s="4" t="e">
        <f t="shared" si="8"/>
        <v>#NUM!</v>
      </c>
      <c r="H57" s="4">
        <f t="shared" si="9"/>
        <v>4.9697252759033361E-3</v>
      </c>
    </row>
    <row r="58" spans="2:8" x14ac:dyDescent="0.2">
      <c r="B58">
        <v>80.2</v>
      </c>
      <c r="C58" s="4" t="e">
        <f t="shared" si="11"/>
        <v>#NUM!</v>
      </c>
      <c r="D58" s="4">
        <f t="shared" si="10"/>
        <v>4.3845235148724688</v>
      </c>
      <c r="E58" s="4" t="e">
        <f t="shared" si="6"/>
        <v>#NUM!</v>
      </c>
      <c r="F58" s="4">
        <f t="shared" si="7"/>
        <v>-1.2453351275309998E-3</v>
      </c>
      <c r="G58" s="4" t="e">
        <f t="shared" si="8"/>
        <v>#NUM!</v>
      </c>
      <c r="H58" s="4">
        <f t="shared" si="9"/>
        <v>1.2453351275309998E-3</v>
      </c>
    </row>
    <row r="59" spans="2:8" x14ac:dyDescent="0.2">
      <c r="B59">
        <v>86.3</v>
      </c>
      <c r="C59" s="4" t="e">
        <f t="shared" si="11"/>
        <v>#NUM!</v>
      </c>
      <c r="D59" s="4">
        <f t="shared" si="10"/>
        <v>4.4578295980893818</v>
      </c>
      <c r="E59" s="4" t="e">
        <f t="shared" si="6"/>
        <v>#NUM!</v>
      </c>
      <c r="F59" s="4">
        <f t="shared" si="7"/>
        <v>7.206074808938201E-2</v>
      </c>
      <c r="G59" s="4" t="e">
        <f t="shared" si="8"/>
        <v>#NUM!</v>
      </c>
      <c r="H59" s="4">
        <f t="shared" si="9"/>
        <v>7.206074808938201E-2</v>
      </c>
    </row>
    <row r="60" spans="2:8" x14ac:dyDescent="0.2">
      <c r="B60">
        <v>83.7</v>
      </c>
      <c r="C60" s="4" t="e">
        <f t="shared" si="11"/>
        <v>#NUM!</v>
      </c>
      <c r="D60" s="4">
        <f t="shared" si="10"/>
        <v>4.4272389774954295</v>
      </c>
      <c r="E60" s="4" t="e">
        <f t="shared" si="6"/>
        <v>#NUM!</v>
      </c>
      <c r="F60" s="4">
        <f t="shared" si="7"/>
        <v>4.1470127495429665E-2</v>
      </c>
      <c r="G60" s="4" t="e">
        <f t="shared" si="8"/>
        <v>#NUM!</v>
      </c>
      <c r="H60" s="4">
        <f t="shared" si="9"/>
        <v>4.1470127495429665E-2</v>
      </c>
    </row>
    <row r="61" spans="2:8" x14ac:dyDescent="0.2">
      <c r="B61">
        <v>80.2</v>
      </c>
      <c r="C61" s="4" t="e">
        <f t="shared" si="11"/>
        <v>#NUM!</v>
      </c>
      <c r="D61" s="4">
        <f t="shared" si="10"/>
        <v>4.3845235148724688</v>
      </c>
      <c r="E61" s="4" t="e">
        <f t="shared" si="6"/>
        <v>#NUM!</v>
      </c>
      <c r="F61" s="4">
        <f t="shared" si="7"/>
        <v>-1.2453351275309998E-3</v>
      </c>
      <c r="G61" s="4" t="e">
        <f t="shared" si="8"/>
        <v>#NUM!</v>
      </c>
      <c r="H61" s="4">
        <f t="shared" si="9"/>
        <v>1.2453351275309998E-3</v>
      </c>
    </row>
    <row r="62" spans="2:8" x14ac:dyDescent="0.2">
      <c r="B62">
        <v>72.5</v>
      </c>
      <c r="C62" s="4" t="e">
        <f t="shared" si="11"/>
        <v>#NUM!</v>
      </c>
      <c r="D62" s="4">
        <f t="shared" si="10"/>
        <v>4.2835865618606288</v>
      </c>
      <c r="E62" s="4" t="e">
        <f t="shared" si="6"/>
        <v>#NUM!</v>
      </c>
      <c r="F62" s="4">
        <f t="shared" si="7"/>
        <v>-0.10218228813937102</v>
      </c>
      <c r="G62" s="4" t="e">
        <f t="shared" si="8"/>
        <v>#NUM!</v>
      </c>
      <c r="H62" s="4">
        <f t="shared" si="9"/>
        <v>0.10218228813937102</v>
      </c>
    </row>
    <row r="63" spans="2:8" x14ac:dyDescent="0.2">
      <c r="B63">
        <v>82.3</v>
      </c>
      <c r="C63" s="4" t="e">
        <f t="shared" si="11"/>
        <v>#NUM!</v>
      </c>
      <c r="D63" s="4">
        <f t="shared" si="10"/>
        <v>4.4103711076830239</v>
      </c>
      <c r="E63" s="4" t="e">
        <f t="shared" si="6"/>
        <v>#NUM!</v>
      </c>
      <c r="F63" s="4">
        <f t="shared" si="7"/>
        <v>2.4602257683024042E-2</v>
      </c>
      <c r="G63" s="4" t="e">
        <f t="shared" si="8"/>
        <v>#NUM!</v>
      </c>
      <c r="H63" s="4">
        <f t="shared" si="9"/>
        <v>2.4602257683024042E-2</v>
      </c>
    </row>
    <row r="64" spans="2:8" x14ac:dyDescent="0.2">
      <c r="B64">
        <v>80.5</v>
      </c>
      <c r="C64" s="4" t="e">
        <f t="shared" si="11"/>
        <v>#NUM!</v>
      </c>
      <c r="D64" s="4">
        <f t="shared" si="10"/>
        <v>4.3882571844245177</v>
      </c>
      <c r="E64" s="4" t="e">
        <f t="shared" si="6"/>
        <v>#NUM!</v>
      </c>
      <c r="F64" s="4">
        <f t="shared" si="7"/>
        <v>2.4883344245179018E-3</v>
      </c>
      <c r="G64" s="4" t="e">
        <f t="shared" si="8"/>
        <v>#NUM!</v>
      </c>
      <c r="H64" s="4">
        <f t="shared" si="9"/>
        <v>2.4883344245179018E-3</v>
      </c>
    </row>
    <row r="65" spans="2:8" x14ac:dyDescent="0.2">
      <c r="B65">
        <v>63.1</v>
      </c>
      <c r="C65" s="4" t="e">
        <f t="shared" si="11"/>
        <v>#NUM!</v>
      </c>
      <c r="D65" s="4">
        <f t="shared" si="10"/>
        <v>4.1447207695471677</v>
      </c>
      <c r="E65" s="4" t="e">
        <f t="shared" si="6"/>
        <v>#NUM!</v>
      </c>
      <c r="F65" s="4">
        <f t="shared" si="7"/>
        <v>-0.2410480804528321</v>
      </c>
      <c r="G65" s="4" t="e">
        <f t="shared" si="8"/>
        <v>#NUM!</v>
      </c>
      <c r="H65" s="4">
        <f t="shared" si="9"/>
        <v>0.2410480804528321</v>
      </c>
    </row>
    <row r="66" spans="2:8" x14ac:dyDescent="0.2">
      <c r="B66">
        <v>85.9</v>
      </c>
      <c r="C66" s="4" t="e">
        <f t="shared" si="11"/>
        <v>#NUM!</v>
      </c>
      <c r="D66" s="4">
        <f t="shared" si="10"/>
        <v>4.4531838289902099</v>
      </c>
      <c r="E66" s="4" t="e">
        <f t="shared" ref="E66:E73" si="12">C66-4.62888671</f>
        <v>#NUM!</v>
      </c>
      <c r="F66" s="4">
        <f t="shared" ref="F66:F73" si="13">D66-4.38576885</f>
        <v>6.7414978990210095E-2</v>
      </c>
      <c r="G66" s="4" t="e">
        <f t="shared" ref="G66:G73" si="14">ABS(E66)</f>
        <v>#NUM!</v>
      </c>
      <c r="H66" s="4">
        <f t="shared" ref="H66:H73" si="15">ABS(F66)</f>
        <v>6.7414978990210095E-2</v>
      </c>
    </row>
    <row r="67" spans="2:8" x14ac:dyDescent="0.2">
      <c r="B67">
        <v>83.3</v>
      </c>
      <c r="C67" s="4" t="e">
        <f t="shared" si="11"/>
        <v>#NUM!</v>
      </c>
      <c r="D67" s="4">
        <f t="shared" si="10"/>
        <v>4.4224485491727972</v>
      </c>
      <c r="E67" s="4" t="e">
        <f t="shared" si="12"/>
        <v>#NUM!</v>
      </c>
      <c r="F67" s="4">
        <f t="shared" si="13"/>
        <v>3.6679699172797342E-2</v>
      </c>
      <c r="G67" s="4" t="e">
        <f t="shared" si="14"/>
        <v>#NUM!</v>
      </c>
      <c r="H67" s="4">
        <f t="shared" si="15"/>
        <v>3.6679699172797342E-2</v>
      </c>
    </row>
    <row r="68" spans="2:8" x14ac:dyDescent="0.2">
      <c r="B68">
        <v>3.8</v>
      </c>
      <c r="C68" s="4" t="e">
        <f t="shared" si="11"/>
        <v>#NUM!</v>
      </c>
      <c r="D68" s="4">
        <f t="shared" si="10"/>
        <v>1.33500106673234</v>
      </c>
      <c r="E68" s="4" t="e">
        <f t="shared" si="12"/>
        <v>#NUM!</v>
      </c>
      <c r="F68" s="4">
        <f t="shared" si="13"/>
        <v>-3.0507677832676601</v>
      </c>
      <c r="G68" s="4" t="e">
        <f t="shared" si="14"/>
        <v>#NUM!</v>
      </c>
      <c r="H68" s="4">
        <f t="shared" si="15"/>
        <v>3.0507677832676601</v>
      </c>
    </row>
    <row r="69" spans="2:8" x14ac:dyDescent="0.2">
      <c r="B69">
        <v>82</v>
      </c>
      <c r="C69" s="4" t="e">
        <f t="shared" si="11"/>
        <v>#NUM!</v>
      </c>
      <c r="D69" s="4">
        <f t="shared" si="10"/>
        <v>4.4067192472642533</v>
      </c>
      <c r="E69" s="4" t="e">
        <f t="shared" si="12"/>
        <v>#NUM!</v>
      </c>
      <c r="F69" s="4">
        <f t="shared" si="13"/>
        <v>2.0950397264253517E-2</v>
      </c>
      <c r="G69" s="4" t="e">
        <f t="shared" si="14"/>
        <v>#NUM!</v>
      </c>
      <c r="H69" s="4">
        <f t="shared" si="15"/>
        <v>2.0950397264253517E-2</v>
      </c>
    </row>
    <row r="70" spans="2:8" x14ac:dyDescent="0.2">
      <c r="B70">
        <v>72.5</v>
      </c>
      <c r="C70" s="4" t="e">
        <f t="shared" si="11"/>
        <v>#NUM!</v>
      </c>
      <c r="D70" s="4">
        <f t="shared" si="10"/>
        <v>4.2835865618606288</v>
      </c>
      <c r="E70" s="4" t="e">
        <f t="shared" si="12"/>
        <v>#NUM!</v>
      </c>
      <c r="F70" s="4">
        <f t="shared" si="13"/>
        <v>-0.10218228813937102</v>
      </c>
      <c r="G70" s="4" t="e">
        <f t="shared" si="14"/>
        <v>#NUM!</v>
      </c>
      <c r="H70" s="4">
        <f t="shared" si="15"/>
        <v>0.10218228813937102</v>
      </c>
    </row>
    <row r="71" spans="2:8" x14ac:dyDescent="0.2">
      <c r="B71">
        <v>77</v>
      </c>
      <c r="C71" s="4" t="e">
        <f t="shared" si="11"/>
        <v>#NUM!</v>
      </c>
      <c r="D71" s="4">
        <f t="shared" si="10"/>
        <v>4.3438054218536841</v>
      </c>
      <c r="E71" s="4" t="e">
        <f t="shared" si="12"/>
        <v>#NUM!</v>
      </c>
      <c r="F71" s="4">
        <f t="shared" si="13"/>
        <v>-4.1963428146315707E-2</v>
      </c>
      <c r="G71" s="4" t="e">
        <f t="shared" si="14"/>
        <v>#NUM!</v>
      </c>
      <c r="H71" s="4">
        <f t="shared" si="15"/>
        <v>4.1963428146315707E-2</v>
      </c>
    </row>
    <row r="72" spans="2:8" x14ac:dyDescent="0.2">
      <c r="B72">
        <v>83.3</v>
      </c>
      <c r="C72" s="4" t="e">
        <f t="shared" si="11"/>
        <v>#NUM!</v>
      </c>
      <c r="D72" s="4">
        <f t="shared" si="10"/>
        <v>4.4224485491727972</v>
      </c>
      <c r="E72" s="4" t="e">
        <f t="shared" si="12"/>
        <v>#NUM!</v>
      </c>
      <c r="F72" s="4">
        <f t="shared" si="13"/>
        <v>3.6679699172797342E-2</v>
      </c>
      <c r="G72" s="4" t="e">
        <f t="shared" si="14"/>
        <v>#NUM!</v>
      </c>
      <c r="H72" s="4">
        <f t="shared" si="15"/>
        <v>3.6679699172797342E-2</v>
      </c>
    </row>
    <row r="73" spans="2:8" x14ac:dyDescent="0.2">
      <c r="B73">
        <v>75.5</v>
      </c>
      <c r="C73" s="4" t="e">
        <f t="shared" si="11"/>
        <v>#NUM!</v>
      </c>
      <c r="D73" s="4">
        <f t="shared" si="10"/>
        <v>4.3241326562549789</v>
      </c>
      <c r="E73" s="4" t="e">
        <f t="shared" si="12"/>
        <v>#NUM!</v>
      </c>
      <c r="F73" s="4">
        <f t="shared" si="13"/>
        <v>-6.163619374502094E-2</v>
      </c>
      <c r="G73" s="4" t="e">
        <f t="shared" si="14"/>
        <v>#NUM!</v>
      </c>
      <c r="H73" s="4">
        <f t="shared" si="15"/>
        <v>6.163619374502094E-2</v>
      </c>
    </row>
    <row r="76" spans="2:8" x14ac:dyDescent="0.2">
      <c r="D76">
        <f>MEDIAN(D2:D73)</f>
        <v>4.3857688455286947</v>
      </c>
    </row>
  </sheetData>
  <dataValidations count="1">
    <dataValidation allowBlank="1" showInputMessage="1" showErrorMessage="1" sqref="C2:C73 D2:D73 E2:E73 F2:F73 G2:G73 H2:H73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sqref="A1:C14"/>
    </sheetView>
  </sheetViews>
  <sheetFormatPr defaultRowHeight="12.75" x14ac:dyDescent="0.2"/>
  <cols>
    <col min="1" max="256" width="11" customWidth="1"/>
  </cols>
  <sheetData>
    <row r="1" spans="1:3" x14ac:dyDescent="0.2">
      <c r="A1" t="s">
        <v>14</v>
      </c>
    </row>
    <row r="2" spans="1:3" ht="13.5" thickBot="1" x14ac:dyDescent="0.25"/>
    <row r="3" spans="1:3" x14ac:dyDescent="0.2">
      <c r="A3" s="3"/>
      <c r="B3" s="3" t="s">
        <v>4</v>
      </c>
      <c r="C3" s="3" t="s">
        <v>5</v>
      </c>
    </row>
    <row r="4" spans="1:3" x14ac:dyDescent="0.2">
      <c r="A4" s="1" t="s">
        <v>7</v>
      </c>
      <c r="B4" s="1">
        <v>43.283783783783775</v>
      </c>
      <c r="C4" s="1">
        <v>42.951388888888872</v>
      </c>
    </row>
    <row r="5" spans="1:3" x14ac:dyDescent="0.2">
      <c r="A5" s="1" t="s">
        <v>8</v>
      </c>
      <c r="B5" s="1">
        <v>17.793618618619803</v>
      </c>
      <c r="C5" s="1">
        <v>13.601688184665145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15</v>
      </c>
      <c r="B7" s="1">
        <v>15.012057302631199</v>
      </c>
      <c r="C7" s="1"/>
    </row>
    <row r="8" spans="1:3" x14ac:dyDescent="0.2">
      <c r="A8" s="1" t="s">
        <v>16</v>
      </c>
      <c r="B8" s="1">
        <v>0</v>
      </c>
      <c r="C8" s="1"/>
    </row>
    <row r="9" spans="1:3" x14ac:dyDescent="0.2">
      <c r="A9" s="1" t="s">
        <v>10</v>
      </c>
      <c r="B9" s="1">
        <v>107</v>
      </c>
      <c r="C9" s="1"/>
    </row>
    <row r="10" spans="1:3" x14ac:dyDescent="0.2">
      <c r="A10" s="1" t="s">
        <v>17</v>
      </c>
      <c r="B10" s="1">
        <v>0.42411936212787626</v>
      </c>
      <c r="C10" s="1"/>
    </row>
    <row r="11" spans="1:3" x14ac:dyDescent="0.2">
      <c r="A11" s="1" t="s">
        <v>18</v>
      </c>
      <c r="B11" s="1">
        <v>0.33616511543255706</v>
      </c>
      <c r="C11" s="1"/>
    </row>
    <row r="12" spans="1:3" x14ac:dyDescent="0.2">
      <c r="A12" s="1" t="s">
        <v>19</v>
      </c>
      <c r="B12" s="1">
        <v>1.6592193123707744</v>
      </c>
      <c r="C12" s="1"/>
    </row>
    <row r="13" spans="1:3" x14ac:dyDescent="0.2">
      <c r="A13" s="1" t="s">
        <v>20</v>
      </c>
      <c r="B13" s="1">
        <v>0.67233023086511412</v>
      </c>
      <c r="C13" s="1"/>
    </row>
    <row r="14" spans="1:3" ht="13.5" thickBot="1" x14ac:dyDescent="0.25">
      <c r="A14" s="2" t="s">
        <v>21</v>
      </c>
      <c r="B14" s="2">
        <v>1.982383311944365</v>
      </c>
      <c r="C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sqref="A1:C10"/>
    </sheetView>
  </sheetViews>
  <sheetFormatPr defaultRowHeight="12.75" x14ac:dyDescent="0.2"/>
  <cols>
    <col min="1" max="256" width="11" customWidth="1"/>
  </cols>
  <sheetData>
    <row r="1" spans="1:3" x14ac:dyDescent="0.2">
      <c r="A1" t="s">
        <v>6</v>
      </c>
    </row>
    <row r="2" spans="1:3" ht="13.5" thickBot="1" x14ac:dyDescent="0.25"/>
    <row r="3" spans="1:3" x14ac:dyDescent="0.2">
      <c r="A3" s="3"/>
      <c r="B3" s="3" t="s">
        <v>1</v>
      </c>
      <c r="C3" s="3" t="s">
        <v>0</v>
      </c>
    </row>
    <row r="4" spans="1:3" x14ac:dyDescent="0.2">
      <c r="A4" s="1" t="s">
        <v>7</v>
      </c>
      <c r="B4" s="1">
        <v>99.98</v>
      </c>
      <c r="C4" s="1">
        <v>78.649722222222238</v>
      </c>
    </row>
    <row r="5" spans="1:3" x14ac:dyDescent="0.2">
      <c r="A5" s="1" t="s">
        <v>8</v>
      </c>
      <c r="B5" s="1">
        <v>69.293688888887928</v>
      </c>
      <c r="C5" s="1">
        <v>119.84448442879317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10</v>
      </c>
      <c r="B7" s="1">
        <v>36</v>
      </c>
      <c r="C7" s="1">
        <v>71</v>
      </c>
    </row>
    <row r="8" spans="1:3" x14ac:dyDescent="0.2">
      <c r="A8" s="1" t="s">
        <v>11</v>
      </c>
      <c r="B8" s="1">
        <v>0.57819672902893993</v>
      </c>
      <c r="C8" s="1"/>
    </row>
    <row r="9" spans="1:3" x14ac:dyDescent="0.2">
      <c r="A9" s="1" t="s">
        <v>12</v>
      </c>
      <c r="B9" s="1">
        <v>3.6834291130529828E-2</v>
      </c>
      <c r="C9" s="1"/>
    </row>
    <row r="10" spans="1:3" ht="13.5" thickBot="1" x14ac:dyDescent="0.25">
      <c r="A10" s="2" t="s">
        <v>13</v>
      </c>
      <c r="B10" s="2">
        <v>0.60472403919632178</v>
      </c>
      <c r="C10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sqref="A1:C10"/>
    </sheetView>
  </sheetViews>
  <sheetFormatPr defaultRowHeight="12.75" x14ac:dyDescent="0.2"/>
  <cols>
    <col min="1" max="256" width="11" customWidth="1"/>
  </cols>
  <sheetData>
    <row r="1" spans="1:3" x14ac:dyDescent="0.2">
      <c r="A1" t="s">
        <v>6</v>
      </c>
    </row>
    <row r="2" spans="1:3" ht="13.5" thickBot="1" x14ac:dyDescent="0.25"/>
    <row r="3" spans="1:3" x14ac:dyDescent="0.2">
      <c r="A3" s="3"/>
      <c r="B3" s="3" t="s">
        <v>3</v>
      </c>
      <c r="C3" s="3" t="s">
        <v>2</v>
      </c>
    </row>
    <row r="4" spans="1:3" x14ac:dyDescent="0.2">
      <c r="A4" s="1" t="s">
        <v>7</v>
      </c>
      <c r="B4" s="1">
        <v>54.914864864864853</v>
      </c>
      <c r="C4" s="1">
        <v>56.866388888888878</v>
      </c>
    </row>
    <row r="5" spans="1:3" x14ac:dyDescent="0.2">
      <c r="A5" s="1" t="s">
        <v>8</v>
      </c>
      <c r="B5" s="1">
        <v>34.50317567567658</v>
      </c>
      <c r="C5" s="1">
        <v>24.687198043820157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10</v>
      </c>
      <c r="B7" s="1">
        <v>36</v>
      </c>
      <c r="C7" s="1">
        <v>71</v>
      </c>
    </row>
    <row r="8" spans="1:3" x14ac:dyDescent="0.2">
      <c r="A8" s="1" t="s">
        <v>11</v>
      </c>
      <c r="B8" s="1">
        <v>1.3976140838029862</v>
      </c>
      <c r="C8" s="1"/>
    </row>
    <row r="9" spans="1:3" x14ac:dyDescent="0.2">
      <c r="A9" s="1" t="s">
        <v>12</v>
      </c>
      <c r="B9" s="1">
        <v>0.11473384025761942</v>
      </c>
      <c r="C9" s="1"/>
    </row>
    <row r="10" spans="1:3" ht="13.5" thickBot="1" x14ac:dyDescent="0.25">
      <c r="A10" s="2" t="s">
        <v>13</v>
      </c>
      <c r="B10" s="2">
        <v>1.5829167990169855</v>
      </c>
      <c r="C10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sqref="A1:C10"/>
    </sheetView>
  </sheetViews>
  <sheetFormatPr defaultRowHeight="12.75" x14ac:dyDescent="0.2"/>
  <cols>
    <col min="1" max="256" width="11" customWidth="1"/>
  </cols>
  <sheetData>
    <row r="1" spans="1:3" x14ac:dyDescent="0.2">
      <c r="A1" t="s">
        <v>6</v>
      </c>
    </row>
    <row r="2" spans="1:3" ht="13.5" thickBot="1" x14ac:dyDescent="0.25"/>
    <row r="3" spans="1:3" x14ac:dyDescent="0.2">
      <c r="A3" s="3"/>
      <c r="B3" s="3" t="s">
        <v>4</v>
      </c>
      <c r="C3" s="3" t="s">
        <v>5</v>
      </c>
    </row>
    <row r="4" spans="1:3" x14ac:dyDescent="0.2">
      <c r="A4" s="1" t="s">
        <v>7</v>
      </c>
      <c r="B4" s="1">
        <v>43.283783783783775</v>
      </c>
      <c r="C4" s="1">
        <v>42.951388888888872</v>
      </c>
    </row>
    <row r="5" spans="1:3" x14ac:dyDescent="0.2">
      <c r="A5" s="1" t="s">
        <v>8</v>
      </c>
      <c r="B5" s="1">
        <v>17.793618618619803</v>
      </c>
      <c r="C5" s="1">
        <v>13.601688184665145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10</v>
      </c>
      <c r="B7" s="1">
        <v>36</v>
      </c>
      <c r="C7" s="1">
        <v>71</v>
      </c>
    </row>
    <row r="8" spans="1:3" x14ac:dyDescent="0.2">
      <c r="A8" s="1" t="s">
        <v>11</v>
      </c>
      <c r="B8" s="1">
        <v>1.3081919227262346</v>
      </c>
      <c r="C8" s="1"/>
    </row>
    <row r="9" spans="1:3" x14ac:dyDescent="0.2">
      <c r="A9" s="1" t="s">
        <v>12</v>
      </c>
      <c r="B9" s="1">
        <v>0.1665393579814724</v>
      </c>
      <c r="C9" s="1"/>
    </row>
    <row r="10" spans="1:3" ht="13.5" thickBot="1" x14ac:dyDescent="0.25">
      <c r="A10" s="2" t="s">
        <v>13</v>
      </c>
      <c r="B10" s="2">
        <v>1.5829167990169855</v>
      </c>
      <c r="C10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workbookViewId="0">
      <selection activeCell="H3" sqref="H3"/>
    </sheetView>
  </sheetViews>
  <sheetFormatPr defaultRowHeight="12.75" x14ac:dyDescent="0.2"/>
  <cols>
    <col min="1" max="256" width="11" customWidth="1"/>
  </cols>
  <sheetData>
    <row r="1" spans="1:8" x14ac:dyDescent="0.2">
      <c r="A1" t="s">
        <v>3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2">
      <c r="A2">
        <v>56.4</v>
      </c>
      <c r="B2">
        <v>54.8</v>
      </c>
      <c r="C2" s="4">
        <f t="shared" ref="C2:C39" si="0">LN(A2)</f>
        <v>4.0324691585040133</v>
      </c>
      <c r="D2" s="4">
        <f t="shared" ref="D2:D39" si="1">LN(B2)</f>
        <v>4.00369019395397</v>
      </c>
      <c r="E2" s="4">
        <f t="shared" ref="E2:E33" si="2">C2-4.00551335</f>
        <v>2.6955808504013135E-2</v>
      </c>
      <c r="F2" s="4">
        <f t="shared" ref="F2:F33" si="3">D2-4.04041583</f>
        <v>-3.6725636046029742E-2</v>
      </c>
      <c r="G2" s="4">
        <f t="shared" ref="G2:G33" si="4">ABS(E2)</f>
        <v>2.6955808504013135E-2</v>
      </c>
      <c r="H2" s="4">
        <f t="shared" ref="H2:H33" si="5">ABS(F2)</f>
        <v>3.6725636046029742E-2</v>
      </c>
    </row>
    <row r="3" spans="1:8" x14ac:dyDescent="0.2">
      <c r="A3">
        <v>47.05</v>
      </c>
      <c r="B3">
        <v>55.4</v>
      </c>
      <c r="C3" s="4">
        <f t="shared" si="0"/>
        <v>3.8512108660313884</v>
      </c>
      <c r="D3" s="4">
        <f t="shared" si="1"/>
        <v>4.014579593753238</v>
      </c>
      <c r="E3" s="4">
        <f t="shared" si="2"/>
        <v>-0.15430248396861179</v>
      </c>
      <c r="F3" s="4">
        <f t="shared" si="3"/>
        <v>-2.5836236246761679E-2</v>
      </c>
      <c r="G3" s="4">
        <f t="shared" si="4"/>
        <v>0.15430248396861179</v>
      </c>
      <c r="H3" s="4">
        <f t="shared" si="5"/>
        <v>2.5836236246761679E-2</v>
      </c>
    </row>
    <row r="4" spans="1:8" x14ac:dyDescent="0.2">
      <c r="A4">
        <v>54.3</v>
      </c>
      <c r="B4">
        <v>57.5</v>
      </c>
      <c r="C4" s="4">
        <f t="shared" si="0"/>
        <v>3.9945242269398897</v>
      </c>
      <c r="D4" s="4">
        <f t="shared" si="1"/>
        <v>4.0517849478033048</v>
      </c>
      <c r="E4" s="4">
        <f t="shared" si="2"/>
        <v>-1.0989123060110462E-2</v>
      </c>
      <c r="F4" s="4">
        <f t="shared" si="3"/>
        <v>1.1369117803305073E-2</v>
      </c>
      <c r="G4" s="4">
        <f t="shared" si="4"/>
        <v>1.0989123060110462E-2</v>
      </c>
      <c r="H4" s="4">
        <f t="shared" si="5"/>
        <v>1.1369117803305073E-2</v>
      </c>
    </row>
    <row r="5" spans="1:8" x14ac:dyDescent="0.2">
      <c r="A5">
        <v>47.6</v>
      </c>
      <c r="B5">
        <v>56.4</v>
      </c>
      <c r="C5" s="4">
        <f t="shared" si="0"/>
        <v>3.8628327612373745</v>
      </c>
      <c r="D5" s="4">
        <f t="shared" si="1"/>
        <v>4.0324691585040133</v>
      </c>
      <c r="E5" s="4">
        <f t="shared" si="2"/>
        <v>-0.14268058876262568</v>
      </c>
      <c r="F5" s="4">
        <f t="shared" si="3"/>
        <v>-7.9466714959863793E-3</v>
      </c>
      <c r="G5" s="4">
        <f t="shared" si="4"/>
        <v>0.14268058876262568</v>
      </c>
      <c r="H5" s="4">
        <f t="shared" si="5"/>
        <v>7.9466714959863793E-3</v>
      </c>
    </row>
    <row r="6" spans="1:8" x14ac:dyDescent="0.2">
      <c r="A6">
        <v>54</v>
      </c>
      <c r="B6">
        <v>57.8</v>
      </c>
      <c r="C6" s="4">
        <f t="shared" si="0"/>
        <v>3.9889840465642745</v>
      </c>
      <c r="D6" s="4">
        <f t="shared" si="1"/>
        <v>4.0569887756783318</v>
      </c>
      <c r="E6" s="4">
        <f t="shared" si="2"/>
        <v>-1.6529303435725673E-2</v>
      </c>
      <c r="F6" s="4">
        <f t="shared" si="3"/>
        <v>1.6572945678332118E-2</v>
      </c>
      <c r="G6" s="4">
        <f t="shared" si="4"/>
        <v>1.6529303435725673E-2</v>
      </c>
      <c r="H6" s="4">
        <f t="shared" si="5"/>
        <v>1.6572945678332118E-2</v>
      </c>
    </row>
    <row r="7" spans="1:8" x14ac:dyDescent="0.2">
      <c r="A7">
        <v>61.6</v>
      </c>
      <c r="B7">
        <v>48.8</v>
      </c>
      <c r="C7" s="4">
        <f t="shared" si="0"/>
        <v>4.1206618705394744</v>
      </c>
      <c r="D7" s="4">
        <f t="shared" si="1"/>
        <v>3.8877303128591016</v>
      </c>
      <c r="E7" s="4">
        <f t="shared" si="2"/>
        <v>0.11514852053947422</v>
      </c>
      <c r="F7" s="4">
        <f t="shared" si="3"/>
        <v>-0.15268551714089806</v>
      </c>
      <c r="G7" s="4">
        <f t="shared" si="4"/>
        <v>0.11514852053947422</v>
      </c>
      <c r="H7" s="4">
        <f t="shared" si="5"/>
        <v>0.15268551714089806</v>
      </c>
    </row>
    <row r="8" spans="1:8" x14ac:dyDescent="0.2">
      <c r="A8">
        <v>61.7</v>
      </c>
      <c r="B8">
        <v>59.2</v>
      </c>
      <c r="C8" s="4">
        <f t="shared" si="0"/>
        <v>4.1222839309113422</v>
      </c>
      <c r="D8" s="4">
        <f t="shared" si="1"/>
        <v>4.0809215418899605</v>
      </c>
      <c r="E8" s="4">
        <f t="shared" si="2"/>
        <v>0.11677058091134196</v>
      </c>
      <c r="F8" s="4">
        <f t="shared" si="3"/>
        <v>4.0505711889960772E-2</v>
      </c>
      <c r="G8" s="4">
        <f t="shared" si="4"/>
        <v>0.11677058091134196</v>
      </c>
      <c r="H8" s="4">
        <f t="shared" si="5"/>
        <v>4.0505711889960772E-2</v>
      </c>
    </row>
    <row r="9" spans="1:8" x14ac:dyDescent="0.2">
      <c r="A9">
        <v>57.7</v>
      </c>
      <c r="B9">
        <v>54.5</v>
      </c>
      <c r="C9" s="4">
        <f t="shared" si="0"/>
        <v>4.0552571735140539</v>
      </c>
      <c r="D9" s="4">
        <f t="shared" si="1"/>
        <v>3.9982007016691985</v>
      </c>
      <c r="E9" s="4">
        <f t="shared" si="2"/>
        <v>4.9743823514053709E-2</v>
      </c>
      <c r="F9" s="4">
        <f t="shared" si="3"/>
        <v>-4.221512833080121E-2</v>
      </c>
      <c r="G9" s="4">
        <f t="shared" si="4"/>
        <v>4.9743823514053709E-2</v>
      </c>
      <c r="H9" s="4">
        <f t="shared" si="5"/>
        <v>4.221512833080121E-2</v>
      </c>
    </row>
    <row r="10" spans="1:8" x14ac:dyDescent="0.2">
      <c r="A10">
        <v>64.599999999999994</v>
      </c>
      <c r="B10">
        <v>58.8</v>
      </c>
      <c r="C10" s="4">
        <f t="shared" si="0"/>
        <v>4.1682144107885559</v>
      </c>
      <c r="D10" s="4">
        <f t="shared" si="1"/>
        <v>4.0741418549045809</v>
      </c>
      <c r="E10" s="4">
        <f t="shared" si="2"/>
        <v>0.16270106078855573</v>
      </c>
      <c r="F10" s="4">
        <f t="shared" si="3"/>
        <v>3.3726024904581209E-2</v>
      </c>
      <c r="G10" s="4">
        <f t="shared" si="4"/>
        <v>0.16270106078855573</v>
      </c>
      <c r="H10" s="4">
        <f t="shared" si="5"/>
        <v>3.3726024904581209E-2</v>
      </c>
    </row>
    <row r="11" spans="1:8" x14ac:dyDescent="0.2">
      <c r="A11">
        <v>51.9</v>
      </c>
      <c r="B11">
        <v>53.8</v>
      </c>
      <c r="C11" s="4">
        <f t="shared" si="0"/>
        <v>3.949318790171843</v>
      </c>
      <c r="D11" s="4">
        <f t="shared" si="1"/>
        <v>3.9852734671677386</v>
      </c>
      <c r="E11" s="4">
        <f t="shared" si="2"/>
        <v>-5.6194559828157242E-2</v>
      </c>
      <c r="F11" s="4">
        <f t="shared" si="3"/>
        <v>-5.5142362832261149E-2</v>
      </c>
      <c r="G11" s="4">
        <f t="shared" si="4"/>
        <v>5.6194559828157242E-2</v>
      </c>
      <c r="H11" s="4">
        <f t="shared" si="5"/>
        <v>5.5142362832261149E-2</v>
      </c>
    </row>
    <row r="12" spans="1:8" x14ac:dyDescent="0.2">
      <c r="A12">
        <v>51.6</v>
      </c>
      <c r="B12">
        <v>59.2</v>
      </c>
      <c r="C12" s="4">
        <f t="shared" si="0"/>
        <v>3.9435216724875173</v>
      </c>
      <c r="D12" s="4">
        <f t="shared" si="1"/>
        <v>4.0809215418899605</v>
      </c>
      <c r="E12" s="4">
        <f t="shared" si="2"/>
        <v>-6.1991677512482912E-2</v>
      </c>
      <c r="F12" s="4">
        <f t="shared" si="3"/>
        <v>4.0505711889960772E-2</v>
      </c>
      <c r="G12" s="4">
        <f t="shared" si="4"/>
        <v>6.1991677512482912E-2</v>
      </c>
      <c r="H12" s="4">
        <f t="shared" si="5"/>
        <v>4.0505711889960772E-2</v>
      </c>
    </row>
    <row r="13" spans="1:8" x14ac:dyDescent="0.2">
      <c r="A13">
        <v>45.9</v>
      </c>
      <c r="B13">
        <v>54.9</v>
      </c>
      <c r="C13" s="4">
        <f t="shared" si="0"/>
        <v>3.8264651170664994</v>
      </c>
      <c r="D13" s="4">
        <f t="shared" si="1"/>
        <v>4.0055133485154846</v>
      </c>
      <c r="E13" s="4">
        <f t="shared" si="2"/>
        <v>-0.17904823293350081</v>
      </c>
      <c r="F13" s="4">
        <f t="shared" si="3"/>
        <v>-3.4902481484515135E-2</v>
      </c>
      <c r="G13" s="4">
        <f t="shared" si="4"/>
        <v>0.17904823293350081</v>
      </c>
      <c r="H13" s="4">
        <f t="shared" si="5"/>
        <v>3.4902481484515135E-2</v>
      </c>
    </row>
    <row r="14" spans="1:8" x14ac:dyDescent="0.2">
      <c r="A14">
        <v>59.9</v>
      </c>
      <c r="B14">
        <v>52.3</v>
      </c>
      <c r="C14" s="4">
        <f t="shared" si="0"/>
        <v>4.0926765051214034</v>
      </c>
      <c r="D14" s="4">
        <f t="shared" si="1"/>
        <v>3.9569963710708773</v>
      </c>
      <c r="E14" s="4">
        <f t="shared" si="2"/>
        <v>8.7163155121403157E-2</v>
      </c>
      <c r="F14" s="4">
        <f t="shared" si="3"/>
        <v>-8.3419458929122392E-2</v>
      </c>
      <c r="G14" s="4">
        <f t="shared" si="4"/>
        <v>8.7163155121403157E-2</v>
      </c>
      <c r="H14" s="4">
        <f t="shared" si="5"/>
        <v>8.3419458929122392E-2</v>
      </c>
    </row>
    <row r="15" spans="1:8" x14ac:dyDescent="0.2">
      <c r="A15">
        <v>60.4</v>
      </c>
      <c r="B15">
        <v>54.9</v>
      </c>
      <c r="C15" s="4">
        <f t="shared" si="0"/>
        <v>4.1009891049407692</v>
      </c>
      <c r="D15" s="4">
        <f t="shared" si="1"/>
        <v>4.0055133485154846</v>
      </c>
      <c r="E15" s="4">
        <f t="shared" si="2"/>
        <v>9.5475754940768987E-2</v>
      </c>
      <c r="F15" s="4">
        <f t="shared" si="3"/>
        <v>-3.4902481484515135E-2</v>
      </c>
      <c r="G15" s="4">
        <f t="shared" si="4"/>
        <v>9.5475754940768987E-2</v>
      </c>
      <c r="H15" s="4">
        <f t="shared" si="5"/>
        <v>3.4902481484515135E-2</v>
      </c>
    </row>
    <row r="16" spans="1:8" x14ac:dyDescent="0.2">
      <c r="A16">
        <v>58.4</v>
      </c>
      <c r="B16">
        <v>52.1</v>
      </c>
      <c r="C16" s="4">
        <f t="shared" si="0"/>
        <v>4.0673158898341812</v>
      </c>
      <c r="D16" s="4">
        <f t="shared" si="1"/>
        <v>3.9531649487593215</v>
      </c>
      <c r="E16" s="4">
        <f t="shared" si="2"/>
        <v>6.1802539834181047E-2</v>
      </c>
      <c r="F16" s="4">
        <f t="shared" si="3"/>
        <v>-8.7250881240678257E-2</v>
      </c>
      <c r="G16" s="4">
        <f t="shared" si="4"/>
        <v>6.1802539834181047E-2</v>
      </c>
      <c r="H16" s="4">
        <f t="shared" si="5"/>
        <v>8.7250881240678257E-2</v>
      </c>
    </row>
    <row r="17" spans="1:8" x14ac:dyDescent="0.2">
      <c r="A17">
        <v>62.8</v>
      </c>
      <c r="B17">
        <v>67.099999999999994</v>
      </c>
      <c r="C17" s="4">
        <f t="shared" si="0"/>
        <v>4.1399550734741526</v>
      </c>
      <c r="D17" s="4">
        <f t="shared" si="1"/>
        <v>4.2061840439776361</v>
      </c>
      <c r="E17" s="4">
        <f t="shared" si="2"/>
        <v>0.1344417234741524</v>
      </c>
      <c r="F17" s="4">
        <f t="shared" si="3"/>
        <v>0.16576821397763641</v>
      </c>
      <c r="G17" s="4">
        <f t="shared" si="4"/>
        <v>0.1344417234741524</v>
      </c>
      <c r="H17" s="4">
        <f t="shared" si="5"/>
        <v>0.16576821397763641</v>
      </c>
    </row>
    <row r="18" spans="1:8" x14ac:dyDescent="0.2">
      <c r="A18">
        <v>57.4</v>
      </c>
      <c r="B18">
        <v>63.3</v>
      </c>
      <c r="C18" s="4">
        <f t="shared" si="0"/>
        <v>4.0500443033255209</v>
      </c>
      <c r="D18" s="4">
        <f t="shared" si="1"/>
        <v>4.1478853291501308</v>
      </c>
      <c r="E18" s="4">
        <f t="shared" si="2"/>
        <v>4.4530953325520706E-2</v>
      </c>
      <c r="F18" s="4">
        <f t="shared" si="3"/>
        <v>0.10746949915013104</v>
      </c>
      <c r="G18" s="4">
        <f t="shared" si="4"/>
        <v>4.4530953325520706E-2</v>
      </c>
      <c r="H18" s="4">
        <f t="shared" si="5"/>
        <v>0.10746949915013104</v>
      </c>
    </row>
    <row r="19" spans="1:8" x14ac:dyDescent="0.2">
      <c r="A19">
        <v>45.3</v>
      </c>
      <c r="B19">
        <v>60.08</v>
      </c>
      <c r="C19" s="4">
        <f t="shared" si="0"/>
        <v>3.8133070324889884</v>
      </c>
      <c r="D19" s="4">
        <f t="shared" si="1"/>
        <v>4.0956770074558797</v>
      </c>
      <c r="E19" s="4">
        <f t="shared" si="2"/>
        <v>-0.1922063175110118</v>
      </c>
      <c r="F19" s="4">
        <f t="shared" si="3"/>
        <v>5.5261177455879995E-2</v>
      </c>
      <c r="G19" s="4">
        <f t="shared" si="4"/>
        <v>0.1922063175110118</v>
      </c>
      <c r="H19" s="4">
        <f t="shared" si="5"/>
        <v>5.5261177455879995E-2</v>
      </c>
    </row>
    <row r="20" spans="1:8" x14ac:dyDescent="0.2">
      <c r="A20">
        <v>47</v>
      </c>
      <c r="B20">
        <v>53</v>
      </c>
      <c r="C20" s="4">
        <f t="shared" si="0"/>
        <v>3.8501476017100584</v>
      </c>
      <c r="D20" s="4">
        <f t="shared" si="1"/>
        <v>3.970291913552122</v>
      </c>
      <c r="E20" s="4">
        <f t="shared" si="2"/>
        <v>-0.15536574828994176</v>
      </c>
      <c r="F20" s="4">
        <f t="shared" si="3"/>
        <v>-7.0123916447877743E-2</v>
      </c>
      <c r="G20" s="4">
        <f t="shared" si="4"/>
        <v>0.15536574828994176</v>
      </c>
      <c r="H20" s="4">
        <f t="shared" si="5"/>
        <v>7.0123916447877743E-2</v>
      </c>
    </row>
    <row r="21" spans="1:8" x14ac:dyDescent="0.2">
      <c r="A21">
        <v>46.3</v>
      </c>
      <c r="B21">
        <v>57.6</v>
      </c>
      <c r="C21" s="4">
        <f t="shared" si="0"/>
        <v>3.8351419610921882</v>
      </c>
      <c r="D21" s="4">
        <f t="shared" si="1"/>
        <v>4.0535225677018456</v>
      </c>
      <c r="E21" s="4">
        <f t="shared" si="2"/>
        <v>-0.170371388907812</v>
      </c>
      <c r="F21" s="4">
        <f t="shared" si="3"/>
        <v>1.3106737701845894E-2</v>
      </c>
      <c r="G21" s="4">
        <f t="shared" si="4"/>
        <v>0.170371388907812</v>
      </c>
      <c r="H21" s="4">
        <f t="shared" si="5"/>
        <v>1.3106737701845894E-2</v>
      </c>
    </row>
    <row r="22" spans="1:8" x14ac:dyDescent="0.2">
      <c r="A22">
        <v>56.3</v>
      </c>
      <c r="B22">
        <v>54.6</v>
      </c>
      <c r="C22" s="4">
        <f t="shared" si="0"/>
        <v>4.0306945351456447</v>
      </c>
      <c r="D22" s="4">
        <f t="shared" si="1"/>
        <v>4.0000338827508592</v>
      </c>
      <c r="E22" s="4">
        <f t="shared" si="2"/>
        <v>2.5181185145644491E-2</v>
      </c>
      <c r="F22" s="4">
        <f t="shared" si="3"/>
        <v>-4.038194724914046E-2</v>
      </c>
      <c r="G22" s="4">
        <f t="shared" si="4"/>
        <v>2.5181185145644491E-2</v>
      </c>
      <c r="H22" s="4">
        <f t="shared" si="5"/>
        <v>4.038194724914046E-2</v>
      </c>
    </row>
    <row r="23" spans="1:8" x14ac:dyDescent="0.2">
      <c r="A23">
        <v>51.1</v>
      </c>
      <c r="B23">
        <v>56.9</v>
      </c>
      <c r="C23" s="4">
        <f t="shared" si="0"/>
        <v>3.9337844972096589</v>
      </c>
      <c r="D23" s="4">
        <f t="shared" si="1"/>
        <v>4.0412953411322849</v>
      </c>
      <c r="E23" s="4">
        <f t="shared" si="2"/>
        <v>-7.1728852790341247E-2</v>
      </c>
      <c r="F23" s="4">
        <f t="shared" si="3"/>
        <v>8.7951113228523781E-4</v>
      </c>
      <c r="G23" s="4">
        <f t="shared" si="4"/>
        <v>7.1728852790341247E-2</v>
      </c>
      <c r="H23" s="4">
        <f t="shared" si="5"/>
        <v>8.7951113228523781E-4</v>
      </c>
    </row>
    <row r="24" spans="1:8" x14ac:dyDescent="0.2">
      <c r="A24">
        <v>54.9</v>
      </c>
      <c r="B24">
        <v>58.2</v>
      </c>
      <c r="C24" s="4">
        <f t="shared" si="0"/>
        <v>4.0055133485154846</v>
      </c>
      <c r="D24" s="4">
        <f t="shared" si="1"/>
        <v>4.0638853547373923</v>
      </c>
      <c r="E24" s="4">
        <f t="shared" si="2"/>
        <v>-1.4845156215415045E-9</v>
      </c>
      <c r="F24" s="4">
        <f t="shared" si="3"/>
        <v>2.3469524737392611E-2</v>
      </c>
      <c r="G24" s="4">
        <f t="shared" si="4"/>
        <v>1.4845156215415045E-9</v>
      </c>
      <c r="H24" s="4">
        <f t="shared" si="5"/>
        <v>2.3469524737392611E-2</v>
      </c>
    </row>
    <row r="25" spans="1:8" x14ac:dyDescent="0.2">
      <c r="A25">
        <v>47.2</v>
      </c>
      <c r="B25">
        <v>53.1</v>
      </c>
      <c r="C25" s="4">
        <f t="shared" si="0"/>
        <v>3.8543938925915096</v>
      </c>
      <c r="D25" s="4">
        <f t="shared" si="1"/>
        <v>3.9721769282478934</v>
      </c>
      <c r="E25" s="4">
        <f t="shared" si="2"/>
        <v>-0.15111945740849064</v>
      </c>
      <c r="F25" s="4">
        <f t="shared" si="3"/>
        <v>-6.823890175210634E-2</v>
      </c>
      <c r="G25" s="4">
        <f t="shared" si="4"/>
        <v>0.15111945740849064</v>
      </c>
      <c r="H25" s="4">
        <f t="shared" si="5"/>
        <v>6.823890175210634E-2</v>
      </c>
    </row>
    <row r="26" spans="1:8" x14ac:dyDescent="0.2">
      <c r="A26">
        <v>50.8</v>
      </c>
      <c r="B26">
        <v>50.8</v>
      </c>
      <c r="C26" s="4">
        <f t="shared" si="0"/>
        <v>3.9278963545844361</v>
      </c>
      <c r="D26" s="4">
        <f t="shared" si="1"/>
        <v>3.9278963545844361</v>
      </c>
      <c r="E26" s="4">
        <f t="shared" si="2"/>
        <v>-7.7616995415564105E-2</v>
      </c>
      <c r="F26" s="4">
        <f t="shared" si="3"/>
        <v>-0.11251947541556362</v>
      </c>
      <c r="G26" s="4">
        <f t="shared" si="4"/>
        <v>7.7616995415564105E-2</v>
      </c>
      <c r="H26" s="4">
        <f t="shared" si="5"/>
        <v>0.11251947541556362</v>
      </c>
    </row>
    <row r="27" spans="1:8" x14ac:dyDescent="0.2">
      <c r="A27">
        <v>52.2</v>
      </c>
      <c r="B27">
        <v>66.099999999999994</v>
      </c>
      <c r="C27" s="4">
        <f t="shared" si="0"/>
        <v>3.9550824948885932</v>
      </c>
      <c r="D27" s="4">
        <f t="shared" si="1"/>
        <v>4.1911687468576408</v>
      </c>
      <c r="E27" s="4">
        <f t="shared" si="2"/>
        <v>-5.0430855111406991E-2</v>
      </c>
      <c r="F27" s="4">
        <f t="shared" si="3"/>
        <v>0.15075291685764114</v>
      </c>
      <c r="G27" s="4">
        <f t="shared" si="4"/>
        <v>5.0430855111406991E-2</v>
      </c>
      <c r="H27" s="4">
        <f t="shared" si="5"/>
        <v>0.15075291685764114</v>
      </c>
    </row>
    <row r="28" spans="1:8" x14ac:dyDescent="0.2">
      <c r="A28">
        <v>51.1</v>
      </c>
      <c r="B28">
        <v>62.8</v>
      </c>
      <c r="C28" s="4">
        <f t="shared" si="0"/>
        <v>3.9337844972096589</v>
      </c>
      <c r="D28" s="4">
        <f t="shared" si="1"/>
        <v>4.1399550734741526</v>
      </c>
      <c r="E28" s="4">
        <f t="shared" si="2"/>
        <v>-7.1728852790341247E-2</v>
      </c>
      <c r="F28" s="4">
        <f t="shared" si="3"/>
        <v>9.9539243474152883E-2</v>
      </c>
      <c r="G28" s="4">
        <f t="shared" si="4"/>
        <v>7.1728852790341247E-2</v>
      </c>
      <c r="H28" s="4">
        <f t="shared" si="5"/>
        <v>9.9539243474152883E-2</v>
      </c>
    </row>
    <row r="29" spans="1:8" x14ac:dyDescent="0.2">
      <c r="A29">
        <v>45.3</v>
      </c>
      <c r="B29">
        <v>40.299999999999997</v>
      </c>
      <c r="C29" s="4">
        <f t="shared" si="0"/>
        <v>3.8133070324889884</v>
      </c>
      <c r="D29" s="4">
        <f t="shared" si="1"/>
        <v>3.6963514689526371</v>
      </c>
      <c r="E29" s="4">
        <f t="shared" si="2"/>
        <v>-0.1922063175110118</v>
      </c>
      <c r="F29" s="4">
        <f t="shared" si="3"/>
        <v>-0.3440643610473626</v>
      </c>
      <c r="G29" s="4">
        <f t="shared" si="4"/>
        <v>0.1922063175110118</v>
      </c>
      <c r="H29" s="4">
        <f t="shared" si="5"/>
        <v>0.3440643610473626</v>
      </c>
    </row>
    <row r="30" spans="1:8" x14ac:dyDescent="0.2">
      <c r="A30">
        <v>52.4</v>
      </c>
      <c r="B30">
        <v>49.6</v>
      </c>
      <c r="C30" s="4">
        <f t="shared" si="0"/>
        <v>3.9589065913269965</v>
      </c>
      <c r="D30" s="4">
        <f t="shared" si="1"/>
        <v>3.903990833730882</v>
      </c>
      <c r="E30" s="4">
        <f t="shared" si="2"/>
        <v>-4.6606758673003679E-2</v>
      </c>
      <c r="F30" s="4">
        <f t="shared" si="3"/>
        <v>-0.13642499626911775</v>
      </c>
      <c r="G30" s="4">
        <f t="shared" si="4"/>
        <v>4.6606758673003679E-2</v>
      </c>
      <c r="H30" s="4">
        <f t="shared" si="5"/>
        <v>0.13642499626911775</v>
      </c>
    </row>
    <row r="31" spans="1:8" x14ac:dyDescent="0.2">
      <c r="A31">
        <v>60.3</v>
      </c>
      <c r="B31">
        <v>46.6</v>
      </c>
      <c r="C31" s="4">
        <f t="shared" si="0"/>
        <v>4.0993321037331398</v>
      </c>
      <c r="D31" s="4">
        <f t="shared" si="1"/>
        <v>3.8416005411316001</v>
      </c>
      <c r="E31" s="4">
        <f t="shared" si="2"/>
        <v>9.3818753733139637E-2</v>
      </c>
      <c r="F31" s="4">
        <f t="shared" si="3"/>
        <v>-0.19881528886839961</v>
      </c>
      <c r="G31" s="4">
        <f t="shared" si="4"/>
        <v>9.3818753733139637E-2</v>
      </c>
      <c r="H31" s="4">
        <f t="shared" si="5"/>
        <v>0.19881528886839961</v>
      </c>
    </row>
    <row r="32" spans="1:8" x14ac:dyDescent="0.2">
      <c r="A32">
        <v>62.1</v>
      </c>
      <c r="B32">
        <v>63.6</v>
      </c>
      <c r="C32" s="4">
        <f t="shared" si="0"/>
        <v>4.1287459889394329</v>
      </c>
      <c r="D32" s="4">
        <f t="shared" si="1"/>
        <v>4.1526134703460764</v>
      </c>
      <c r="E32" s="4">
        <f t="shared" si="2"/>
        <v>0.1232326389394327</v>
      </c>
      <c r="F32" s="4">
        <f t="shared" si="3"/>
        <v>0.11219764034607671</v>
      </c>
      <c r="G32" s="4">
        <f t="shared" si="4"/>
        <v>0.1232326389394327</v>
      </c>
      <c r="H32" s="4">
        <f t="shared" si="5"/>
        <v>0.11219764034607671</v>
      </c>
    </row>
    <row r="33" spans="1:8" x14ac:dyDescent="0.2">
      <c r="A33">
        <v>62.2</v>
      </c>
      <c r="B33">
        <v>57.5</v>
      </c>
      <c r="C33" s="4">
        <f t="shared" si="0"/>
        <v>4.1303549997451334</v>
      </c>
      <c r="D33" s="4">
        <f t="shared" si="1"/>
        <v>4.0517849478033048</v>
      </c>
      <c r="E33" s="4">
        <f t="shared" si="2"/>
        <v>0.12484164974513323</v>
      </c>
      <c r="F33" s="4">
        <f t="shared" si="3"/>
        <v>1.1369117803305073E-2</v>
      </c>
      <c r="G33" s="4">
        <f t="shared" si="4"/>
        <v>0.12484164974513323</v>
      </c>
      <c r="H33" s="4">
        <f t="shared" si="5"/>
        <v>1.1369117803305073E-2</v>
      </c>
    </row>
    <row r="34" spans="1:8" x14ac:dyDescent="0.2">
      <c r="A34">
        <v>59</v>
      </c>
      <c r="B34">
        <v>57</v>
      </c>
      <c r="C34" s="4">
        <f t="shared" si="0"/>
        <v>4.0775374439057197</v>
      </c>
      <c r="D34" s="4">
        <f t="shared" si="1"/>
        <v>4.0430512678345503</v>
      </c>
      <c r="E34" s="4">
        <f t="shared" ref="E34:E65" si="6">C34-4.00551335</f>
        <v>7.2024093905719511E-2</v>
      </c>
      <c r="F34" s="4">
        <f t="shared" ref="F34:F65" si="7">D34-4.04041583</f>
        <v>2.635437834550558E-3</v>
      </c>
      <c r="G34" s="4">
        <f t="shared" ref="G34:G65" si="8">ABS(E34)</f>
        <v>7.2024093905719511E-2</v>
      </c>
      <c r="H34" s="4">
        <f t="shared" ref="H34:H65" si="9">ABS(F34)</f>
        <v>2.635437834550558E-3</v>
      </c>
    </row>
    <row r="35" spans="1:8" x14ac:dyDescent="0.2">
      <c r="A35">
        <v>61.7</v>
      </c>
      <c r="B35">
        <v>57.9</v>
      </c>
      <c r="C35" s="4">
        <f t="shared" si="0"/>
        <v>4.1222839309113422</v>
      </c>
      <c r="D35" s="4">
        <f t="shared" si="1"/>
        <v>4.0587173845789497</v>
      </c>
      <c r="E35" s="4">
        <f t="shared" si="6"/>
        <v>0.11677058091134196</v>
      </c>
      <c r="F35" s="4">
        <f t="shared" si="7"/>
        <v>1.8301554578949997E-2</v>
      </c>
      <c r="G35" s="4">
        <f t="shared" si="8"/>
        <v>0.11677058091134196</v>
      </c>
      <c r="H35" s="4">
        <f t="shared" si="9"/>
        <v>1.8301554578949997E-2</v>
      </c>
    </row>
    <row r="36" spans="1:8" x14ac:dyDescent="0.2">
      <c r="A36">
        <v>56.7</v>
      </c>
      <c r="B36">
        <v>61</v>
      </c>
      <c r="C36" s="4">
        <f t="shared" si="0"/>
        <v>4.0377742107337067</v>
      </c>
      <c r="D36" s="4">
        <f t="shared" si="1"/>
        <v>4.1108738641733114</v>
      </c>
      <c r="E36" s="4">
        <f t="shared" si="6"/>
        <v>3.2260860733706487E-2</v>
      </c>
      <c r="F36" s="4">
        <f t="shared" si="7"/>
        <v>7.0458034173311646E-2</v>
      </c>
      <c r="G36" s="4">
        <f t="shared" si="8"/>
        <v>3.2260860733706487E-2</v>
      </c>
      <c r="H36" s="4">
        <f t="shared" si="9"/>
        <v>7.0458034173311646E-2</v>
      </c>
    </row>
    <row r="37" spans="1:8" x14ac:dyDescent="0.2">
      <c r="A37">
        <v>62.1</v>
      </c>
      <c r="B37">
        <v>56.8</v>
      </c>
      <c r="C37" s="4">
        <f t="shared" si="0"/>
        <v>4.1287459889394329</v>
      </c>
      <c r="D37" s="4">
        <f t="shared" si="1"/>
        <v>4.0395363257271057</v>
      </c>
      <c r="E37" s="4">
        <f t="shared" si="6"/>
        <v>0.1232326389394327</v>
      </c>
      <c r="F37" s="4">
        <f t="shared" si="7"/>
        <v>-8.795042728939606E-4</v>
      </c>
      <c r="G37" s="4">
        <f t="shared" si="8"/>
        <v>0.1232326389394327</v>
      </c>
      <c r="H37" s="4">
        <f t="shared" si="9"/>
        <v>8.795042728939606E-4</v>
      </c>
    </row>
    <row r="38" spans="1:8" x14ac:dyDescent="0.2">
      <c r="A38">
        <v>54.6</v>
      </c>
      <c r="B38">
        <v>66</v>
      </c>
      <c r="C38" s="4">
        <f t="shared" si="0"/>
        <v>4.0000338827508592</v>
      </c>
      <c r="D38" s="4">
        <f t="shared" si="1"/>
        <v>4.1896547420264252</v>
      </c>
      <c r="E38" s="4">
        <f t="shared" si="6"/>
        <v>-5.4794672491409457E-3</v>
      </c>
      <c r="F38" s="4">
        <f t="shared" si="7"/>
        <v>0.14923891202642547</v>
      </c>
      <c r="G38" s="4">
        <f t="shared" si="8"/>
        <v>5.4794672491409457E-3</v>
      </c>
      <c r="H38" s="4">
        <f t="shared" si="9"/>
        <v>0.14923891202642547</v>
      </c>
    </row>
    <row r="39" spans="1:8" x14ac:dyDescent="0.2">
      <c r="B39">
        <v>55.7</v>
      </c>
      <c r="C39" s="4" t="e">
        <f t="shared" si="0"/>
        <v>#NUM!</v>
      </c>
      <c r="D39" s="4">
        <f t="shared" si="1"/>
        <v>4.0199801469332384</v>
      </c>
      <c r="E39" s="4" t="e">
        <f t="shared" si="6"/>
        <v>#NUM!</v>
      </c>
      <c r="F39" s="4">
        <f t="shared" si="7"/>
        <v>-2.0435683066761356E-2</v>
      </c>
      <c r="G39" s="4" t="e">
        <f t="shared" si="8"/>
        <v>#NUM!</v>
      </c>
      <c r="H39" s="4">
        <f t="shared" si="9"/>
        <v>2.0435683066761356E-2</v>
      </c>
    </row>
    <row r="40" spans="1:8" x14ac:dyDescent="0.2">
      <c r="B40">
        <v>56.7</v>
      </c>
      <c r="C40" s="4">
        <f>MEDIAN(C2:C38)</f>
        <v>4.0055133485154846</v>
      </c>
      <c r="D40" s="4">
        <f t="shared" ref="D40:D73" si="10">LN(B40)</f>
        <v>4.0377742107337067</v>
      </c>
      <c r="E40" s="4">
        <f t="shared" si="6"/>
        <v>-1.4845156215415045E-9</v>
      </c>
      <c r="F40" s="4">
        <f t="shared" si="7"/>
        <v>-2.6416192662930271E-3</v>
      </c>
      <c r="G40" s="4">
        <f t="shared" si="8"/>
        <v>1.4845156215415045E-9</v>
      </c>
      <c r="H40" s="4">
        <f t="shared" si="9"/>
        <v>2.6416192662930271E-3</v>
      </c>
    </row>
    <row r="41" spans="1:8" x14ac:dyDescent="0.2">
      <c r="B41">
        <v>53</v>
      </c>
      <c r="C41" s="4" t="e">
        <f t="shared" ref="C41:C73" si="11">LN(A41)</f>
        <v>#NUM!</v>
      </c>
      <c r="D41" s="4">
        <f t="shared" si="10"/>
        <v>3.970291913552122</v>
      </c>
      <c r="E41" s="4" t="e">
        <f t="shared" si="6"/>
        <v>#NUM!</v>
      </c>
      <c r="F41" s="4">
        <f t="shared" si="7"/>
        <v>-7.0123916447877743E-2</v>
      </c>
      <c r="G41" s="4" t="e">
        <f t="shared" si="8"/>
        <v>#NUM!</v>
      </c>
      <c r="H41" s="4">
        <f t="shared" si="9"/>
        <v>7.0123916447877743E-2</v>
      </c>
    </row>
    <row r="42" spans="1:8" x14ac:dyDescent="0.2">
      <c r="B42">
        <v>61.8</v>
      </c>
      <c r="C42" s="4" t="e">
        <f t="shared" si="11"/>
        <v>#NUM!</v>
      </c>
      <c r="D42" s="4">
        <f t="shared" si="10"/>
        <v>4.1239033644636454</v>
      </c>
      <c r="E42" s="4" t="e">
        <f t="shared" si="6"/>
        <v>#NUM!</v>
      </c>
      <c r="F42" s="4">
        <f t="shared" si="7"/>
        <v>8.3487534463645652E-2</v>
      </c>
      <c r="G42" s="4" t="e">
        <f t="shared" si="8"/>
        <v>#NUM!</v>
      </c>
      <c r="H42" s="4">
        <f t="shared" si="9"/>
        <v>8.3487534463645652E-2</v>
      </c>
    </row>
    <row r="43" spans="1:8" x14ac:dyDescent="0.2">
      <c r="B43">
        <v>45</v>
      </c>
      <c r="C43" s="4" t="e">
        <f t="shared" si="11"/>
        <v>#NUM!</v>
      </c>
      <c r="D43" s="4">
        <f t="shared" si="10"/>
        <v>3.8066624897703196</v>
      </c>
      <c r="E43" s="4" t="e">
        <f t="shared" si="6"/>
        <v>#NUM!</v>
      </c>
      <c r="F43" s="4">
        <f t="shared" si="7"/>
        <v>-0.23375334022968008</v>
      </c>
      <c r="G43" s="4" t="e">
        <f t="shared" si="8"/>
        <v>#NUM!</v>
      </c>
      <c r="H43" s="4">
        <f t="shared" si="9"/>
        <v>0.23375334022968008</v>
      </c>
    </row>
    <row r="44" spans="1:8" x14ac:dyDescent="0.2">
      <c r="B44">
        <v>68.400000000000006</v>
      </c>
      <c r="C44" s="4" t="e">
        <f t="shared" si="11"/>
        <v>#NUM!</v>
      </c>
      <c r="D44" s="4">
        <f t="shared" si="10"/>
        <v>4.2253728246285052</v>
      </c>
      <c r="E44" s="4" t="e">
        <f t="shared" si="6"/>
        <v>#NUM!</v>
      </c>
      <c r="F44" s="4">
        <f t="shared" si="7"/>
        <v>0.18495699462850546</v>
      </c>
      <c r="G44" s="4" t="e">
        <f t="shared" si="8"/>
        <v>#NUM!</v>
      </c>
      <c r="H44" s="4">
        <f t="shared" si="9"/>
        <v>0.18495699462850546</v>
      </c>
    </row>
    <row r="45" spans="1:8" x14ac:dyDescent="0.2">
      <c r="B45">
        <v>57.5</v>
      </c>
      <c r="C45" s="4" t="e">
        <f t="shared" si="11"/>
        <v>#NUM!</v>
      </c>
      <c r="D45" s="4">
        <f t="shared" si="10"/>
        <v>4.0517849478033048</v>
      </c>
      <c r="E45" s="4" t="e">
        <f t="shared" si="6"/>
        <v>#NUM!</v>
      </c>
      <c r="F45" s="4">
        <f t="shared" si="7"/>
        <v>1.1369117803305073E-2</v>
      </c>
      <c r="G45" s="4" t="e">
        <f t="shared" si="8"/>
        <v>#NUM!</v>
      </c>
      <c r="H45" s="4">
        <f t="shared" si="9"/>
        <v>1.1369117803305073E-2</v>
      </c>
    </row>
    <row r="46" spans="1:8" x14ac:dyDescent="0.2">
      <c r="B46">
        <v>61.2</v>
      </c>
      <c r="C46" s="4" t="e">
        <f t="shared" si="11"/>
        <v>#NUM!</v>
      </c>
      <c r="D46" s="4">
        <f t="shared" si="10"/>
        <v>4.1141471895182802</v>
      </c>
      <c r="E46" s="4" t="e">
        <f t="shared" si="6"/>
        <v>#NUM!</v>
      </c>
      <c r="F46" s="4">
        <f t="shared" si="7"/>
        <v>7.373135951828047E-2</v>
      </c>
      <c r="G46" s="4" t="e">
        <f t="shared" si="8"/>
        <v>#NUM!</v>
      </c>
      <c r="H46" s="4">
        <f t="shared" si="9"/>
        <v>7.373135951828047E-2</v>
      </c>
    </row>
    <row r="47" spans="1:8" x14ac:dyDescent="0.2">
      <c r="B47">
        <v>53.9</v>
      </c>
      <c r="C47" s="4" t="e">
        <f t="shared" si="11"/>
        <v>#NUM!</v>
      </c>
      <c r="D47" s="4">
        <f t="shared" si="10"/>
        <v>3.9871304779149512</v>
      </c>
      <c r="E47" s="4" t="e">
        <f t="shared" si="6"/>
        <v>#NUM!</v>
      </c>
      <c r="F47" s="4">
        <f t="shared" si="7"/>
        <v>-5.3285352085048476E-2</v>
      </c>
      <c r="G47" s="4" t="e">
        <f t="shared" si="8"/>
        <v>#NUM!</v>
      </c>
      <c r="H47" s="4">
        <f t="shared" si="9"/>
        <v>5.3285352085048476E-2</v>
      </c>
    </row>
    <row r="48" spans="1:8" x14ac:dyDescent="0.2">
      <c r="B48">
        <v>51.2</v>
      </c>
      <c r="C48" s="4" t="e">
        <f t="shared" si="11"/>
        <v>#NUM!</v>
      </c>
      <c r="D48" s="4">
        <f t="shared" si="10"/>
        <v>3.9357395320454622</v>
      </c>
      <c r="E48" s="4" t="e">
        <f t="shared" si="6"/>
        <v>#NUM!</v>
      </c>
      <c r="F48" s="4">
        <f t="shared" si="7"/>
        <v>-0.10467629795453748</v>
      </c>
      <c r="G48" s="4" t="e">
        <f t="shared" si="8"/>
        <v>#NUM!</v>
      </c>
      <c r="H48" s="4">
        <f t="shared" si="9"/>
        <v>0.10467629795453748</v>
      </c>
    </row>
    <row r="49" spans="2:8" x14ac:dyDescent="0.2">
      <c r="B49">
        <v>63.2</v>
      </c>
      <c r="C49" s="4" t="e">
        <f t="shared" si="11"/>
        <v>#NUM!</v>
      </c>
      <c r="D49" s="4">
        <f t="shared" si="10"/>
        <v>4.1463043011528118</v>
      </c>
      <c r="E49" s="4" t="e">
        <f t="shared" si="6"/>
        <v>#NUM!</v>
      </c>
      <c r="F49" s="4">
        <f t="shared" si="7"/>
        <v>0.10588847115281208</v>
      </c>
      <c r="G49" s="4" t="e">
        <f t="shared" si="8"/>
        <v>#NUM!</v>
      </c>
      <c r="H49" s="4">
        <f t="shared" si="9"/>
        <v>0.10588847115281208</v>
      </c>
    </row>
    <row r="50" spans="2:8" x14ac:dyDescent="0.2">
      <c r="B50">
        <v>60.2</v>
      </c>
      <c r="C50" s="4" t="e">
        <f t="shared" si="11"/>
        <v>#NUM!</v>
      </c>
      <c r="D50" s="4">
        <f t="shared" si="10"/>
        <v>4.0976723523147758</v>
      </c>
      <c r="E50" s="4" t="e">
        <f t="shared" si="6"/>
        <v>#NUM!</v>
      </c>
      <c r="F50" s="4">
        <f t="shared" si="7"/>
        <v>5.725652231477607E-2</v>
      </c>
      <c r="G50" s="4" t="e">
        <f t="shared" si="8"/>
        <v>#NUM!</v>
      </c>
      <c r="H50" s="4">
        <f t="shared" si="9"/>
        <v>5.725652231477607E-2</v>
      </c>
    </row>
    <row r="51" spans="2:8" x14ac:dyDescent="0.2">
      <c r="B51">
        <v>54.8</v>
      </c>
      <c r="C51" s="4" t="e">
        <f t="shared" si="11"/>
        <v>#NUM!</v>
      </c>
      <c r="D51" s="4">
        <f t="shared" si="10"/>
        <v>4.00369019395397</v>
      </c>
      <c r="E51" s="4" t="e">
        <f t="shared" si="6"/>
        <v>#NUM!</v>
      </c>
      <c r="F51" s="4">
        <f t="shared" si="7"/>
        <v>-3.6725636046029742E-2</v>
      </c>
      <c r="G51" s="4" t="e">
        <f t="shared" si="8"/>
        <v>#NUM!</v>
      </c>
      <c r="H51" s="4">
        <f t="shared" si="9"/>
        <v>3.6725636046029742E-2</v>
      </c>
    </row>
    <row r="52" spans="2:8" x14ac:dyDescent="0.2">
      <c r="B52">
        <v>57.7</v>
      </c>
      <c r="C52" s="4" t="e">
        <f t="shared" si="11"/>
        <v>#NUM!</v>
      </c>
      <c r="D52" s="4">
        <f t="shared" si="10"/>
        <v>4.0552571735140539</v>
      </c>
      <c r="E52" s="4" t="e">
        <f t="shared" si="6"/>
        <v>#NUM!</v>
      </c>
      <c r="F52" s="4">
        <f t="shared" si="7"/>
        <v>1.4841343514054195E-2</v>
      </c>
      <c r="G52" s="4" t="e">
        <f t="shared" si="8"/>
        <v>#NUM!</v>
      </c>
      <c r="H52" s="4">
        <f t="shared" si="9"/>
        <v>1.4841343514054195E-2</v>
      </c>
    </row>
    <row r="53" spans="2:8" x14ac:dyDescent="0.2">
      <c r="B53">
        <v>54.6</v>
      </c>
      <c r="C53" s="4" t="e">
        <f t="shared" si="11"/>
        <v>#NUM!</v>
      </c>
      <c r="D53" s="4">
        <f t="shared" si="10"/>
        <v>4.0000338827508592</v>
      </c>
      <c r="E53" s="4" t="e">
        <f t="shared" si="6"/>
        <v>#NUM!</v>
      </c>
      <c r="F53" s="4">
        <f t="shared" si="7"/>
        <v>-4.038194724914046E-2</v>
      </c>
      <c r="G53" s="4" t="e">
        <f t="shared" si="8"/>
        <v>#NUM!</v>
      </c>
      <c r="H53" s="4">
        <f t="shared" si="9"/>
        <v>4.038194724914046E-2</v>
      </c>
    </row>
    <row r="54" spans="2:8" x14ac:dyDescent="0.2">
      <c r="B54">
        <v>61.6</v>
      </c>
      <c r="C54" s="4" t="e">
        <f t="shared" si="11"/>
        <v>#NUM!</v>
      </c>
      <c r="D54" s="4">
        <f t="shared" si="10"/>
        <v>4.1206618705394744</v>
      </c>
      <c r="E54" s="4" t="e">
        <f t="shared" si="6"/>
        <v>#NUM!</v>
      </c>
      <c r="F54" s="4">
        <f t="shared" si="7"/>
        <v>8.0246040539474706E-2</v>
      </c>
      <c r="G54" s="4" t="e">
        <f t="shared" si="8"/>
        <v>#NUM!</v>
      </c>
      <c r="H54" s="4">
        <f t="shared" si="9"/>
        <v>8.0246040539474706E-2</v>
      </c>
    </row>
    <row r="55" spans="2:8" x14ac:dyDescent="0.2">
      <c r="B55">
        <v>58.2</v>
      </c>
      <c r="C55" s="4" t="e">
        <f t="shared" si="11"/>
        <v>#NUM!</v>
      </c>
      <c r="D55" s="4">
        <f t="shared" si="10"/>
        <v>4.0638853547373923</v>
      </c>
      <c r="E55" s="4" t="e">
        <f t="shared" si="6"/>
        <v>#NUM!</v>
      </c>
      <c r="F55" s="4">
        <f t="shared" si="7"/>
        <v>2.3469524737392611E-2</v>
      </c>
      <c r="G55" s="4" t="e">
        <f t="shared" si="8"/>
        <v>#NUM!</v>
      </c>
      <c r="H55" s="4">
        <f t="shared" si="9"/>
        <v>2.3469524737392611E-2</v>
      </c>
    </row>
    <row r="56" spans="2:8" x14ac:dyDescent="0.2">
      <c r="B56">
        <v>58.2</v>
      </c>
      <c r="C56" s="4" t="e">
        <f t="shared" si="11"/>
        <v>#NUM!</v>
      </c>
      <c r="D56" s="4">
        <f t="shared" si="10"/>
        <v>4.0638853547373923</v>
      </c>
      <c r="E56" s="4" t="e">
        <f t="shared" si="6"/>
        <v>#NUM!</v>
      </c>
      <c r="F56" s="4">
        <f t="shared" si="7"/>
        <v>2.3469524737392611E-2</v>
      </c>
      <c r="G56" s="4" t="e">
        <f t="shared" si="8"/>
        <v>#NUM!</v>
      </c>
      <c r="H56" s="4">
        <f t="shared" si="9"/>
        <v>2.3469524737392611E-2</v>
      </c>
    </row>
    <row r="57" spans="2:8" x14ac:dyDescent="0.2">
      <c r="B57">
        <v>58.4</v>
      </c>
      <c r="C57" s="4" t="e">
        <f t="shared" si="11"/>
        <v>#NUM!</v>
      </c>
      <c r="D57" s="4">
        <f t="shared" si="10"/>
        <v>4.0673158898341812</v>
      </c>
      <c r="E57" s="4" t="e">
        <f t="shared" si="6"/>
        <v>#NUM!</v>
      </c>
      <c r="F57" s="4">
        <f t="shared" si="7"/>
        <v>2.6900059834181533E-2</v>
      </c>
      <c r="G57" s="4" t="e">
        <f t="shared" si="8"/>
        <v>#NUM!</v>
      </c>
      <c r="H57" s="4">
        <f t="shared" si="9"/>
        <v>2.6900059834181533E-2</v>
      </c>
    </row>
    <row r="58" spans="2:8" x14ac:dyDescent="0.2">
      <c r="B58">
        <v>55.3</v>
      </c>
      <c r="C58" s="4" t="e">
        <f t="shared" si="11"/>
        <v>#NUM!</v>
      </c>
      <c r="D58" s="4">
        <f t="shared" si="10"/>
        <v>4.0127729085282891</v>
      </c>
      <c r="E58" s="4" t="e">
        <f t="shared" si="6"/>
        <v>#NUM!</v>
      </c>
      <c r="F58" s="4">
        <f t="shared" si="7"/>
        <v>-2.7642921471710657E-2</v>
      </c>
      <c r="G58" s="4" t="e">
        <f t="shared" si="8"/>
        <v>#NUM!</v>
      </c>
      <c r="H58" s="4">
        <f t="shared" si="9"/>
        <v>2.7642921471710657E-2</v>
      </c>
    </row>
    <row r="59" spans="2:8" x14ac:dyDescent="0.2">
      <c r="B59">
        <v>63</v>
      </c>
      <c r="C59" s="4" t="e">
        <f t="shared" si="11"/>
        <v>#NUM!</v>
      </c>
      <c r="D59" s="4">
        <f t="shared" si="10"/>
        <v>4.1431347263915326</v>
      </c>
      <c r="E59" s="4" t="e">
        <f t="shared" si="6"/>
        <v>#NUM!</v>
      </c>
      <c r="F59" s="4">
        <f t="shared" si="7"/>
        <v>0.10271889639153287</v>
      </c>
      <c r="G59" s="4" t="e">
        <f t="shared" si="8"/>
        <v>#NUM!</v>
      </c>
      <c r="H59" s="4">
        <f t="shared" si="9"/>
        <v>0.10271889639153287</v>
      </c>
    </row>
    <row r="60" spans="2:8" x14ac:dyDescent="0.2">
      <c r="B60">
        <v>56.1</v>
      </c>
      <c r="C60" s="4" t="e">
        <f t="shared" si="11"/>
        <v>#NUM!</v>
      </c>
      <c r="D60" s="4">
        <f t="shared" si="10"/>
        <v>4.0271358125286509</v>
      </c>
      <c r="E60" s="4" t="e">
        <f t="shared" si="6"/>
        <v>#NUM!</v>
      </c>
      <c r="F60" s="4">
        <f t="shared" si="7"/>
        <v>-1.3280017471348771E-2</v>
      </c>
      <c r="G60" s="4" t="e">
        <f t="shared" si="8"/>
        <v>#NUM!</v>
      </c>
      <c r="H60" s="4">
        <f t="shared" si="9"/>
        <v>1.3280017471348771E-2</v>
      </c>
    </row>
    <row r="61" spans="2:8" x14ac:dyDescent="0.2">
      <c r="B61">
        <v>55.1</v>
      </c>
      <c r="C61" s="4" t="e">
        <f t="shared" si="11"/>
        <v>#NUM!</v>
      </c>
      <c r="D61" s="4">
        <f t="shared" si="10"/>
        <v>4.0091497161588689</v>
      </c>
      <c r="E61" s="4" t="e">
        <f t="shared" si="6"/>
        <v>#NUM!</v>
      </c>
      <c r="F61" s="4">
        <f t="shared" si="7"/>
        <v>-3.126611384113076E-2</v>
      </c>
      <c r="G61" s="4" t="e">
        <f t="shared" si="8"/>
        <v>#NUM!</v>
      </c>
      <c r="H61" s="4">
        <f t="shared" si="9"/>
        <v>3.126611384113076E-2</v>
      </c>
    </row>
    <row r="62" spans="2:8" x14ac:dyDescent="0.2">
      <c r="B62">
        <v>56.5</v>
      </c>
      <c r="C62" s="4" t="e">
        <f t="shared" si="11"/>
        <v>#NUM!</v>
      </c>
      <c r="D62" s="4">
        <f t="shared" si="10"/>
        <v>4.0342406381523954</v>
      </c>
      <c r="E62" s="4" t="e">
        <f t="shared" si="6"/>
        <v>#NUM!</v>
      </c>
      <c r="F62" s="4">
        <f t="shared" si="7"/>
        <v>-6.1751918476042889E-3</v>
      </c>
      <c r="G62" s="4" t="e">
        <f t="shared" si="8"/>
        <v>#NUM!</v>
      </c>
      <c r="H62" s="4">
        <f t="shared" si="9"/>
        <v>6.1751918476042889E-3</v>
      </c>
    </row>
    <row r="63" spans="2:8" x14ac:dyDescent="0.2">
      <c r="B63">
        <v>60.5</v>
      </c>
      <c r="C63" s="4" t="e">
        <f t="shared" si="11"/>
        <v>#NUM!</v>
      </c>
      <c r="D63" s="4">
        <f t="shared" si="10"/>
        <v>4.1026433650367959</v>
      </c>
      <c r="E63" s="4" t="e">
        <f t="shared" si="6"/>
        <v>#NUM!</v>
      </c>
      <c r="F63" s="4">
        <f t="shared" si="7"/>
        <v>6.2227535036796233E-2</v>
      </c>
      <c r="G63" s="4" t="e">
        <f t="shared" si="8"/>
        <v>#NUM!</v>
      </c>
      <c r="H63" s="4">
        <f t="shared" si="9"/>
        <v>6.2227535036796233E-2</v>
      </c>
    </row>
    <row r="64" spans="2:8" x14ac:dyDescent="0.2">
      <c r="B64">
        <v>58.8</v>
      </c>
      <c r="C64" s="4" t="e">
        <f t="shared" si="11"/>
        <v>#NUM!</v>
      </c>
      <c r="D64" s="4">
        <f t="shared" si="10"/>
        <v>4.0741418549045809</v>
      </c>
      <c r="E64" s="4" t="e">
        <f t="shared" si="6"/>
        <v>#NUM!</v>
      </c>
      <c r="F64" s="4">
        <f t="shared" si="7"/>
        <v>3.3726024904581209E-2</v>
      </c>
      <c r="G64" s="4" t="e">
        <f t="shared" si="8"/>
        <v>#NUM!</v>
      </c>
      <c r="H64" s="4">
        <f t="shared" si="9"/>
        <v>3.3726024904581209E-2</v>
      </c>
    </row>
    <row r="65" spans="2:8" x14ac:dyDescent="0.2">
      <c r="B65">
        <v>55.9</v>
      </c>
      <c r="C65" s="4" t="e">
        <f t="shared" si="11"/>
        <v>#NUM!</v>
      </c>
      <c r="D65" s="4">
        <f t="shared" si="10"/>
        <v>4.0235643801610532</v>
      </c>
      <c r="E65" s="4" t="e">
        <f t="shared" si="6"/>
        <v>#NUM!</v>
      </c>
      <c r="F65" s="4">
        <f t="shared" si="7"/>
        <v>-1.6851449838946486E-2</v>
      </c>
      <c r="G65" s="4" t="e">
        <f t="shared" si="8"/>
        <v>#NUM!</v>
      </c>
      <c r="H65" s="4">
        <f t="shared" si="9"/>
        <v>1.6851449838946486E-2</v>
      </c>
    </row>
    <row r="66" spans="2:8" x14ac:dyDescent="0.2">
      <c r="B66">
        <v>63.4</v>
      </c>
      <c r="C66" s="4" t="e">
        <f t="shared" si="11"/>
        <v>#NUM!</v>
      </c>
      <c r="D66" s="4">
        <f t="shared" si="10"/>
        <v>4.1494638614431798</v>
      </c>
      <c r="E66" s="4" t="e">
        <f t="shared" ref="E66:E73" si="12">C66-4.00551335</f>
        <v>#NUM!</v>
      </c>
      <c r="F66" s="4">
        <f t="shared" ref="F66:F73" si="13">D66-4.04041583</f>
        <v>0.10904803144318009</v>
      </c>
      <c r="G66" s="4" t="e">
        <f t="shared" ref="G66:G73" si="14">ABS(E66)</f>
        <v>#NUM!</v>
      </c>
      <c r="H66" s="4">
        <f t="shared" ref="H66:H73" si="15">ABS(F66)</f>
        <v>0.10904803144318009</v>
      </c>
    </row>
    <row r="67" spans="2:8" x14ac:dyDescent="0.2">
      <c r="B67">
        <v>61.5</v>
      </c>
      <c r="C67" s="4" t="e">
        <f t="shared" si="11"/>
        <v>#NUM!</v>
      </c>
      <c r="D67" s="4">
        <f t="shared" si="10"/>
        <v>4.1190371748124726</v>
      </c>
      <c r="E67" s="4" t="e">
        <f t="shared" si="12"/>
        <v>#NUM!</v>
      </c>
      <c r="F67" s="4">
        <f t="shared" si="13"/>
        <v>7.8621344812472849E-2</v>
      </c>
      <c r="G67" s="4" t="e">
        <f t="shared" si="14"/>
        <v>#NUM!</v>
      </c>
      <c r="H67" s="4">
        <f t="shared" si="15"/>
        <v>7.8621344812472849E-2</v>
      </c>
    </row>
    <row r="68" spans="2:8" x14ac:dyDescent="0.2">
      <c r="B68">
        <v>52.7</v>
      </c>
      <c r="C68" s="4" t="e">
        <f t="shared" si="11"/>
        <v>#NUM!</v>
      </c>
      <c r="D68" s="4">
        <f t="shared" si="10"/>
        <v>3.9646154555473165</v>
      </c>
      <c r="E68" s="4" t="e">
        <f t="shared" si="12"/>
        <v>#NUM!</v>
      </c>
      <c r="F68" s="4">
        <f t="shared" si="13"/>
        <v>-7.5800374452683172E-2</v>
      </c>
      <c r="G68" s="4" t="e">
        <f t="shared" si="14"/>
        <v>#NUM!</v>
      </c>
      <c r="H68" s="4">
        <f t="shared" si="15"/>
        <v>7.5800374452683172E-2</v>
      </c>
    </row>
    <row r="69" spans="2:8" x14ac:dyDescent="0.2">
      <c r="B69">
        <v>55.8</v>
      </c>
      <c r="C69" s="4" t="e">
        <f t="shared" si="11"/>
        <v>#NUM!</v>
      </c>
      <c r="D69" s="4">
        <f t="shared" si="10"/>
        <v>4.0217738693872649</v>
      </c>
      <c r="E69" s="4" t="e">
        <f t="shared" si="12"/>
        <v>#NUM!</v>
      </c>
      <c r="F69" s="4">
        <f t="shared" si="13"/>
        <v>-1.864196061273482E-2</v>
      </c>
      <c r="G69" s="4" t="e">
        <f t="shared" si="14"/>
        <v>#NUM!</v>
      </c>
      <c r="H69" s="4">
        <f t="shared" si="15"/>
        <v>1.864196061273482E-2</v>
      </c>
    </row>
    <row r="70" spans="2:8" x14ac:dyDescent="0.2">
      <c r="B70">
        <v>53.8</v>
      </c>
      <c r="C70" s="4" t="e">
        <f t="shared" si="11"/>
        <v>#NUM!</v>
      </c>
      <c r="D70" s="4">
        <f t="shared" si="10"/>
        <v>3.9852734671677386</v>
      </c>
      <c r="E70" s="4" t="e">
        <f t="shared" si="12"/>
        <v>#NUM!</v>
      </c>
      <c r="F70" s="4">
        <f t="shared" si="13"/>
        <v>-5.5142362832261149E-2</v>
      </c>
      <c r="G70" s="4" t="e">
        <f t="shared" si="14"/>
        <v>#NUM!</v>
      </c>
      <c r="H70" s="4">
        <f t="shared" si="15"/>
        <v>5.5142362832261149E-2</v>
      </c>
    </row>
    <row r="71" spans="2:8" x14ac:dyDescent="0.2">
      <c r="B71">
        <v>52.6</v>
      </c>
      <c r="C71" s="4" t="e">
        <f t="shared" si="11"/>
        <v>#NUM!</v>
      </c>
      <c r="D71" s="4">
        <f t="shared" si="10"/>
        <v>3.9627161197436642</v>
      </c>
      <c r="E71" s="4" t="e">
        <f t="shared" si="12"/>
        <v>#NUM!</v>
      </c>
      <c r="F71" s="4">
        <f t="shared" si="13"/>
        <v>-7.7699710256335486E-2</v>
      </c>
      <c r="G71" s="4" t="e">
        <f t="shared" si="14"/>
        <v>#NUM!</v>
      </c>
      <c r="H71" s="4">
        <f t="shared" si="15"/>
        <v>7.7699710256335486E-2</v>
      </c>
    </row>
    <row r="72" spans="2:8" x14ac:dyDescent="0.2">
      <c r="B72">
        <v>59.8</v>
      </c>
      <c r="C72" s="4" t="e">
        <f t="shared" si="11"/>
        <v>#NUM!</v>
      </c>
      <c r="D72" s="4">
        <f t="shared" si="10"/>
        <v>4.0910056609565864</v>
      </c>
      <c r="E72" s="4" t="e">
        <f t="shared" si="12"/>
        <v>#NUM!</v>
      </c>
      <c r="F72" s="4">
        <f t="shared" si="13"/>
        <v>5.0589830956586646E-2</v>
      </c>
      <c r="G72" s="4" t="e">
        <f t="shared" si="14"/>
        <v>#NUM!</v>
      </c>
      <c r="H72" s="4">
        <f t="shared" si="15"/>
        <v>5.0589830956586646E-2</v>
      </c>
    </row>
    <row r="73" spans="2:8" x14ac:dyDescent="0.2">
      <c r="B73">
        <v>52</v>
      </c>
      <c r="C73" s="4" t="e">
        <f t="shared" si="11"/>
        <v>#NUM!</v>
      </c>
      <c r="D73" s="4">
        <f t="shared" si="10"/>
        <v>3.9512437185814275</v>
      </c>
      <c r="E73" s="4" t="e">
        <f t="shared" si="12"/>
        <v>#NUM!</v>
      </c>
      <c r="F73" s="4">
        <f t="shared" si="13"/>
        <v>-8.9172111418572175E-2</v>
      </c>
      <c r="G73" s="4" t="e">
        <f t="shared" si="14"/>
        <v>#NUM!</v>
      </c>
      <c r="H73" s="4">
        <f t="shared" si="15"/>
        <v>8.9172111418572175E-2</v>
      </c>
    </row>
    <row r="78" spans="2:8" x14ac:dyDescent="0.2">
      <c r="D78">
        <f>MEDIAN(D2:D73)</f>
        <v>4.0404158334296953</v>
      </c>
    </row>
  </sheetData>
  <dataValidations count="1">
    <dataValidation allowBlank="1" showInputMessage="1" showErrorMessage="1" sqref="C2:C73 D2:D73 E2:E73 F2:F73 G2:G73 H2:H73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Normal="100" workbookViewId="0">
      <selection activeCell="H3" sqref="H3"/>
    </sheetView>
  </sheetViews>
  <sheetFormatPr defaultRowHeight="12.75" x14ac:dyDescent="0.2"/>
  <cols>
    <col min="1" max="256" width="11" customWidth="1"/>
  </cols>
  <sheetData>
    <row r="1" spans="1:8" x14ac:dyDescent="0.2">
      <c r="A1" t="s">
        <v>4</v>
      </c>
      <c r="B1" t="s">
        <v>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2">
      <c r="A2">
        <v>40.4</v>
      </c>
      <c r="B2">
        <v>39.6</v>
      </c>
      <c r="C2" s="4">
        <f t="shared" ref="C2:C41" si="0">LN(A2)</f>
        <v>3.6988297849671046</v>
      </c>
      <c r="D2" s="4">
        <f t="shared" ref="D2:D41" si="1">LN(B2)</f>
        <v>3.6788291182604347</v>
      </c>
      <c r="E2" s="4">
        <f t="shared" ref="E2:E33" si="2">C2-3.7658405</f>
        <v>-6.7010715032895352E-2</v>
      </c>
      <c r="F2" s="4">
        <f t="shared" ref="F2:F33" si="3">D2-3.76236156</f>
        <v>-8.3532441739565311E-2</v>
      </c>
      <c r="G2" s="4">
        <f t="shared" ref="G2:G33" si="4">ABS(E2)</f>
        <v>6.7010715032895352E-2</v>
      </c>
      <c r="H2" s="4">
        <f t="shared" ref="H2:H33" si="5">ABS(F2)</f>
        <v>8.3532441739565311E-2</v>
      </c>
    </row>
    <row r="3" spans="1:8" x14ac:dyDescent="0.2">
      <c r="A3">
        <v>42.2</v>
      </c>
      <c r="B3">
        <v>41.8</v>
      </c>
      <c r="C3" s="4">
        <f t="shared" si="0"/>
        <v>3.7424202210419661</v>
      </c>
      <c r="D3" s="4">
        <f t="shared" si="1"/>
        <v>3.7328963395307104</v>
      </c>
      <c r="E3" s="4">
        <f t="shared" si="2"/>
        <v>-2.342027895803378E-2</v>
      </c>
      <c r="F3" s="4">
        <f t="shared" si="3"/>
        <v>-2.9465220469289566E-2</v>
      </c>
      <c r="G3" s="4">
        <f t="shared" si="4"/>
        <v>2.342027895803378E-2</v>
      </c>
      <c r="H3" s="4">
        <f t="shared" si="5"/>
        <v>2.9465220469289566E-2</v>
      </c>
    </row>
    <row r="4" spans="1:8" x14ac:dyDescent="0.2">
      <c r="A4">
        <v>41.6</v>
      </c>
      <c r="B4">
        <v>43.1</v>
      </c>
      <c r="C4" s="4">
        <f t="shared" si="0"/>
        <v>3.7281001672672178</v>
      </c>
      <c r="D4" s="4">
        <f t="shared" si="1"/>
        <v>3.763522997109702</v>
      </c>
      <c r="E4" s="4">
        <f t="shared" si="2"/>
        <v>-3.77403327327821E-2</v>
      </c>
      <c r="F4" s="4">
        <f t="shared" si="3"/>
        <v>1.1614371097019571E-3</v>
      </c>
      <c r="G4" s="4">
        <f t="shared" si="4"/>
        <v>3.77403327327821E-2</v>
      </c>
      <c r="H4" s="4">
        <f t="shared" si="5"/>
        <v>1.1614371097019571E-3</v>
      </c>
    </row>
    <row r="5" spans="1:8" x14ac:dyDescent="0.2">
      <c r="A5">
        <v>36.799999999999997</v>
      </c>
      <c r="B5">
        <v>44.6</v>
      </c>
      <c r="C5" s="4">
        <f t="shared" si="0"/>
        <v>3.6054978451748854</v>
      </c>
      <c r="D5" s="4">
        <f t="shared" si="1"/>
        <v>3.7977338590260183</v>
      </c>
      <c r="E5" s="4">
        <f t="shared" si="2"/>
        <v>-0.16034265482511456</v>
      </c>
      <c r="F5" s="4">
        <f t="shared" si="3"/>
        <v>3.537229902601835E-2</v>
      </c>
      <c r="G5" s="4">
        <f t="shared" si="4"/>
        <v>0.16034265482511456</v>
      </c>
      <c r="H5" s="4">
        <f t="shared" si="5"/>
        <v>3.537229902601835E-2</v>
      </c>
    </row>
    <row r="6" spans="1:8" x14ac:dyDescent="0.2">
      <c r="A6">
        <v>40.700000000000003</v>
      </c>
      <c r="B6">
        <v>46.1</v>
      </c>
      <c r="C6" s="4">
        <f t="shared" si="0"/>
        <v>3.7062280924485496</v>
      </c>
      <c r="D6" s="4">
        <f t="shared" si="1"/>
        <v>3.8308129500026027</v>
      </c>
      <c r="E6" s="4">
        <f t="shared" si="2"/>
        <v>-5.9612407551450364E-2</v>
      </c>
      <c r="F6" s="4">
        <f t="shared" si="3"/>
        <v>6.8451390002602697E-2</v>
      </c>
      <c r="G6" s="4">
        <f t="shared" si="4"/>
        <v>5.9612407551450364E-2</v>
      </c>
      <c r="H6" s="4">
        <f t="shared" si="5"/>
        <v>6.8451390002602697E-2</v>
      </c>
    </row>
    <row r="7" spans="1:8" x14ac:dyDescent="0.2">
      <c r="A7">
        <v>47.6</v>
      </c>
      <c r="B7">
        <v>41.7</v>
      </c>
      <c r="C7" s="4">
        <f t="shared" si="0"/>
        <v>3.8628327612373745</v>
      </c>
      <c r="D7" s="4">
        <f t="shared" si="1"/>
        <v>3.730501128804756</v>
      </c>
      <c r="E7" s="4">
        <f t="shared" si="2"/>
        <v>9.6992261237374588E-2</v>
      </c>
      <c r="F7" s="4">
        <f t="shared" si="3"/>
        <v>-3.1860431195243955E-2</v>
      </c>
      <c r="G7" s="4">
        <f t="shared" si="4"/>
        <v>9.6992261237374588E-2</v>
      </c>
      <c r="H7" s="4">
        <f t="shared" si="5"/>
        <v>3.1860431195243955E-2</v>
      </c>
    </row>
    <row r="8" spans="1:8" x14ac:dyDescent="0.2">
      <c r="A8">
        <v>51.1</v>
      </c>
      <c r="B8">
        <v>48</v>
      </c>
      <c r="C8" s="4">
        <f t="shared" si="0"/>
        <v>3.9337844972096589</v>
      </c>
      <c r="D8" s="4">
        <f t="shared" si="1"/>
        <v>3.8712010109078911</v>
      </c>
      <c r="E8" s="4">
        <f t="shared" si="2"/>
        <v>0.16794399720965902</v>
      </c>
      <c r="F8" s="4">
        <f t="shared" si="3"/>
        <v>0.10883945090789116</v>
      </c>
      <c r="G8" s="4">
        <f t="shared" si="4"/>
        <v>0.16794399720965902</v>
      </c>
      <c r="H8" s="4">
        <f t="shared" si="5"/>
        <v>0.10883945090789116</v>
      </c>
    </row>
    <row r="9" spans="1:8" x14ac:dyDescent="0.2">
      <c r="A9">
        <v>43.9</v>
      </c>
      <c r="B9">
        <v>43</v>
      </c>
      <c r="C9" s="4">
        <f t="shared" si="0"/>
        <v>3.7819143200811256</v>
      </c>
      <c r="D9" s="4">
        <f t="shared" si="1"/>
        <v>3.7612001156935624</v>
      </c>
      <c r="E9" s="4">
        <f t="shared" si="2"/>
        <v>1.6073820081125678E-2</v>
      </c>
      <c r="F9" s="4">
        <f t="shared" si="3"/>
        <v>-1.161444306437609E-3</v>
      </c>
      <c r="G9" s="4">
        <f t="shared" si="4"/>
        <v>1.6073820081125678E-2</v>
      </c>
      <c r="H9" s="4">
        <f t="shared" si="5"/>
        <v>1.161444306437609E-3</v>
      </c>
    </row>
    <row r="10" spans="1:8" x14ac:dyDescent="0.2">
      <c r="A10">
        <v>45.4</v>
      </c>
      <c r="B10">
        <v>51.4</v>
      </c>
      <c r="C10" s="4">
        <f t="shared" si="0"/>
        <v>3.8155121050473024</v>
      </c>
      <c r="D10" s="4">
        <f t="shared" si="1"/>
        <v>3.9396381724611196</v>
      </c>
      <c r="E10" s="4">
        <f t="shared" si="2"/>
        <v>4.9671605047302503E-2</v>
      </c>
      <c r="F10" s="4">
        <f t="shared" si="3"/>
        <v>0.17727661246111959</v>
      </c>
      <c r="G10" s="4">
        <f t="shared" si="4"/>
        <v>4.9671605047302503E-2</v>
      </c>
      <c r="H10" s="4">
        <f t="shared" si="5"/>
        <v>0.17727661246111959</v>
      </c>
    </row>
    <row r="11" spans="1:8" x14ac:dyDescent="0.2">
      <c r="A11">
        <v>43.2</v>
      </c>
      <c r="B11">
        <v>38.700000000000003</v>
      </c>
      <c r="C11" s="4">
        <f t="shared" si="0"/>
        <v>3.7658404952500648</v>
      </c>
      <c r="D11" s="4">
        <f t="shared" si="1"/>
        <v>3.655839600035736</v>
      </c>
      <c r="E11" s="4">
        <f t="shared" si="2"/>
        <v>-4.7499351119029143E-9</v>
      </c>
      <c r="F11" s="4">
        <f t="shared" si="3"/>
        <v>-0.10652195996426395</v>
      </c>
      <c r="G11" s="4">
        <f t="shared" si="4"/>
        <v>4.7499351119029143E-9</v>
      </c>
      <c r="H11" s="4">
        <f t="shared" si="5"/>
        <v>0.10652195996426395</v>
      </c>
    </row>
    <row r="12" spans="1:8" x14ac:dyDescent="0.2">
      <c r="A12">
        <v>44.1</v>
      </c>
      <c r="B12">
        <v>40.4</v>
      </c>
      <c r="C12" s="4">
        <f t="shared" si="0"/>
        <v>3.7864597824528001</v>
      </c>
      <c r="D12" s="4">
        <f t="shared" si="1"/>
        <v>3.6988297849671046</v>
      </c>
      <c r="E12" s="4">
        <f t="shared" si="2"/>
        <v>2.0619282452800203E-2</v>
      </c>
      <c r="F12" s="4">
        <f t="shared" si="3"/>
        <v>-6.3531775032895421E-2</v>
      </c>
      <c r="G12" s="4">
        <f t="shared" si="4"/>
        <v>2.0619282452800203E-2</v>
      </c>
      <c r="H12" s="4">
        <f t="shared" si="5"/>
        <v>6.3531775032895421E-2</v>
      </c>
    </row>
    <row r="13" spans="1:8" x14ac:dyDescent="0.2">
      <c r="A13">
        <v>38</v>
      </c>
      <c r="B13">
        <v>40</v>
      </c>
      <c r="C13" s="4">
        <f t="shared" si="0"/>
        <v>3.6375861597263857</v>
      </c>
      <c r="D13" s="4">
        <f t="shared" si="1"/>
        <v>3.6888794541139363</v>
      </c>
      <c r="E13" s="4">
        <f t="shared" si="2"/>
        <v>-0.12825434027361426</v>
      </c>
      <c r="F13" s="4">
        <f t="shared" si="3"/>
        <v>-7.3482105886063742E-2</v>
      </c>
      <c r="G13" s="4">
        <f t="shared" si="4"/>
        <v>0.12825434027361426</v>
      </c>
      <c r="H13" s="4">
        <f t="shared" si="5"/>
        <v>7.3482105886063742E-2</v>
      </c>
    </row>
    <row r="14" spans="1:8" x14ac:dyDescent="0.2">
      <c r="A14">
        <v>44.8</v>
      </c>
      <c r="B14">
        <v>36.1</v>
      </c>
      <c r="C14" s="4">
        <f t="shared" si="0"/>
        <v>3.8022081394209395</v>
      </c>
      <c r="D14" s="4">
        <f t="shared" si="1"/>
        <v>3.5862928653388351</v>
      </c>
      <c r="E14" s="4">
        <f t="shared" si="2"/>
        <v>3.6367639420939568E-2</v>
      </c>
      <c r="F14" s="4">
        <f t="shared" si="3"/>
        <v>-0.17606869466116493</v>
      </c>
      <c r="G14" s="4">
        <f t="shared" si="4"/>
        <v>3.6367639420939568E-2</v>
      </c>
      <c r="H14" s="4">
        <f t="shared" si="5"/>
        <v>0.17606869466116493</v>
      </c>
    </row>
    <row r="15" spans="1:8" x14ac:dyDescent="0.2">
      <c r="A15">
        <v>47.3</v>
      </c>
      <c r="B15">
        <v>40.5</v>
      </c>
      <c r="C15" s="4">
        <f t="shared" si="0"/>
        <v>3.8565102954978872</v>
      </c>
      <c r="D15" s="4">
        <f t="shared" si="1"/>
        <v>3.7013019741124933</v>
      </c>
      <c r="E15" s="4">
        <f t="shared" si="2"/>
        <v>9.0669795497887229E-2</v>
      </c>
      <c r="F15" s="4">
        <f t="shared" si="3"/>
        <v>-6.1059585887506707E-2</v>
      </c>
      <c r="G15" s="4">
        <f t="shared" si="4"/>
        <v>9.0669795497887229E-2</v>
      </c>
      <c r="H15" s="4">
        <f t="shared" si="5"/>
        <v>6.1059585887506707E-2</v>
      </c>
    </row>
    <row r="16" spans="1:8" x14ac:dyDescent="0.2">
      <c r="A16">
        <v>42.1</v>
      </c>
      <c r="B16">
        <v>40</v>
      </c>
      <c r="C16" s="4">
        <f t="shared" si="0"/>
        <v>3.7400477406883357</v>
      </c>
      <c r="D16" s="4">
        <f t="shared" si="1"/>
        <v>3.6888794541139363</v>
      </c>
      <c r="E16" s="4">
        <f t="shared" si="2"/>
        <v>-2.5792759311664248E-2</v>
      </c>
      <c r="F16" s="4">
        <f t="shared" si="3"/>
        <v>-7.3482105886063742E-2</v>
      </c>
      <c r="G16" s="4">
        <f t="shared" si="4"/>
        <v>2.5792759311664248E-2</v>
      </c>
      <c r="H16" s="4">
        <f t="shared" si="5"/>
        <v>7.3482105886063742E-2</v>
      </c>
    </row>
    <row r="17" spans="1:8" x14ac:dyDescent="0.2">
      <c r="A17">
        <v>53.1</v>
      </c>
      <c r="B17">
        <v>48.5</v>
      </c>
      <c r="C17" s="4">
        <f t="shared" si="0"/>
        <v>3.9721769282478934</v>
      </c>
      <c r="D17" s="4">
        <f t="shared" si="1"/>
        <v>3.8815637979434374</v>
      </c>
      <c r="E17" s="4">
        <f t="shared" si="2"/>
        <v>0.20633642824789344</v>
      </c>
      <c r="F17" s="4">
        <f t="shared" si="3"/>
        <v>0.11920223794343743</v>
      </c>
      <c r="G17" s="4">
        <f t="shared" si="4"/>
        <v>0.20633642824789344</v>
      </c>
      <c r="H17" s="4">
        <f t="shared" si="5"/>
        <v>0.11920223794343743</v>
      </c>
    </row>
    <row r="18" spans="1:8" x14ac:dyDescent="0.2">
      <c r="A18">
        <v>45.5</v>
      </c>
      <c r="B18">
        <v>48.7</v>
      </c>
      <c r="C18" s="4">
        <f t="shared" si="0"/>
        <v>3.8177123259569048</v>
      </c>
      <c r="D18" s="4">
        <f t="shared" si="1"/>
        <v>3.8856790300885442</v>
      </c>
      <c r="E18" s="4">
        <f t="shared" si="2"/>
        <v>5.1871825956904871E-2</v>
      </c>
      <c r="F18" s="4">
        <f t="shared" si="3"/>
        <v>0.12331747008854421</v>
      </c>
      <c r="G18" s="4">
        <f t="shared" si="4"/>
        <v>5.1871825956904871E-2</v>
      </c>
      <c r="H18" s="4">
        <f t="shared" si="5"/>
        <v>0.12331747008854421</v>
      </c>
    </row>
    <row r="19" spans="1:8" x14ac:dyDescent="0.2">
      <c r="A19">
        <v>39</v>
      </c>
      <c r="B19">
        <v>40.5</v>
      </c>
      <c r="C19" s="4">
        <f t="shared" si="0"/>
        <v>3.6635616461296463</v>
      </c>
      <c r="D19" s="4">
        <f t="shared" si="1"/>
        <v>3.7013019741124933</v>
      </c>
      <c r="E19" s="4">
        <f t="shared" si="2"/>
        <v>-0.10227885387035363</v>
      </c>
      <c r="F19" s="4">
        <f t="shared" si="3"/>
        <v>-6.1059585887506707E-2</v>
      </c>
      <c r="G19" s="4">
        <f t="shared" si="4"/>
        <v>0.10227885387035363</v>
      </c>
      <c r="H19" s="4">
        <f t="shared" si="5"/>
        <v>6.1059585887506707E-2</v>
      </c>
    </row>
    <row r="20" spans="1:8" x14ac:dyDescent="0.2">
      <c r="A20">
        <v>42.6</v>
      </c>
      <c r="B20">
        <v>37.6</v>
      </c>
      <c r="C20" s="4">
        <f t="shared" si="0"/>
        <v>3.751854253275325</v>
      </c>
      <c r="D20" s="4">
        <f t="shared" si="1"/>
        <v>3.6270040503958487</v>
      </c>
      <c r="E20" s="4">
        <f t="shared" si="2"/>
        <v>-1.3986246724674967E-2</v>
      </c>
      <c r="F20" s="4">
        <f t="shared" si="3"/>
        <v>-0.13535750960415127</v>
      </c>
      <c r="G20" s="4">
        <f t="shared" si="4"/>
        <v>1.3986246724674967E-2</v>
      </c>
      <c r="H20" s="4">
        <f t="shared" si="5"/>
        <v>0.13535750960415127</v>
      </c>
    </row>
    <row r="21" spans="1:8" x14ac:dyDescent="0.2">
      <c r="A21">
        <v>42.7</v>
      </c>
      <c r="B21">
        <v>39.1</v>
      </c>
      <c r="C21" s="4">
        <f t="shared" si="0"/>
        <v>3.7541989202345789</v>
      </c>
      <c r="D21" s="4">
        <f t="shared" si="1"/>
        <v>3.6661224669913199</v>
      </c>
      <c r="E21" s="4">
        <f t="shared" si="2"/>
        <v>-1.1641579765421017E-2</v>
      </c>
      <c r="F21" s="4">
        <f t="shared" si="3"/>
        <v>-9.6239093008680054E-2</v>
      </c>
      <c r="G21" s="4">
        <f t="shared" si="4"/>
        <v>1.1641579765421017E-2</v>
      </c>
      <c r="H21" s="4">
        <f t="shared" si="5"/>
        <v>9.6239093008680054E-2</v>
      </c>
    </row>
    <row r="22" spans="1:8" x14ac:dyDescent="0.2">
      <c r="A22">
        <v>42.2</v>
      </c>
      <c r="B22">
        <v>41.2</v>
      </c>
      <c r="C22" s="4">
        <f t="shared" si="0"/>
        <v>3.7424202210419661</v>
      </c>
      <c r="D22" s="4">
        <f t="shared" si="1"/>
        <v>3.7184382563554808</v>
      </c>
      <c r="E22" s="4">
        <f t="shared" si="2"/>
        <v>-2.342027895803378E-2</v>
      </c>
      <c r="F22" s="4">
        <f t="shared" si="3"/>
        <v>-4.392330364451924E-2</v>
      </c>
      <c r="G22" s="4">
        <f t="shared" si="4"/>
        <v>2.342027895803378E-2</v>
      </c>
      <c r="H22" s="4">
        <f t="shared" si="5"/>
        <v>4.392330364451924E-2</v>
      </c>
    </row>
    <row r="23" spans="1:8" x14ac:dyDescent="0.2">
      <c r="A23">
        <v>49.6</v>
      </c>
      <c r="B23">
        <v>42.2</v>
      </c>
      <c r="C23" s="4">
        <f t="shared" si="0"/>
        <v>3.903990833730882</v>
      </c>
      <c r="D23" s="4">
        <f t="shared" si="1"/>
        <v>3.7424202210419661</v>
      </c>
      <c r="E23" s="4">
        <f t="shared" si="2"/>
        <v>0.13815033373088204</v>
      </c>
      <c r="F23" s="4">
        <f t="shared" si="3"/>
        <v>-1.994133895803385E-2</v>
      </c>
      <c r="G23" s="4">
        <f t="shared" si="4"/>
        <v>0.13815033373088204</v>
      </c>
      <c r="H23" s="4">
        <f t="shared" si="5"/>
        <v>1.994133895803385E-2</v>
      </c>
    </row>
    <row r="24" spans="1:8" x14ac:dyDescent="0.2">
      <c r="A24">
        <v>40.1</v>
      </c>
      <c r="B24">
        <v>42.2</v>
      </c>
      <c r="C24" s="4">
        <f t="shared" si="0"/>
        <v>3.6913763343125234</v>
      </c>
      <c r="D24" s="4">
        <f t="shared" si="1"/>
        <v>3.7424202210419661</v>
      </c>
      <c r="E24" s="4">
        <f t="shared" si="2"/>
        <v>-7.4464165687476491E-2</v>
      </c>
      <c r="F24" s="4">
        <f t="shared" si="3"/>
        <v>-1.994133895803385E-2</v>
      </c>
      <c r="G24" s="4">
        <f t="shared" si="4"/>
        <v>7.4464165687476491E-2</v>
      </c>
      <c r="H24" s="4">
        <f t="shared" si="5"/>
        <v>1.994133895803385E-2</v>
      </c>
    </row>
    <row r="25" spans="1:8" x14ac:dyDescent="0.2">
      <c r="A25">
        <v>40.5</v>
      </c>
      <c r="B25">
        <v>51.5</v>
      </c>
      <c r="C25" s="4">
        <f t="shared" si="0"/>
        <v>3.7013019741124933</v>
      </c>
      <c r="D25" s="4">
        <f t="shared" si="1"/>
        <v>3.9415818076696905</v>
      </c>
      <c r="E25" s="4">
        <f t="shared" si="2"/>
        <v>-6.4538525887506637E-2</v>
      </c>
      <c r="F25" s="4">
        <f t="shared" si="3"/>
        <v>0.17922024766969047</v>
      </c>
      <c r="G25" s="4">
        <f t="shared" si="4"/>
        <v>6.4538525887506637E-2</v>
      </c>
      <c r="H25" s="4">
        <f t="shared" si="5"/>
        <v>0.17922024766969047</v>
      </c>
    </row>
    <row r="26" spans="1:8" x14ac:dyDescent="0.2">
      <c r="A26">
        <v>34.1</v>
      </c>
      <c r="B26">
        <v>41.5</v>
      </c>
      <c r="C26" s="4">
        <f t="shared" si="0"/>
        <v>3.529297384289471</v>
      </c>
      <c r="D26" s="4">
        <f t="shared" si="1"/>
        <v>3.7256934272366524</v>
      </c>
      <c r="E26" s="4">
        <f t="shared" si="2"/>
        <v>-0.23654311571052888</v>
      </c>
      <c r="F26" s="4">
        <f t="shared" si="3"/>
        <v>-3.6668132763347572E-2</v>
      </c>
      <c r="G26" s="4">
        <f t="shared" si="4"/>
        <v>0.23654311571052888</v>
      </c>
      <c r="H26" s="4">
        <f t="shared" si="5"/>
        <v>3.6668132763347572E-2</v>
      </c>
    </row>
    <row r="27" spans="1:8" x14ac:dyDescent="0.2">
      <c r="A27">
        <v>45.3</v>
      </c>
      <c r="B27">
        <v>48.5</v>
      </c>
      <c r="C27" s="4">
        <f t="shared" si="0"/>
        <v>3.8133070324889884</v>
      </c>
      <c r="D27" s="4">
        <f t="shared" si="1"/>
        <v>3.8815637979434374</v>
      </c>
      <c r="E27" s="4">
        <f t="shared" si="2"/>
        <v>4.7466532488988467E-2</v>
      </c>
      <c r="F27" s="4">
        <f t="shared" si="3"/>
        <v>0.11920223794343743</v>
      </c>
      <c r="G27" s="4">
        <f t="shared" si="4"/>
        <v>4.7466532488988467E-2</v>
      </c>
      <c r="H27" s="4">
        <f t="shared" si="5"/>
        <v>0.11920223794343743</v>
      </c>
    </row>
    <row r="28" spans="1:8" x14ac:dyDescent="0.2">
      <c r="A28">
        <v>42.4</v>
      </c>
      <c r="B28">
        <v>47.5</v>
      </c>
      <c r="C28" s="4">
        <f t="shared" si="0"/>
        <v>3.7471483622379123</v>
      </c>
      <c r="D28" s="4">
        <f t="shared" si="1"/>
        <v>3.8607297110405954</v>
      </c>
      <c r="E28" s="4">
        <f t="shared" si="2"/>
        <v>-1.8692137762087668E-2</v>
      </c>
      <c r="F28" s="4">
        <f t="shared" si="3"/>
        <v>9.8368151040595375E-2</v>
      </c>
      <c r="G28" s="4">
        <f t="shared" si="4"/>
        <v>1.8692137762087668E-2</v>
      </c>
      <c r="H28" s="4">
        <f t="shared" si="5"/>
        <v>9.8368151040595375E-2</v>
      </c>
    </row>
    <row r="29" spans="1:8" x14ac:dyDescent="0.2">
      <c r="A29">
        <v>35.1</v>
      </c>
      <c r="B29">
        <v>36</v>
      </c>
      <c r="C29" s="4">
        <f t="shared" si="0"/>
        <v>3.55820113047182</v>
      </c>
      <c r="D29" s="4">
        <f t="shared" si="1"/>
        <v>3.5835189384561099</v>
      </c>
      <c r="E29" s="4">
        <f t="shared" si="2"/>
        <v>-0.20763936952817996</v>
      </c>
      <c r="F29" s="4">
        <f t="shared" si="3"/>
        <v>-0.17884262154389008</v>
      </c>
      <c r="G29" s="4">
        <f t="shared" si="4"/>
        <v>0.20763936952817996</v>
      </c>
      <c r="H29" s="4">
        <f t="shared" si="5"/>
        <v>0.17884262154389008</v>
      </c>
    </row>
    <row r="30" spans="1:8" x14ac:dyDescent="0.2">
      <c r="A30">
        <v>38.6</v>
      </c>
      <c r="B30">
        <v>37.5</v>
      </c>
      <c r="C30" s="4">
        <f t="shared" si="0"/>
        <v>3.6532522764707851</v>
      </c>
      <c r="D30" s="4">
        <f t="shared" si="1"/>
        <v>3.6243409329763652</v>
      </c>
      <c r="E30" s="4">
        <f t="shared" si="2"/>
        <v>-0.11258822352921483</v>
      </c>
      <c r="F30" s="4">
        <f t="shared" si="3"/>
        <v>-0.13802062702363482</v>
      </c>
      <c r="G30" s="4">
        <f t="shared" si="4"/>
        <v>0.11258822352921483</v>
      </c>
      <c r="H30" s="4">
        <f t="shared" si="5"/>
        <v>0.13802062702363482</v>
      </c>
    </row>
    <row r="31" spans="1:8" x14ac:dyDescent="0.2">
      <c r="A31">
        <v>45.3</v>
      </c>
      <c r="B31">
        <v>38.4</v>
      </c>
      <c r="C31" s="4">
        <f t="shared" si="0"/>
        <v>3.8133070324889884</v>
      </c>
      <c r="D31" s="4">
        <f t="shared" si="1"/>
        <v>3.648057459593681</v>
      </c>
      <c r="E31" s="4">
        <f t="shared" si="2"/>
        <v>4.7466532488988467E-2</v>
      </c>
      <c r="F31" s="4">
        <f t="shared" si="3"/>
        <v>-0.114304100406319</v>
      </c>
      <c r="G31" s="4">
        <f t="shared" si="4"/>
        <v>4.7466532488988467E-2</v>
      </c>
      <c r="H31" s="4">
        <f t="shared" si="5"/>
        <v>0.114304100406319</v>
      </c>
    </row>
    <row r="32" spans="1:8" x14ac:dyDescent="0.2">
      <c r="A32">
        <v>44.9</v>
      </c>
      <c r="B32">
        <v>46.5</v>
      </c>
      <c r="C32" s="4">
        <f t="shared" si="0"/>
        <v>3.8044377947482086</v>
      </c>
      <c r="D32" s="4">
        <f t="shared" si="1"/>
        <v>3.8394523125933104</v>
      </c>
      <c r="E32" s="4">
        <f t="shared" si="2"/>
        <v>3.8597294748208721E-2</v>
      </c>
      <c r="F32" s="4">
        <f t="shared" si="3"/>
        <v>7.7090752593310441E-2</v>
      </c>
      <c r="G32" s="4">
        <f t="shared" si="4"/>
        <v>3.8597294748208721E-2</v>
      </c>
      <c r="H32" s="4">
        <f t="shared" si="5"/>
        <v>7.7090752593310441E-2</v>
      </c>
    </row>
    <row r="33" spans="1:8" x14ac:dyDescent="0.2">
      <c r="A33">
        <v>48.4</v>
      </c>
      <c r="B33">
        <v>43.4</v>
      </c>
      <c r="C33" s="4">
        <f t="shared" si="0"/>
        <v>3.8794998137225858</v>
      </c>
      <c r="D33" s="4">
        <f t="shared" si="1"/>
        <v>3.7704594411063592</v>
      </c>
      <c r="E33" s="4">
        <f t="shared" si="2"/>
        <v>0.11365931372258586</v>
      </c>
      <c r="F33" s="4">
        <f t="shared" si="3"/>
        <v>8.0978811063592282E-3</v>
      </c>
      <c r="G33" s="4">
        <f t="shared" si="4"/>
        <v>0.11365931372258586</v>
      </c>
      <c r="H33" s="4">
        <f t="shared" si="5"/>
        <v>8.0978811063592282E-3</v>
      </c>
    </row>
    <row r="34" spans="1:8" x14ac:dyDescent="0.2">
      <c r="A34">
        <v>47.5</v>
      </c>
      <c r="B34">
        <v>43.3</v>
      </c>
      <c r="C34" s="4">
        <f t="shared" si="0"/>
        <v>3.8607297110405954</v>
      </c>
      <c r="D34" s="4">
        <f t="shared" si="1"/>
        <v>3.7681526350084442</v>
      </c>
      <c r="E34" s="4">
        <f t="shared" ref="E34:E65" si="6">C34-3.7658405</f>
        <v>9.4889211040595445E-2</v>
      </c>
      <c r="F34" s="4">
        <f t="shared" ref="F34:F65" si="7">D34-3.76236156</f>
        <v>5.7910750084442242E-3</v>
      </c>
      <c r="G34" s="4">
        <f t="shared" ref="G34:G65" si="8">ABS(E34)</f>
        <v>9.4889211040595445E-2</v>
      </c>
      <c r="H34" s="4">
        <f t="shared" ref="H34:H65" si="9">ABS(F34)</f>
        <v>5.7910750084442242E-3</v>
      </c>
    </row>
    <row r="35" spans="1:8" x14ac:dyDescent="0.2">
      <c r="A35">
        <v>47.1</v>
      </c>
      <c r="B35">
        <v>45.1</v>
      </c>
      <c r="C35" s="4">
        <f t="shared" si="0"/>
        <v>3.8522730010223722</v>
      </c>
      <c r="D35" s="4">
        <f t="shared" si="1"/>
        <v>3.8088822465086327</v>
      </c>
      <c r="E35" s="4">
        <f t="shared" si="6"/>
        <v>8.6432501022372321E-2</v>
      </c>
      <c r="F35" s="4">
        <f t="shared" si="7"/>
        <v>4.6520686508632725E-2</v>
      </c>
      <c r="G35" s="4">
        <f t="shared" si="8"/>
        <v>8.6432501022372321E-2</v>
      </c>
      <c r="H35" s="4">
        <f t="shared" si="9"/>
        <v>4.6520686508632725E-2</v>
      </c>
    </row>
    <row r="36" spans="1:8" x14ac:dyDescent="0.2">
      <c r="A36">
        <v>43.4</v>
      </c>
      <c r="B36">
        <v>45.1</v>
      </c>
      <c r="C36" s="4">
        <f t="shared" si="0"/>
        <v>3.7704594411063592</v>
      </c>
      <c r="D36" s="4">
        <f t="shared" si="1"/>
        <v>3.8088822465086327</v>
      </c>
      <c r="E36" s="4">
        <f t="shared" si="6"/>
        <v>4.6189411063592978E-3</v>
      </c>
      <c r="F36" s="4">
        <f t="shared" si="7"/>
        <v>4.6520686508632725E-2</v>
      </c>
      <c r="G36" s="4">
        <f t="shared" si="8"/>
        <v>4.6189411063592978E-3</v>
      </c>
      <c r="H36" s="4">
        <f t="shared" si="9"/>
        <v>4.6520686508632725E-2</v>
      </c>
    </row>
    <row r="37" spans="1:8" x14ac:dyDescent="0.2">
      <c r="A37">
        <v>45.8</v>
      </c>
      <c r="B37">
        <v>41.8</v>
      </c>
      <c r="C37" s="4">
        <f t="shared" si="0"/>
        <v>3.824284091120139</v>
      </c>
      <c r="D37" s="4">
        <f t="shared" si="1"/>
        <v>3.7328963395307104</v>
      </c>
      <c r="E37" s="4">
        <f t="shared" si="6"/>
        <v>5.8443591120139082E-2</v>
      </c>
      <c r="F37" s="4">
        <f t="shared" si="7"/>
        <v>-2.9465220469289566E-2</v>
      </c>
      <c r="G37" s="4">
        <f t="shared" si="8"/>
        <v>5.8443591120139082E-2</v>
      </c>
      <c r="H37" s="4">
        <f t="shared" si="9"/>
        <v>2.9465220469289566E-2</v>
      </c>
    </row>
    <row r="38" spans="1:8" x14ac:dyDescent="0.2">
      <c r="A38">
        <v>39.1</v>
      </c>
      <c r="B38">
        <v>46.5</v>
      </c>
      <c r="C38" s="4">
        <f t="shared" si="0"/>
        <v>3.6661224669913199</v>
      </c>
      <c r="D38" s="4">
        <f t="shared" si="1"/>
        <v>3.8394523125933104</v>
      </c>
      <c r="E38" s="4">
        <f t="shared" si="6"/>
        <v>-9.9718033008679985E-2</v>
      </c>
      <c r="F38" s="4">
        <f t="shared" si="7"/>
        <v>7.7090752593310441E-2</v>
      </c>
      <c r="G38" s="4">
        <f t="shared" si="8"/>
        <v>9.9718033008679985E-2</v>
      </c>
      <c r="H38" s="4">
        <f t="shared" si="9"/>
        <v>7.7090752593310441E-2</v>
      </c>
    </row>
    <row r="39" spans="1:8" x14ac:dyDescent="0.2">
      <c r="B39">
        <v>43.9</v>
      </c>
      <c r="C39" s="4" t="e">
        <f t="shared" si="0"/>
        <v>#NUM!</v>
      </c>
      <c r="D39" s="4">
        <f t="shared" si="1"/>
        <v>3.7819143200811256</v>
      </c>
      <c r="E39" s="4" t="e">
        <f t="shared" si="6"/>
        <v>#NUM!</v>
      </c>
      <c r="F39" s="4">
        <f t="shared" si="7"/>
        <v>1.9552760081125609E-2</v>
      </c>
      <c r="G39" s="4" t="e">
        <f t="shared" si="8"/>
        <v>#NUM!</v>
      </c>
      <c r="H39" s="4">
        <f t="shared" si="9"/>
        <v>1.9552760081125609E-2</v>
      </c>
    </row>
    <row r="40" spans="1:8" x14ac:dyDescent="0.2">
      <c r="B40">
        <v>41.2</v>
      </c>
      <c r="C40" s="4" t="e">
        <f t="shared" si="0"/>
        <v>#NUM!</v>
      </c>
      <c r="D40" s="4">
        <f t="shared" si="1"/>
        <v>3.7184382563554808</v>
      </c>
      <c r="E40" s="4" t="e">
        <f t="shared" si="6"/>
        <v>#NUM!</v>
      </c>
      <c r="F40" s="4">
        <f t="shared" si="7"/>
        <v>-4.392330364451924E-2</v>
      </c>
      <c r="G40" s="4" t="e">
        <f t="shared" si="8"/>
        <v>#NUM!</v>
      </c>
      <c r="H40" s="4">
        <f t="shared" si="9"/>
        <v>4.392330364451924E-2</v>
      </c>
    </row>
    <row r="41" spans="1:8" x14ac:dyDescent="0.2">
      <c r="B41">
        <v>43.9</v>
      </c>
      <c r="C41" s="4" t="e">
        <f t="shared" si="0"/>
        <v>#NUM!</v>
      </c>
      <c r="D41" s="4">
        <f t="shared" si="1"/>
        <v>3.7819143200811256</v>
      </c>
      <c r="E41" s="4" t="e">
        <f t="shared" si="6"/>
        <v>#NUM!</v>
      </c>
      <c r="F41" s="4">
        <f t="shared" si="7"/>
        <v>1.9552760081125609E-2</v>
      </c>
      <c r="G41" s="4" t="e">
        <f t="shared" si="8"/>
        <v>#NUM!</v>
      </c>
      <c r="H41" s="4">
        <f t="shared" si="9"/>
        <v>1.9552760081125609E-2</v>
      </c>
    </row>
    <row r="42" spans="1:8" x14ac:dyDescent="0.2">
      <c r="B42">
        <v>45.2</v>
      </c>
      <c r="C42" s="4">
        <f>MEDIAN(C2:C38)</f>
        <v>3.7658404952500648</v>
      </c>
      <c r="D42" s="4">
        <f t="shared" ref="D42:D73" si="10">LN(B42)</f>
        <v>3.8110970868381857</v>
      </c>
      <c r="E42" s="4">
        <f t="shared" si="6"/>
        <v>-4.7499351119029143E-9</v>
      </c>
      <c r="F42" s="4">
        <f t="shared" si="7"/>
        <v>4.8735526838185717E-2</v>
      </c>
      <c r="G42" s="4">
        <f t="shared" si="8"/>
        <v>4.7499351119029143E-9</v>
      </c>
      <c r="H42" s="4">
        <f t="shared" si="9"/>
        <v>4.8735526838185717E-2</v>
      </c>
    </row>
    <row r="43" spans="1:8" x14ac:dyDescent="0.2">
      <c r="B43">
        <v>33.5</v>
      </c>
      <c r="C43" s="4" t="e">
        <f t="shared" ref="C43:C73" si="11">LN(A43)</f>
        <v>#NUM!</v>
      </c>
      <c r="D43" s="4">
        <f t="shared" si="10"/>
        <v>3.5115454388310208</v>
      </c>
      <c r="E43" s="4" t="e">
        <f t="shared" si="6"/>
        <v>#NUM!</v>
      </c>
      <c r="F43" s="4">
        <f t="shared" si="7"/>
        <v>-0.25081612116897922</v>
      </c>
      <c r="G43" s="4" t="e">
        <f t="shared" si="8"/>
        <v>#NUM!</v>
      </c>
      <c r="H43" s="4">
        <f t="shared" si="9"/>
        <v>0.25081612116897922</v>
      </c>
    </row>
    <row r="44" spans="1:8" x14ac:dyDescent="0.2">
      <c r="B44">
        <v>48.6</v>
      </c>
      <c r="C44" s="4" t="e">
        <f t="shared" si="11"/>
        <v>#NUM!</v>
      </c>
      <c r="D44" s="4">
        <f t="shared" si="10"/>
        <v>3.8836235309064482</v>
      </c>
      <c r="E44" s="4" t="e">
        <f t="shared" si="6"/>
        <v>#NUM!</v>
      </c>
      <c r="F44" s="4">
        <f t="shared" si="7"/>
        <v>0.12126197090644819</v>
      </c>
      <c r="G44" s="4" t="e">
        <f t="shared" si="8"/>
        <v>#NUM!</v>
      </c>
      <c r="H44" s="4">
        <f t="shared" si="9"/>
        <v>0.12126197090644819</v>
      </c>
    </row>
    <row r="45" spans="1:8" x14ac:dyDescent="0.2">
      <c r="B45">
        <v>40.5</v>
      </c>
      <c r="C45" s="4" t="e">
        <f t="shared" si="11"/>
        <v>#NUM!</v>
      </c>
      <c r="D45" s="4">
        <f t="shared" si="10"/>
        <v>3.7013019741124933</v>
      </c>
      <c r="E45" s="4" t="e">
        <f t="shared" si="6"/>
        <v>#NUM!</v>
      </c>
      <c r="F45" s="4">
        <f t="shared" si="7"/>
        <v>-6.1059585887506707E-2</v>
      </c>
      <c r="G45" s="4" t="e">
        <f t="shared" si="8"/>
        <v>#NUM!</v>
      </c>
      <c r="H45" s="4">
        <f t="shared" si="9"/>
        <v>6.1059585887506707E-2</v>
      </c>
    </row>
    <row r="46" spans="1:8" x14ac:dyDescent="0.2">
      <c r="B46">
        <v>46.2</v>
      </c>
      <c r="C46" s="4" t="e">
        <f t="shared" si="11"/>
        <v>#NUM!</v>
      </c>
      <c r="D46" s="4">
        <f t="shared" si="10"/>
        <v>3.8329797980876932</v>
      </c>
      <c r="E46" s="4" t="e">
        <f t="shared" si="6"/>
        <v>#NUM!</v>
      </c>
      <c r="F46" s="4">
        <f t="shared" si="7"/>
        <v>7.0618238087693186E-2</v>
      </c>
      <c r="G46" s="4" t="e">
        <f t="shared" si="8"/>
        <v>#NUM!</v>
      </c>
      <c r="H46" s="4">
        <f t="shared" si="9"/>
        <v>7.0618238087693186E-2</v>
      </c>
    </row>
    <row r="47" spans="1:8" x14ac:dyDescent="0.2">
      <c r="B47">
        <v>44.6</v>
      </c>
      <c r="C47" s="4" t="e">
        <f t="shared" si="11"/>
        <v>#NUM!</v>
      </c>
      <c r="D47" s="4">
        <f t="shared" si="10"/>
        <v>3.7977338590260183</v>
      </c>
      <c r="E47" s="4" t="e">
        <f t="shared" si="6"/>
        <v>#NUM!</v>
      </c>
      <c r="F47" s="4">
        <f t="shared" si="7"/>
        <v>3.537229902601835E-2</v>
      </c>
      <c r="G47" s="4" t="e">
        <f t="shared" si="8"/>
        <v>#NUM!</v>
      </c>
      <c r="H47" s="4">
        <f t="shared" si="9"/>
        <v>3.537229902601835E-2</v>
      </c>
    </row>
    <row r="48" spans="1:8" x14ac:dyDescent="0.2">
      <c r="B48">
        <v>34.9</v>
      </c>
      <c r="C48" s="4" t="e">
        <f t="shared" si="11"/>
        <v>#NUM!</v>
      </c>
      <c r="D48" s="4">
        <f t="shared" si="10"/>
        <v>3.5524868292083815</v>
      </c>
      <c r="E48" s="4" t="e">
        <f t="shared" si="6"/>
        <v>#NUM!</v>
      </c>
      <c r="F48" s="4">
        <f t="shared" si="7"/>
        <v>-0.20987473079161845</v>
      </c>
      <c r="G48" s="4" t="e">
        <f t="shared" si="8"/>
        <v>#NUM!</v>
      </c>
      <c r="H48" s="4">
        <f t="shared" si="9"/>
        <v>0.20987473079161845</v>
      </c>
    </row>
    <row r="49" spans="2:8" x14ac:dyDescent="0.2">
      <c r="B49">
        <v>50.3</v>
      </c>
      <c r="C49" s="4" t="e">
        <f t="shared" si="11"/>
        <v>#NUM!</v>
      </c>
      <c r="D49" s="4">
        <f t="shared" si="10"/>
        <v>3.9180050771056933</v>
      </c>
      <c r="E49" s="4" t="e">
        <f t="shared" si="6"/>
        <v>#NUM!</v>
      </c>
      <c r="F49" s="4">
        <f t="shared" si="7"/>
        <v>0.15564351710569335</v>
      </c>
      <c r="G49" s="4" t="e">
        <f t="shared" si="8"/>
        <v>#NUM!</v>
      </c>
      <c r="H49" s="4">
        <f t="shared" si="9"/>
        <v>0.15564351710569335</v>
      </c>
    </row>
    <row r="50" spans="2:8" x14ac:dyDescent="0.2">
      <c r="B50">
        <v>44.8</v>
      </c>
      <c r="C50" s="4" t="e">
        <f t="shared" si="11"/>
        <v>#NUM!</v>
      </c>
      <c r="D50" s="4">
        <f t="shared" si="10"/>
        <v>3.8022081394209395</v>
      </c>
      <c r="E50" s="4" t="e">
        <f t="shared" si="6"/>
        <v>#NUM!</v>
      </c>
      <c r="F50" s="4">
        <f t="shared" si="7"/>
        <v>3.9846579420939499E-2</v>
      </c>
      <c r="G50" s="4" t="e">
        <f t="shared" si="8"/>
        <v>#NUM!</v>
      </c>
      <c r="H50" s="4">
        <f t="shared" si="9"/>
        <v>3.9846579420939499E-2</v>
      </c>
    </row>
    <row r="51" spans="2:8" x14ac:dyDescent="0.2">
      <c r="B51">
        <v>42.3</v>
      </c>
      <c r="C51" s="4" t="e">
        <f t="shared" si="11"/>
        <v>#NUM!</v>
      </c>
      <c r="D51" s="4">
        <f t="shared" si="10"/>
        <v>3.7447870860522321</v>
      </c>
      <c r="E51" s="4" t="e">
        <f t="shared" si="6"/>
        <v>#NUM!</v>
      </c>
      <c r="F51" s="4">
        <f t="shared" si="7"/>
        <v>-1.7574473947767899E-2</v>
      </c>
      <c r="G51" s="4" t="e">
        <f t="shared" si="8"/>
        <v>#NUM!</v>
      </c>
      <c r="H51" s="4">
        <f t="shared" si="9"/>
        <v>1.7574473947767899E-2</v>
      </c>
    </row>
    <row r="52" spans="2:8" x14ac:dyDescent="0.2">
      <c r="B52">
        <v>42.4</v>
      </c>
      <c r="C52" s="4" t="e">
        <f t="shared" si="11"/>
        <v>#NUM!</v>
      </c>
      <c r="D52" s="4">
        <f t="shared" si="10"/>
        <v>3.7471483622379123</v>
      </c>
      <c r="E52" s="4" t="e">
        <f t="shared" si="6"/>
        <v>#NUM!</v>
      </c>
      <c r="F52" s="4">
        <f t="shared" si="7"/>
        <v>-1.5213197762087738E-2</v>
      </c>
      <c r="G52" s="4" t="e">
        <f t="shared" si="8"/>
        <v>#NUM!</v>
      </c>
      <c r="H52" s="4">
        <f t="shared" si="9"/>
        <v>1.5213197762087738E-2</v>
      </c>
    </row>
    <row r="53" spans="2:8" x14ac:dyDescent="0.2">
      <c r="B53">
        <v>42.1</v>
      </c>
      <c r="C53" s="4" t="e">
        <f t="shared" si="11"/>
        <v>#NUM!</v>
      </c>
      <c r="D53" s="4">
        <f t="shared" si="10"/>
        <v>3.7400477406883357</v>
      </c>
      <c r="E53" s="4" t="e">
        <f t="shared" si="6"/>
        <v>#NUM!</v>
      </c>
      <c r="F53" s="4">
        <f t="shared" si="7"/>
        <v>-2.2313819311664318E-2</v>
      </c>
      <c r="G53" s="4" t="e">
        <f t="shared" si="8"/>
        <v>#NUM!</v>
      </c>
      <c r="H53" s="4">
        <f t="shared" si="9"/>
        <v>2.2313819311664318E-2</v>
      </c>
    </row>
    <row r="54" spans="2:8" x14ac:dyDescent="0.2">
      <c r="B54">
        <v>44.1</v>
      </c>
      <c r="C54" s="4" t="e">
        <f t="shared" si="11"/>
        <v>#NUM!</v>
      </c>
      <c r="D54" s="4">
        <f t="shared" si="10"/>
        <v>3.7864597824528001</v>
      </c>
      <c r="E54" s="4" t="e">
        <f t="shared" si="6"/>
        <v>#NUM!</v>
      </c>
      <c r="F54" s="4">
        <f t="shared" si="7"/>
        <v>2.4098222452800133E-2</v>
      </c>
      <c r="G54" s="4" t="e">
        <f t="shared" si="8"/>
        <v>#NUM!</v>
      </c>
      <c r="H54" s="4">
        <f t="shared" si="9"/>
        <v>2.4098222452800133E-2</v>
      </c>
    </row>
    <row r="55" spans="2:8" x14ac:dyDescent="0.2">
      <c r="B55">
        <v>43.8</v>
      </c>
      <c r="C55" s="4" t="e">
        <f t="shared" si="11"/>
        <v>#NUM!</v>
      </c>
      <c r="D55" s="4">
        <f t="shared" si="10"/>
        <v>3.7796338173824005</v>
      </c>
      <c r="E55" s="4" t="e">
        <f t="shared" si="6"/>
        <v>#NUM!</v>
      </c>
      <c r="F55" s="4">
        <f t="shared" si="7"/>
        <v>1.7272257382400458E-2</v>
      </c>
      <c r="G55" s="4" t="e">
        <f t="shared" si="8"/>
        <v>#NUM!</v>
      </c>
      <c r="H55" s="4">
        <f t="shared" si="9"/>
        <v>1.7272257382400458E-2</v>
      </c>
    </row>
    <row r="56" spans="2:8" x14ac:dyDescent="0.2">
      <c r="B56">
        <v>45.2</v>
      </c>
      <c r="C56" s="4" t="e">
        <f t="shared" si="11"/>
        <v>#NUM!</v>
      </c>
      <c r="D56" s="4">
        <f t="shared" si="10"/>
        <v>3.8110970868381857</v>
      </c>
      <c r="E56" s="4" t="e">
        <f t="shared" si="6"/>
        <v>#NUM!</v>
      </c>
      <c r="F56" s="4">
        <f t="shared" si="7"/>
        <v>4.8735526838185717E-2</v>
      </c>
      <c r="G56" s="4" t="e">
        <f t="shared" si="8"/>
        <v>#NUM!</v>
      </c>
      <c r="H56" s="4">
        <f t="shared" si="9"/>
        <v>4.8735526838185717E-2</v>
      </c>
    </row>
    <row r="57" spans="2:8" x14ac:dyDescent="0.2">
      <c r="B57">
        <v>44.6</v>
      </c>
      <c r="C57" s="4" t="e">
        <f t="shared" si="11"/>
        <v>#NUM!</v>
      </c>
      <c r="D57" s="4">
        <f t="shared" si="10"/>
        <v>3.7977338590260183</v>
      </c>
      <c r="E57" s="4" t="e">
        <f t="shared" si="6"/>
        <v>#NUM!</v>
      </c>
      <c r="F57" s="4">
        <f t="shared" si="7"/>
        <v>3.537229902601835E-2</v>
      </c>
      <c r="G57" s="4" t="e">
        <f t="shared" si="8"/>
        <v>#NUM!</v>
      </c>
      <c r="H57" s="4">
        <f t="shared" si="9"/>
        <v>3.537229902601835E-2</v>
      </c>
    </row>
    <row r="58" spans="2:8" x14ac:dyDescent="0.2">
      <c r="B58">
        <v>44.7</v>
      </c>
      <c r="C58" s="4" t="e">
        <f t="shared" si="11"/>
        <v>#NUM!</v>
      </c>
      <c r="D58" s="4">
        <f t="shared" si="10"/>
        <v>3.7999735016195233</v>
      </c>
      <c r="E58" s="4" t="e">
        <f t="shared" si="6"/>
        <v>#NUM!</v>
      </c>
      <c r="F58" s="4">
        <f t="shared" si="7"/>
        <v>3.7611941619523304E-2</v>
      </c>
      <c r="G58" s="4" t="e">
        <f t="shared" si="8"/>
        <v>#NUM!</v>
      </c>
      <c r="H58" s="4">
        <f t="shared" si="9"/>
        <v>3.7611941619523304E-2</v>
      </c>
    </row>
    <row r="59" spans="2:8" x14ac:dyDescent="0.2">
      <c r="B59">
        <v>44.2</v>
      </c>
      <c r="C59" s="4" t="e">
        <f t="shared" si="11"/>
        <v>#NUM!</v>
      </c>
      <c r="D59" s="4">
        <f t="shared" si="10"/>
        <v>3.7887247890836524</v>
      </c>
      <c r="E59" s="4" t="e">
        <f t="shared" si="6"/>
        <v>#NUM!</v>
      </c>
      <c r="F59" s="4">
        <f t="shared" si="7"/>
        <v>2.6363229083652406E-2</v>
      </c>
      <c r="G59" s="4" t="e">
        <f t="shared" si="8"/>
        <v>#NUM!</v>
      </c>
      <c r="H59" s="4">
        <f t="shared" si="9"/>
        <v>2.6363229083652406E-2</v>
      </c>
    </row>
    <row r="60" spans="2:8" x14ac:dyDescent="0.2">
      <c r="B60">
        <v>43.2</v>
      </c>
      <c r="C60" s="4" t="e">
        <f t="shared" si="11"/>
        <v>#NUM!</v>
      </c>
      <c r="D60" s="4">
        <f t="shared" si="10"/>
        <v>3.7658404952500648</v>
      </c>
      <c r="E60" s="4" t="e">
        <f t="shared" si="6"/>
        <v>#NUM!</v>
      </c>
      <c r="F60" s="4">
        <f t="shared" si="7"/>
        <v>3.4789352500648185E-3</v>
      </c>
      <c r="G60" s="4" t="e">
        <f t="shared" si="8"/>
        <v>#NUM!</v>
      </c>
      <c r="H60" s="4">
        <f t="shared" si="9"/>
        <v>3.4789352500648185E-3</v>
      </c>
    </row>
    <row r="61" spans="2:8" x14ac:dyDescent="0.2">
      <c r="B61">
        <v>42.9</v>
      </c>
      <c r="C61" s="4" t="e">
        <f t="shared" si="11"/>
        <v>#NUM!</v>
      </c>
      <c r="D61" s="4">
        <f t="shared" si="10"/>
        <v>3.7588718259339711</v>
      </c>
      <c r="E61" s="4" t="e">
        <f t="shared" si="6"/>
        <v>#NUM!</v>
      </c>
      <c r="F61" s="4">
        <f t="shared" si="7"/>
        <v>-3.4897340660289267E-3</v>
      </c>
      <c r="G61" s="4" t="e">
        <f t="shared" si="8"/>
        <v>#NUM!</v>
      </c>
      <c r="H61" s="4">
        <f t="shared" si="9"/>
        <v>3.4897340660289267E-3</v>
      </c>
    </row>
    <row r="62" spans="2:8" x14ac:dyDescent="0.2">
      <c r="B62">
        <v>39.200000000000003</v>
      </c>
      <c r="C62" s="4" t="e">
        <f t="shared" si="11"/>
        <v>#NUM!</v>
      </c>
      <c r="D62" s="4">
        <f t="shared" si="10"/>
        <v>3.6686767467964168</v>
      </c>
      <c r="E62" s="4" t="e">
        <f t="shared" si="6"/>
        <v>#NUM!</v>
      </c>
      <c r="F62" s="4">
        <f t="shared" si="7"/>
        <v>-9.3684813203583239E-2</v>
      </c>
      <c r="G62" s="4" t="e">
        <f t="shared" si="8"/>
        <v>#NUM!</v>
      </c>
      <c r="H62" s="4">
        <f t="shared" si="9"/>
        <v>9.3684813203583239E-2</v>
      </c>
    </row>
    <row r="63" spans="2:8" x14ac:dyDescent="0.2">
      <c r="B63">
        <v>44.5</v>
      </c>
      <c r="C63" s="4" t="e">
        <f t="shared" si="11"/>
        <v>#NUM!</v>
      </c>
      <c r="D63" s="4">
        <f t="shared" si="10"/>
        <v>3.7954891891721947</v>
      </c>
      <c r="E63" s="4" t="e">
        <f t="shared" si="6"/>
        <v>#NUM!</v>
      </c>
      <c r="F63" s="4">
        <f t="shared" si="7"/>
        <v>3.3127629172194695E-2</v>
      </c>
      <c r="G63" s="4" t="e">
        <f t="shared" si="8"/>
        <v>#NUM!</v>
      </c>
      <c r="H63" s="4">
        <f t="shared" si="9"/>
        <v>3.3127629172194695E-2</v>
      </c>
    </row>
    <row r="64" spans="2:8" x14ac:dyDescent="0.2">
      <c r="B64">
        <v>41.6</v>
      </c>
      <c r="C64" s="4" t="e">
        <f t="shared" si="11"/>
        <v>#NUM!</v>
      </c>
      <c r="D64" s="4">
        <f t="shared" si="10"/>
        <v>3.7281001672672178</v>
      </c>
      <c r="E64" s="4" t="e">
        <f t="shared" si="6"/>
        <v>#NUM!</v>
      </c>
      <c r="F64" s="4">
        <f t="shared" si="7"/>
        <v>-3.426139273278217E-2</v>
      </c>
      <c r="G64" s="4" t="e">
        <f t="shared" si="8"/>
        <v>#NUM!</v>
      </c>
      <c r="H64" s="4">
        <f t="shared" si="9"/>
        <v>3.426139273278217E-2</v>
      </c>
    </row>
    <row r="65" spans="2:8" x14ac:dyDescent="0.2">
      <c r="B65">
        <v>42.6</v>
      </c>
      <c r="C65" s="4" t="e">
        <f t="shared" si="11"/>
        <v>#NUM!</v>
      </c>
      <c r="D65" s="4">
        <f t="shared" si="10"/>
        <v>3.751854253275325</v>
      </c>
      <c r="E65" s="4" t="e">
        <f t="shared" si="6"/>
        <v>#NUM!</v>
      </c>
      <c r="F65" s="4">
        <f t="shared" si="7"/>
        <v>-1.0507306724675036E-2</v>
      </c>
      <c r="G65" s="4" t="e">
        <f t="shared" si="8"/>
        <v>#NUM!</v>
      </c>
      <c r="H65" s="4">
        <f t="shared" si="9"/>
        <v>1.0507306724675036E-2</v>
      </c>
    </row>
    <row r="66" spans="2:8" x14ac:dyDescent="0.2">
      <c r="B66">
        <v>47</v>
      </c>
      <c r="C66" s="4" t="e">
        <f t="shared" si="11"/>
        <v>#NUM!</v>
      </c>
      <c r="D66" s="4">
        <f t="shared" si="10"/>
        <v>3.8501476017100584</v>
      </c>
      <c r="E66" s="4" t="e">
        <f t="shared" ref="E66:E73" si="12">C66-3.7658405</f>
        <v>#NUM!</v>
      </c>
      <c r="F66" s="4">
        <f t="shared" ref="F66:F73" si="13">D66-3.76236156</f>
        <v>8.7786041710058438E-2</v>
      </c>
      <c r="G66" s="4" t="e">
        <f t="shared" ref="G66:G73" si="14">ABS(E66)</f>
        <v>#NUM!</v>
      </c>
      <c r="H66" s="4">
        <f t="shared" ref="H66:H73" si="15">ABS(F66)</f>
        <v>8.7786041710058438E-2</v>
      </c>
    </row>
    <row r="67" spans="2:8" x14ac:dyDescent="0.2">
      <c r="B67">
        <v>44.2</v>
      </c>
      <c r="C67" s="4" t="e">
        <f t="shared" si="11"/>
        <v>#NUM!</v>
      </c>
      <c r="D67" s="4">
        <f t="shared" si="10"/>
        <v>3.7887247890836524</v>
      </c>
      <c r="E67" s="4" t="e">
        <f t="shared" si="12"/>
        <v>#NUM!</v>
      </c>
      <c r="F67" s="4">
        <f t="shared" si="13"/>
        <v>2.6363229083652406E-2</v>
      </c>
      <c r="G67" s="4" t="e">
        <f t="shared" si="14"/>
        <v>#NUM!</v>
      </c>
      <c r="H67" s="4">
        <f t="shared" si="15"/>
        <v>2.6363229083652406E-2</v>
      </c>
    </row>
    <row r="68" spans="2:8" x14ac:dyDescent="0.2">
      <c r="B68">
        <v>44.1</v>
      </c>
      <c r="C68" s="4" t="e">
        <f t="shared" si="11"/>
        <v>#NUM!</v>
      </c>
      <c r="D68" s="4">
        <f t="shared" si="10"/>
        <v>3.7864597824528001</v>
      </c>
      <c r="E68" s="4" t="e">
        <f t="shared" si="12"/>
        <v>#NUM!</v>
      </c>
      <c r="F68" s="4">
        <f t="shared" si="13"/>
        <v>2.4098222452800133E-2</v>
      </c>
      <c r="G68" s="4" t="e">
        <f t="shared" si="14"/>
        <v>#NUM!</v>
      </c>
      <c r="H68" s="4">
        <f t="shared" si="15"/>
        <v>2.4098222452800133E-2</v>
      </c>
    </row>
    <row r="69" spans="2:8" x14ac:dyDescent="0.2">
      <c r="B69">
        <v>42.6</v>
      </c>
      <c r="C69" s="4" t="e">
        <f t="shared" si="11"/>
        <v>#NUM!</v>
      </c>
      <c r="D69" s="4">
        <f t="shared" si="10"/>
        <v>3.751854253275325</v>
      </c>
      <c r="E69" s="4" t="e">
        <f t="shared" si="12"/>
        <v>#NUM!</v>
      </c>
      <c r="F69" s="4">
        <f t="shared" si="13"/>
        <v>-1.0507306724675036E-2</v>
      </c>
      <c r="G69" s="4" t="e">
        <f t="shared" si="14"/>
        <v>#NUM!</v>
      </c>
      <c r="H69" s="4">
        <f t="shared" si="15"/>
        <v>1.0507306724675036E-2</v>
      </c>
    </row>
    <row r="70" spans="2:8" x14ac:dyDescent="0.2">
      <c r="B70">
        <v>38.200000000000003</v>
      </c>
      <c r="C70" s="4" t="e">
        <f t="shared" si="11"/>
        <v>#NUM!</v>
      </c>
      <c r="D70" s="4">
        <f t="shared" si="10"/>
        <v>3.6428355156125294</v>
      </c>
      <c r="E70" s="4" t="e">
        <f t="shared" si="12"/>
        <v>#NUM!</v>
      </c>
      <c r="F70" s="4">
        <f t="shared" si="13"/>
        <v>-0.11952604438747061</v>
      </c>
      <c r="G70" s="4" t="e">
        <f t="shared" si="14"/>
        <v>#NUM!</v>
      </c>
      <c r="H70" s="4">
        <f t="shared" si="15"/>
        <v>0.11952604438747061</v>
      </c>
    </row>
    <row r="71" spans="2:8" x14ac:dyDescent="0.2">
      <c r="B71">
        <v>39</v>
      </c>
      <c r="C71" s="4" t="e">
        <f t="shared" si="11"/>
        <v>#NUM!</v>
      </c>
      <c r="D71" s="4">
        <f t="shared" si="10"/>
        <v>3.6635616461296463</v>
      </c>
      <c r="E71" s="4" t="e">
        <f t="shared" si="12"/>
        <v>#NUM!</v>
      </c>
      <c r="F71" s="4">
        <f t="shared" si="13"/>
        <v>-9.8799913870353695E-2</v>
      </c>
      <c r="G71" s="4" t="e">
        <f t="shared" si="14"/>
        <v>#NUM!</v>
      </c>
      <c r="H71" s="4">
        <f t="shared" si="15"/>
        <v>9.8799913870353695E-2</v>
      </c>
    </row>
    <row r="72" spans="2:8" x14ac:dyDescent="0.2">
      <c r="B72">
        <v>43.6</v>
      </c>
      <c r="C72" s="4" t="e">
        <f t="shared" si="11"/>
        <v>#NUM!</v>
      </c>
      <c r="D72" s="4">
        <f t="shared" si="10"/>
        <v>3.7750571503549888</v>
      </c>
      <c r="E72" s="4" t="e">
        <f t="shared" si="12"/>
        <v>#NUM!</v>
      </c>
      <c r="F72" s="4">
        <f t="shared" si="13"/>
        <v>1.2695590354988795E-2</v>
      </c>
      <c r="G72" s="4" t="e">
        <f t="shared" si="14"/>
        <v>#NUM!</v>
      </c>
      <c r="H72" s="4">
        <f t="shared" si="15"/>
        <v>1.2695590354988795E-2</v>
      </c>
    </row>
    <row r="73" spans="2:8" x14ac:dyDescent="0.2">
      <c r="B73">
        <v>41.2</v>
      </c>
      <c r="C73" s="4" t="e">
        <f t="shared" si="11"/>
        <v>#NUM!</v>
      </c>
      <c r="D73" s="4">
        <f t="shared" si="10"/>
        <v>3.7184382563554808</v>
      </c>
      <c r="E73" s="4" t="e">
        <f t="shared" si="12"/>
        <v>#NUM!</v>
      </c>
      <c r="F73" s="4">
        <f t="shared" si="13"/>
        <v>-4.392330364451924E-2</v>
      </c>
      <c r="G73" s="4" t="e">
        <f t="shared" si="14"/>
        <v>#NUM!</v>
      </c>
      <c r="H73" s="4">
        <f t="shared" si="15"/>
        <v>4.392330364451924E-2</v>
      </c>
    </row>
    <row r="77" spans="2:8" x14ac:dyDescent="0.2">
      <c r="D77">
        <f>MEDIAN(D2:D73)</f>
        <v>3.7623615564016322</v>
      </c>
    </row>
  </sheetData>
  <dataValidations count="1">
    <dataValidation allowBlank="1" showInputMessage="1" showErrorMessage="1" sqref="C2:C73 D2:D73 E2:E73 F2:F73 G2:G73 H2:H73"/>
  </dataValidation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E1" sqref="E1:F73"/>
    </sheetView>
  </sheetViews>
  <sheetFormatPr defaultRowHeight="12.75" x14ac:dyDescent="0.2"/>
  <cols>
    <col min="1" max="256" width="11" customWidth="1"/>
  </cols>
  <sheetData>
    <row r="1" spans="1:6" x14ac:dyDescent="0.2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97.1</v>
      </c>
      <c r="B2">
        <v>78.180000000000007</v>
      </c>
      <c r="C2">
        <v>56.4</v>
      </c>
      <c r="D2">
        <v>54.8</v>
      </c>
      <c r="E2">
        <v>40.4</v>
      </c>
      <c r="F2">
        <v>39.6</v>
      </c>
    </row>
    <row r="3" spans="1:6" x14ac:dyDescent="0.2">
      <c r="A3">
        <v>92.8</v>
      </c>
      <c r="B3">
        <v>76.8</v>
      </c>
      <c r="C3">
        <v>47.05</v>
      </c>
      <c r="D3">
        <v>55.4</v>
      </c>
      <c r="E3">
        <v>42.2</v>
      </c>
      <c r="F3">
        <v>41.8</v>
      </c>
    </row>
    <row r="4" spans="1:6" x14ac:dyDescent="0.2">
      <c r="A4">
        <v>95.1</v>
      </c>
      <c r="B4">
        <v>79.2</v>
      </c>
      <c r="C4">
        <v>54.3</v>
      </c>
      <c r="D4">
        <v>57.5</v>
      </c>
      <c r="E4">
        <v>41.6</v>
      </c>
      <c r="F4">
        <v>43.1</v>
      </c>
    </row>
    <row r="5" spans="1:6" x14ac:dyDescent="0.2">
      <c r="A5">
        <v>88.5</v>
      </c>
      <c r="B5">
        <v>82.1</v>
      </c>
      <c r="C5">
        <v>47.6</v>
      </c>
      <c r="D5">
        <v>56.4</v>
      </c>
      <c r="E5">
        <v>36.799999999999997</v>
      </c>
      <c r="F5">
        <v>44.6</v>
      </c>
    </row>
    <row r="6" spans="1:6" x14ac:dyDescent="0.2">
      <c r="A6">
        <v>94.8</v>
      </c>
      <c r="B6">
        <v>85.2</v>
      </c>
      <c r="C6">
        <v>54</v>
      </c>
      <c r="D6">
        <v>57.8</v>
      </c>
      <c r="E6">
        <v>40.700000000000003</v>
      </c>
      <c r="F6">
        <v>46.1</v>
      </c>
    </row>
    <row r="7" spans="1:6" x14ac:dyDescent="0.2">
      <c r="A7">
        <v>111.26</v>
      </c>
      <c r="B7">
        <v>69.900000000000006</v>
      </c>
      <c r="C7">
        <v>61.6</v>
      </c>
      <c r="D7">
        <v>48.8</v>
      </c>
      <c r="E7">
        <v>47.6</v>
      </c>
      <c r="F7">
        <v>41.7</v>
      </c>
    </row>
    <row r="8" spans="1:6" x14ac:dyDescent="0.2">
      <c r="A8">
        <v>108.5</v>
      </c>
      <c r="B8">
        <v>78.7</v>
      </c>
      <c r="C8">
        <v>61.7</v>
      </c>
      <c r="D8">
        <v>59.2</v>
      </c>
      <c r="E8">
        <v>51.1</v>
      </c>
      <c r="F8">
        <v>48</v>
      </c>
    </row>
    <row r="9" spans="1:6" x14ac:dyDescent="0.2">
      <c r="A9">
        <v>101.7</v>
      </c>
      <c r="B9">
        <v>84.5</v>
      </c>
      <c r="C9">
        <v>57.7</v>
      </c>
      <c r="D9">
        <v>54.5</v>
      </c>
      <c r="E9">
        <v>43.9</v>
      </c>
      <c r="F9">
        <v>43</v>
      </c>
    </row>
    <row r="10" spans="1:6" x14ac:dyDescent="0.2">
      <c r="A10">
        <v>102.6</v>
      </c>
      <c r="B10">
        <v>80</v>
      </c>
      <c r="C10">
        <v>64.599999999999994</v>
      </c>
      <c r="D10">
        <v>58.8</v>
      </c>
      <c r="E10">
        <v>45.4</v>
      </c>
      <c r="F10">
        <v>51.4</v>
      </c>
    </row>
    <row r="11" spans="1:6" x14ac:dyDescent="0.2">
      <c r="A11">
        <v>106.1</v>
      </c>
      <c r="B11">
        <v>77.8</v>
      </c>
      <c r="C11">
        <v>51.9</v>
      </c>
      <c r="D11">
        <v>53.8</v>
      </c>
      <c r="E11">
        <v>43.2</v>
      </c>
      <c r="F11">
        <v>38.700000000000003</v>
      </c>
    </row>
    <row r="12" spans="1:6" x14ac:dyDescent="0.2">
      <c r="A12">
        <v>102.4</v>
      </c>
      <c r="B12">
        <v>79.900000000000006</v>
      </c>
      <c r="C12">
        <v>51.6</v>
      </c>
      <c r="D12">
        <v>59.2</v>
      </c>
      <c r="E12">
        <v>44.1</v>
      </c>
      <c r="F12">
        <v>40.4</v>
      </c>
    </row>
    <row r="13" spans="1:6" x14ac:dyDescent="0.2">
      <c r="A13">
        <v>88.3</v>
      </c>
      <c r="B13">
        <v>74.3</v>
      </c>
      <c r="C13">
        <v>45.9</v>
      </c>
      <c r="D13">
        <v>54.9</v>
      </c>
      <c r="E13">
        <v>38</v>
      </c>
      <c r="F13">
        <v>40</v>
      </c>
    </row>
    <row r="14" spans="1:6" x14ac:dyDescent="0.2">
      <c r="A14">
        <v>105.6</v>
      </c>
      <c r="B14">
        <v>68.2</v>
      </c>
      <c r="C14">
        <v>59.9</v>
      </c>
      <c r="D14">
        <v>52.3</v>
      </c>
      <c r="E14">
        <v>44.8</v>
      </c>
      <c r="F14">
        <v>36.1</v>
      </c>
    </row>
    <row r="15" spans="1:6" x14ac:dyDescent="0.2">
      <c r="A15">
        <v>110.8</v>
      </c>
      <c r="B15">
        <v>75</v>
      </c>
      <c r="C15">
        <v>60.4</v>
      </c>
      <c r="D15">
        <v>54.9</v>
      </c>
      <c r="E15">
        <v>47.3</v>
      </c>
      <c r="F15">
        <v>40.5</v>
      </c>
    </row>
    <row r="16" spans="1:6" x14ac:dyDescent="0.2">
      <c r="A16">
        <v>104.2</v>
      </c>
      <c r="B16">
        <v>74.2</v>
      </c>
      <c r="C16">
        <v>58.4</v>
      </c>
      <c r="D16">
        <v>52.1</v>
      </c>
      <c r="E16">
        <v>42.1</v>
      </c>
      <c r="F16">
        <v>40</v>
      </c>
    </row>
    <row r="17" spans="1:6" x14ac:dyDescent="0.2">
      <c r="A17">
        <v>115.8</v>
      </c>
      <c r="B17">
        <v>92.9</v>
      </c>
      <c r="C17">
        <v>62.8</v>
      </c>
      <c r="D17">
        <v>67.099999999999994</v>
      </c>
      <c r="E17">
        <v>53.1</v>
      </c>
      <c r="F17">
        <v>48.5</v>
      </c>
    </row>
    <row r="18" spans="1:6" x14ac:dyDescent="0.2">
      <c r="A18">
        <v>106.1</v>
      </c>
      <c r="B18">
        <v>87</v>
      </c>
      <c r="C18">
        <v>57.4</v>
      </c>
      <c r="D18">
        <v>63.3</v>
      </c>
      <c r="E18">
        <v>45.5</v>
      </c>
      <c r="F18">
        <v>48.7</v>
      </c>
    </row>
    <row r="19" spans="1:6" x14ac:dyDescent="0.2">
      <c r="A19">
        <v>89.9</v>
      </c>
      <c r="B19">
        <v>81.3</v>
      </c>
      <c r="C19">
        <v>45.3</v>
      </c>
      <c r="D19">
        <v>60.08</v>
      </c>
      <c r="E19">
        <v>39</v>
      </c>
      <c r="F19">
        <v>40.5</v>
      </c>
    </row>
    <row r="20" spans="1:6" x14ac:dyDescent="0.2">
      <c r="A20">
        <v>91.2</v>
      </c>
      <c r="B20">
        <v>74.2</v>
      </c>
      <c r="C20">
        <v>47</v>
      </c>
      <c r="D20">
        <v>53</v>
      </c>
      <c r="E20">
        <v>42.6</v>
      </c>
      <c r="F20">
        <v>37.6</v>
      </c>
    </row>
    <row r="21" spans="1:6" x14ac:dyDescent="0.2">
      <c r="A21">
        <v>91.9</v>
      </c>
      <c r="B21">
        <v>77.099999999999994</v>
      </c>
      <c r="C21">
        <v>46.3</v>
      </c>
      <c r="D21">
        <v>57.6</v>
      </c>
      <c r="E21">
        <v>42.7</v>
      </c>
      <c r="F21">
        <v>39.1</v>
      </c>
    </row>
    <row r="22" spans="1:6" x14ac:dyDescent="0.2">
      <c r="A22">
        <v>89.6</v>
      </c>
      <c r="B22">
        <v>69.900000000000006</v>
      </c>
      <c r="C22">
        <v>56.3</v>
      </c>
      <c r="D22">
        <v>54.6</v>
      </c>
      <c r="E22">
        <v>42.2</v>
      </c>
      <c r="F22">
        <v>41.2</v>
      </c>
    </row>
    <row r="23" spans="1:6" x14ac:dyDescent="0.2">
      <c r="A23">
        <v>97.6</v>
      </c>
      <c r="B23">
        <v>80.5</v>
      </c>
      <c r="C23">
        <v>51.1</v>
      </c>
      <c r="D23">
        <v>56.9</v>
      </c>
      <c r="E23">
        <v>49.6</v>
      </c>
      <c r="F23">
        <v>42.2</v>
      </c>
    </row>
    <row r="24" spans="1:6" x14ac:dyDescent="0.2">
      <c r="A24">
        <v>106.3</v>
      </c>
      <c r="B24">
        <v>79.5</v>
      </c>
      <c r="C24">
        <v>54.9</v>
      </c>
      <c r="D24">
        <v>58.2</v>
      </c>
      <c r="E24">
        <v>40.1</v>
      </c>
      <c r="F24">
        <v>42.2</v>
      </c>
    </row>
    <row r="25" spans="1:6" x14ac:dyDescent="0.2">
      <c r="A25">
        <v>94.4</v>
      </c>
      <c r="B25">
        <v>74.5</v>
      </c>
      <c r="C25">
        <v>47.2</v>
      </c>
      <c r="D25">
        <v>53.1</v>
      </c>
      <c r="E25">
        <v>40.5</v>
      </c>
      <c r="F25">
        <v>51.5</v>
      </c>
    </row>
    <row r="26" spans="1:6" x14ac:dyDescent="0.2">
      <c r="A26">
        <v>91.8</v>
      </c>
      <c r="B26">
        <v>79.5</v>
      </c>
      <c r="C26">
        <v>50.8</v>
      </c>
      <c r="D26">
        <v>50.8</v>
      </c>
      <c r="E26">
        <v>34.1</v>
      </c>
      <c r="F26">
        <v>41.5</v>
      </c>
    </row>
    <row r="27" spans="1:6" x14ac:dyDescent="0.2">
      <c r="A27">
        <v>104.1</v>
      </c>
      <c r="B27">
        <v>89</v>
      </c>
      <c r="C27">
        <v>52.2</v>
      </c>
      <c r="D27">
        <v>66.099999999999994</v>
      </c>
      <c r="E27">
        <v>45.3</v>
      </c>
      <c r="F27">
        <v>48.5</v>
      </c>
    </row>
    <row r="28" spans="1:6" x14ac:dyDescent="0.2">
      <c r="A28">
        <v>91.3</v>
      </c>
      <c r="B28">
        <v>88.1</v>
      </c>
      <c r="C28">
        <v>51.1</v>
      </c>
      <c r="D28">
        <v>62.8</v>
      </c>
      <c r="E28">
        <v>42.4</v>
      </c>
      <c r="F28">
        <v>47.5</v>
      </c>
    </row>
    <row r="29" spans="1:6" x14ac:dyDescent="0.2">
      <c r="A29">
        <v>82.8</v>
      </c>
      <c r="B29">
        <v>76</v>
      </c>
      <c r="C29">
        <v>45.3</v>
      </c>
      <c r="D29">
        <v>40.299999999999997</v>
      </c>
      <c r="E29">
        <v>35.1</v>
      </c>
      <c r="F29">
        <v>36</v>
      </c>
    </row>
    <row r="30" spans="1:6" x14ac:dyDescent="0.2">
      <c r="A30">
        <v>88.7</v>
      </c>
      <c r="B30">
        <v>70.400000000000006</v>
      </c>
      <c r="C30">
        <v>52.4</v>
      </c>
      <c r="D30">
        <v>49.6</v>
      </c>
      <c r="E30">
        <v>38.6</v>
      </c>
      <c r="F30">
        <v>37.5</v>
      </c>
    </row>
    <row r="31" spans="1:6" x14ac:dyDescent="0.2">
      <c r="A31">
        <v>102.6</v>
      </c>
      <c r="B31">
        <v>64.400000000000006</v>
      </c>
      <c r="C31">
        <v>60.3</v>
      </c>
      <c r="D31">
        <v>46.6</v>
      </c>
      <c r="E31">
        <v>45.3</v>
      </c>
      <c r="F31">
        <v>38.4</v>
      </c>
    </row>
    <row r="32" spans="1:6" x14ac:dyDescent="0.2">
      <c r="A32">
        <v>103.4</v>
      </c>
      <c r="B32">
        <v>90</v>
      </c>
      <c r="C32">
        <v>62.1</v>
      </c>
      <c r="D32">
        <v>63.6</v>
      </c>
      <c r="E32">
        <v>44.9</v>
      </c>
      <c r="F32">
        <v>46.5</v>
      </c>
    </row>
    <row r="33" spans="1:6" x14ac:dyDescent="0.2">
      <c r="A33">
        <v>102.4</v>
      </c>
      <c r="B33">
        <v>81.400000000000006</v>
      </c>
      <c r="C33">
        <v>62.2</v>
      </c>
      <c r="D33">
        <v>57.5</v>
      </c>
      <c r="E33">
        <v>48.4</v>
      </c>
      <c r="F33">
        <v>43.4</v>
      </c>
    </row>
    <row r="34" spans="1:6" x14ac:dyDescent="0.2">
      <c r="A34">
        <v>108.2</v>
      </c>
      <c r="B34">
        <v>83.5</v>
      </c>
      <c r="C34">
        <v>59</v>
      </c>
      <c r="D34">
        <v>57</v>
      </c>
      <c r="E34">
        <v>47.5</v>
      </c>
      <c r="F34">
        <v>43.3</v>
      </c>
    </row>
    <row r="35" spans="1:6" x14ac:dyDescent="0.2">
      <c r="A35">
        <v>111.6</v>
      </c>
      <c r="B35">
        <v>83.1</v>
      </c>
      <c r="C35">
        <v>61.7</v>
      </c>
      <c r="D35">
        <v>57.9</v>
      </c>
      <c r="E35">
        <v>47.1</v>
      </c>
      <c r="F35">
        <v>45.1</v>
      </c>
    </row>
    <row r="36" spans="1:6" x14ac:dyDescent="0.2">
      <c r="A36">
        <v>104.8</v>
      </c>
      <c r="B36">
        <v>87.5</v>
      </c>
      <c r="C36">
        <v>56.7</v>
      </c>
      <c r="D36">
        <v>61</v>
      </c>
      <c r="E36">
        <v>43.4</v>
      </c>
      <c r="F36">
        <v>45.1</v>
      </c>
    </row>
    <row r="37" spans="1:6" x14ac:dyDescent="0.2">
      <c r="A37">
        <v>111.7</v>
      </c>
      <c r="B37">
        <v>80.400000000000006</v>
      </c>
      <c r="C37">
        <v>62.1</v>
      </c>
      <c r="D37">
        <v>56.8</v>
      </c>
      <c r="E37">
        <v>45.8</v>
      </c>
      <c r="F37">
        <v>41.8</v>
      </c>
    </row>
    <row r="38" spans="1:6" x14ac:dyDescent="0.2">
      <c r="A38">
        <v>103.3</v>
      </c>
      <c r="B38">
        <v>90</v>
      </c>
      <c r="C38">
        <v>54.6</v>
      </c>
      <c r="D38">
        <v>66</v>
      </c>
      <c r="E38">
        <v>39.1</v>
      </c>
      <c r="F38">
        <v>46.5</v>
      </c>
    </row>
    <row r="39" spans="1:6" x14ac:dyDescent="0.2">
      <c r="B39">
        <v>82.1</v>
      </c>
      <c r="D39">
        <v>55.7</v>
      </c>
      <c r="F39">
        <v>43.9</v>
      </c>
    </row>
    <row r="40" spans="1:6" x14ac:dyDescent="0.2">
      <c r="B40">
        <v>79.5</v>
      </c>
      <c r="D40">
        <v>56.7</v>
      </c>
      <c r="F40">
        <v>41.2</v>
      </c>
    </row>
    <row r="41" spans="1:6" x14ac:dyDescent="0.2">
      <c r="B41">
        <v>82.3</v>
      </c>
      <c r="D41">
        <v>53</v>
      </c>
      <c r="F41">
        <v>43.9</v>
      </c>
    </row>
    <row r="42" spans="1:6" x14ac:dyDescent="0.2">
      <c r="B42">
        <v>77</v>
      </c>
      <c r="D42">
        <v>61.8</v>
      </c>
      <c r="F42">
        <v>45.2</v>
      </c>
    </row>
    <row r="43" spans="1:6" x14ac:dyDescent="0.2">
      <c r="B43">
        <v>69.7</v>
      </c>
      <c r="D43">
        <v>45</v>
      </c>
      <c r="F43">
        <v>33.5</v>
      </c>
    </row>
    <row r="44" spans="1:6" x14ac:dyDescent="0.2">
      <c r="B44">
        <v>92.5</v>
      </c>
      <c r="D44">
        <v>68.400000000000006</v>
      </c>
      <c r="F44">
        <v>48.6</v>
      </c>
    </row>
    <row r="45" spans="1:6" x14ac:dyDescent="0.2">
      <c r="B45">
        <v>79</v>
      </c>
      <c r="D45">
        <v>57.5</v>
      </c>
      <c r="F45">
        <v>40.5</v>
      </c>
    </row>
    <row r="46" spans="1:6" x14ac:dyDescent="0.2">
      <c r="B46">
        <v>64.599999999999994</v>
      </c>
      <c r="D46">
        <v>61.2</v>
      </c>
      <c r="F46">
        <v>46.2</v>
      </c>
    </row>
    <row r="47" spans="1:6" x14ac:dyDescent="0.2">
      <c r="B47">
        <v>80.8</v>
      </c>
      <c r="D47">
        <v>53.9</v>
      </c>
      <c r="F47">
        <v>44.6</v>
      </c>
    </row>
    <row r="48" spans="1:6" x14ac:dyDescent="0.2">
      <c r="B48">
        <v>74.099999999999994</v>
      </c>
      <c r="D48">
        <v>51.2</v>
      </c>
      <c r="F48">
        <v>34.9</v>
      </c>
    </row>
    <row r="49" spans="2:6" x14ac:dyDescent="0.2">
      <c r="B49">
        <v>88.6</v>
      </c>
      <c r="D49">
        <v>63.2</v>
      </c>
      <c r="F49">
        <v>50.3</v>
      </c>
    </row>
    <row r="50" spans="2:6" x14ac:dyDescent="0.2">
      <c r="B50">
        <v>88</v>
      </c>
      <c r="D50">
        <v>60.2</v>
      </c>
      <c r="F50">
        <v>44.8</v>
      </c>
    </row>
    <row r="51" spans="2:6" x14ac:dyDescent="0.2">
      <c r="B51">
        <v>79.400000000000006</v>
      </c>
      <c r="D51">
        <v>54.8</v>
      </c>
      <c r="F51">
        <v>42.3</v>
      </c>
    </row>
    <row r="52" spans="2:6" x14ac:dyDescent="0.2">
      <c r="B52">
        <v>82.1</v>
      </c>
      <c r="D52">
        <v>57.7</v>
      </c>
      <c r="F52">
        <v>42.4</v>
      </c>
    </row>
    <row r="53" spans="2:6" x14ac:dyDescent="0.2">
      <c r="B53">
        <v>80.5</v>
      </c>
      <c r="D53">
        <v>54.6</v>
      </c>
      <c r="F53">
        <v>42.1</v>
      </c>
    </row>
    <row r="54" spans="2:6" x14ac:dyDescent="0.2">
      <c r="B54">
        <v>83.2</v>
      </c>
      <c r="D54">
        <v>61.6</v>
      </c>
      <c r="F54">
        <v>44.1</v>
      </c>
    </row>
    <row r="55" spans="2:6" x14ac:dyDescent="0.2">
      <c r="B55">
        <v>81.3</v>
      </c>
      <c r="D55">
        <v>58.2</v>
      </c>
      <c r="F55">
        <v>43.8</v>
      </c>
    </row>
    <row r="56" spans="2:6" x14ac:dyDescent="0.2">
      <c r="B56">
        <v>81.099999999999994</v>
      </c>
      <c r="D56">
        <v>58.2</v>
      </c>
      <c r="F56">
        <v>45.2</v>
      </c>
    </row>
    <row r="57" spans="2:6" x14ac:dyDescent="0.2">
      <c r="B57">
        <v>80.7</v>
      </c>
      <c r="D57">
        <v>58.4</v>
      </c>
      <c r="F57">
        <v>44.6</v>
      </c>
    </row>
    <row r="58" spans="2:6" x14ac:dyDescent="0.2">
      <c r="B58">
        <v>80.2</v>
      </c>
      <c r="D58">
        <v>55.3</v>
      </c>
      <c r="F58">
        <v>44.7</v>
      </c>
    </row>
    <row r="59" spans="2:6" x14ac:dyDescent="0.2">
      <c r="B59">
        <v>86.3</v>
      </c>
      <c r="D59">
        <v>63</v>
      </c>
      <c r="F59">
        <v>44.2</v>
      </c>
    </row>
    <row r="60" spans="2:6" x14ac:dyDescent="0.2">
      <c r="B60">
        <v>83.7</v>
      </c>
      <c r="D60">
        <v>56.1</v>
      </c>
      <c r="F60">
        <v>43.2</v>
      </c>
    </row>
    <row r="61" spans="2:6" x14ac:dyDescent="0.2">
      <c r="B61">
        <v>80.2</v>
      </c>
      <c r="D61">
        <v>55.1</v>
      </c>
      <c r="F61">
        <v>42.9</v>
      </c>
    </row>
    <row r="62" spans="2:6" x14ac:dyDescent="0.2">
      <c r="B62">
        <v>72.5</v>
      </c>
      <c r="D62">
        <v>56.5</v>
      </c>
      <c r="F62">
        <v>39.200000000000003</v>
      </c>
    </row>
    <row r="63" spans="2:6" x14ac:dyDescent="0.2">
      <c r="B63">
        <v>82.3</v>
      </c>
      <c r="D63">
        <v>60.5</v>
      </c>
      <c r="F63">
        <v>44.5</v>
      </c>
    </row>
    <row r="64" spans="2:6" x14ac:dyDescent="0.2">
      <c r="B64">
        <v>80.5</v>
      </c>
      <c r="D64">
        <v>58.8</v>
      </c>
      <c r="F64">
        <v>41.6</v>
      </c>
    </row>
    <row r="65" spans="2:6" x14ac:dyDescent="0.2">
      <c r="B65">
        <v>63.1</v>
      </c>
      <c r="D65">
        <v>55.9</v>
      </c>
      <c r="F65">
        <v>42.6</v>
      </c>
    </row>
    <row r="66" spans="2:6" x14ac:dyDescent="0.2">
      <c r="B66">
        <v>85.9</v>
      </c>
      <c r="D66">
        <v>63.4</v>
      </c>
      <c r="F66">
        <v>47</v>
      </c>
    </row>
    <row r="67" spans="2:6" x14ac:dyDescent="0.2">
      <c r="B67">
        <v>83.3</v>
      </c>
      <c r="D67">
        <v>61.5</v>
      </c>
      <c r="F67">
        <v>44.2</v>
      </c>
    </row>
    <row r="68" spans="2:6" x14ac:dyDescent="0.2">
      <c r="B68">
        <v>3.8</v>
      </c>
      <c r="D68">
        <v>52.7</v>
      </c>
      <c r="F68">
        <v>44.1</v>
      </c>
    </row>
    <row r="69" spans="2:6" x14ac:dyDescent="0.2">
      <c r="B69">
        <v>82</v>
      </c>
      <c r="D69">
        <v>55.8</v>
      </c>
      <c r="F69">
        <v>42.6</v>
      </c>
    </row>
    <row r="70" spans="2:6" x14ac:dyDescent="0.2">
      <c r="B70">
        <v>72.5</v>
      </c>
      <c r="D70">
        <v>53.8</v>
      </c>
      <c r="F70">
        <v>38.200000000000003</v>
      </c>
    </row>
    <row r="71" spans="2:6" x14ac:dyDescent="0.2">
      <c r="B71">
        <v>77</v>
      </c>
      <c r="D71">
        <v>52.6</v>
      </c>
      <c r="F71">
        <v>39</v>
      </c>
    </row>
    <row r="72" spans="2:6" x14ac:dyDescent="0.2">
      <c r="B72">
        <v>83.3</v>
      </c>
      <c r="D72">
        <v>59.8</v>
      </c>
      <c r="F72">
        <v>43.6</v>
      </c>
    </row>
    <row r="73" spans="2:6" x14ac:dyDescent="0.2">
      <c r="B73">
        <v>75.5</v>
      </c>
      <c r="D73">
        <v>52</v>
      </c>
      <c r="F73">
        <v>41.2</v>
      </c>
    </row>
  </sheetData>
  <phoneticPr fontId="2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sqref="A1:G14"/>
    </sheetView>
  </sheetViews>
  <sheetFormatPr defaultRowHeight="12.75" x14ac:dyDescent="0.2"/>
  <cols>
    <col min="1" max="256" width="11" customWidth="1"/>
  </cols>
  <sheetData>
    <row r="1" spans="1:7" x14ac:dyDescent="0.2">
      <c r="A1" t="s">
        <v>22</v>
      </c>
    </row>
    <row r="3" spans="1:7" ht="13.5" thickBot="1" x14ac:dyDescent="0.25">
      <c r="A3" t="s">
        <v>23</v>
      </c>
    </row>
    <row r="4" spans="1:7" x14ac:dyDescent="0.2">
      <c r="A4" s="3" t="s">
        <v>24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7" x14ac:dyDescent="0.2">
      <c r="A5" s="1" t="s">
        <v>1</v>
      </c>
      <c r="B5" s="1">
        <v>37</v>
      </c>
      <c r="C5" s="1">
        <v>3699.26</v>
      </c>
      <c r="D5" s="1">
        <v>99.98</v>
      </c>
      <c r="E5" s="1">
        <v>69.293688888887928</v>
      </c>
    </row>
    <row r="6" spans="1:7" ht="13.5" thickBot="1" x14ac:dyDescent="0.25">
      <c r="A6" s="2" t="s">
        <v>0</v>
      </c>
      <c r="B6" s="2">
        <v>72</v>
      </c>
      <c r="C6" s="2">
        <v>5662.78</v>
      </c>
      <c r="D6" s="2">
        <v>78.649722222222238</v>
      </c>
      <c r="E6" s="2">
        <v>119.84448442879317</v>
      </c>
    </row>
    <row r="9" spans="1:7" ht="13.5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10</v>
      </c>
      <c r="D10" s="3" t="s">
        <v>31</v>
      </c>
      <c r="E10" s="3" t="s">
        <v>11</v>
      </c>
      <c r="F10" s="3" t="s">
        <v>32</v>
      </c>
      <c r="G10" s="3" t="s">
        <v>33</v>
      </c>
    </row>
    <row r="11" spans="1:7" x14ac:dyDescent="0.2">
      <c r="A11" s="1" t="s">
        <v>34</v>
      </c>
      <c r="B11" s="1">
        <v>11119.896497298731</v>
      </c>
      <c r="C11" s="1">
        <v>1</v>
      </c>
      <c r="D11" s="1">
        <v>11119.896497298731</v>
      </c>
      <c r="E11" s="1">
        <v>108.13155378808875</v>
      </c>
      <c r="F11" s="1">
        <v>6.3696073639755591E-18</v>
      </c>
      <c r="G11" s="1">
        <v>3.9298435954755107</v>
      </c>
    </row>
    <row r="12" spans="1:7" x14ac:dyDescent="0.2">
      <c r="A12" s="1" t="s">
        <v>35</v>
      </c>
      <c r="B12" s="1">
        <v>11003.53119444428</v>
      </c>
      <c r="C12" s="1">
        <v>107</v>
      </c>
      <c r="D12" s="1">
        <v>102.83674013499328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3.5" thickBot="1" x14ac:dyDescent="0.25">
      <c r="A14" s="2" t="s">
        <v>36</v>
      </c>
      <c r="B14" s="2">
        <v>22123.427691743011</v>
      </c>
      <c r="C14" s="2">
        <v>108</v>
      </c>
      <c r="D14" s="2"/>
      <c r="E14" s="2"/>
      <c r="F14" s="2"/>
      <c r="G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G3" sqref="G3"/>
    </sheetView>
  </sheetViews>
  <sheetFormatPr defaultRowHeight="12.75" x14ac:dyDescent="0.2"/>
  <cols>
    <col min="1" max="256" width="11" customWidth="1"/>
  </cols>
  <sheetData>
    <row r="1" spans="1:7" x14ac:dyDescent="0.2">
      <c r="A1" t="s">
        <v>22</v>
      </c>
    </row>
    <row r="3" spans="1:7" ht="13.5" thickBot="1" x14ac:dyDescent="0.25">
      <c r="A3" t="s">
        <v>23</v>
      </c>
    </row>
    <row r="4" spans="1:7" x14ac:dyDescent="0.2">
      <c r="A4" s="3" t="s">
        <v>24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7" x14ac:dyDescent="0.2">
      <c r="A5" s="1" t="s">
        <v>3</v>
      </c>
      <c r="B5" s="1">
        <v>37</v>
      </c>
      <c r="C5" s="1">
        <v>2031.85</v>
      </c>
      <c r="D5" s="1">
        <v>54.914864864864853</v>
      </c>
      <c r="E5" s="1">
        <v>34.50317567567658</v>
      </c>
    </row>
    <row r="6" spans="1:7" ht="13.5" thickBot="1" x14ac:dyDescent="0.25">
      <c r="A6" s="2" t="s">
        <v>2</v>
      </c>
      <c r="B6" s="2">
        <v>72</v>
      </c>
      <c r="C6" s="2">
        <v>4094.38</v>
      </c>
      <c r="D6" s="2">
        <v>56.866388888888878</v>
      </c>
      <c r="E6" s="2">
        <v>24.687198043820157</v>
      </c>
    </row>
    <row r="9" spans="1:7" ht="13.5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10</v>
      </c>
      <c r="D10" s="3" t="s">
        <v>31</v>
      </c>
      <c r="E10" s="3" t="s">
        <v>11</v>
      </c>
      <c r="F10" s="3" t="s">
        <v>32</v>
      </c>
      <c r="G10" s="3" t="s">
        <v>33</v>
      </c>
    </row>
    <row r="11" spans="1:7" x14ac:dyDescent="0.2">
      <c r="A11" s="1" t="s">
        <v>34</v>
      </c>
      <c r="B11" s="1">
        <v>93.079818234313279</v>
      </c>
      <c r="C11" s="1">
        <v>1</v>
      </c>
      <c r="D11" s="1">
        <v>93.079818234313279</v>
      </c>
      <c r="E11" s="1">
        <v>3.3254942207875056</v>
      </c>
      <c r="F11" s="1">
        <v>7.1004905445445271E-2</v>
      </c>
      <c r="G11" s="1">
        <v>3.9298435954755107</v>
      </c>
    </row>
    <row r="12" spans="1:7" x14ac:dyDescent="0.2">
      <c r="A12" s="1" t="s">
        <v>35</v>
      </c>
      <c r="B12" s="1">
        <v>2994.9053854356171</v>
      </c>
      <c r="C12" s="1">
        <v>107</v>
      </c>
      <c r="D12" s="1">
        <v>27.989769957342215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3.5" thickBot="1" x14ac:dyDescent="0.25">
      <c r="A14" s="2" t="s">
        <v>36</v>
      </c>
      <c r="B14" s="2">
        <v>3087.9852036699303</v>
      </c>
      <c r="C14" s="2">
        <v>108</v>
      </c>
      <c r="D14" s="2"/>
      <c r="E14" s="2"/>
      <c r="F14" s="2"/>
      <c r="G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0" zoomScaleNormal="100" workbookViewId="0">
      <selection activeCell="F3" sqref="F3"/>
    </sheetView>
  </sheetViews>
  <sheetFormatPr defaultRowHeight="12.75" x14ac:dyDescent="0.2"/>
  <cols>
    <col min="1" max="256" width="11" customWidth="1"/>
  </cols>
  <sheetData>
    <row r="1" spans="1:7" x14ac:dyDescent="0.2">
      <c r="A1" t="s">
        <v>22</v>
      </c>
    </row>
    <row r="3" spans="1:7" ht="13.5" thickBot="1" x14ac:dyDescent="0.25">
      <c r="A3" t="s">
        <v>23</v>
      </c>
    </row>
    <row r="4" spans="1:7" x14ac:dyDescent="0.2">
      <c r="A4" s="3" t="s">
        <v>24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7" x14ac:dyDescent="0.2">
      <c r="A5" s="1" t="s">
        <v>4</v>
      </c>
      <c r="B5" s="1">
        <v>37</v>
      </c>
      <c r="C5" s="1">
        <v>1601.5</v>
      </c>
      <c r="D5" s="1">
        <v>43.283783783783775</v>
      </c>
      <c r="E5" s="1">
        <v>17.793618618619803</v>
      </c>
    </row>
    <row r="6" spans="1:7" ht="13.5" thickBot="1" x14ac:dyDescent="0.25">
      <c r="A6" s="2" t="s">
        <v>5</v>
      </c>
      <c r="B6" s="2">
        <v>72</v>
      </c>
      <c r="C6" s="2">
        <v>3092.5</v>
      </c>
      <c r="D6" s="2">
        <v>42.951388888888872</v>
      </c>
      <c r="E6" s="2">
        <v>13.601688184665145</v>
      </c>
    </row>
    <row r="9" spans="1:7" ht="13.5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10</v>
      </c>
      <c r="D10" s="3" t="s">
        <v>31</v>
      </c>
      <c r="E10" s="3" t="s">
        <v>11</v>
      </c>
      <c r="F10" s="3" t="s">
        <v>32</v>
      </c>
      <c r="G10" s="3" t="s">
        <v>33</v>
      </c>
    </row>
    <row r="11" spans="1:7" x14ac:dyDescent="0.2">
      <c r="A11" s="1" t="s">
        <v>34</v>
      </c>
      <c r="B11" s="1">
        <v>2.7003273342270404</v>
      </c>
      <c r="C11" s="1">
        <v>1</v>
      </c>
      <c r="D11" s="1">
        <v>2.7003273342270404</v>
      </c>
      <c r="E11" s="1">
        <v>0.17987723333255248</v>
      </c>
      <c r="F11" s="1">
        <v>0.672330230864429</v>
      </c>
      <c r="G11" s="1">
        <v>3.9298435954755107</v>
      </c>
    </row>
    <row r="12" spans="1:7" x14ac:dyDescent="0.2">
      <c r="A12" s="1" t="s">
        <v>35</v>
      </c>
      <c r="B12" s="1">
        <v>1606.2901313815382</v>
      </c>
      <c r="C12" s="1">
        <v>107</v>
      </c>
      <c r="D12" s="1">
        <v>15.012057302631199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3.5" thickBot="1" x14ac:dyDescent="0.25">
      <c r="A14" s="2" t="s">
        <v>36</v>
      </c>
      <c r="B14" s="2">
        <v>1608.9904587157653</v>
      </c>
      <c r="C14" s="2">
        <v>108</v>
      </c>
      <c r="D14" s="2"/>
      <c r="E14" s="2"/>
      <c r="F14" s="2"/>
      <c r="G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sqref="A1:C14"/>
    </sheetView>
  </sheetViews>
  <sheetFormatPr defaultRowHeight="12.75" x14ac:dyDescent="0.2"/>
  <cols>
    <col min="1" max="256" width="11" customWidth="1"/>
  </cols>
  <sheetData>
    <row r="1" spans="1:3" x14ac:dyDescent="0.2">
      <c r="A1" t="s">
        <v>14</v>
      </c>
    </row>
    <row r="2" spans="1:3" ht="13.5" thickBot="1" x14ac:dyDescent="0.25"/>
    <row r="3" spans="1:3" x14ac:dyDescent="0.2">
      <c r="A3" s="3"/>
      <c r="B3" s="3" t="s">
        <v>1</v>
      </c>
      <c r="C3" s="3" t="s">
        <v>0</v>
      </c>
    </row>
    <row r="4" spans="1:3" x14ac:dyDescent="0.2">
      <c r="A4" s="1" t="s">
        <v>7</v>
      </c>
      <c r="B4" s="1">
        <v>99.98</v>
      </c>
      <c r="C4" s="1">
        <v>78.649722222222238</v>
      </c>
    </row>
    <row r="5" spans="1:3" x14ac:dyDescent="0.2">
      <c r="A5" s="1" t="s">
        <v>8</v>
      </c>
      <c r="B5" s="1">
        <v>69.293688888887928</v>
      </c>
      <c r="C5" s="1">
        <v>119.84448442879317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15</v>
      </c>
      <c r="B7" s="1">
        <v>102.83674013499328</v>
      </c>
      <c r="C7" s="1"/>
    </row>
    <row r="8" spans="1:3" x14ac:dyDescent="0.2">
      <c r="A8" s="1" t="s">
        <v>16</v>
      </c>
      <c r="B8" s="1">
        <v>0</v>
      </c>
      <c r="C8" s="1"/>
    </row>
    <row r="9" spans="1:3" x14ac:dyDescent="0.2">
      <c r="A9" s="1" t="s">
        <v>10</v>
      </c>
      <c r="B9" s="1">
        <v>107</v>
      </c>
      <c r="C9" s="1"/>
    </row>
    <row r="10" spans="1:3" x14ac:dyDescent="0.2">
      <c r="A10" s="1" t="s">
        <v>17</v>
      </c>
      <c r="B10" s="1">
        <v>10.398632303725728</v>
      </c>
      <c r="C10" s="1"/>
    </row>
    <row r="11" spans="1:3" x14ac:dyDescent="0.2">
      <c r="A11" s="1" t="s">
        <v>18</v>
      </c>
      <c r="B11" s="1">
        <v>3.1848036819881944E-18</v>
      </c>
      <c r="C11" s="1"/>
    </row>
    <row r="12" spans="1:3" x14ac:dyDescent="0.2">
      <c r="A12" s="1" t="s">
        <v>19</v>
      </c>
      <c r="B12" s="1">
        <v>1.6592193123707744</v>
      </c>
      <c r="C12" s="1"/>
    </row>
    <row r="13" spans="1:3" x14ac:dyDescent="0.2">
      <c r="A13" s="1" t="s">
        <v>20</v>
      </c>
      <c r="B13" s="1">
        <v>6.3696073639763888E-18</v>
      </c>
      <c r="C13" s="1"/>
    </row>
    <row r="14" spans="1:3" ht="13.5" thickBot="1" x14ac:dyDescent="0.25">
      <c r="A14" s="2" t="s">
        <v>21</v>
      </c>
      <c r="B14" s="2">
        <v>1.982383311944365</v>
      </c>
      <c r="C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sqref="A1:C14"/>
    </sheetView>
  </sheetViews>
  <sheetFormatPr defaultRowHeight="12.75" x14ac:dyDescent="0.2"/>
  <cols>
    <col min="1" max="256" width="11" customWidth="1"/>
  </cols>
  <sheetData>
    <row r="1" spans="1:3" x14ac:dyDescent="0.2">
      <c r="A1" t="s">
        <v>14</v>
      </c>
    </row>
    <row r="2" spans="1:3" ht="13.5" thickBot="1" x14ac:dyDescent="0.25"/>
    <row r="3" spans="1:3" x14ac:dyDescent="0.2">
      <c r="A3" s="3"/>
      <c r="B3" s="3" t="s">
        <v>3</v>
      </c>
      <c r="C3" s="3" t="s">
        <v>2</v>
      </c>
    </row>
    <row r="4" spans="1:3" x14ac:dyDescent="0.2">
      <c r="A4" s="1" t="s">
        <v>7</v>
      </c>
      <c r="B4" s="1">
        <v>54.914864864864853</v>
      </c>
      <c r="C4" s="1">
        <v>56.866388888888878</v>
      </c>
    </row>
    <row r="5" spans="1:3" x14ac:dyDescent="0.2">
      <c r="A5" s="1" t="s">
        <v>8</v>
      </c>
      <c r="B5" s="1">
        <v>34.50317567567658</v>
      </c>
      <c r="C5" s="1">
        <v>24.687198043820157</v>
      </c>
    </row>
    <row r="6" spans="1:3" x14ac:dyDescent="0.2">
      <c r="A6" s="1" t="s">
        <v>9</v>
      </c>
      <c r="B6" s="1">
        <v>37</v>
      </c>
      <c r="C6" s="1">
        <v>72</v>
      </c>
    </row>
    <row r="7" spans="1:3" x14ac:dyDescent="0.2">
      <c r="A7" s="1" t="s">
        <v>15</v>
      </c>
      <c r="B7" s="1">
        <v>27.989769957341945</v>
      </c>
      <c r="C7" s="1"/>
    </row>
    <row r="8" spans="1:3" x14ac:dyDescent="0.2">
      <c r="A8" s="1" t="s">
        <v>16</v>
      </c>
      <c r="B8" s="1">
        <v>0</v>
      </c>
      <c r="C8" s="1"/>
    </row>
    <row r="9" spans="1:3" x14ac:dyDescent="0.2">
      <c r="A9" s="1" t="s">
        <v>10</v>
      </c>
      <c r="B9" s="1">
        <v>107</v>
      </c>
      <c r="C9" s="1"/>
    </row>
    <row r="10" spans="1:3" x14ac:dyDescent="0.2">
      <c r="A10" s="1" t="s">
        <v>17</v>
      </c>
      <c r="B10" s="1">
        <v>-1.8235937652850989</v>
      </c>
      <c r="C10" s="1"/>
    </row>
    <row r="11" spans="1:3" x14ac:dyDescent="0.2">
      <c r="A11" s="1" t="s">
        <v>18</v>
      </c>
      <c r="B11" s="1">
        <v>3.5502452722739171E-2</v>
      </c>
      <c r="C11" s="1"/>
    </row>
    <row r="12" spans="1:3" x14ac:dyDescent="0.2">
      <c r="A12" s="1" t="s">
        <v>19</v>
      </c>
      <c r="B12" s="1">
        <v>1.6592193123707744</v>
      </c>
      <c r="C12" s="1"/>
    </row>
    <row r="13" spans="1:3" x14ac:dyDescent="0.2">
      <c r="A13" s="1" t="s">
        <v>20</v>
      </c>
      <c r="B13" s="1">
        <v>7.1004905445478342E-2</v>
      </c>
      <c r="C13" s="1"/>
    </row>
    <row r="14" spans="1:3" ht="13.5" thickBot="1" x14ac:dyDescent="0.25">
      <c r="A14" s="2" t="s">
        <v>21</v>
      </c>
      <c r="B14" s="2">
        <v>1.982383311944365</v>
      </c>
      <c r="C14" s="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Length</vt:lpstr>
      <vt:lpstr>Width</vt:lpstr>
      <vt:lpstr>Depth</vt:lpstr>
      <vt:lpstr>Data</vt:lpstr>
      <vt:lpstr>ANOVA L</vt:lpstr>
      <vt:lpstr>ANOVA W</vt:lpstr>
      <vt:lpstr>Sheet12</vt:lpstr>
      <vt:lpstr>Ttest L</vt:lpstr>
      <vt:lpstr>Ttest W</vt:lpstr>
      <vt:lpstr>Ttest D</vt:lpstr>
      <vt:lpstr>Ftest L</vt:lpstr>
      <vt:lpstr>Ftest W</vt:lpstr>
      <vt:lpstr>Ftest 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dcterms:created xsi:type="dcterms:W3CDTF">2008-05-19T18:04:11Z</dcterms:created>
  <dcterms:modified xsi:type="dcterms:W3CDTF">2011-11-11T20:46:56Z</dcterms:modified>
</cp:coreProperties>
</file>