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75" yWindow="-15" windowWidth="21645" windowHeight="12495" tabRatio="500" activeTab="2"/>
  </bookViews>
  <sheets>
    <sheet name="Length" sheetId="1" r:id="rId1"/>
    <sheet name="Width" sheetId="2" r:id="rId2"/>
    <sheet name="Sheet1" sheetId="4" r:id="rId3"/>
    <sheet name="Depth" sheetId="3" r:id="rId4"/>
  </sheets>
  <calcPr calcId="14562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5" i="1"/>
  <c r="D75" i="1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5" i="2"/>
  <c r="D75" i="2"/>
  <c r="B66" i="4"/>
  <c r="B67" i="4"/>
  <c r="B68" i="4"/>
  <c r="B69" i="4"/>
  <c r="B70" i="4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5" i="3"/>
  <c r="D75" i="3"/>
</calcChain>
</file>

<file path=xl/sharedStrings.xml><?xml version="1.0" encoding="utf-8"?>
<sst xmlns="http://schemas.openxmlformats.org/spreadsheetml/2006/main" count="28" uniqueCount="13">
  <si>
    <t>Astrag</t>
  </si>
  <si>
    <t>Pat</t>
  </si>
  <si>
    <t>LN Astrag</t>
  </si>
  <si>
    <t>LN Pat</t>
  </si>
  <si>
    <t>Diff Astrag</t>
  </si>
  <si>
    <t>Diff Pat</t>
  </si>
  <si>
    <t>ABS Astrag</t>
  </si>
  <si>
    <t>ABS Pat</t>
  </si>
  <si>
    <t>Abs Astrag</t>
  </si>
  <si>
    <t>Age</t>
  </si>
  <si>
    <t>Length</t>
  </si>
  <si>
    <t>Width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</si>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</sst>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P. atrox patella length</a:t>
            </a:r>
          </a:p>
        </c:rich>
      </c:tx>
      <c:layout>
        <c:manualLayout>
          <c:xMode val="edge"/>
          <c:yMode val="edge"/>
          <c:x val="0.33606584277811441"/>
          <c:y val="3.2786972728218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83639363184686E-2"/>
          <c:y val="0.17486385455049988"/>
          <c:w val="0.85737773547782359"/>
          <c:h val="0.65847170229172614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29.2</c:v>
                </c:pt>
                <c:pt idx="1">
                  <c:v>28.6</c:v>
                </c:pt>
                <c:pt idx="2">
                  <c:v>33</c:v>
                </c:pt>
                <c:pt idx="3">
                  <c:v>26.2</c:v>
                </c:pt>
                <c:pt idx="4">
                  <c:v>27.3</c:v>
                </c:pt>
                <c:pt idx="5">
                  <c:v>26</c:v>
                </c:pt>
                <c:pt idx="6">
                  <c:v>30</c:v>
                </c:pt>
                <c:pt idx="7">
                  <c:v>30.8</c:v>
                </c:pt>
                <c:pt idx="8">
                  <c:v>25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29.2</c:v>
                </c:pt>
                <c:pt idx="15">
                  <c:v>31</c:v>
                </c:pt>
                <c:pt idx="16">
                  <c:v>30.2</c:v>
                </c:pt>
                <c:pt idx="17">
                  <c:v>30.8</c:v>
                </c:pt>
                <c:pt idx="18">
                  <c:v>28.6</c:v>
                </c:pt>
                <c:pt idx="19">
                  <c:v>29</c:v>
                </c:pt>
                <c:pt idx="20">
                  <c:v>28</c:v>
                </c:pt>
                <c:pt idx="21">
                  <c:v>29.2</c:v>
                </c:pt>
                <c:pt idx="22">
                  <c:v>27.2</c:v>
                </c:pt>
                <c:pt idx="23">
                  <c:v>26.2</c:v>
                </c:pt>
                <c:pt idx="24">
                  <c:v>29</c:v>
                </c:pt>
                <c:pt idx="25">
                  <c:v>30.6</c:v>
                </c:pt>
                <c:pt idx="26">
                  <c:v>31.3</c:v>
                </c:pt>
                <c:pt idx="27">
                  <c:v>27.6</c:v>
                </c:pt>
                <c:pt idx="28">
                  <c:v>32</c:v>
                </c:pt>
                <c:pt idx="29">
                  <c:v>28.1</c:v>
                </c:pt>
                <c:pt idx="30">
                  <c:v>28</c:v>
                </c:pt>
                <c:pt idx="31">
                  <c:v>32.200000000000003</c:v>
                </c:pt>
                <c:pt idx="32">
                  <c:v>24.8</c:v>
                </c:pt>
                <c:pt idx="33">
                  <c:v>28.4</c:v>
                </c:pt>
                <c:pt idx="34">
                  <c:v>28.5</c:v>
                </c:pt>
                <c:pt idx="35">
                  <c:v>27.2</c:v>
                </c:pt>
                <c:pt idx="36">
                  <c:v>28.3</c:v>
                </c:pt>
                <c:pt idx="37">
                  <c:v>25.3</c:v>
                </c:pt>
                <c:pt idx="38">
                  <c:v>25.7</c:v>
                </c:pt>
                <c:pt idx="39">
                  <c:v>24.1</c:v>
                </c:pt>
                <c:pt idx="40">
                  <c:v>26</c:v>
                </c:pt>
                <c:pt idx="41">
                  <c:v>26</c:v>
                </c:pt>
                <c:pt idx="42">
                  <c:v>24.6</c:v>
                </c:pt>
                <c:pt idx="43">
                  <c:v>24.5</c:v>
                </c:pt>
                <c:pt idx="44">
                  <c:v>29.3</c:v>
                </c:pt>
                <c:pt idx="45">
                  <c:v>27</c:v>
                </c:pt>
                <c:pt idx="46">
                  <c:v>28</c:v>
                </c:pt>
                <c:pt idx="47">
                  <c:v>27.1</c:v>
                </c:pt>
                <c:pt idx="48">
                  <c:v>25.8</c:v>
                </c:pt>
                <c:pt idx="49">
                  <c:v>28.2</c:v>
                </c:pt>
                <c:pt idx="50">
                  <c:v>29.2</c:v>
                </c:pt>
                <c:pt idx="51">
                  <c:v>29.4</c:v>
                </c:pt>
                <c:pt idx="52">
                  <c:v>27.8</c:v>
                </c:pt>
                <c:pt idx="53">
                  <c:v>30.2</c:v>
                </c:pt>
                <c:pt idx="54">
                  <c:v>22</c:v>
                </c:pt>
                <c:pt idx="55">
                  <c:v>23.6</c:v>
                </c:pt>
                <c:pt idx="56">
                  <c:v>27.7</c:v>
                </c:pt>
                <c:pt idx="57">
                  <c:v>28.5</c:v>
                </c:pt>
                <c:pt idx="58">
                  <c:v>25</c:v>
                </c:pt>
                <c:pt idx="59">
                  <c:v>23.2</c:v>
                </c:pt>
                <c:pt idx="60">
                  <c:v>29.1</c:v>
                </c:pt>
                <c:pt idx="61">
                  <c:v>22.3</c:v>
                </c:pt>
                <c:pt idx="62">
                  <c:v>27</c:v>
                </c:pt>
                <c:pt idx="63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means 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21</c:v>
                </c:pt>
                <c:pt idx="4">
                  <c:v>35</c:v>
                </c:pt>
              </c:numCache>
            </c:numRef>
          </c:xVal>
          <c:yVal>
            <c:numRef>
              <c:f>Sheet1!$B$66:$B$70</c:f>
              <c:numCache>
                <c:formatCode>General</c:formatCode>
                <c:ptCount val="5"/>
                <c:pt idx="0">
                  <c:v>28.884375000000006</c:v>
                </c:pt>
                <c:pt idx="1">
                  <c:v>26.6</c:v>
                </c:pt>
                <c:pt idx="2">
                  <c:v>27.110000000000003</c:v>
                </c:pt>
                <c:pt idx="3">
                  <c:v>25.36</c:v>
                </c:pt>
                <c:pt idx="4">
                  <c:v>25.32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1184"/>
        <c:axId val="82253312"/>
      </c:scatterChart>
      <c:valAx>
        <c:axId val="7998118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41639377592995641"/>
              <c:y val="0.90710624548071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2253312"/>
        <c:crosses val="autoZero"/>
        <c:crossBetween val="midCat"/>
      </c:valAx>
      <c:valAx>
        <c:axId val="82253312"/>
        <c:scaling>
          <c:orientation val="minMax"/>
          <c:max val="5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Patella length (mm)</a:t>
                </a:r>
              </a:p>
            </c:rich>
          </c:tx>
          <c:layout>
            <c:manualLayout>
              <c:xMode val="edge"/>
              <c:yMode val="edge"/>
              <c:x val="0.94426305092777518"/>
              <c:y val="0.3142084886454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9981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71</xdr:row>
      <xdr:rowOff>76200</xdr:rowOff>
    </xdr:from>
    <xdr:to>
      <xdr:col>7</xdr:col>
      <xdr:colOff>590550</xdr:colOff>
      <xdr:row>93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H3" sqref="H3"/>
    </sheetView>
  </sheetViews>
  <sheetFormatPr defaultRowHeight="12.75" x14ac:dyDescent="0.2"/>
  <cols>
    <col min="1" max="256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66.400000000000006</v>
      </c>
      <c r="B2">
        <v>55</v>
      </c>
      <c r="C2" s="1">
        <f t="shared" ref="C2:C33" si="0">LN(A2)</f>
        <v>4.1956970564823886</v>
      </c>
      <c r="D2" s="1">
        <f t="shared" ref="D2:D33" si="1">LN(B2)</f>
        <v>4.0073331852324712</v>
      </c>
      <c r="E2" s="1">
        <f t="shared" ref="E2:E33" si="2">C2-4.16511363</f>
        <v>3.0583426482388987E-2</v>
      </c>
      <c r="F2" s="1">
        <f t="shared" ref="F2:F33" si="3">D2-4.17438254</f>
        <v>-0.16704935476752869</v>
      </c>
      <c r="G2" s="1">
        <f t="shared" ref="G2:G33" si="4">ABS(E2)</f>
        <v>3.0583426482388987E-2</v>
      </c>
      <c r="H2" s="1">
        <f t="shared" ref="H2:H33" si="5">ABS(F2)</f>
        <v>0.16704935476752869</v>
      </c>
    </row>
    <row r="3" spans="1:8" x14ac:dyDescent="0.2">
      <c r="A3">
        <v>65.2</v>
      </c>
      <c r="B3">
        <v>68.2</v>
      </c>
      <c r="C3" s="1">
        <f t="shared" si="0"/>
        <v>4.1774594689326072</v>
      </c>
      <c r="D3" s="1">
        <f t="shared" si="1"/>
        <v>4.2224445648494164</v>
      </c>
      <c r="E3" s="1">
        <f t="shared" si="2"/>
        <v>1.2345838932607656E-2</v>
      </c>
      <c r="F3" s="1">
        <f t="shared" si="3"/>
        <v>4.8062024849416574E-2</v>
      </c>
      <c r="G3" s="1">
        <f t="shared" si="4"/>
        <v>1.2345838932607656E-2</v>
      </c>
      <c r="H3" s="1">
        <f t="shared" si="5"/>
        <v>4.8062024849416574E-2</v>
      </c>
    </row>
    <row r="4" spans="1:8" x14ac:dyDescent="0.2">
      <c r="A4">
        <v>59</v>
      </c>
      <c r="B4">
        <v>63.7</v>
      </c>
      <c r="C4" s="1">
        <f t="shared" si="0"/>
        <v>4.0775374439057197</v>
      </c>
      <c r="D4" s="1">
        <f t="shared" si="1"/>
        <v>4.1541845625781173</v>
      </c>
      <c r="E4" s="1">
        <f t="shared" si="2"/>
        <v>-8.7576186094279862E-2</v>
      </c>
      <c r="F4" s="1">
        <f t="shared" si="3"/>
        <v>-2.0197977421882563E-2</v>
      </c>
      <c r="G4" s="1">
        <f t="shared" si="4"/>
        <v>8.7576186094279862E-2</v>
      </c>
      <c r="H4" s="1">
        <f t="shared" si="5"/>
        <v>2.0197977421882563E-2</v>
      </c>
    </row>
    <row r="5" spans="1:8" x14ac:dyDescent="0.2">
      <c r="A5">
        <v>65.3</v>
      </c>
      <c r="B5">
        <v>70</v>
      </c>
      <c r="C5" s="1">
        <f t="shared" si="0"/>
        <v>4.1789920362823851</v>
      </c>
      <c r="D5" s="1">
        <f t="shared" si="1"/>
        <v>4.2484952420493594</v>
      </c>
      <c r="E5" s="1">
        <f t="shared" si="2"/>
        <v>1.3878406282385569E-2</v>
      </c>
      <c r="F5" s="1">
        <f t="shared" si="3"/>
        <v>7.4112702049359491E-2</v>
      </c>
      <c r="G5" s="1">
        <f t="shared" si="4"/>
        <v>1.3878406282385569E-2</v>
      </c>
      <c r="H5" s="1">
        <f t="shared" si="5"/>
        <v>7.4112702049359491E-2</v>
      </c>
    </row>
    <row r="6" spans="1:8" x14ac:dyDescent="0.2">
      <c r="A6">
        <v>69</v>
      </c>
      <c r="B6">
        <v>60.1</v>
      </c>
      <c r="C6" s="1">
        <f t="shared" si="0"/>
        <v>4.2341065045972597</v>
      </c>
      <c r="D6" s="1">
        <f t="shared" si="1"/>
        <v>4.0960098415411617</v>
      </c>
      <c r="E6" s="1">
        <f t="shared" si="2"/>
        <v>6.8992874597260112E-2</v>
      </c>
      <c r="F6" s="1">
        <f t="shared" si="3"/>
        <v>-7.8372698458838208E-2</v>
      </c>
      <c r="G6" s="1">
        <f t="shared" si="4"/>
        <v>6.8992874597260112E-2</v>
      </c>
      <c r="H6" s="1">
        <f t="shared" si="5"/>
        <v>7.8372698458838208E-2</v>
      </c>
    </row>
    <row r="7" spans="1:8" x14ac:dyDescent="0.2">
      <c r="A7">
        <v>59</v>
      </c>
      <c r="B7">
        <v>56.3</v>
      </c>
      <c r="C7" s="1">
        <f t="shared" si="0"/>
        <v>4.0775374439057197</v>
      </c>
      <c r="D7" s="1">
        <f t="shared" si="1"/>
        <v>4.0306945351456447</v>
      </c>
      <c r="E7" s="1">
        <f t="shared" si="2"/>
        <v>-8.7576186094279862E-2</v>
      </c>
      <c r="F7" s="1">
        <f t="shared" si="3"/>
        <v>-0.14368800485435518</v>
      </c>
      <c r="G7" s="1">
        <f t="shared" si="4"/>
        <v>8.7576186094279862E-2</v>
      </c>
      <c r="H7" s="1">
        <f t="shared" si="5"/>
        <v>0.14368800485435518</v>
      </c>
    </row>
    <row r="8" spans="1:8" x14ac:dyDescent="0.2">
      <c r="A8">
        <v>56.6</v>
      </c>
      <c r="B8">
        <v>53.8</v>
      </c>
      <c r="C8" s="1">
        <f t="shared" si="0"/>
        <v>4.0360089852091372</v>
      </c>
      <c r="D8" s="1">
        <f t="shared" si="1"/>
        <v>3.9852734671677386</v>
      </c>
      <c r="E8" s="1">
        <f t="shared" si="2"/>
        <v>-0.12910464479086237</v>
      </c>
      <c r="F8" s="1">
        <f t="shared" si="3"/>
        <v>-0.1891090728322613</v>
      </c>
      <c r="G8" s="1">
        <f t="shared" si="4"/>
        <v>0.12910464479086237</v>
      </c>
      <c r="H8" s="1">
        <f t="shared" si="5"/>
        <v>0.1891090728322613</v>
      </c>
    </row>
    <row r="9" spans="1:8" x14ac:dyDescent="0.2">
      <c r="A9">
        <v>45.6</v>
      </c>
      <c r="B9">
        <v>73.2</v>
      </c>
      <c r="C9" s="1">
        <f t="shared" si="0"/>
        <v>3.8199077165203406</v>
      </c>
      <c r="D9" s="1">
        <f t="shared" si="1"/>
        <v>4.2931954209672663</v>
      </c>
      <c r="E9" s="1">
        <f t="shared" si="2"/>
        <v>-0.34520591347965901</v>
      </c>
      <c r="F9" s="1">
        <f t="shared" si="3"/>
        <v>0.11881288096726639</v>
      </c>
      <c r="G9" s="1">
        <f t="shared" si="4"/>
        <v>0.34520591347965901</v>
      </c>
      <c r="H9" s="1">
        <f t="shared" si="5"/>
        <v>0.11881288096726639</v>
      </c>
    </row>
    <row r="10" spans="1:8" x14ac:dyDescent="0.2">
      <c r="A10">
        <v>60.1</v>
      </c>
      <c r="B10">
        <v>75</v>
      </c>
      <c r="C10" s="1">
        <f t="shared" si="0"/>
        <v>4.0960098415411617</v>
      </c>
      <c r="D10" s="1">
        <f t="shared" si="1"/>
        <v>4.3174881135363101</v>
      </c>
      <c r="E10" s="1">
        <f t="shared" si="2"/>
        <v>-6.9103788458837911E-2</v>
      </c>
      <c r="F10" s="1">
        <f t="shared" si="3"/>
        <v>0.14310557353631026</v>
      </c>
      <c r="G10" s="1">
        <f t="shared" si="4"/>
        <v>6.9103788458837911E-2</v>
      </c>
      <c r="H10" s="1">
        <f t="shared" si="5"/>
        <v>0.14310557353631026</v>
      </c>
    </row>
    <row r="11" spans="1:8" x14ac:dyDescent="0.2">
      <c r="A11">
        <v>59.3</v>
      </c>
      <c r="B11">
        <v>57.3</v>
      </c>
      <c r="C11" s="1">
        <f t="shared" si="0"/>
        <v>4.0826093060036799</v>
      </c>
      <c r="D11" s="1">
        <f t="shared" si="1"/>
        <v>4.048300623720694</v>
      </c>
      <c r="E11" s="1">
        <f t="shared" si="2"/>
        <v>-8.2504323996319684E-2</v>
      </c>
      <c r="F11" s="1">
        <f t="shared" si="3"/>
        <v>-0.12608191627930587</v>
      </c>
      <c r="G11" s="1">
        <f t="shared" si="4"/>
        <v>8.2504323996319684E-2</v>
      </c>
      <c r="H11" s="1">
        <f t="shared" si="5"/>
        <v>0.12608191627930587</v>
      </c>
    </row>
    <row r="12" spans="1:8" x14ac:dyDescent="0.2">
      <c r="A12">
        <v>69.2</v>
      </c>
      <c r="B12">
        <v>59</v>
      </c>
      <c r="C12" s="1">
        <f t="shared" si="0"/>
        <v>4.2370008626236242</v>
      </c>
      <c r="D12" s="1">
        <f t="shared" si="1"/>
        <v>4.0775374439057197</v>
      </c>
      <c r="E12" s="1">
        <f t="shared" si="2"/>
        <v>7.188723262362462E-2</v>
      </c>
      <c r="F12" s="1">
        <f t="shared" si="3"/>
        <v>-9.6845096094280159E-2</v>
      </c>
      <c r="G12" s="1">
        <f t="shared" si="4"/>
        <v>7.188723262362462E-2</v>
      </c>
      <c r="H12" s="1">
        <f t="shared" si="5"/>
        <v>9.6845096094280159E-2</v>
      </c>
    </row>
    <row r="13" spans="1:8" x14ac:dyDescent="0.2">
      <c r="A13">
        <v>60.1</v>
      </c>
      <c r="B13">
        <v>68.099999999999994</v>
      </c>
      <c r="C13" s="1">
        <f t="shared" si="0"/>
        <v>4.0960098415411617</v>
      </c>
      <c r="D13" s="1">
        <f t="shared" si="1"/>
        <v>4.220977213155467</v>
      </c>
      <c r="E13" s="1">
        <f t="shared" si="2"/>
        <v>-6.9103788458837911E-2</v>
      </c>
      <c r="F13" s="1">
        <f t="shared" si="3"/>
        <v>4.659467315546717E-2</v>
      </c>
      <c r="G13" s="1">
        <f t="shared" si="4"/>
        <v>6.9103788458837911E-2</v>
      </c>
      <c r="H13" s="1">
        <f t="shared" si="5"/>
        <v>4.659467315546717E-2</v>
      </c>
    </row>
    <row r="14" spans="1:8" x14ac:dyDescent="0.2">
      <c r="A14">
        <v>61.3</v>
      </c>
      <c r="B14">
        <v>66.8</v>
      </c>
      <c r="C14" s="1">
        <f t="shared" si="0"/>
        <v>4.1157798429421657</v>
      </c>
      <c r="D14" s="1">
        <f t="shared" si="1"/>
        <v>4.2017030805426003</v>
      </c>
      <c r="E14" s="1">
        <f t="shared" si="2"/>
        <v>-4.9333787057833867E-2</v>
      </c>
      <c r="F14" s="1">
        <f t="shared" si="3"/>
        <v>2.7320540542600469E-2</v>
      </c>
      <c r="G14" s="1">
        <f t="shared" si="4"/>
        <v>4.9333787057833867E-2</v>
      </c>
      <c r="H14" s="1">
        <f t="shared" si="5"/>
        <v>2.7320540542600469E-2</v>
      </c>
    </row>
    <row r="15" spans="1:8" x14ac:dyDescent="0.2">
      <c r="A15">
        <v>58</v>
      </c>
      <c r="B15">
        <v>68</v>
      </c>
      <c r="C15" s="1">
        <f t="shared" si="0"/>
        <v>4.0604430105464191</v>
      </c>
      <c r="D15" s="1">
        <f t="shared" si="1"/>
        <v>4.219507705176107</v>
      </c>
      <c r="E15" s="1">
        <f t="shared" si="2"/>
        <v>-0.10467061945358047</v>
      </c>
      <c r="F15" s="1">
        <f t="shared" si="3"/>
        <v>4.5125165176107096E-2</v>
      </c>
      <c r="G15" s="1">
        <f t="shared" si="4"/>
        <v>0.10467061945358047</v>
      </c>
      <c r="H15" s="1">
        <f t="shared" si="5"/>
        <v>4.5125165176107096E-2</v>
      </c>
    </row>
    <row r="16" spans="1:8" x14ac:dyDescent="0.2">
      <c r="A16">
        <v>63.6</v>
      </c>
      <c r="B16">
        <v>65.2</v>
      </c>
      <c r="C16" s="1">
        <f t="shared" si="0"/>
        <v>4.1526134703460764</v>
      </c>
      <c r="D16" s="1">
        <f t="shared" si="1"/>
        <v>4.1774594689326072</v>
      </c>
      <c r="E16" s="1">
        <f t="shared" si="2"/>
        <v>-1.2500159653923149E-2</v>
      </c>
      <c r="F16" s="1">
        <f t="shared" si="3"/>
        <v>3.076928932607359E-3</v>
      </c>
      <c r="G16" s="1">
        <f t="shared" si="4"/>
        <v>1.2500159653923149E-2</v>
      </c>
      <c r="H16" s="1">
        <f t="shared" si="5"/>
        <v>3.076928932607359E-3</v>
      </c>
    </row>
    <row r="17" spans="1:8" x14ac:dyDescent="0.2">
      <c r="A17">
        <v>63.2</v>
      </c>
      <c r="B17">
        <v>61.7</v>
      </c>
      <c r="C17" s="1">
        <f t="shared" si="0"/>
        <v>4.1463043011528118</v>
      </c>
      <c r="D17" s="1">
        <f t="shared" si="1"/>
        <v>4.1222839309113422</v>
      </c>
      <c r="E17" s="1">
        <f t="shared" si="2"/>
        <v>-1.8809328847187778E-2</v>
      </c>
      <c r="F17" s="1">
        <f t="shared" si="3"/>
        <v>-5.209860908865771E-2</v>
      </c>
      <c r="G17" s="1">
        <f t="shared" si="4"/>
        <v>1.8809328847187778E-2</v>
      </c>
      <c r="H17" s="1">
        <f t="shared" si="5"/>
        <v>5.209860908865771E-2</v>
      </c>
    </row>
    <row r="18" spans="1:8" x14ac:dyDescent="0.2">
      <c r="A18">
        <v>61.2</v>
      </c>
      <c r="B18">
        <v>62.7</v>
      </c>
      <c r="C18" s="1">
        <f t="shared" si="0"/>
        <v>4.1141471895182802</v>
      </c>
      <c r="D18" s="1">
        <f t="shared" si="1"/>
        <v>4.138361447638875</v>
      </c>
      <c r="E18" s="1">
        <f t="shared" si="2"/>
        <v>-5.0966440481719388E-2</v>
      </c>
      <c r="F18" s="1">
        <f t="shared" si="3"/>
        <v>-3.6021092361124829E-2</v>
      </c>
      <c r="G18" s="1">
        <f t="shared" si="4"/>
        <v>5.0966440481719388E-2</v>
      </c>
      <c r="H18" s="1">
        <f t="shared" si="5"/>
        <v>3.6021092361124829E-2</v>
      </c>
    </row>
    <row r="19" spans="1:8" x14ac:dyDescent="0.2">
      <c r="A19">
        <v>66.2</v>
      </c>
      <c r="B19">
        <v>62</v>
      </c>
      <c r="C19" s="1">
        <f t="shared" si="0"/>
        <v>4.1926804629429624</v>
      </c>
      <c r="D19" s="1">
        <f t="shared" si="1"/>
        <v>4.1271343850450917</v>
      </c>
      <c r="E19" s="1">
        <f t="shared" si="2"/>
        <v>2.7566832942962805E-2</v>
      </c>
      <c r="F19" s="1">
        <f t="shared" si="3"/>
        <v>-4.7248154954908195E-2</v>
      </c>
      <c r="G19" s="1">
        <f t="shared" si="4"/>
        <v>2.7566832942962805E-2</v>
      </c>
      <c r="H19" s="1">
        <f t="shared" si="5"/>
        <v>4.7248154954908195E-2</v>
      </c>
    </row>
    <row r="20" spans="1:8" x14ac:dyDescent="0.2">
      <c r="A20">
        <v>70.5</v>
      </c>
      <c r="B20">
        <v>59.5</v>
      </c>
      <c r="C20" s="1">
        <f t="shared" si="0"/>
        <v>4.255612709818223</v>
      </c>
      <c r="D20" s="1">
        <f t="shared" si="1"/>
        <v>4.0859763125515842</v>
      </c>
      <c r="E20" s="1">
        <f t="shared" si="2"/>
        <v>9.0499079818223471E-2</v>
      </c>
      <c r="F20" s="1">
        <f t="shared" si="3"/>
        <v>-8.8406227448415642E-2</v>
      </c>
      <c r="G20" s="1">
        <f t="shared" si="4"/>
        <v>9.0499079818223471E-2</v>
      </c>
      <c r="H20" s="1">
        <f t="shared" si="5"/>
        <v>8.8406227448415642E-2</v>
      </c>
    </row>
    <row r="21" spans="1:8" x14ac:dyDescent="0.2">
      <c r="A21">
        <v>61</v>
      </c>
      <c r="B21">
        <v>61</v>
      </c>
      <c r="C21" s="1">
        <f t="shared" si="0"/>
        <v>4.1108738641733114</v>
      </c>
      <c r="D21" s="1">
        <f t="shared" si="1"/>
        <v>4.1108738641733114</v>
      </c>
      <c r="E21" s="1">
        <f t="shared" si="2"/>
        <v>-5.4239765826688213E-2</v>
      </c>
      <c r="F21" s="1">
        <f t="shared" si="3"/>
        <v>-6.350867582668851E-2</v>
      </c>
      <c r="G21" s="1">
        <f t="shared" si="4"/>
        <v>5.4239765826688213E-2</v>
      </c>
      <c r="H21" s="1">
        <f t="shared" si="5"/>
        <v>6.350867582668851E-2</v>
      </c>
    </row>
    <row r="22" spans="1:8" x14ac:dyDescent="0.2">
      <c r="A22">
        <v>68.3</v>
      </c>
      <c r="B22">
        <v>55.8</v>
      </c>
      <c r="C22" s="1">
        <f t="shared" si="0"/>
        <v>4.2239097665767442</v>
      </c>
      <c r="D22" s="1">
        <f t="shared" si="1"/>
        <v>4.0217738693872649</v>
      </c>
      <c r="E22" s="1">
        <f t="shared" si="2"/>
        <v>5.8796136576744651E-2</v>
      </c>
      <c r="F22" s="1">
        <f t="shared" si="3"/>
        <v>-0.15260867061273498</v>
      </c>
      <c r="G22" s="1">
        <f t="shared" si="4"/>
        <v>5.8796136576744651E-2</v>
      </c>
      <c r="H22" s="1">
        <f t="shared" si="5"/>
        <v>0.15260867061273498</v>
      </c>
    </row>
    <row r="23" spans="1:8" x14ac:dyDescent="0.2">
      <c r="A23">
        <v>67</v>
      </c>
      <c r="B23">
        <v>58</v>
      </c>
      <c r="C23" s="1">
        <f t="shared" si="0"/>
        <v>4.2046926193909657</v>
      </c>
      <c r="D23" s="1">
        <f t="shared" si="1"/>
        <v>4.0604430105464191</v>
      </c>
      <c r="E23" s="1">
        <f t="shared" si="2"/>
        <v>3.9578989390966157E-2</v>
      </c>
      <c r="F23" s="1">
        <f t="shared" si="3"/>
        <v>-0.11393952945358077</v>
      </c>
      <c r="G23" s="1">
        <f t="shared" si="4"/>
        <v>3.9578989390966157E-2</v>
      </c>
      <c r="H23" s="1">
        <f t="shared" si="5"/>
        <v>0.11393952945358077</v>
      </c>
    </row>
    <row r="24" spans="1:8" x14ac:dyDescent="0.2">
      <c r="A24">
        <v>59.3</v>
      </c>
      <c r="B24">
        <v>66.5</v>
      </c>
      <c r="C24" s="1">
        <f t="shared" si="0"/>
        <v>4.0826093060036799</v>
      </c>
      <c r="D24" s="1">
        <f t="shared" si="1"/>
        <v>4.1972019476618083</v>
      </c>
      <c r="E24" s="1">
        <f t="shared" si="2"/>
        <v>-8.2504323996319684E-2</v>
      </c>
      <c r="F24" s="1">
        <f t="shared" si="3"/>
        <v>2.2819407661808455E-2</v>
      </c>
      <c r="G24" s="1">
        <f t="shared" si="4"/>
        <v>8.2504323996319684E-2</v>
      </c>
      <c r="H24" s="1">
        <f t="shared" si="5"/>
        <v>2.2819407661808455E-2</v>
      </c>
    </row>
    <row r="25" spans="1:8" x14ac:dyDescent="0.2">
      <c r="A25">
        <v>64.5</v>
      </c>
      <c r="B25">
        <v>64.2</v>
      </c>
      <c r="C25" s="1">
        <f t="shared" si="0"/>
        <v>4.1666652238017265</v>
      </c>
      <c r="D25" s="1">
        <f t="shared" si="1"/>
        <v>4.1620032106959153</v>
      </c>
      <c r="E25" s="1">
        <f t="shared" si="2"/>
        <v>1.5515938017269804E-3</v>
      </c>
      <c r="F25" s="1">
        <f t="shared" si="3"/>
        <v>-1.2379329304084585E-2</v>
      </c>
      <c r="G25" s="1">
        <f t="shared" si="4"/>
        <v>1.5515938017269804E-3</v>
      </c>
      <c r="H25" s="1">
        <f t="shared" si="5"/>
        <v>1.2379329304084585E-2</v>
      </c>
    </row>
    <row r="26" spans="1:8" x14ac:dyDescent="0.2">
      <c r="A26">
        <v>62.5</v>
      </c>
      <c r="B26">
        <v>64.2</v>
      </c>
      <c r="C26" s="1">
        <f t="shared" si="0"/>
        <v>4.1351665567423561</v>
      </c>
      <c r="D26" s="1">
        <f t="shared" si="1"/>
        <v>4.1620032106959153</v>
      </c>
      <c r="E26" s="1">
        <f t="shared" si="2"/>
        <v>-2.9947073257643453E-2</v>
      </c>
      <c r="F26" s="1">
        <f t="shared" si="3"/>
        <v>-1.2379329304084585E-2</v>
      </c>
      <c r="G26" s="1">
        <f t="shared" si="4"/>
        <v>2.9947073257643453E-2</v>
      </c>
      <c r="H26" s="1">
        <f t="shared" si="5"/>
        <v>1.2379329304084585E-2</v>
      </c>
    </row>
    <row r="27" spans="1:8" x14ac:dyDescent="0.2">
      <c r="A27">
        <v>66.3</v>
      </c>
      <c r="B27">
        <v>68</v>
      </c>
      <c r="C27" s="1">
        <f t="shared" si="0"/>
        <v>4.1941898971918166</v>
      </c>
      <c r="D27" s="1">
        <f t="shared" si="1"/>
        <v>4.219507705176107</v>
      </c>
      <c r="E27" s="1">
        <f t="shared" si="2"/>
        <v>2.9076267191816996E-2</v>
      </c>
      <c r="F27" s="1">
        <f t="shared" si="3"/>
        <v>4.5125165176107096E-2</v>
      </c>
      <c r="G27" s="1">
        <f t="shared" si="4"/>
        <v>2.9076267191816996E-2</v>
      </c>
      <c r="H27" s="1">
        <f t="shared" si="5"/>
        <v>4.5125165176107096E-2</v>
      </c>
    </row>
    <row r="28" spans="1:8" x14ac:dyDescent="0.2">
      <c r="A28">
        <v>64.8</v>
      </c>
      <c r="B28">
        <v>64.8</v>
      </c>
      <c r="C28" s="1">
        <f t="shared" si="0"/>
        <v>4.1713056033582285</v>
      </c>
      <c r="D28" s="1">
        <f t="shared" si="1"/>
        <v>4.1713056033582285</v>
      </c>
      <c r="E28" s="1">
        <f t="shared" si="2"/>
        <v>6.1919733582289638E-3</v>
      </c>
      <c r="F28" s="1">
        <f t="shared" si="3"/>
        <v>-3.0769366417713329E-3</v>
      </c>
      <c r="G28" s="1">
        <f t="shared" si="4"/>
        <v>6.1919733582289638E-3</v>
      </c>
      <c r="H28" s="1">
        <f t="shared" si="5"/>
        <v>3.0769366417713329E-3</v>
      </c>
    </row>
    <row r="29" spans="1:8" x14ac:dyDescent="0.2">
      <c r="A29">
        <v>59.7</v>
      </c>
      <c r="B29">
        <v>73.5</v>
      </c>
      <c r="C29" s="1">
        <f t="shared" si="0"/>
        <v>4.0893320203985564</v>
      </c>
      <c r="D29" s="1">
        <f t="shared" si="1"/>
        <v>4.2972854062187906</v>
      </c>
      <c r="E29" s="1">
        <f t="shared" si="2"/>
        <v>-7.5781609601443201E-2</v>
      </c>
      <c r="F29" s="1">
        <f t="shared" si="3"/>
        <v>0.12290286621879076</v>
      </c>
      <c r="G29" s="1">
        <f t="shared" si="4"/>
        <v>7.5781609601443201E-2</v>
      </c>
      <c r="H29" s="1">
        <f t="shared" si="5"/>
        <v>0.12290286621879076</v>
      </c>
    </row>
    <row r="30" spans="1:8" x14ac:dyDescent="0.2">
      <c r="A30">
        <v>71</v>
      </c>
      <c r="B30">
        <v>58.4</v>
      </c>
      <c r="C30" s="1">
        <f t="shared" si="0"/>
        <v>4.2626798770413155</v>
      </c>
      <c r="D30" s="1">
        <f t="shared" si="1"/>
        <v>4.0673158898341812</v>
      </c>
      <c r="E30" s="1">
        <f t="shared" si="2"/>
        <v>9.756624704131589E-2</v>
      </c>
      <c r="F30" s="1">
        <f t="shared" si="3"/>
        <v>-0.10706665016581862</v>
      </c>
      <c r="G30" s="1">
        <f t="shared" si="4"/>
        <v>9.756624704131589E-2</v>
      </c>
      <c r="H30" s="1">
        <f t="shared" si="5"/>
        <v>0.10706665016581862</v>
      </c>
    </row>
    <row r="31" spans="1:8" x14ac:dyDescent="0.2">
      <c r="A31">
        <v>62.3</v>
      </c>
      <c r="B31">
        <v>66.2</v>
      </c>
      <c r="C31" s="1">
        <f t="shared" si="0"/>
        <v>4.1319614257934072</v>
      </c>
      <c r="D31" s="1">
        <f t="shared" si="1"/>
        <v>4.1926804629429624</v>
      </c>
      <c r="E31" s="1">
        <f t="shared" si="2"/>
        <v>-3.3152204206592373E-2</v>
      </c>
      <c r="F31" s="1">
        <f t="shared" si="3"/>
        <v>1.8297922942962508E-2</v>
      </c>
      <c r="G31" s="1">
        <f t="shared" si="4"/>
        <v>3.3152204206592373E-2</v>
      </c>
      <c r="H31" s="1">
        <f t="shared" si="5"/>
        <v>1.8297922942962508E-2</v>
      </c>
    </row>
    <row r="32" spans="1:8" x14ac:dyDescent="0.2">
      <c r="A32">
        <v>68.3</v>
      </c>
      <c r="B32">
        <v>60.3</v>
      </c>
      <c r="C32" s="1">
        <f t="shared" si="0"/>
        <v>4.2239097665767442</v>
      </c>
      <c r="D32" s="1">
        <f t="shared" si="1"/>
        <v>4.0993321037331398</v>
      </c>
      <c r="E32" s="1">
        <f t="shared" si="2"/>
        <v>5.8796136576744651E-2</v>
      </c>
      <c r="F32" s="1">
        <f t="shared" si="3"/>
        <v>-7.5050436266860032E-2</v>
      </c>
      <c r="G32" s="1">
        <f t="shared" si="4"/>
        <v>5.8796136576744651E-2</v>
      </c>
      <c r="H32" s="1">
        <f t="shared" si="5"/>
        <v>7.5050436266860032E-2</v>
      </c>
    </row>
    <row r="33" spans="1:8" x14ac:dyDescent="0.2">
      <c r="A33">
        <v>66</v>
      </c>
      <c r="B33">
        <v>68.2</v>
      </c>
      <c r="C33" s="1">
        <f t="shared" si="0"/>
        <v>4.1896547420264252</v>
      </c>
      <c r="D33" s="1">
        <f t="shared" si="1"/>
        <v>4.2224445648494164</v>
      </c>
      <c r="E33" s="1">
        <f t="shared" si="2"/>
        <v>2.4541112026425616E-2</v>
      </c>
      <c r="F33" s="1">
        <f t="shared" si="3"/>
        <v>4.8062024849416574E-2</v>
      </c>
      <c r="G33" s="1">
        <f t="shared" si="4"/>
        <v>2.4541112026425616E-2</v>
      </c>
      <c r="H33" s="1">
        <f t="shared" si="5"/>
        <v>4.8062024849416574E-2</v>
      </c>
    </row>
    <row r="34" spans="1:8" x14ac:dyDescent="0.2">
      <c r="A34">
        <v>65</v>
      </c>
      <c r="B34">
        <v>71.8</v>
      </c>
      <c r="C34" s="1">
        <f t="shared" ref="C34:C65" si="6">LN(A34)</f>
        <v>4.1743872698956368</v>
      </c>
      <c r="D34" s="1">
        <f t="shared" ref="D34:D65" si="7">LN(B34)</f>
        <v>4.2738844760541781</v>
      </c>
      <c r="E34" s="1">
        <f t="shared" ref="E34:E65" si="8">C34-4.16511363</f>
        <v>9.2736398956372312E-3</v>
      </c>
      <c r="F34" s="1">
        <f t="shared" ref="F34:F65" si="9">D34-4.17438254</f>
        <v>9.9501936054178231E-2</v>
      </c>
      <c r="G34" s="1">
        <f t="shared" ref="G34:G65" si="10">ABS(E34)</f>
        <v>9.2736398956372312E-3</v>
      </c>
      <c r="H34" s="1">
        <f t="shared" ref="H34:H65" si="11">ABS(F34)</f>
        <v>9.9501936054178231E-2</v>
      </c>
    </row>
    <row r="35" spans="1:8" x14ac:dyDescent="0.2">
      <c r="A35">
        <v>57</v>
      </c>
      <c r="B35">
        <v>64</v>
      </c>
      <c r="C35" s="1">
        <f t="shared" si="6"/>
        <v>4.0430512678345503</v>
      </c>
      <c r="D35" s="1">
        <f t="shared" si="7"/>
        <v>4.1588830833596715</v>
      </c>
      <c r="E35" s="1">
        <f t="shared" si="8"/>
        <v>-0.1220623621654493</v>
      </c>
      <c r="F35" s="1">
        <f t="shared" si="9"/>
        <v>-1.5499456640328368E-2</v>
      </c>
      <c r="G35" s="1">
        <f t="shared" si="10"/>
        <v>0.1220623621654493</v>
      </c>
      <c r="H35" s="1">
        <f t="shared" si="11"/>
        <v>1.5499456640328368E-2</v>
      </c>
    </row>
    <row r="36" spans="1:8" x14ac:dyDescent="0.2">
      <c r="A36">
        <v>66.7</v>
      </c>
      <c r="B36">
        <v>59</v>
      </c>
      <c r="C36" s="1">
        <f t="shared" si="6"/>
        <v>4.2002049529215784</v>
      </c>
      <c r="D36" s="1">
        <f t="shared" si="7"/>
        <v>4.0775374439057197</v>
      </c>
      <c r="E36" s="1">
        <f t="shared" si="8"/>
        <v>3.5091322921578794E-2</v>
      </c>
      <c r="F36" s="1">
        <f t="shared" si="9"/>
        <v>-9.6845096094280159E-2</v>
      </c>
      <c r="G36" s="1">
        <f t="shared" si="10"/>
        <v>3.5091322921578794E-2</v>
      </c>
      <c r="H36" s="1">
        <f t="shared" si="11"/>
        <v>9.6845096094280159E-2</v>
      </c>
    </row>
    <row r="37" spans="1:8" x14ac:dyDescent="0.2">
      <c r="A37">
        <v>65.3</v>
      </c>
      <c r="B37">
        <v>73.7</v>
      </c>
      <c r="C37" s="1">
        <f t="shared" si="6"/>
        <v>4.1789920362823851</v>
      </c>
      <c r="D37" s="1">
        <f t="shared" si="7"/>
        <v>4.3000027991952914</v>
      </c>
      <c r="E37" s="1">
        <f t="shared" si="8"/>
        <v>1.3878406282385569E-2</v>
      </c>
      <c r="F37" s="1">
        <f t="shared" si="9"/>
        <v>0.12562025919529152</v>
      </c>
      <c r="G37" s="1">
        <f t="shared" si="10"/>
        <v>1.3878406282385569E-2</v>
      </c>
      <c r="H37" s="1">
        <f t="shared" si="11"/>
        <v>0.12562025919529152</v>
      </c>
    </row>
    <row r="38" spans="1:8" x14ac:dyDescent="0.2">
      <c r="A38">
        <v>68</v>
      </c>
      <c r="B38">
        <v>64.2</v>
      </c>
      <c r="C38" s="1">
        <f t="shared" si="6"/>
        <v>4.219507705176107</v>
      </c>
      <c r="D38" s="1">
        <f t="shared" si="7"/>
        <v>4.1620032106959153</v>
      </c>
      <c r="E38" s="1">
        <f t="shared" si="8"/>
        <v>5.4394075176107393E-2</v>
      </c>
      <c r="F38" s="1">
        <f t="shared" si="9"/>
        <v>-1.2379329304084585E-2</v>
      </c>
      <c r="G38" s="1">
        <f t="shared" si="10"/>
        <v>5.4394075176107393E-2</v>
      </c>
      <c r="H38" s="1">
        <f t="shared" si="11"/>
        <v>1.2379329304084585E-2</v>
      </c>
    </row>
    <row r="39" spans="1:8" x14ac:dyDescent="0.2">
      <c r="A39">
        <v>69.8</v>
      </c>
      <c r="B39">
        <v>65.8</v>
      </c>
      <c r="C39" s="1">
        <f t="shared" si="6"/>
        <v>4.2456340097683265</v>
      </c>
      <c r="D39" s="1">
        <f t="shared" si="7"/>
        <v>4.1866198383312714</v>
      </c>
      <c r="E39" s="1">
        <f t="shared" si="8"/>
        <v>8.0520379768326933E-2</v>
      </c>
      <c r="F39" s="1">
        <f t="shared" si="9"/>
        <v>1.2237298331271518E-2</v>
      </c>
      <c r="G39" s="1">
        <f t="shared" si="10"/>
        <v>8.0520379768326933E-2</v>
      </c>
      <c r="H39" s="1">
        <f t="shared" si="11"/>
        <v>1.2237298331271518E-2</v>
      </c>
    </row>
    <row r="40" spans="1:8" x14ac:dyDescent="0.2">
      <c r="A40">
        <v>64.599999999999994</v>
      </c>
      <c r="B40">
        <v>65.5</v>
      </c>
      <c r="C40" s="1">
        <f t="shared" si="6"/>
        <v>4.1682144107885559</v>
      </c>
      <c r="D40" s="1">
        <f t="shared" si="7"/>
        <v>4.1820501426412067</v>
      </c>
      <c r="E40" s="1">
        <f t="shared" si="8"/>
        <v>3.1007807885563565E-3</v>
      </c>
      <c r="F40" s="1">
        <f t="shared" si="9"/>
        <v>7.6676026412068055E-3</v>
      </c>
      <c r="G40" s="1">
        <f t="shared" si="10"/>
        <v>3.1007807885563565E-3</v>
      </c>
      <c r="H40" s="1">
        <f t="shared" si="11"/>
        <v>7.6676026412068055E-3</v>
      </c>
    </row>
    <row r="41" spans="1:8" x14ac:dyDescent="0.2">
      <c r="A41">
        <v>64.099999999999994</v>
      </c>
      <c r="B41">
        <v>56.7</v>
      </c>
      <c r="C41" s="1">
        <f t="shared" si="6"/>
        <v>4.160444363926624</v>
      </c>
      <c r="D41" s="1">
        <f t="shared" si="7"/>
        <v>4.0377742107337067</v>
      </c>
      <c r="E41" s="1">
        <f t="shared" si="8"/>
        <v>-4.6692660733755886E-3</v>
      </c>
      <c r="F41" s="1">
        <f t="shared" si="9"/>
        <v>-0.13660832926629318</v>
      </c>
      <c r="G41" s="1">
        <f t="shared" si="10"/>
        <v>4.6692660733755886E-3</v>
      </c>
      <c r="H41" s="1">
        <f t="shared" si="11"/>
        <v>0.13660832926629318</v>
      </c>
    </row>
    <row r="42" spans="1:8" x14ac:dyDescent="0.2">
      <c r="A42">
        <v>60.4</v>
      </c>
      <c r="B42">
        <v>60.2</v>
      </c>
      <c r="C42" s="1">
        <f t="shared" si="6"/>
        <v>4.1009891049407692</v>
      </c>
      <c r="D42" s="1">
        <f t="shared" si="7"/>
        <v>4.0976723523147758</v>
      </c>
      <c r="E42" s="1">
        <f t="shared" si="8"/>
        <v>-6.4124525059230386E-2</v>
      </c>
      <c r="F42" s="1">
        <f t="shared" si="9"/>
        <v>-7.6710187685224085E-2</v>
      </c>
      <c r="G42" s="1">
        <f t="shared" si="10"/>
        <v>6.4124525059230386E-2</v>
      </c>
      <c r="H42" s="1">
        <f t="shared" si="11"/>
        <v>7.6710187685224085E-2</v>
      </c>
    </row>
    <row r="43" spans="1:8" x14ac:dyDescent="0.2">
      <c r="A43">
        <v>63.1</v>
      </c>
      <c r="B43">
        <v>69.400000000000006</v>
      </c>
      <c r="C43" s="1">
        <f t="shared" si="6"/>
        <v>4.1447207695471677</v>
      </c>
      <c r="D43" s="1">
        <f t="shared" si="7"/>
        <v>4.2398868675127588</v>
      </c>
      <c r="E43" s="1">
        <f t="shared" si="8"/>
        <v>-2.039286045283184E-2</v>
      </c>
      <c r="F43" s="1">
        <f t="shared" si="9"/>
        <v>6.550432751275892E-2</v>
      </c>
      <c r="G43" s="1">
        <f t="shared" si="10"/>
        <v>2.039286045283184E-2</v>
      </c>
      <c r="H43" s="1">
        <f t="shared" si="11"/>
        <v>6.550432751275892E-2</v>
      </c>
    </row>
    <row r="44" spans="1:8" x14ac:dyDescent="0.2">
      <c r="A44">
        <v>69.5</v>
      </c>
      <c r="B44">
        <v>69</v>
      </c>
      <c r="C44" s="1">
        <f t="shared" si="6"/>
        <v>4.2413267525707461</v>
      </c>
      <c r="D44" s="1">
        <f t="shared" si="7"/>
        <v>4.2341065045972597</v>
      </c>
      <c r="E44" s="1">
        <f t="shared" si="8"/>
        <v>7.6213122570746528E-2</v>
      </c>
      <c r="F44" s="1">
        <f t="shared" si="9"/>
        <v>5.9723964597259815E-2</v>
      </c>
      <c r="G44" s="1">
        <f t="shared" si="10"/>
        <v>7.6213122570746528E-2</v>
      </c>
      <c r="H44" s="1">
        <f t="shared" si="11"/>
        <v>5.9723964597259815E-2</v>
      </c>
    </row>
    <row r="45" spans="1:8" x14ac:dyDescent="0.2">
      <c r="A45">
        <v>66.7</v>
      </c>
      <c r="B45">
        <v>71</v>
      </c>
      <c r="C45" s="1">
        <f t="shared" si="6"/>
        <v>4.2002049529215784</v>
      </c>
      <c r="D45" s="1">
        <f t="shared" si="7"/>
        <v>4.2626798770413155</v>
      </c>
      <c r="E45" s="1">
        <f t="shared" si="8"/>
        <v>3.5091322921578794E-2</v>
      </c>
      <c r="F45" s="1">
        <f t="shared" si="9"/>
        <v>8.8297337041315593E-2</v>
      </c>
      <c r="G45" s="1">
        <f t="shared" si="10"/>
        <v>3.5091322921578794E-2</v>
      </c>
      <c r="H45" s="1">
        <f t="shared" si="11"/>
        <v>8.8297337041315593E-2</v>
      </c>
    </row>
    <row r="46" spans="1:8" x14ac:dyDescent="0.2">
      <c r="A46">
        <v>69.599999999999994</v>
      </c>
      <c r="B46">
        <v>63.5</v>
      </c>
      <c r="C46" s="1">
        <f t="shared" si="6"/>
        <v>4.242764567340374</v>
      </c>
      <c r="D46" s="1">
        <f t="shared" si="7"/>
        <v>4.1510399058986458</v>
      </c>
      <c r="E46" s="1">
        <f t="shared" si="8"/>
        <v>7.7650937340374426E-2</v>
      </c>
      <c r="F46" s="1">
        <f t="shared" si="9"/>
        <v>-2.3342634101354065E-2</v>
      </c>
      <c r="G46" s="1">
        <f t="shared" si="10"/>
        <v>7.7650937340374426E-2</v>
      </c>
      <c r="H46" s="1">
        <f t="shared" si="11"/>
        <v>2.3342634101354065E-2</v>
      </c>
    </row>
    <row r="47" spans="1:8" x14ac:dyDescent="0.2">
      <c r="A47">
        <v>60.5</v>
      </c>
      <c r="B47">
        <v>69.599999999999994</v>
      </c>
      <c r="C47" s="1">
        <f t="shared" si="6"/>
        <v>4.1026433650367959</v>
      </c>
      <c r="D47" s="1">
        <f t="shared" si="7"/>
        <v>4.242764567340374</v>
      </c>
      <c r="E47" s="1">
        <f t="shared" si="8"/>
        <v>-6.2470264963203626E-2</v>
      </c>
      <c r="F47" s="1">
        <f t="shared" si="9"/>
        <v>6.838202734037413E-2</v>
      </c>
      <c r="G47" s="1">
        <f t="shared" si="10"/>
        <v>6.2470264963203626E-2</v>
      </c>
      <c r="H47" s="1">
        <f t="shared" si="11"/>
        <v>6.838202734037413E-2</v>
      </c>
    </row>
    <row r="48" spans="1:8" x14ac:dyDescent="0.2">
      <c r="A48">
        <v>59.3</v>
      </c>
      <c r="B48">
        <v>66</v>
      </c>
      <c r="C48" s="1">
        <f t="shared" si="6"/>
        <v>4.0826093060036799</v>
      </c>
      <c r="D48" s="1">
        <f t="shared" si="7"/>
        <v>4.1896547420264252</v>
      </c>
      <c r="E48" s="1">
        <f t="shared" si="8"/>
        <v>-8.2504323996319684E-2</v>
      </c>
      <c r="F48" s="1">
        <f t="shared" si="9"/>
        <v>1.5272202026425319E-2</v>
      </c>
      <c r="G48" s="1">
        <f t="shared" si="10"/>
        <v>8.2504323996319684E-2</v>
      </c>
      <c r="H48" s="1">
        <f t="shared" si="11"/>
        <v>1.5272202026425319E-2</v>
      </c>
    </row>
    <row r="49" spans="1:8" x14ac:dyDescent="0.2">
      <c r="A49">
        <v>61.4</v>
      </c>
      <c r="B49">
        <v>65.8</v>
      </c>
      <c r="C49" s="1">
        <f t="shared" si="6"/>
        <v>4.1174098351530963</v>
      </c>
      <c r="D49" s="1">
        <f t="shared" si="7"/>
        <v>4.1866198383312714</v>
      </c>
      <c r="E49" s="1">
        <f t="shared" si="8"/>
        <v>-4.7703794846903236E-2</v>
      </c>
      <c r="F49" s="1">
        <f t="shared" si="9"/>
        <v>1.2237298331271518E-2</v>
      </c>
      <c r="G49" s="1">
        <f t="shared" si="10"/>
        <v>4.7703794846903236E-2</v>
      </c>
      <c r="H49" s="1">
        <f t="shared" si="11"/>
        <v>1.2237298331271518E-2</v>
      </c>
    </row>
    <row r="50" spans="1:8" x14ac:dyDescent="0.2">
      <c r="A50">
        <v>66.2</v>
      </c>
      <c r="B50">
        <v>67.400000000000006</v>
      </c>
      <c r="C50" s="1">
        <f t="shared" si="6"/>
        <v>4.1926804629429624</v>
      </c>
      <c r="D50" s="1">
        <f t="shared" si="7"/>
        <v>4.2106450179182611</v>
      </c>
      <c r="E50" s="1">
        <f t="shared" si="8"/>
        <v>2.7566832942962805E-2</v>
      </c>
      <c r="F50" s="1">
        <f t="shared" si="9"/>
        <v>3.6262477918261204E-2</v>
      </c>
      <c r="G50" s="1">
        <f t="shared" si="10"/>
        <v>2.7566832942962805E-2</v>
      </c>
      <c r="H50" s="1">
        <f t="shared" si="11"/>
        <v>3.6262477918261204E-2</v>
      </c>
    </row>
    <row r="51" spans="1:8" x14ac:dyDescent="0.2">
      <c r="A51">
        <v>68.5</v>
      </c>
      <c r="B51">
        <v>62.4</v>
      </c>
      <c r="C51" s="1">
        <f t="shared" si="6"/>
        <v>4.2268337452681797</v>
      </c>
      <c r="D51" s="1">
        <f t="shared" si="7"/>
        <v>4.133565275375382</v>
      </c>
      <c r="E51" s="1">
        <f t="shared" si="8"/>
        <v>6.1720115268180109E-2</v>
      </c>
      <c r="F51" s="1">
        <f t="shared" si="9"/>
        <v>-4.0817264624617877E-2</v>
      </c>
      <c r="G51" s="1">
        <f t="shared" si="10"/>
        <v>6.1720115268180109E-2</v>
      </c>
      <c r="H51" s="1">
        <f t="shared" si="11"/>
        <v>4.0817264624617877E-2</v>
      </c>
    </row>
    <row r="52" spans="1:8" x14ac:dyDescent="0.2">
      <c r="A52">
        <v>63.8</v>
      </c>
      <c r="B52">
        <v>67</v>
      </c>
      <c r="C52" s="1">
        <f t="shared" si="6"/>
        <v>4.1557531903507439</v>
      </c>
      <c r="D52" s="1">
        <f t="shared" si="7"/>
        <v>4.2046926193909657</v>
      </c>
      <c r="E52" s="1">
        <f t="shared" si="8"/>
        <v>-9.3604396492557029E-3</v>
      </c>
      <c r="F52" s="1">
        <f t="shared" si="9"/>
        <v>3.0310079390965861E-2</v>
      </c>
      <c r="G52" s="1">
        <f t="shared" si="10"/>
        <v>9.3604396492557029E-3</v>
      </c>
      <c r="H52" s="1">
        <f t="shared" si="11"/>
        <v>3.0310079390965861E-2</v>
      </c>
    </row>
    <row r="53" spans="1:8" x14ac:dyDescent="0.2">
      <c r="A53">
        <v>65.7</v>
      </c>
      <c r="B53">
        <v>63.8</v>
      </c>
      <c r="C53" s="1">
        <f t="shared" si="6"/>
        <v>4.1850989254905651</v>
      </c>
      <c r="D53" s="1">
        <f t="shared" si="7"/>
        <v>4.1557531903507439</v>
      </c>
      <c r="E53" s="1">
        <f t="shared" si="8"/>
        <v>1.9985295490565491E-2</v>
      </c>
      <c r="F53" s="1">
        <f t="shared" si="9"/>
        <v>-1.8629349649256E-2</v>
      </c>
      <c r="G53" s="1">
        <f t="shared" si="10"/>
        <v>1.9985295490565491E-2</v>
      </c>
      <c r="H53" s="1">
        <f t="shared" si="11"/>
        <v>1.8629349649256E-2</v>
      </c>
    </row>
    <row r="54" spans="1:8" x14ac:dyDescent="0.2">
      <c r="A54">
        <v>62.9</v>
      </c>
      <c r="B54">
        <v>64.7</v>
      </c>
      <c r="C54" s="1">
        <f t="shared" si="6"/>
        <v>4.1415461637063951</v>
      </c>
      <c r="D54" s="1">
        <f t="shared" si="7"/>
        <v>4.169761201506855</v>
      </c>
      <c r="E54" s="1">
        <f t="shared" si="8"/>
        <v>-2.3567466293604511E-2</v>
      </c>
      <c r="F54" s="1">
        <f t="shared" si="9"/>
        <v>-4.6213384931448331E-3</v>
      </c>
      <c r="G54" s="1">
        <f t="shared" si="10"/>
        <v>2.3567466293604511E-2</v>
      </c>
      <c r="H54" s="1">
        <f t="shared" si="11"/>
        <v>4.6213384931448331E-3</v>
      </c>
    </row>
    <row r="55" spans="1:8" x14ac:dyDescent="0.2">
      <c r="A55">
        <v>62.8</v>
      </c>
      <c r="B55">
        <v>63.1</v>
      </c>
      <c r="C55" s="1">
        <f t="shared" si="6"/>
        <v>4.1399550734741526</v>
      </c>
      <c r="D55" s="1">
        <f t="shared" si="7"/>
        <v>4.1447207695471677</v>
      </c>
      <c r="E55" s="1">
        <f t="shared" si="8"/>
        <v>-2.5158556525846976E-2</v>
      </c>
      <c r="F55" s="1">
        <f t="shared" si="9"/>
        <v>-2.9661770452832137E-2</v>
      </c>
      <c r="G55" s="1">
        <f t="shared" si="10"/>
        <v>2.5158556525846976E-2</v>
      </c>
      <c r="H55" s="1">
        <f t="shared" si="11"/>
        <v>2.9661770452832137E-2</v>
      </c>
    </row>
    <row r="56" spans="1:8" x14ac:dyDescent="0.2">
      <c r="A56">
        <v>62</v>
      </c>
      <c r="B56">
        <v>60.4</v>
      </c>
      <c r="C56" s="1">
        <f t="shared" si="6"/>
        <v>4.1271343850450917</v>
      </c>
      <c r="D56" s="1">
        <f t="shared" si="7"/>
        <v>4.1009891049407692</v>
      </c>
      <c r="E56" s="1">
        <f t="shared" si="8"/>
        <v>-3.7979244954907898E-2</v>
      </c>
      <c r="F56" s="1">
        <f t="shared" si="9"/>
        <v>-7.3393435059230683E-2</v>
      </c>
      <c r="G56" s="1">
        <f t="shared" si="10"/>
        <v>3.7979244954907898E-2</v>
      </c>
      <c r="H56" s="1">
        <f t="shared" si="11"/>
        <v>7.3393435059230683E-2</v>
      </c>
    </row>
    <row r="57" spans="1:8" x14ac:dyDescent="0.2">
      <c r="A57">
        <v>61</v>
      </c>
      <c r="B57">
        <v>67.2</v>
      </c>
      <c r="C57" s="1">
        <f t="shared" si="6"/>
        <v>4.1108738641733114</v>
      </c>
      <c r="D57" s="1">
        <f t="shared" si="7"/>
        <v>4.2076732475291037</v>
      </c>
      <c r="E57" s="1">
        <f t="shared" si="8"/>
        <v>-5.4239765826688213E-2</v>
      </c>
      <c r="F57" s="1">
        <f t="shared" si="9"/>
        <v>3.3290707529103791E-2</v>
      </c>
      <c r="G57" s="1">
        <f t="shared" si="10"/>
        <v>5.4239765826688213E-2</v>
      </c>
      <c r="H57" s="1">
        <f t="shared" si="11"/>
        <v>3.3290707529103791E-2</v>
      </c>
    </row>
    <row r="58" spans="1:8" x14ac:dyDescent="0.2">
      <c r="A58">
        <v>64.400000000000006</v>
      </c>
      <c r="B58">
        <v>73.7</v>
      </c>
      <c r="C58" s="1">
        <f t="shared" si="6"/>
        <v>4.165113633110308</v>
      </c>
      <c r="D58" s="1">
        <f t="shared" si="7"/>
        <v>4.3000027991952914</v>
      </c>
      <c r="E58" s="1">
        <f t="shared" si="8"/>
        <v>3.1103084552341898E-9</v>
      </c>
      <c r="F58" s="1">
        <f t="shared" si="9"/>
        <v>0.12562025919529152</v>
      </c>
      <c r="G58" s="1">
        <f t="shared" si="10"/>
        <v>3.1103084552341898E-9</v>
      </c>
      <c r="H58" s="1">
        <f t="shared" si="11"/>
        <v>0.12562025919529152</v>
      </c>
    </row>
    <row r="59" spans="1:8" x14ac:dyDescent="0.2">
      <c r="A59">
        <v>63.2</v>
      </c>
      <c r="B59">
        <v>70.5</v>
      </c>
      <c r="C59" s="1">
        <f t="shared" si="6"/>
        <v>4.1463043011528118</v>
      </c>
      <c r="D59" s="1">
        <f t="shared" si="7"/>
        <v>4.255612709818223</v>
      </c>
      <c r="E59" s="1">
        <f t="shared" si="8"/>
        <v>-1.8809328847187778E-2</v>
      </c>
      <c r="F59" s="1">
        <f t="shared" si="9"/>
        <v>8.1230169818223175E-2</v>
      </c>
      <c r="G59" s="1">
        <f t="shared" si="10"/>
        <v>1.8809328847187778E-2</v>
      </c>
      <c r="H59" s="1">
        <f t="shared" si="11"/>
        <v>8.1230169818223175E-2</v>
      </c>
    </row>
    <row r="60" spans="1:8" x14ac:dyDescent="0.2">
      <c r="A60">
        <v>65.3</v>
      </c>
      <c r="B60">
        <v>65.5</v>
      </c>
      <c r="C60" s="1">
        <f t="shared" si="6"/>
        <v>4.1789920362823851</v>
      </c>
      <c r="D60" s="1">
        <f t="shared" si="7"/>
        <v>4.1820501426412067</v>
      </c>
      <c r="E60" s="1">
        <f t="shared" si="8"/>
        <v>1.3878406282385569E-2</v>
      </c>
      <c r="F60" s="1">
        <f t="shared" si="9"/>
        <v>7.6676026412068055E-3</v>
      </c>
      <c r="G60" s="1">
        <f t="shared" si="10"/>
        <v>1.3878406282385569E-2</v>
      </c>
      <c r="H60" s="1">
        <f t="shared" si="11"/>
        <v>7.6676026412068055E-3</v>
      </c>
    </row>
    <row r="61" spans="1:8" x14ac:dyDescent="0.2">
      <c r="A61">
        <v>67.3</v>
      </c>
      <c r="B61">
        <v>68</v>
      </c>
      <c r="C61" s="1">
        <f t="shared" si="6"/>
        <v>4.209160236650682</v>
      </c>
      <c r="D61" s="1">
        <f t="shared" si="7"/>
        <v>4.219507705176107</v>
      </c>
      <c r="E61" s="1">
        <f t="shared" si="8"/>
        <v>4.4046606650682385E-2</v>
      </c>
      <c r="F61" s="1">
        <f t="shared" si="9"/>
        <v>4.5125165176107096E-2</v>
      </c>
      <c r="G61" s="1">
        <f t="shared" si="10"/>
        <v>4.4046606650682385E-2</v>
      </c>
      <c r="H61" s="1">
        <f t="shared" si="11"/>
        <v>4.5125165176107096E-2</v>
      </c>
    </row>
    <row r="62" spans="1:8" x14ac:dyDescent="0.2">
      <c r="A62">
        <v>66.7</v>
      </c>
      <c r="B62">
        <v>69</v>
      </c>
      <c r="C62" s="1">
        <f t="shared" si="6"/>
        <v>4.2002049529215784</v>
      </c>
      <c r="D62" s="1">
        <f t="shared" si="7"/>
        <v>4.2341065045972597</v>
      </c>
      <c r="E62" s="1">
        <f t="shared" si="8"/>
        <v>3.5091322921578794E-2</v>
      </c>
      <c r="F62" s="1">
        <f t="shared" si="9"/>
        <v>5.9723964597259815E-2</v>
      </c>
      <c r="G62" s="1">
        <f t="shared" si="10"/>
        <v>3.5091322921578794E-2</v>
      </c>
      <c r="H62" s="1">
        <f t="shared" si="11"/>
        <v>5.9723964597259815E-2</v>
      </c>
    </row>
    <row r="63" spans="1:8" x14ac:dyDescent="0.2">
      <c r="A63">
        <v>68</v>
      </c>
      <c r="B63">
        <v>64</v>
      </c>
      <c r="C63" s="1">
        <f t="shared" si="6"/>
        <v>4.219507705176107</v>
      </c>
      <c r="D63" s="1">
        <f t="shared" si="7"/>
        <v>4.1588830833596715</v>
      </c>
      <c r="E63" s="1">
        <f t="shared" si="8"/>
        <v>5.4394075176107393E-2</v>
      </c>
      <c r="F63" s="1">
        <f t="shared" si="9"/>
        <v>-1.5499456640328368E-2</v>
      </c>
      <c r="G63" s="1">
        <f t="shared" si="10"/>
        <v>5.4394075176107393E-2</v>
      </c>
      <c r="H63" s="1">
        <f t="shared" si="11"/>
        <v>1.5499456640328368E-2</v>
      </c>
    </row>
    <row r="64" spans="1:8" x14ac:dyDescent="0.2">
      <c r="A64">
        <v>64</v>
      </c>
      <c r="B64">
        <v>64</v>
      </c>
      <c r="C64" s="1">
        <f t="shared" si="6"/>
        <v>4.1588830833596715</v>
      </c>
      <c r="D64" s="1">
        <f t="shared" si="7"/>
        <v>4.1588830833596715</v>
      </c>
      <c r="E64" s="1">
        <f t="shared" si="8"/>
        <v>-6.2305466403280718E-3</v>
      </c>
      <c r="F64" s="1">
        <f t="shared" si="9"/>
        <v>-1.5499456640328368E-2</v>
      </c>
      <c r="G64" s="1">
        <f t="shared" si="10"/>
        <v>6.2305466403280718E-3</v>
      </c>
      <c r="H64" s="1">
        <f t="shared" si="11"/>
        <v>1.5499456640328368E-2</v>
      </c>
    </row>
    <row r="65" spans="1:8" x14ac:dyDescent="0.2">
      <c r="A65">
        <v>62</v>
      </c>
      <c r="B65">
        <v>75</v>
      </c>
      <c r="C65" s="1">
        <f t="shared" si="6"/>
        <v>4.1271343850450917</v>
      </c>
      <c r="D65" s="1">
        <f t="shared" si="7"/>
        <v>4.3174881135363101</v>
      </c>
      <c r="E65" s="1">
        <f t="shared" si="8"/>
        <v>-3.7979244954907898E-2</v>
      </c>
      <c r="F65" s="1">
        <f t="shared" si="9"/>
        <v>0.14310557353631026</v>
      </c>
      <c r="G65" s="1">
        <f t="shared" si="10"/>
        <v>3.7979244954907898E-2</v>
      </c>
      <c r="H65" s="1">
        <f t="shared" si="11"/>
        <v>0.14310557353631026</v>
      </c>
    </row>
    <row r="66" spans="1:8" x14ac:dyDescent="0.2">
      <c r="A66">
        <v>65.400000000000006</v>
      </c>
      <c r="C66" s="1">
        <f t="shared" ref="C66:C72" si="12">LN(A66)</f>
        <v>4.180522258463153</v>
      </c>
      <c r="D66" s="1" t="e">
        <f t="shared" ref="D66:D72" si="13">LN(B66)</f>
        <v>#NUM!</v>
      </c>
      <c r="E66" s="1">
        <f t="shared" ref="E66:E72" si="14">C66-4.16511363</f>
        <v>1.5408628463153384E-2</v>
      </c>
      <c r="F66" s="1" t="e">
        <f t="shared" ref="F66:F72" si="15">D66-4.17438254</f>
        <v>#NUM!</v>
      </c>
      <c r="G66" s="1">
        <f t="shared" ref="G66:G72" si="16">ABS(E66)</f>
        <v>1.5408628463153384E-2</v>
      </c>
      <c r="H66" s="1" t="e">
        <f t="shared" ref="H66:H72" si="17">ABS(F66)</f>
        <v>#NUM!</v>
      </c>
    </row>
    <row r="67" spans="1:8" x14ac:dyDescent="0.2">
      <c r="A67">
        <v>62.3</v>
      </c>
      <c r="C67" s="1">
        <f t="shared" si="12"/>
        <v>4.1319614257934072</v>
      </c>
      <c r="D67" s="1" t="e">
        <f t="shared" si="13"/>
        <v>#NUM!</v>
      </c>
      <c r="E67" s="1">
        <f t="shared" si="14"/>
        <v>-3.3152204206592373E-2</v>
      </c>
      <c r="F67" s="1" t="e">
        <f t="shared" si="15"/>
        <v>#NUM!</v>
      </c>
      <c r="G67" s="1">
        <f t="shared" si="16"/>
        <v>3.3152204206592373E-2</v>
      </c>
      <c r="H67" s="1" t="e">
        <f t="shared" si="17"/>
        <v>#NUM!</v>
      </c>
    </row>
    <row r="68" spans="1:8" x14ac:dyDescent="0.2">
      <c r="A68">
        <v>61.8</v>
      </c>
      <c r="C68" s="1">
        <f t="shared" si="12"/>
        <v>4.1239033644636454</v>
      </c>
      <c r="D68" s="1" t="e">
        <f t="shared" si="13"/>
        <v>#NUM!</v>
      </c>
      <c r="E68" s="1">
        <f t="shared" si="14"/>
        <v>-4.1210265536354207E-2</v>
      </c>
      <c r="F68" s="1" t="e">
        <f t="shared" si="15"/>
        <v>#NUM!</v>
      </c>
      <c r="G68" s="1">
        <f t="shared" si="16"/>
        <v>4.1210265536354207E-2</v>
      </c>
      <c r="H68" s="1" t="e">
        <f t="shared" si="17"/>
        <v>#NUM!</v>
      </c>
    </row>
    <row r="69" spans="1:8" x14ac:dyDescent="0.2">
      <c r="A69">
        <v>66.400000000000006</v>
      </c>
      <c r="C69" s="1">
        <f t="shared" si="12"/>
        <v>4.1956970564823886</v>
      </c>
      <c r="D69" s="1" t="e">
        <f t="shared" si="13"/>
        <v>#NUM!</v>
      </c>
      <c r="E69" s="1">
        <f t="shared" si="14"/>
        <v>3.0583426482388987E-2</v>
      </c>
      <c r="F69" s="1" t="e">
        <f t="shared" si="15"/>
        <v>#NUM!</v>
      </c>
      <c r="G69" s="1">
        <f t="shared" si="16"/>
        <v>3.0583426482388987E-2</v>
      </c>
      <c r="H69" s="1" t="e">
        <f t="shared" si="17"/>
        <v>#NUM!</v>
      </c>
    </row>
    <row r="70" spans="1:8" x14ac:dyDescent="0.2">
      <c r="A70">
        <v>64.5</v>
      </c>
      <c r="C70" s="1">
        <f t="shared" si="12"/>
        <v>4.1666652238017265</v>
      </c>
      <c r="D70" s="1" t="e">
        <f t="shared" si="13"/>
        <v>#NUM!</v>
      </c>
      <c r="E70" s="1">
        <f t="shared" si="14"/>
        <v>1.5515938017269804E-3</v>
      </c>
      <c r="F70" s="1" t="e">
        <f t="shared" si="15"/>
        <v>#NUM!</v>
      </c>
      <c r="G70" s="1">
        <f t="shared" si="16"/>
        <v>1.5515938017269804E-3</v>
      </c>
      <c r="H70" s="1" t="e">
        <f t="shared" si="17"/>
        <v>#NUM!</v>
      </c>
    </row>
    <row r="71" spans="1:8" x14ac:dyDescent="0.2">
      <c r="A71">
        <v>64.400000000000006</v>
      </c>
      <c r="C71" s="1">
        <f t="shared" si="12"/>
        <v>4.165113633110308</v>
      </c>
      <c r="D71" s="1" t="e">
        <f t="shared" si="13"/>
        <v>#NUM!</v>
      </c>
      <c r="E71" s="1">
        <f t="shared" si="14"/>
        <v>3.1103084552341898E-9</v>
      </c>
      <c r="F71" s="1" t="e">
        <f t="shared" si="15"/>
        <v>#NUM!</v>
      </c>
      <c r="G71" s="1">
        <f t="shared" si="16"/>
        <v>3.1103084552341898E-9</v>
      </c>
      <c r="H71" s="1" t="e">
        <f t="shared" si="17"/>
        <v>#NUM!</v>
      </c>
    </row>
    <row r="72" spans="1:8" x14ac:dyDescent="0.2">
      <c r="A72">
        <v>62.8</v>
      </c>
      <c r="C72" s="1">
        <f t="shared" si="12"/>
        <v>4.1399550734741526</v>
      </c>
      <c r="D72" s="1" t="e">
        <f t="shared" si="13"/>
        <v>#NUM!</v>
      </c>
      <c r="E72" s="1">
        <f t="shared" si="14"/>
        <v>-2.5158556525846976E-2</v>
      </c>
      <c r="F72" s="1" t="e">
        <f t="shared" si="15"/>
        <v>#NUM!</v>
      </c>
      <c r="G72" s="1">
        <f t="shared" si="16"/>
        <v>2.5158556525846976E-2</v>
      </c>
      <c r="H72" s="1" t="e">
        <f t="shared" si="17"/>
        <v>#NUM!</v>
      </c>
    </row>
    <row r="75" spans="1:8" x14ac:dyDescent="0.2">
      <c r="C75">
        <f>MEDIAN(C2:C72)</f>
        <v>4.165113633110308</v>
      </c>
      <c r="D75">
        <f>MEDIAN(D2:D65)</f>
        <v>4.1743825361454174</v>
      </c>
    </row>
  </sheetData>
  <phoneticPr fontId="1"/>
  <dataValidations count="1">
    <dataValidation allowBlank="1" showInputMessage="1" showErrorMessage="1" sqref="C2:C72 D2:D72 E2:E72 F2:F72 G2:G72 H2:H72"/>
  </dataValidation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B2" sqref="B2:B65"/>
    </sheetView>
  </sheetViews>
  <sheetFormatPr defaultRowHeight="12.75" x14ac:dyDescent="0.2"/>
  <cols>
    <col min="1" max="256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44.4</v>
      </c>
      <c r="B2">
        <v>40</v>
      </c>
      <c r="C2" s="1">
        <f t="shared" ref="C2:C33" si="0">LN(A2)</f>
        <v>3.7932394694381792</v>
      </c>
      <c r="D2" s="1">
        <f t="shared" ref="D2:D33" si="1">LN(B2)</f>
        <v>3.6888794541139363</v>
      </c>
      <c r="E2" s="1">
        <f t="shared" ref="E2:E33" si="2">C2-3.78418963</f>
        <v>9.0498394381790526E-3</v>
      </c>
      <c r="F2" s="1">
        <f t="shared" ref="F2:F33" si="3">D2-3.82100301</f>
        <v>-0.13212355588606384</v>
      </c>
      <c r="G2" s="1">
        <f t="shared" ref="G2:G33" si="4">ABS(E2)</f>
        <v>9.0498394381790526E-3</v>
      </c>
      <c r="H2" s="1">
        <f t="shared" ref="H2:H33" si="5">ABS(F2)</f>
        <v>0.13212355588606384</v>
      </c>
    </row>
    <row r="3" spans="1:8" x14ac:dyDescent="0.2">
      <c r="A3">
        <v>48.1</v>
      </c>
      <c r="B3">
        <v>50</v>
      </c>
      <c r="C3" s="1">
        <f t="shared" si="0"/>
        <v>3.8732821771117156</v>
      </c>
      <c r="D3" s="1">
        <f t="shared" si="1"/>
        <v>3.912023005428146</v>
      </c>
      <c r="E3" s="1">
        <f t="shared" si="2"/>
        <v>8.9092547111715437E-2</v>
      </c>
      <c r="F3" s="1">
        <f t="shared" si="3"/>
        <v>9.1019995428145872E-2</v>
      </c>
      <c r="G3" s="1">
        <f t="shared" si="4"/>
        <v>8.9092547111715437E-2</v>
      </c>
      <c r="H3" s="1">
        <f t="shared" si="5"/>
        <v>9.1019995428145872E-2</v>
      </c>
    </row>
    <row r="4" spans="1:8" x14ac:dyDescent="0.2">
      <c r="A4">
        <v>47.3</v>
      </c>
      <c r="B4">
        <v>45.6</v>
      </c>
      <c r="C4" s="1">
        <f t="shared" si="0"/>
        <v>3.8565102954978872</v>
      </c>
      <c r="D4" s="1">
        <f t="shared" si="1"/>
        <v>3.8199077165203406</v>
      </c>
      <c r="E4" s="1">
        <f t="shared" si="2"/>
        <v>7.232066549788696E-2</v>
      </c>
      <c r="F4" s="1">
        <f t="shared" si="3"/>
        <v>-1.0952934796595315E-3</v>
      </c>
      <c r="G4" s="1">
        <f t="shared" si="4"/>
        <v>7.232066549788696E-2</v>
      </c>
      <c r="H4" s="1">
        <f t="shared" si="5"/>
        <v>1.0952934796595315E-3</v>
      </c>
    </row>
    <row r="5" spans="1:8" x14ac:dyDescent="0.2">
      <c r="A5">
        <v>53</v>
      </c>
      <c r="B5">
        <v>47.4</v>
      </c>
      <c r="C5" s="1">
        <f t="shared" si="0"/>
        <v>3.970291913552122</v>
      </c>
      <c r="D5" s="1">
        <f t="shared" si="1"/>
        <v>3.858622228701031</v>
      </c>
      <c r="E5" s="1">
        <f t="shared" si="2"/>
        <v>0.18610228355212177</v>
      </c>
      <c r="F5" s="1">
        <f t="shared" si="3"/>
        <v>3.761921870103091E-2</v>
      </c>
      <c r="G5" s="1">
        <f t="shared" si="4"/>
        <v>0.18610228355212177</v>
      </c>
      <c r="H5" s="1">
        <f t="shared" si="5"/>
        <v>3.761921870103091E-2</v>
      </c>
    </row>
    <row r="6" spans="1:8" x14ac:dyDescent="0.2">
      <c r="A6">
        <v>55.9</v>
      </c>
      <c r="B6">
        <v>44.5</v>
      </c>
      <c r="C6" s="1">
        <f t="shared" si="0"/>
        <v>4.0235643801610532</v>
      </c>
      <c r="D6" s="1">
        <f t="shared" si="1"/>
        <v>3.7954891891721947</v>
      </c>
      <c r="E6" s="1">
        <f t="shared" si="2"/>
        <v>0.23937475016105303</v>
      </c>
      <c r="F6" s="1">
        <f t="shared" si="3"/>
        <v>-2.55138208278054E-2</v>
      </c>
      <c r="G6" s="1">
        <f t="shared" si="4"/>
        <v>0.23937475016105303</v>
      </c>
      <c r="H6" s="1">
        <f t="shared" si="5"/>
        <v>2.55138208278054E-2</v>
      </c>
    </row>
    <row r="7" spans="1:8" x14ac:dyDescent="0.2">
      <c r="A7">
        <v>44.7</v>
      </c>
      <c r="B7">
        <v>39.200000000000003</v>
      </c>
      <c r="C7" s="1">
        <f t="shared" si="0"/>
        <v>3.7999735016195233</v>
      </c>
      <c r="D7" s="1">
        <f t="shared" si="1"/>
        <v>3.6686767467964168</v>
      </c>
      <c r="E7" s="1">
        <f t="shared" si="2"/>
        <v>1.5783871619523104E-2</v>
      </c>
      <c r="F7" s="1">
        <f t="shared" si="3"/>
        <v>-0.15232626320358333</v>
      </c>
      <c r="G7" s="1">
        <f t="shared" si="4"/>
        <v>1.5783871619523104E-2</v>
      </c>
      <c r="H7" s="1">
        <f t="shared" si="5"/>
        <v>0.15232626320358333</v>
      </c>
    </row>
    <row r="8" spans="1:8" x14ac:dyDescent="0.2">
      <c r="A8">
        <v>44.5</v>
      </c>
      <c r="B8">
        <v>40.200000000000003</v>
      </c>
      <c r="C8" s="1">
        <f t="shared" si="0"/>
        <v>3.7954891891721947</v>
      </c>
      <c r="D8" s="1">
        <f t="shared" si="1"/>
        <v>3.6938669956249757</v>
      </c>
      <c r="E8" s="1">
        <f t="shared" si="2"/>
        <v>1.1299559172194495E-2</v>
      </c>
      <c r="F8" s="1">
        <f t="shared" si="3"/>
        <v>-0.12713601437502442</v>
      </c>
      <c r="G8" s="1">
        <f t="shared" si="4"/>
        <v>1.1299559172194495E-2</v>
      </c>
      <c r="H8" s="1">
        <f t="shared" si="5"/>
        <v>0.12713601437502442</v>
      </c>
    </row>
    <row r="9" spans="1:8" x14ac:dyDescent="0.2">
      <c r="A9">
        <v>52.1</v>
      </c>
      <c r="B9">
        <v>48.3</v>
      </c>
      <c r="C9" s="1">
        <f t="shared" si="0"/>
        <v>3.9531649487593215</v>
      </c>
      <c r="D9" s="1">
        <f t="shared" si="1"/>
        <v>3.8774315606585268</v>
      </c>
      <c r="E9" s="1">
        <f t="shared" si="2"/>
        <v>0.16897531875932126</v>
      </c>
      <c r="F9" s="1">
        <f t="shared" si="3"/>
        <v>5.6428550658526699E-2</v>
      </c>
      <c r="G9" s="1">
        <f t="shared" si="4"/>
        <v>0.16897531875932126</v>
      </c>
      <c r="H9" s="1">
        <f t="shared" si="5"/>
        <v>5.6428550658526699E-2</v>
      </c>
    </row>
    <row r="10" spans="1:8" x14ac:dyDescent="0.2">
      <c r="A10">
        <v>48.4</v>
      </c>
      <c r="B10">
        <v>47.1</v>
      </c>
      <c r="C10" s="1">
        <f t="shared" si="0"/>
        <v>3.8794998137225858</v>
      </c>
      <c r="D10" s="1">
        <f t="shared" si="1"/>
        <v>3.8522730010223722</v>
      </c>
      <c r="E10" s="1">
        <f t="shared" si="2"/>
        <v>9.5310183722585595E-2</v>
      </c>
      <c r="F10" s="1">
        <f t="shared" si="3"/>
        <v>3.1269991022372157E-2</v>
      </c>
      <c r="G10" s="1">
        <f t="shared" si="4"/>
        <v>9.5310183722585595E-2</v>
      </c>
      <c r="H10" s="1">
        <f t="shared" si="5"/>
        <v>3.1269991022372157E-2</v>
      </c>
    </row>
    <row r="11" spans="1:8" x14ac:dyDescent="0.2">
      <c r="A11">
        <v>53</v>
      </c>
      <c r="B11">
        <v>41</v>
      </c>
      <c r="C11" s="1">
        <f t="shared" si="0"/>
        <v>3.970291913552122</v>
      </c>
      <c r="D11" s="1">
        <f t="shared" si="1"/>
        <v>3.713572066704308</v>
      </c>
      <c r="E11" s="1">
        <f t="shared" si="2"/>
        <v>0.18610228355212177</v>
      </c>
      <c r="F11" s="1">
        <f t="shared" si="3"/>
        <v>-0.10743094329569214</v>
      </c>
      <c r="G11" s="1">
        <f t="shared" si="4"/>
        <v>0.18610228355212177</v>
      </c>
      <c r="H11" s="1">
        <f t="shared" si="5"/>
        <v>0.10743094329569214</v>
      </c>
    </row>
    <row r="12" spans="1:8" x14ac:dyDescent="0.2">
      <c r="A12">
        <v>52</v>
      </c>
      <c r="B12">
        <v>39</v>
      </c>
      <c r="C12" s="1">
        <f t="shared" si="0"/>
        <v>3.9512437185814275</v>
      </c>
      <c r="D12" s="1">
        <f t="shared" si="1"/>
        <v>3.6635616461296463</v>
      </c>
      <c r="E12" s="1">
        <f t="shared" si="2"/>
        <v>0.16705408858142734</v>
      </c>
      <c r="F12" s="1">
        <f t="shared" si="3"/>
        <v>-0.15744136387035379</v>
      </c>
      <c r="G12" s="1">
        <f t="shared" si="4"/>
        <v>0.16705408858142734</v>
      </c>
      <c r="H12" s="1">
        <f t="shared" si="5"/>
        <v>0.15744136387035379</v>
      </c>
    </row>
    <row r="13" spans="1:8" x14ac:dyDescent="0.2">
      <c r="A13">
        <v>44.6</v>
      </c>
      <c r="B13">
        <v>44.6</v>
      </c>
      <c r="C13" s="1">
        <f t="shared" si="0"/>
        <v>3.7977338590260183</v>
      </c>
      <c r="D13" s="1">
        <f t="shared" si="1"/>
        <v>3.7977338590260183</v>
      </c>
      <c r="E13" s="1">
        <f t="shared" si="2"/>
        <v>1.3544229026018151E-2</v>
      </c>
      <c r="F13" s="1">
        <f t="shared" si="3"/>
        <v>-2.3269150973981745E-2</v>
      </c>
      <c r="G13" s="1">
        <f t="shared" si="4"/>
        <v>1.3544229026018151E-2</v>
      </c>
      <c r="H13" s="1">
        <f t="shared" si="5"/>
        <v>2.3269150973981745E-2</v>
      </c>
    </row>
    <row r="14" spans="1:8" x14ac:dyDescent="0.2">
      <c r="A14">
        <v>55</v>
      </c>
      <c r="B14">
        <v>46.3</v>
      </c>
      <c r="C14" s="1">
        <f t="shared" si="0"/>
        <v>4.0073331852324712</v>
      </c>
      <c r="D14" s="1">
        <f t="shared" si="1"/>
        <v>3.8351419610921882</v>
      </c>
      <c r="E14" s="1">
        <f t="shared" si="2"/>
        <v>0.22314355523247098</v>
      </c>
      <c r="F14" s="1">
        <f t="shared" si="3"/>
        <v>1.4138951092188101E-2</v>
      </c>
      <c r="G14" s="1">
        <f t="shared" si="4"/>
        <v>0.22314355523247098</v>
      </c>
      <c r="H14" s="1">
        <f t="shared" si="5"/>
        <v>1.4138951092188101E-2</v>
      </c>
    </row>
    <row r="15" spans="1:8" x14ac:dyDescent="0.2">
      <c r="A15">
        <v>44</v>
      </c>
      <c r="B15">
        <v>48</v>
      </c>
      <c r="C15" s="1">
        <f t="shared" si="0"/>
        <v>3.784189633918261</v>
      </c>
      <c r="D15" s="1">
        <f t="shared" si="1"/>
        <v>3.8712010109078911</v>
      </c>
      <c r="E15" s="1">
        <f t="shared" si="2"/>
        <v>3.9182608269072716E-9</v>
      </c>
      <c r="F15" s="1">
        <f t="shared" si="3"/>
        <v>5.0198000907891061E-2</v>
      </c>
      <c r="G15" s="1">
        <f t="shared" si="4"/>
        <v>3.9182608269072716E-9</v>
      </c>
      <c r="H15" s="1">
        <f t="shared" si="5"/>
        <v>5.0198000907891061E-2</v>
      </c>
    </row>
    <row r="16" spans="1:8" x14ac:dyDescent="0.2">
      <c r="A16">
        <v>43.3</v>
      </c>
      <c r="B16">
        <v>48</v>
      </c>
      <c r="C16" s="1">
        <f t="shared" si="0"/>
        <v>3.7681526350084442</v>
      </c>
      <c r="D16" s="1">
        <f t="shared" si="1"/>
        <v>3.8712010109078911</v>
      </c>
      <c r="E16" s="1">
        <f t="shared" si="2"/>
        <v>-1.6036994991555975E-2</v>
      </c>
      <c r="F16" s="1">
        <f t="shared" si="3"/>
        <v>5.0198000907891061E-2</v>
      </c>
      <c r="G16" s="1">
        <f t="shared" si="4"/>
        <v>1.6036994991555975E-2</v>
      </c>
      <c r="H16" s="1">
        <f t="shared" si="5"/>
        <v>5.0198000907891061E-2</v>
      </c>
    </row>
    <row r="17" spans="1:8" x14ac:dyDescent="0.2">
      <c r="A17">
        <v>43.2</v>
      </c>
      <c r="B17">
        <v>41</v>
      </c>
      <c r="C17" s="1">
        <f t="shared" si="0"/>
        <v>3.7658404952500648</v>
      </c>
      <c r="D17" s="1">
        <f t="shared" si="1"/>
        <v>3.713572066704308</v>
      </c>
      <c r="E17" s="1">
        <f t="shared" si="2"/>
        <v>-1.8349134749935381E-2</v>
      </c>
      <c r="F17" s="1">
        <f t="shared" si="3"/>
        <v>-0.10743094329569214</v>
      </c>
      <c r="G17" s="1">
        <f t="shared" si="4"/>
        <v>1.8349134749935381E-2</v>
      </c>
      <c r="H17" s="1">
        <f t="shared" si="5"/>
        <v>0.10743094329569214</v>
      </c>
    </row>
    <row r="18" spans="1:8" x14ac:dyDescent="0.2">
      <c r="A18">
        <v>40.5</v>
      </c>
      <c r="B18">
        <v>43.2</v>
      </c>
      <c r="C18" s="1">
        <f t="shared" si="0"/>
        <v>3.7013019741124933</v>
      </c>
      <c r="D18" s="1">
        <f t="shared" si="1"/>
        <v>3.7658404952500648</v>
      </c>
      <c r="E18" s="1">
        <f t="shared" si="2"/>
        <v>-8.2887655887506906E-2</v>
      </c>
      <c r="F18" s="1">
        <f t="shared" si="3"/>
        <v>-5.5162514749935276E-2</v>
      </c>
      <c r="G18" s="1">
        <f t="shared" si="4"/>
        <v>8.2887655887506906E-2</v>
      </c>
      <c r="H18" s="1">
        <f t="shared" si="5"/>
        <v>5.5162514749935276E-2</v>
      </c>
    </row>
    <row r="19" spans="1:8" x14ac:dyDescent="0.2">
      <c r="A19">
        <v>44.5</v>
      </c>
      <c r="B19">
        <v>43.7</v>
      </c>
      <c r="C19" s="1">
        <f t="shared" si="0"/>
        <v>3.7954891891721947</v>
      </c>
      <c r="D19" s="1">
        <f t="shared" si="1"/>
        <v>3.7773481021015445</v>
      </c>
      <c r="E19" s="1">
        <f t="shared" si="2"/>
        <v>1.1299559172194495E-2</v>
      </c>
      <c r="F19" s="1">
        <f t="shared" si="3"/>
        <v>-4.3654907898455608E-2</v>
      </c>
      <c r="G19" s="1">
        <f t="shared" si="4"/>
        <v>1.1299559172194495E-2</v>
      </c>
      <c r="H19" s="1">
        <f t="shared" si="5"/>
        <v>4.3654907898455608E-2</v>
      </c>
    </row>
    <row r="20" spans="1:8" x14ac:dyDescent="0.2">
      <c r="A20">
        <v>47.7</v>
      </c>
      <c r="B20">
        <v>43.4</v>
      </c>
      <c r="C20" s="1">
        <f t="shared" si="0"/>
        <v>3.8649313978942956</v>
      </c>
      <c r="D20" s="1">
        <f t="shared" si="1"/>
        <v>3.7704594411063592</v>
      </c>
      <c r="E20" s="1">
        <f t="shared" si="2"/>
        <v>8.0741767894295435E-2</v>
      </c>
      <c r="F20" s="1">
        <f t="shared" si="3"/>
        <v>-5.0543568893640867E-2</v>
      </c>
      <c r="G20" s="1">
        <f t="shared" si="4"/>
        <v>8.0741767894295435E-2</v>
      </c>
      <c r="H20" s="1">
        <f t="shared" si="5"/>
        <v>5.0543568893640867E-2</v>
      </c>
    </row>
    <row r="21" spans="1:8" x14ac:dyDescent="0.2">
      <c r="A21">
        <v>42.6</v>
      </c>
      <c r="B21">
        <v>41.3</v>
      </c>
      <c r="C21" s="1">
        <f t="shared" si="0"/>
        <v>3.751854253275325</v>
      </c>
      <c r="D21" s="1">
        <f t="shared" si="1"/>
        <v>3.7208624999669868</v>
      </c>
      <c r="E21" s="1">
        <f t="shared" si="2"/>
        <v>-3.2335376724675235E-2</v>
      </c>
      <c r="F21" s="1">
        <f t="shared" si="3"/>
        <v>-0.10014051003301327</v>
      </c>
      <c r="G21" s="1">
        <f t="shared" si="4"/>
        <v>3.2335376724675235E-2</v>
      </c>
      <c r="H21" s="1">
        <f t="shared" si="5"/>
        <v>0.10014051003301327</v>
      </c>
    </row>
    <row r="22" spans="1:8" x14ac:dyDescent="0.2">
      <c r="A22">
        <v>55</v>
      </c>
      <c r="B22">
        <v>40.299999999999997</v>
      </c>
      <c r="C22" s="1">
        <f t="shared" si="0"/>
        <v>4.0073331852324712</v>
      </c>
      <c r="D22" s="1">
        <f t="shared" si="1"/>
        <v>3.6963514689526371</v>
      </c>
      <c r="E22" s="1">
        <f t="shared" si="2"/>
        <v>0.22314355523247098</v>
      </c>
      <c r="F22" s="1">
        <f t="shared" si="3"/>
        <v>-0.12465154104736298</v>
      </c>
      <c r="G22" s="1">
        <f t="shared" si="4"/>
        <v>0.22314355523247098</v>
      </c>
      <c r="H22" s="1">
        <f t="shared" si="5"/>
        <v>0.12465154104736298</v>
      </c>
    </row>
    <row r="23" spans="1:8" x14ac:dyDescent="0.2">
      <c r="A23">
        <v>63</v>
      </c>
      <c r="B23">
        <v>40.700000000000003</v>
      </c>
      <c r="C23" s="1">
        <f t="shared" si="0"/>
        <v>4.1431347263915326</v>
      </c>
      <c r="D23" s="1">
        <f t="shared" si="1"/>
        <v>3.7062280924485496</v>
      </c>
      <c r="E23" s="1">
        <f t="shared" si="2"/>
        <v>0.35894509639153238</v>
      </c>
      <c r="F23" s="1">
        <f t="shared" si="3"/>
        <v>-0.11477491755145053</v>
      </c>
      <c r="G23" s="1">
        <f t="shared" si="4"/>
        <v>0.35894509639153238</v>
      </c>
      <c r="H23" s="1">
        <f t="shared" si="5"/>
        <v>0.11477491755145053</v>
      </c>
    </row>
    <row r="24" spans="1:8" x14ac:dyDescent="0.2">
      <c r="A24">
        <v>45.5</v>
      </c>
      <c r="B24">
        <v>44.4</v>
      </c>
      <c r="C24" s="1">
        <f t="shared" si="0"/>
        <v>3.8177123259569048</v>
      </c>
      <c r="D24" s="1">
        <f t="shared" si="1"/>
        <v>3.7932394694381792</v>
      </c>
      <c r="E24" s="1">
        <f t="shared" si="2"/>
        <v>3.3522695956904602E-2</v>
      </c>
      <c r="F24" s="1">
        <f t="shared" si="3"/>
        <v>-2.7763540561820843E-2</v>
      </c>
      <c r="G24" s="1">
        <f t="shared" si="4"/>
        <v>3.3522695956904602E-2</v>
      </c>
      <c r="H24" s="1">
        <f t="shared" si="5"/>
        <v>2.7763540561820843E-2</v>
      </c>
    </row>
    <row r="25" spans="1:8" x14ac:dyDescent="0.2">
      <c r="A25">
        <v>42.1</v>
      </c>
      <c r="B25">
        <v>42.6</v>
      </c>
      <c r="C25" s="1">
        <f t="shared" si="0"/>
        <v>3.7400477406883357</v>
      </c>
      <c r="D25" s="1">
        <f t="shared" si="1"/>
        <v>3.751854253275325</v>
      </c>
      <c r="E25" s="1">
        <f t="shared" si="2"/>
        <v>-4.4141889311664517E-2</v>
      </c>
      <c r="F25" s="1">
        <f t="shared" si="3"/>
        <v>-6.9148756724675131E-2</v>
      </c>
      <c r="G25" s="1">
        <f t="shared" si="4"/>
        <v>4.4141889311664517E-2</v>
      </c>
      <c r="H25" s="1">
        <f t="shared" si="5"/>
        <v>6.9148756724675131E-2</v>
      </c>
    </row>
    <row r="26" spans="1:8" x14ac:dyDescent="0.2">
      <c r="A26">
        <v>42.7</v>
      </c>
      <c r="B26">
        <v>48</v>
      </c>
      <c r="C26" s="1">
        <f t="shared" si="0"/>
        <v>3.7541989202345789</v>
      </c>
      <c r="D26" s="1">
        <f t="shared" si="1"/>
        <v>3.8712010109078911</v>
      </c>
      <c r="E26" s="1">
        <f t="shared" si="2"/>
        <v>-2.9990709765421286E-2</v>
      </c>
      <c r="F26" s="1">
        <f t="shared" si="3"/>
        <v>5.0198000907891061E-2</v>
      </c>
      <c r="G26" s="1">
        <f t="shared" si="4"/>
        <v>2.9990709765421286E-2</v>
      </c>
      <c r="H26" s="1">
        <f t="shared" si="5"/>
        <v>5.0198000907891061E-2</v>
      </c>
    </row>
    <row r="27" spans="1:8" x14ac:dyDescent="0.2">
      <c r="A27">
        <v>45.8</v>
      </c>
      <c r="B27">
        <v>44.7</v>
      </c>
      <c r="C27" s="1">
        <f t="shared" si="0"/>
        <v>3.824284091120139</v>
      </c>
      <c r="D27" s="1">
        <f t="shared" si="1"/>
        <v>3.7999735016195233</v>
      </c>
      <c r="E27" s="1">
        <f t="shared" si="2"/>
        <v>4.0094461120138813E-2</v>
      </c>
      <c r="F27" s="1">
        <f t="shared" si="3"/>
        <v>-2.1029508380476791E-2</v>
      </c>
      <c r="G27" s="1">
        <f t="shared" si="4"/>
        <v>4.0094461120138813E-2</v>
      </c>
      <c r="H27" s="1">
        <f t="shared" si="5"/>
        <v>2.1029508380476791E-2</v>
      </c>
    </row>
    <row r="28" spans="1:8" x14ac:dyDescent="0.2">
      <c r="A28">
        <v>43.5</v>
      </c>
      <c r="B28">
        <v>45.5</v>
      </c>
      <c r="C28" s="1">
        <f t="shared" si="0"/>
        <v>3.7727609380946383</v>
      </c>
      <c r="D28" s="1">
        <f t="shared" si="1"/>
        <v>3.8177123259569048</v>
      </c>
      <c r="E28" s="1">
        <f t="shared" si="2"/>
        <v>-1.1428691905361887E-2</v>
      </c>
      <c r="F28" s="1">
        <f t="shared" si="3"/>
        <v>-3.2906840430952933E-3</v>
      </c>
      <c r="G28" s="1">
        <f t="shared" si="4"/>
        <v>1.1428691905361887E-2</v>
      </c>
      <c r="H28" s="1">
        <f t="shared" si="5"/>
        <v>3.2906840430952933E-3</v>
      </c>
    </row>
    <row r="29" spans="1:8" x14ac:dyDescent="0.2">
      <c r="A29">
        <v>46.5</v>
      </c>
      <c r="B29">
        <v>54.3</v>
      </c>
      <c r="C29" s="1">
        <f t="shared" si="0"/>
        <v>3.8394523125933104</v>
      </c>
      <c r="D29" s="1">
        <f t="shared" si="1"/>
        <v>3.9945242269398897</v>
      </c>
      <c r="E29" s="1">
        <f t="shared" si="2"/>
        <v>5.5262682593310242E-2</v>
      </c>
      <c r="F29" s="1">
        <f t="shared" si="3"/>
        <v>0.17352121693988964</v>
      </c>
      <c r="G29" s="1">
        <f t="shared" si="4"/>
        <v>5.5262682593310242E-2</v>
      </c>
      <c r="H29" s="1">
        <f t="shared" si="5"/>
        <v>0.17352121693988964</v>
      </c>
    </row>
    <row r="30" spans="1:8" x14ac:dyDescent="0.2">
      <c r="A30">
        <v>48.7</v>
      </c>
      <c r="B30">
        <v>38.5</v>
      </c>
      <c r="C30" s="1">
        <f t="shared" si="0"/>
        <v>3.8856790300885442</v>
      </c>
      <c r="D30" s="1">
        <f t="shared" si="1"/>
        <v>3.6506582412937387</v>
      </c>
      <c r="E30" s="1">
        <f t="shared" si="2"/>
        <v>0.10148940008854401</v>
      </c>
      <c r="F30" s="1">
        <f t="shared" si="3"/>
        <v>-0.17034476870626136</v>
      </c>
      <c r="G30" s="1">
        <f t="shared" si="4"/>
        <v>0.10148940008854401</v>
      </c>
      <c r="H30" s="1">
        <f t="shared" si="5"/>
        <v>0.17034476870626136</v>
      </c>
    </row>
    <row r="31" spans="1:8" x14ac:dyDescent="0.2">
      <c r="A31">
        <v>47</v>
      </c>
      <c r="B31">
        <v>42.3</v>
      </c>
      <c r="C31" s="1">
        <f t="shared" si="0"/>
        <v>3.8501476017100584</v>
      </c>
      <c r="D31" s="1">
        <f t="shared" si="1"/>
        <v>3.7447870860522321</v>
      </c>
      <c r="E31" s="1">
        <f t="shared" si="2"/>
        <v>6.5957971710058239E-2</v>
      </c>
      <c r="F31" s="1">
        <f t="shared" si="3"/>
        <v>-7.6215923947767994E-2</v>
      </c>
      <c r="G31" s="1">
        <f t="shared" si="4"/>
        <v>6.5957971710058239E-2</v>
      </c>
      <c r="H31" s="1">
        <f t="shared" si="5"/>
        <v>7.6215923947767994E-2</v>
      </c>
    </row>
    <row r="32" spans="1:8" x14ac:dyDescent="0.2">
      <c r="A32">
        <v>43.5</v>
      </c>
      <c r="B32">
        <v>42</v>
      </c>
      <c r="C32" s="1">
        <f t="shared" si="0"/>
        <v>3.7727609380946383</v>
      </c>
      <c r="D32" s="1">
        <f t="shared" si="1"/>
        <v>3.7376696182833684</v>
      </c>
      <c r="E32" s="1">
        <f t="shared" si="2"/>
        <v>-1.1428691905361887E-2</v>
      </c>
      <c r="F32" s="1">
        <f t="shared" si="3"/>
        <v>-8.3333391716631677E-2</v>
      </c>
      <c r="G32" s="1">
        <f t="shared" si="4"/>
        <v>1.1428691905361887E-2</v>
      </c>
      <c r="H32" s="1">
        <f t="shared" si="5"/>
        <v>8.3333391716631677E-2</v>
      </c>
    </row>
    <row r="33" spans="1:8" x14ac:dyDescent="0.2">
      <c r="A33">
        <v>47.4</v>
      </c>
      <c r="B33">
        <v>50.5</v>
      </c>
      <c r="C33" s="1">
        <f t="shared" si="0"/>
        <v>3.858622228701031</v>
      </c>
      <c r="D33" s="1">
        <f t="shared" si="1"/>
        <v>3.9219733362813143</v>
      </c>
      <c r="E33" s="1">
        <f t="shared" si="2"/>
        <v>7.4432598701030805E-2</v>
      </c>
      <c r="F33" s="1">
        <f t="shared" si="3"/>
        <v>0.10097032628131419</v>
      </c>
      <c r="G33" s="1">
        <f t="shared" si="4"/>
        <v>7.4432598701030805E-2</v>
      </c>
      <c r="H33" s="1">
        <f t="shared" si="5"/>
        <v>0.10097032628131419</v>
      </c>
    </row>
    <row r="34" spans="1:8" x14ac:dyDescent="0.2">
      <c r="A34">
        <v>43</v>
      </c>
      <c r="B34">
        <v>47.6</v>
      </c>
      <c r="C34" s="1">
        <f t="shared" ref="C34:C65" si="6">LN(A34)</f>
        <v>3.7612001156935624</v>
      </c>
      <c r="D34" s="1">
        <f t="shared" ref="D34:D65" si="7">LN(B34)</f>
        <v>3.8628327612373745</v>
      </c>
      <c r="E34" s="1">
        <f t="shared" ref="E34:E65" si="8">C34-3.78418963</f>
        <v>-2.2989514306437808E-2</v>
      </c>
      <c r="F34" s="1">
        <f t="shared" ref="F34:F65" si="9">D34-3.82100301</f>
        <v>4.1829751237374424E-2</v>
      </c>
      <c r="G34" s="1">
        <f t="shared" ref="G34:G65" si="10">ABS(E34)</f>
        <v>2.2989514306437808E-2</v>
      </c>
      <c r="H34" s="1">
        <f t="shared" ref="H34:H65" si="11">ABS(F34)</f>
        <v>4.1829751237374424E-2</v>
      </c>
    </row>
    <row r="35" spans="1:8" x14ac:dyDescent="0.2">
      <c r="A35">
        <v>41.4</v>
      </c>
      <c r="B35">
        <v>41.6</v>
      </c>
      <c r="C35" s="1">
        <f t="shared" si="6"/>
        <v>3.7232808808312687</v>
      </c>
      <c r="D35" s="1">
        <f t="shared" si="7"/>
        <v>3.7281001672672178</v>
      </c>
      <c r="E35" s="1">
        <f t="shared" si="8"/>
        <v>-6.0908749168731458E-2</v>
      </c>
      <c r="F35" s="1">
        <f t="shared" si="9"/>
        <v>-9.2902842732782265E-2</v>
      </c>
      <c r="G35" s="1">
        <f t="shared" si="10"/>
        <v>6.0908749168731458E-2</v>
      </c>
      <c r="H35" s="1">
        <f t="shared" si="11"/>
        <v>9.2902842732782265E-2</v>
      </c>
    </row>
    <row r="36" spans="1:8" x14ac:dyDescent="0.2">
      <c r="A36">
        <v>41.7</v>
      </c>
      <c r="B36">
        <v>50.9</v>
      </c>
      <c r="C36" s="1">
        <f t="shared" si="6"/>
        <v>3.730501128804756</v>
      </c>
      <c r="D36" s="1">
        <f t="shared" si="7"/>
        <v>3.929862923556477</v>
      </c>
      <c r="E36" s="1">
        <f t="shared" si="8"/>
        <v>-5.3688501195244154E-2</v>
      </c>
      <c r="F36" s="1">
        <f t="shared" si="9"/>
        <v>0.10885991355647695</v>
      </c>
      <c r="G36" s="1">
        <f t="shared" si="10"/>
        <v>5.3688501195244154E-2</v>
      </c>
      <c r="H36" s="1">
        <f t="shared" si="11"/>
        <v>0.10885991355647695</v>
      </c>
    </row>
    <row r="37" spans="1:8" x14ac:dyDescent="0.2">
      <c r="A37">
        <v>41</v>
      </c>
      <c r="B37">
        <v>51.5</v>
      </c>
      <c r="C37" s="1">
        <f t="shared" si="6"/>
        <v>3.713572066704308</v>
      </c>
      <c r="D37" s="1">
        <f t="shared" si="7"/>
        <v>3.9415818076696905</v>
      </c>
      <c r="E37" s="1">
        <f t="shared" si="8"/>
        <v>-7.0617563295692243E-2</v>
      </c>
      <c r="F37" s="1">
        <f t="shared" si="9"/>
        <v>0.12057879766969037</v>
      </c>
      <c r="G37" s="1">
        <f t="shared" si="10"/>
        <v>7.0617563295692243E-2</v>
      </c>
      <c r="H37" s="1">
        <f t="shared" si="11"/>
        <v>0.12057879766969037</v>
      </c>
    </row>
    <row r="38" spans="1:8" x14ac:dyDescent="0.2">
      <c r="A38">
        <v>46.8</v>
      </c>
      <c r="B38">
        <v>46.7</v>
      </c>
      <c r="C38" s="1">
        <f t="shared" si="6"/>
        <v>3.8458832029236012</v>
      </c>
      <c r="D38" s="1">
        <f t="shared" si="7"/>
        <v>3.8437441646748516</v>
      </c>
      <c r="E38" s="1">
        <f t="shared" si="8"/>
        <v>6.1693572923601003E-2</v>
      </c>
      <c r="F38" s="1">
        <f t="shared" si="9"/>
        <v>2.2741154674851494E-2</v>
      </c>
      <c r="G38" s="1">
        <f t="shared" si="10"/>
        <v>6.1693572923601003E-2</v>
      </c>
      <c r="H38" s="1">
        <f t="shared" si="11"/>
        <v>2.2741154674851494E-2</v>
      </c>
    </row>
    <row r="39" spans="1:8" x14ac:dyDescent="0.2">
      <c r="A39">
        <v>47.4</v>
      </c>
      <c r="B39">
        <v>45.4</v>
      </c>
      <c r="C39" s="1">
        <f t="shared" si="6"/>
        <v>3.858622228701031</v>
      </c>
      <c r="D39" s="1">
        <f t="shared" si="7"/>
        <v>3.8155121050473024</v>
      </c>
      <c r="E39" s="1">
        <f t="shared" si="8"/>
        <v>7.4432598701030805E-2</v>
      </c>
      <c r="F39" s="1">
        <f t="shared" si="9"/>
        <v>-5.4909049526976617E-3</v>
      </c>
      <c r="G39" s="1">
        <f t="shared" si="10"/>
        <v>7.4432598701030805E-2</v>
      </c>
      <c r="H39" s="1">
        <f t="shared" si="11"/>
        <v>5.4909049526976617E-3</v>
      </c>
    </row>
    <row r="40" spans="1:8" x14ac:dyDescent="0.2">
      <c r="A40">
        <v>44.6</v>
      </c>
      <c r="B40">
        <v>50</v>
      </c>
      <c r="C40" s="1">
        <f t="shared" si="6"/>
        <v>3.7977338590260183</v>
      </c>
      <c r="D40" s="1">
        <f t="shared" si="7"/>
        <v>3.912023005428146</v>
      </c>
      <c r="E40" s="1">
        <f t="shared" si="8"/>
        <v>1.3544229026018151E-2</v>
      </c>
      <c r="F40" s="1">
        <f t="shared" si="9"/>
        <v>9.1019995428145872E-2</v>
      </c>
      <c r="G40" s="1">
        <f t="shared" si="10"/>
        <v>1.3544229026018151E-2</v>
      </c>
      <c r="H40" s="1">
        <f t="shared" si="11"/>
        <v>9.1019995428145872E-2</v>
      </c>
    </row>
    <row r="41" spans="1:8" x14ac:dyDescent="0.2">
      <c r="A41">
        <v>45.2</v>
      </c>
      <c r="B41">
        <v>40</v>
      </c>
      <c r="C41" s="1">
        <f t="shared" si="6"/>
        <v>3.8110970868381857</v>
      </c>
      <c r="D41" s="1">
        <f t="shared" si="7"/>
        <v>3.6888794541139363</v>
      </c>
      <c r="E41" s="1">
        <f t="shared" si="8"/>
        <v>2.6907456838185517E-2</v>
      </c>
      <c r="F41" s="1">
        <f t="shared" si="9"/>
        <v>-0.13212355588606384</v>
      </c>
      <c r="G41" s="1">
        <f t="shared" si="10"/>
        <v>2.6907456838185517E-2</v>
      </c>
      <c r="H41" s="1">
        <f t="shared" si="11"/>
        <v>0.13212355588606384</v>
      </c>
    </row>
    <row r="42" spans="1:8" x14ac:dyDescent="0.2">
      <c r="A42">
        <v>44.7</v>
      </c>
      <c r="B42">
        <v>42.6</v>
      </c>
      <c r="C42" s="1">
        <f t="shared" si="6"/>
        <v>3.7999735016195233</v>
      </c>
      <c r="D42" s="1">
        <f t="shared" si="7"/>
        <v>3.751854253275325</v>
      </c>
      <c r="E42" s="1">
        <f t="shared" si="8"/>
        <v>1.5783871619523104E-2</v>
      </c>
      <c r="F42" s="1">
        <f t="shared" si="9"/>
        <v>-6.9148756724675131E-2</v>
      </c>
      <c r="G42" s="1">
        <f t="shared" si="10"/>
        <v>1.5783871619523104E-2</v>
      </c>
      <c r="H42" s="1">
        <f t="shared" si="11"/>
        <v>6.9148756724675131E-2</v>
      </c>
    </row>
    <row r="43" spans="1:8" x14ac:dyDescent="0.2">
      <c r="A43">
        <v>42.7</v>
      </c>
      <c r="B43">
        <v>48.8</v>
      </c>
      <c r="C43" s="1">
        <f t="shared" si="6"/>
        <v>3.7541989202345789</v>
      </c>
      <c r="D43" s="1">
        <f t="shared" si="7"/>
        <v>3.8877303128591016</v>
      </c>
      <c r="E43" s="1">
        <f t="shared" si="8"/>
        <v>-2.9990709765421286E-2</v>
      </c>
      <c r="F43" s="1">
        <f t="shared" si="9"/>
        <v>6.6727302859101556E-2</v>
      </c>
      <c r="G43" s="1">
        <f t="shared" si="10"/>
        <v>2.9990709765421286E-2</v>
      </c>
      <c r="H43" s="1">
        <f t="shared" si="11"/>
        <v>6.6727302859101556E-2</v>
      </c>
    </row>
    <row r="44" spans="1:8" x14ac:dyDescent="0.2">
      <c r="A44">
        <v>49</v>
      </c>
      <c r="B44">
        <v>50</v>
      </c>
      <c r="C44" s="1">
        <f t="shared" si="6"/>
        <v>3.8918202981106265</v>
      </c>
      <c r="D44" s="1">
        <f t="shared" si="7"/>
        <v>3.912023005428146</v>
      </c>
      <c r="E44" s="1">
        <f t="shared" si="8"/>
        <v>0.10763066811062627</v>
      </c>
      <c r="F44" s="1">
        <f t="shared" si="9"/>
        <v>9.1019995428145872E-2</v>
      </c>
      <c r="G44" s="1">
        <f t="shared" si="10"/>
        <v>0.10763066811062627</v>
      </c>
      <c r="H44" s="1">
        <f t="shared" si="11"/>
        <v>9.1019995428145872E-2</v>
      </c>
    </row>
    <row r="45" spans="1:8" x14ac:dyDescent="0.2">
      <c r="A45">
        <v>41.3</v>
      </c>
      <c r="B45">
        <v>45.7</v>
      </c>
      <c r="C45" s="1">
        <f t="shared" si="6"/>
        <v>3.7208624999669868</v>
      </c>
      <c r="D45" s="1">
        <f t="shared" si="7"/>
        <v>3.8220982979001592</v>
      </c>
      <c r="E45" s="1">
        <f t="shared" si="8"/>
        <v>-6.3327130033013379E-2</v>
      </c>
      <c r="F45" s="1">
        <f t="shared" si="9"/>
        <v>1.0952879001591143E-3</v>
      </c>
      <c r="G45" s="1">
        <f t="shared" si="10"/>
        <v>6.3327130033013379E-2</v>
      </c>
      <c r="H45" s="1">
        <f t="shared" si="11"/>
        <v>1.0952879001591143E-3</v>
      </c>
    </row>
    <row r="46" spans="1:8" x14ac:dyDescent="0.2">
      <c r="A46">
        <v>46.3</v>
      </c>
      <c r="B46">
        <v>47</v>
      </c>
      <c r="C46" s="1">
        <f t="shared" si="6"/>
        <v>3.8351419610921882</v>
      </c>
      <c r="D46" s="1">
        <f t="shared" si="7"/>
        <v>3.8501476017100584</v>
      </c>
      <c r="E46" s="1">
        <f t="shared" si="8"/>
        <v>5.0952331092187997E-2</v>
      </c>
      <c r="F46" s="1">
        <f t="shared" si="9"/>
        <v>2.9144591710058343E-2</v>
      </c>
      <c r="G46" s="1">
        <f t="shared" si="10"/>
        <v>5.0952331092187997E-2</v>
      </c>
      <c r="H46" s="1">
        <f t="shared" si="11"/>
        <v>2.9144591710058343E-2</v>
      </c>
    </row>
    <row r="47" spans="1:8" x14ac:dyDescent="0.2">
      <c r="A47">
        <v>36</v>
      </c>
      <c r="B47">
        <v>48</v>
      </c>
      <c r="C47" s="1">
        <f t="shared" si="6"/>
        <v>3.5835189384561099</v>
      </c>
      <c r="D47" s="1">
        <f t="shared" si="7"/>
        <v>3.8712010109078911</v>
      </c>
      <c r="E47" s="1">
        <f t="shared" si="8"/>
        <v>-0.20067069154389028</v>
      </c>
      <c r="F47" s="1">
        <f t="shared" si="9"/>
        <v>5.0198000907891061E-2</v>
      </c>
      <c r="G47" s="1">
        <f t="shared" si="10"/>
        <v>0.20067069154389028</v>
      </c>
      <c r="H47" s="1">
        <f t="shared" si="11"/>
        <v>5.0198000907891061E-2</v>
      </c>
    </row>
    <row r="48" spans="1:8" x14ac:dyDescent="0.2">
      <c r="A48">
        <v>34.299999999999997</v>
      </c>
      <c r="B48">
        <v>46</v>
      </c>
      <c r="C48" s="1">
        <f t="shared" si="6"/>
        <v>3.535145354171894</v>
      </c>
      <c r="D48" s="1">
        <f t="shared" si="7"/>
        <v>3.8286413964890951</v>
      </c>
      <c r="E48" s="1">
        <f t="shared" si="8"/>
        <v>-0.24904427582810618</v>
      </c>
      <c r="F48" s="1">
        <f t="shared" si="9"/>
        <v>7.6383864890949837E-3</v>
      </c>
      <c r="G48" s="1">
        <f t="shared" si="10"/>
        <v>0.24904427582810618</v>
      </c>
      <c r="H48" s="1">
        <f t="shared" si="11"/>
        <v>7.6383864890949837E-3</v>
      </c>
    </row>
    <row r="49" spans="1:8" x14ac:dyDescent="0.2">
      <c r="A49">
        <v>38</v>
      </c>
      <c r="B49">
        <v>45</v>
      </c>
      <c r="C49" s="1">
        <f t="shared" si="6"/>
        <v>3.6375861597263857</v>
      </c>
      <c r="D49" s="1">
        <f t="shared" si="7"/>
        <v>3.8066624897703196</v>
      </c>
      <c r="E49" s="1">
        <f t="shared" si="8"/>
        <v>-0.14660347027361453</v>
      </c>
      <c r="F49" s="1">
        <f t="shared" si="9"/>
        <v>-1.4340520229680465E-2</v>
      </c>
      <c r="G49" s="1">
        <f t="shared" si="10"/>
        <v>0.14660347027361453</v>
      </c>
      <c r="H49" s="1">
        <f t="shared" si="11"/>
        <v>1.4340520229680465E-2</v>
      </c>
    </row>
    <row r="50" spans="1:8" x14ac:dyDescent="0.2">
      <c r="A50">
        <v>38.4</v>
      </c>
      <c r="B50">
        <v>46.6</v>
      </c>
      <c r="C50" s="1">
        <f t="shared" si="6"/>
        <v>3.648057459593681</v>
      </c>
      <c r="D50" s="1">
        <f t="shared" si="7"/>
        <v>3.8416005411316001</v>
      </c>
      <c r="E50" s="1">
        <f t="shared" si="8"/>
        <v>-0.1361321704063192</v>
      </c>
      <c r="F50" s="1">
        <f t="shared" si="9"/>
        <v>2.0597531131600011E-2</v>
      </c>
      <c r="G50" s="1">
        <f t="shared" si="10"/>
        <v>0.1361321704063192</v>
      </c>
      <c r="H50" s="1">
        <f t="shared" si="11"/>
        <v>2.0597531131600011E-2</v>
      </c>
    </row>
    <row r="51" spans="1:8" x14ac:dyDescent="0.2">
      <c r="A51">
        <v>48.3</v>
      </c>
      <c r="B51">
        <v>43.7</v>
      </c>
      <c r="C51" s="1">
        <f t="shared" si="6"/>
        <v>3.8774315606585268</v>
      </c>
      <c r="D51" s="1">
        <f t="shared" si="7"/>
        <v>3.7773481021015445</v>
      </c>
      <c r="E51" s="1">
        <f t="shared" si="8"/>
        <v>9.3241930658526595E-2</v>
      </c>
      <c r="F51" s="1">
        <f t="shared" si="9"/>
        <v>-4.3654907898455608E-2</v>
      </c>
      <c r="G51" s="1">
        <f t="shared" si="10"/>
        <v>9.3241930658526595E-2</v>
      </c>
      <c r="H51" s="1">
        <f t="shared" si="11"/>
        <v>4.3654907898455608E-2</v>
      </c>
    </row>
    <row r="52" spans="1:8" x14ac:dyDescent="0.2">
      <c r="A52">
        <v>41.2</v>
      </c>
      <c r="B52">
        <v>47</v>
      </c>
      <c r="C52" s="1">
        <f t="shared" si="6"/>
        <v>3.7184382563554808</v>
      </c>
      <c r="D52" s="1">
        <f t="shared" si="7"/>
        <v>3.8501476017100584</v>
      </c>
      <c r="E52" s="1">
        <f t="shared" si="8"/>
        <v>-6.575137364451944E-2</v>
      </c>
      <c r="F52" s="1">
        <f t="shared" si="9"/>
        <v>2.9144591710058343E-2</v>
      </c>
      <c r="G52" s="1">
        <f t="shared" si="10"/>
        <v>6.575137364451944E-2</v>
      </c>
      <c r="H52" s="1">
        <f t="shared" si="11"/>
        <v>2.9144591710058343E-2</v>
      </c>
    </row>
    <row r="53" spans="1:8" x14ac:dyDescent="0.2">
      <c r="A53">
        <v>41.2</v>
      </c>
      <c r="B53">
        <v>43.6</v>
      </c>
      <c r="C53" s="1">
        <f t="shared" si="6"/>
        <v>3.7184382563554808</v>
      </c>
      <c r="D53" s="1">
        <f t="shared" si="7"/>
        <v>3.7750571503549888</v>
      </c>
      <c r="E53" s="1">
        <f t="shared" si="8"/>
        <v>-6.575137364451944E-2</v>
      </c>
      <c r="F53" s="1">
        <f t="shared" si="9"/>
        <v>-4.59458596450113E-2</v>
      </c>
      <c r="G53" s="1">
        <f t="shared" si="10"/>
        <v>6.575137364451944E-2</v>
      </c>
      <c r="H53" s="1">
        <f t="shared" si="11"/>
        <v>4.59458596450113E-2</v>
      </c>
    </row>
    <row r="54" spans="1:8" x14ac:dyDescent="0.2">
      <c r="A54">
        <v>41</v>
      </c>
      <c r="B54">
        <v>47.2</v>
      </c>
      <c r="C54" s="1">
        <f t="shared" si="6"/>
        <v>3.713572066704308</v>
      </c>
      <c r="D54" s="1">
        <f t="shared" si="7"/>
        <v>3.8543938925915096</v>
      </c>
      <c r="E54" s="1">
        <f t="shared" si="8"/>
        <v>-7.0617563295692243E-2</v>
      </c>
      <c r="F54" s="1">
        <f t="shared" si="9"/>
        <v>3.3390882591509463E-2</v>
      </c>
      <c r="G54" s="1">
        <f t="shared" si="10"/>
        <v>7.0617563295692243E-2</v>
      </c>
      <c r="H54" s="1">
        <f t="shared" si="11"/>
        <v>3.3390882591509463E-2</v>
      </c>
    </row>
    <row r="55" spans="1:8" x14ac:dyDescent="0.2">
      <c r="A55">
        <v>39.1</v>
      </c>
      <c r="B55">
        <v>41.9</v>
      </c>
      <c r="C55" s="1">
        <f t="shared" si="6"/>
        <v>3.6661224669913199</v>
      </c>
      <c r="D55" s="1">
        <f t="shared" si="7"/>
        <v>3.735285826928092</v>
      </c>
      <c r="E55" s="1">
        <f t="shared" si="8"/>
        <v>-0.11806716300868025</v>
      </c>
      <c r="F55" s="1">
        <f t="shared" si="9"/>
        <v>-8.5717183071908121E-2</v>
      </c>
      <c r="G55" s="1">
        <f t="shared" si="10"/>
        <v>0.11806716300868025</v>
      </c>
      <c r="H55" s="1">
        <f t="shared" si="11"/>
        <v>8.5717183071908121E-2</v>
      </c>
    </row>
    <row r="56" spans="1:8" x14ac:dyDescent="0.2">
      <c r="A56">
        <v>39</v>
      </c>
      <c r="B56">
        <v>46.8</v>
      </c>
      <c r="C56" s="1">
        <f t="shared" si="6"/>
        <v>3.6635616461296463</v>
      </c>
      <c r="D56" s="1">
        <f t="shared" si="7"/>
        <v>3.8458832029236012</v>
      </c>
      <c r="E56" s="1">
        <f t="shared" si="8"/>
        <v>-0.12062798387035389</v>
      </c>
      <c r="F56" s="1">
        <f t="shared" si="9"/>
        <v>2.4880192923601108E-2</v>
      </c>
      <c r="G56" s="1">
        <f t="shared" si="10"/>
        <v>0.12062798387035389</v>
      </c>
      <c r="H56" s="1">
        <f t="shared" si="11"/>
        <v>2.4880192923601108E-2</v>
      </c>
    </row>
    <row r="57" spans="1:8" x14ac:dyDescent="0.2">
      <c r="A57">
        <v>38.4</v>
      </c>
      <c r="B57">
        <v>43.9</v>
      </c>
      <c r="C57" s="1">
        <f t="shared" si="6"/>
        <v>3.648057459593681</v>
      </c>
      <c r="D57" s="1">
        <f t="shared" si="7"/>
        <v>3.7819143200811256</v>
      </c>
      <c r="E57" s="1">
        <f t="shared" si="8"/>
        <v>-0.1361321704063192</v>
      </c>
      <c r="F57" s="1">
        <f t="shared" si="9"/>
        <v>-3.9088689918874486E-2</v>
      </c>
      <c r="G57" s="1">
        <f t="shared" si="10"/>
        <v>0.1361321704063192</v>
      </c>
      <c r="H57" s="1">
        <f t="shared" si="11"/>
        <v>3.9088689918874486E-2</v>
      </c>
    </row>
    <row r="58" spans="1:8" x14ac:dyDescent="0.2">
      <c r="A58">
        <v>42.1</v>
      </c>
      <c r="B58">
        <v>50.1</v>
      </c>
      <c r="C58" s="1">
        <f t="shared" si="6"/>
        <v>3.7400477406883357</v>
      </c>
      <c r="D58" s="1">
        <f t="shared" si="7"/>
        <v>3.9140210080908191</v>
      </c>
      <c r="E58" s="1">
        <f t="shared" si="8"/>
        <v>-4.4141889311664517E-2</v>
      </c>
      <c r="F58" s="1">
        <f t="shared" si="9"/>
        <v>9.301799809081901E-2</v>
      </c>
      <c r="G58" s="1">
        <f t="shared" si="10"/>
        <v>4.4141889311664517E-2</v>
      </c>
      <c r="H58" s="1">
        <f t="shared" si="11"/>
        <v>9.301799809081901E-2</v>
      </c>
    </row>
    <row r="59" spans="1:8" x14ac:dyDescent="0.2">
      <c r="A59">
        <v>43</v>
      </c>
      <c r="B59">
        <v>48.4</v>
      </c>
      <c r="C59" s="1">
        <f t="shared" si="6"/>
        <v>3.7612001156935624</v>
      </c>
      <c r="D59" s="1">
        <f t="shared" si="7"/>
        <v>3.8794998137225858</v>
      </c>
      <c r="E59" s="1">
        <f t="shared" si="8"/>
        <v>-2.2989514306437808E-2</v>
      </c>
      <c r="F59" s="1">
        <f t="shared" si="9"/>
        <v>5.84968037225857E-2</v>
      </c>
      <c r="G59" s="1">
        <f t="shared" si="10"/>
        <v>2.2989514306437808E-2</v>
      </c>
      <c r="H59" s="1">
        <f t="shared" si="11"/>
        <v>5.84968037225857E-2</v>
      </c>
    </row>
    <row r="60" spans="1:8" x14ac:dyDescent="0.2">
      <c r="A60">
        <v>47.6</v>
      </c>
      <c r="B60">
        <v>47.2</v>
      </c>
      <c r="C60" s="1">
        <f t="shared" si="6"/>
        <v>3.8628327612373745</v>
      </c>
      <c r="D60" s="1">
        <f t="shared" si="7"/>
        <v>3.8543938925915096</v>
      </c>
      <c r="E60" s="1">
        <f t="shared" si="8"/>
        <v>7.864313123737432E-2</v>
      </c>
      <c r="F60" s="1">
        <f t="shared" si="9"/>
        <v>3.3390882591509463E-2</v>
      </c>
      <c r="G60" s="1">
        <f t="shared" si="10"/>
        <v>7.864313123737432E-2</v>
      </c>
      <c r="H60" s="1">
        <f t="shared" si="11"/>
        <v>3.3390882591509463E-2</v>
      </c>
    </row>
    <row r="61" spans="1:8" x14ac:dyDescent="0.2">
      <c r="A61">
        <v>45.3</v>
      </c>
      <c r="B61">
        <v>47.1</v>
      </c>
      <c r="C61" s="1">
        <f t="shared" si="6"/>
        <v>3.8133070324889884</v>
      </c>
      <c r="D61" s="1">
        <f t="shared" si="7"/>
        <v>3.8522730010223722</v>
      </c>
      <c r="E61" s="1">
        <f t="shared" si="8"/>
        <v>2.9117402488988198E-2</v>
      </c>
      <c r="F61" s="1">
        <f t="shared" si="9"/>
        <v>3.1269991022372157E-2</v>
      </c>
      <c r="G61" s="1">
        <f t="shared" si="10"/>
        <v>2.9117402488988198E-2</v>
      </c>
      <c r="H61" s="1">
        <f t="shared" si="11"/>
        <v>3.1269991022372157E-2</v>
      </c>
    </row>
    <row r="62" spans="1:8" x14ac:dyDescent="0.2">
      <c r="A62">
        <v>39.700000000000003</v>
      </c>
      <c r="B62">
        <v>47</v>
      </c>
      <c r="C62" s="1">
        <f t="shared" si="6"/>
        <v>3.6813511876931448</v>
      </c>
      <c r="D62" s="1">
        <f t="shared" si="7"/>
        <v>3.8501476017100584</v>
      </c>
      <c r="E62" s="1">
        <f t="shared" si="8"/>
        <v>-0.10283844230685535</v>
      </c>
      <c r="F62" s="1">
        <f t="shared" si="9"/>
        <v>2.9144591710058343E-2</v>
      </c>
      <c r="G62" s="1">
        <f t="shared" si="10"/>
        <v>0.10283844230685535</v>
      </c>
      <c r="H62" s="1">
        <f t="shared" si="11"/>
        <v>2.9144591710058343E-2</v>
      </c>
    </row>
    <row r="63" spans="1:8" x14ac:dyDescent="0.2">
      <c r="A63">
        <v>47.4</v>
      </c>
      <c r="B63">
        <v>42.4</v>
      </c>
      <c r="C63" s="1">
        <f t="shared" si="6"/>
        <v>3.858622228701031</v>
      </c>
      <c r="D63" s="1">
        <f t="shared" si="7"/>
        <v>3.7471483622379123</v>
      </c>
      <c r="E63" s="1">
        <f t="shared" si="8"/>
        <v>7.4432598701030805E-2</v>
      </c>
      <c r="F63" s="1">
        <f t="shared" si="9"/>
        <v>-7.3854647762087833E-2</v>
      </c>
      <c r="G63" s="1">
        <f t="shared" si="10"/>
        <v>7.4432598701030805E-2</v>
      </c>
      <c r="H63" s="1">
        <f t="shared" si="11"/>
        <v>7.3854647762087833E-2</v>
      </c>
    </row>
    <row r="64" spans="1:8" x14ac:dyDescent="0.2">
      <c r="A64">
        <v>41.3</v>
      </c>
      <c r="B64">
        <v>46.1</v>
      </c>
      <c r="C64" s="1">
        <f t="shared" si="6"/>
        <v>3.7208624999669868</v>
      </c>
      <c r="D64" s="1">
        <f t="shared" si="7"/>
        <v>3.8308129500026027</v>
      </c>
      <c r="E64" s="1">
        <f t="shared" si="8"/>
        <v>-6.3327130033013379E-2</v>
      </c>
      <c r="F64" s="1">
        <f t="shared" si="9"/>
        <v>9.8099400026026018E-3</v>
      </c>
      <c r="G64" s="1">
        <f t="shared" si="10"/>
        <v>6.3327130033013379E-2</v>
      </c>
      <c r="H64" s="1">
        <f t="shared" si="11"/>
        <v>9.8099400026026018E-3</v>
      </c>
    </row>
    <row r="65" spans="1:8" x14ac:dyDescent="0.2">
      <c r="A65">
        <v>42</v>
      </c>
      <c r="B65">
        <v>51</v>
      </c>
      <c r="C65" s="1">
        <f t="shared" si="6"/>
        <v>3.7376696182833684</v>
      </c>
      <c r="D65" s="1">
        <f t="shared" si="7"/>
        <v>3.9318256327243257</v>
      </c>
      <c r="E65" s="1">
        <f t="shared" si="8"/>
        <v>-4.6520011716631782E-2</v>
      </c>
      <c r="F65" s="1">
        <f t="shared" si="9"/>
        <v>0.11082262272432564</v>
      </c>
      <c r="G65" s="1">
        <f t="shared" si="10"/>
        <v>4.6520011716631782E-2</v>
      </c>
      <c r="H65" s="1">
        <f t="shared" si="11"/>
        <v>0.11082262272432564</v>
      </c>
    </row>
    <row r="66" spans="1:8" x14ac:dyDescent="0.2">
      <c r="A66">
        <v>38.799999999999997</v>
      </c>
      <c r="C66" s="1">
        <f t="shared" ref="C66:C72" si="12">LN(A66)</f>
        <v>3.6584202466292277</v>
      </c>
      <c r="D66" s="1" t="e">
        <f t="shared" ref="D66:D72" si="13">LN(B66)</f>
        <v>#NUM!</v>
      </c>
      <c r="E66" s="1">
        <f t="shared" ref="E66:E72" si="14">C66-3.78418963</f>
        <v>-0.12576938337077248</v>
      </c>
      <c r="F66" s="1" t="e">
        <f t="shared" ref="F66:F72" si="15">D66-3.82100301</f>
        <v>#NUM!</v>
      </c>
      <c r="G66" s="1">
        <f t="shared" ref="G66:G72" si="16">ABS(E66)</f>
        <v>0.12576938337077248</v>
      </c>
      <c r="H66" s="1" t="e">
        <f t="shared" ref="H66:H72" si="17">ABS(F66)</f>
        <v>#NUM!</v>
      </c>
    </row>
    <row r="67" spans="1:8" x14ac:dyDescent="0.2">
      <c r="A67">
        <v>41.7</v>
      </c>
      <c r="C67" s="1">
        <f t="shared" si="12"/>
        <v>3.730501128804756</v>
      </c>
      <c r="D67" s="1" t="e">
        <f t="shared" si="13"/>
        <v>#NUM!</v>
      </c>
      <c r="E67" s="1">
        <f t="shared" si="14"/>
        <v>-5.3688501195244154E-2</v>
      </c>
      <c r="F67" s="1" t="e">
        <f t="shared" si="15"/>
        <v>#NUM!</v>
      </c>
      <c r="G67" s="1">
        <f t="shared" si="16"/>
        <v>5.3688501195244154E-2</v>
      </c>
      <c r="H67" s="1" t="e">
        <f t="shared" si="17"/>
        <v>#NUM!</v>
      </c>
    </row>
    <row r="68" spans="1:8" x14ac:dyDescent="0.2">
      <c r="A68">
        <v>44.5</v>
      </c>
      <c r="C68" s="1">
        <f t="shared" si="12"/>
        <v>3.7954891891721947</v>
      </c>
      <c r="D68" s="1" t="e">
        <f t="shared" si="13"/>
        <v>#NUM!</v>
      </c>
      <c r="E68" s="1">
        <f t="shared" si="14"/>
        <v>1.1299559172194495E-2</v>
      </c>
      <c r="F68" s="1" t="e">
        <f t="shared" si="15"/>
        <v>#NUM!</v>
      </c>
      <c r="G68" s="1">
        <f t="shared" si="16"/>
        <v>1.1299559172194495E-2</v>
      </c>
      <c r="H68" s="1" t="e">
        <f t="shared" si="17"/>
        <v>#NUM!</v>
      </c>
    </row>
    <row r="69" spans="1:8" x14ac:dyDescent="0.2">
      <c r="A69">
        <v>43.5</v>
      </c>
      <c r="C69" s="1">
        <f t="shared" si="12"/>
        <v>3.7727609380946383</v>
      </c>
      <c r="D69" s="1" t="e">
        <f t="shared" si="13"/>
        <v>#NUM!</v>
      </c>
      <c r="E69" s="1">
        <f t="shared" si="14"/>
        <v>-1.1428691905361887E-2</v>
      </c>
      <c r="F69" s="1" t="e">
        <f t="shared" si="15"/>
        <v>#NUM!</v>
      </c>
      <c r="G69" s="1">
        <f t="shared" si="16"/>
        <v>1.1428691905361887E-2</v>
      </c>
      <c r="H69" s="1" t="e">
        <f t="shared" si="17"/>
        <v>#NUM!</v>
      </c>
    </row>
    <row r="70" spans="1:8" x14ac:dyDescent="0.2">
      <c r="A70">
        <v>40</v>
      </c>
      <c r="C70" s="1">
        <f t="shared" si="12"/>
        <v>3.6888794541139363</v>
      </c>
      <c r="D70" s="1" t="e">
        <f t="shared" si="13"/>
        <v>#NUM!</v>
      </c>
      <c r="E70" s="1">
        <f t="shared" si="14"/>
        <v>-9.5310175886063941E-2</v>
      </c>
      <c r="F70" s="1" t="e">
        <f t="shared" si="15"/>
        <v>#NUM!</v>
      </c>
      <c r="G70" s="1">
        <f t="shared" si="16"/>
        <v>9.5310175886063941E-2</v>
      </c>
      <c r="H70" s="1" t="e">
        <f t="shared" si="17"/>
        <v>#NUM!</v>
      </c>
    </row>
    <row r="71" spans="1:8" x14ac:dyDescent="0.2">
      <c r="A71">
        <v>38</v>
      </c>
      <c r="C71" s="1">
        <f t="shared" si="12"/>
        <v>3.6375861597263857</v>
      </c>
      <c r="D71" s="1" t="e">
        <f t="shared" si="13"/>
        <v>#NUM!</v>
      </c>
      <c r="E71" s="1">
        <f t="shared" si="14"/>
        <v>-0.14660347027361453</v>
      </c>
      <c r="F71" s="1" t="e">
        <f t="shared" si="15"/>
        <v>#NUM!</v>
      </c>
      <c r="G71" s="1">
        <f t="shared" si="16"/>
        <v>0.14660347027361453</v>
      </c>
      <c r="H71" s="1" t="e">
        <f t="shared" si="17"/>
        <v>#NUM!</v>
      </c>
    </row>
    <row r="72" spans="1:8" x14ac:dyDescent="0.2">
      <c r="A72">
        <v>39.299999999999997</v>
      </c>
      <c r="C72" s="1">
        <f t="shared" si="12"/>
        <v>3.6712245188752153</v>
      </c>
      <c r="D72" s="1" t="e">
        <f t="shared" si="13"/>
        <v>#NUM!</v>
      </c>
      <c r="E72" s="1">
        <f t="shared" si="14"/>
        <v>-0.11296511112478491</v>
      </c>
      <c r="F72" s="1" t="e">
        <f t="shared" si="15"/>
        <v>#NUM!</v>
      </c>
      <c r="G72" s="1">
        <f t="shared" si="16"/>
        <v>0.11296511112478491</v>
      </c>
      <c r="H72" s="1" t="e">
        <f t="shared" si="17"/>
        <v>#NUM!</v>
      </c>
    </row>
    <row r="75" spans="1:8" x14ac:dyDescent="0.2">
      <c r="C75">
        <f>MEDIAN(C2:C72)</f>
        <v>3.784189633918261</v>
      </c>
      <c r="D75">
        <f>MEDIAN(D2:D65)</f>
        <v>3.8210030072102499</v>
      </c>
    </row>
  </sheetData>
  <phoneticPr fontId="1"/>
  <dataValidations count="1">
    <dataValidation allowBlank="1" showInputMessage="1" showErrorMessage="1" sqref="C2:C72 D2:D72 E2:E72 F2:F72 G2:G72 H2:H72"/>
  </dataValidation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67" workbookViewId="0">
      <selection activeCell="D65" sqref="A1:D65"/>
    </sheetView>
  </sheetViews>
  <sheetFormatPr defaultRowHeight="12.75" x14ac:dyDescent="0.2"/>
  <cols>
    <col min="1" max="256" width="11" customWidth="1"/>
  </cols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11</v>
      </c>
      <c r="B2">
        <v>29.2</v>
      </c>
      <c r="C2">
        <v>40</v>
      </c>
      <c r="D2">
        <v>23.2</v>
      </c>
    </row>
    <row r="3" spans="1:4" x14ac:dyDescent="0.2">
      <c r="A3">
        <v>11</v>
      </c>
      <c r="B3">
        <v>28.6</v>
      </c>
      <c r="C3">
        <v>50</v>
      </c>
      <c r="D3">
        <v>29.1</v>
      </c>
    </row>
    <row r="4" spans="1:4" x14ac:dyDescent="0.2">
      <c r="A4">
        <v>11</v>
      </c>
      <c r="B4">
        <v>33</v>
      </c>
      <c r="C4">
        <v>45.6</v>
      </c>
      <c r="D4">
        <v>22.3</v>
      </c>
    </row>
    <row r="5" spans="1:4" x14ac:dyDescent="0.2">
      <c r="A5">
        <v>11</v>
      </c>
      <c r="B5">
        <v>26.2</v>
      </c>
      <c r="C5">
        <v>47.4</v>
      </c>
      <c r="D5">
        <v>27</v>
      </c>
    </row>
    <row r="6" spans="1:4" x14ac:dyDescent="0.2">
      <c r="A6">
        <v>11</v>
      </c>
      <c r="B6">
        <v>27.3</v>
      </c>
      <c r="C6">
        <v>44.5</v>
      </c>
      <c r="D6">
        <v>25</v>
      </c>
    </row>
    <row r="7" spans="1:4" x14ac:dyDescent="0.2">
      <c r="A7">
        <v>11</v>
      </c>
      <c r="B7">
        <v>26</v>
      </c>
      <c r="C7">
        <v>39.200000000000003</v>
      </c>
      <c r="D7">
        <v>22</v>
      </c>
    </row>
    <row r="8" spans="1:4" x14ac:dyDescent="0.2">
      <c r="A8">
        <v>11</v>
      </c>
      <c r="B8">
        <v>30</v>
      </c>
      <c r="C8">
        <v>40.200000000000003</v>
      </c>
      <c r="D8">
        <v>23.6</v>
      </c>
    </row>
    <row r="9" spans="1:4" x14ac:dyDescent="0.2">
      <c r="A9">
        <v>11</v>
      </c>
      <c r="B9">
        <v>30.8</v>
      </c>
      <c r="C9">
        <v>48.3</v>
      </c>
      <c r="D9">
        <v>27.7</v>
      </c>
    </row>
    <row r="10" spans="1:4" x14ac:dyDescent="0.2">
      <c r="A10">
        <v>11</v>
      </c>
      <c r="B10">
        <v>25</v>
      </c>
      <c r="C10">
        <v>47.1</v>
      </c>
      <c r="D10">
        <v>28.5</v>
      </c>
    </row>
    <row r="11" spans="1:4" x14ac:dyDescent="0.2">
      <c r="A11">
        <v>11</v>
      </c>
      <c r="B11">
        <v>29</v>
      </c>
      <c r="C11">
        <v>41</v>
      </c>
      <c r="D11">
        <v>25</v>
      </c>
    </row>
    <row r="12" spans="1:4" x14ac:dyDescent="0.2">
      <c r="A12">
        <v>11</v>
      </c>
      <c r="B12">
        <v>29</v>
      </c>
      <c r="C12">
        <v>39</v>
      </c>
      <c r="D12">
        <v>24.8</v>
      </c>
    </row>
    <row r="13" spans="1:4" x14ac:dyDescent="0.2">
      <c r="A13">
        <v>11</v>
      </c>
      <c r="B13">
        <v>29</v>
      </c>
      <c r="C13">
        <v>44.6</v>
      </c>
      <c r="D13">
        <v>28.4</v>
      </c>
    </row>
    <row r="14" spans="1:4" x14ac:dyDescent="0.2">
      <c r="A14">
        <v>11</v>
      </c>
      <c r="B14">
        <v>29</v>
      </c>
      <c r="C14">
        <v>46.3</v>
      </c>
      <c r="D14">
        <v>28.5</v>
      </c>
    </row>
    <row r="15" spans="1:4" x14ac:dyDescent="0.2">
      <c r="A15">
        <v>11</v>
      </c>
      <c r="B15">
        <v>24</v>
      </c>
      <c r="C15">
        <v>48</v>
      </c>
      <c r="D15">
        <v>27.2</v>
      </c>
    </row>
    <row r="16" spans="1:4" x14ac:dyDescent="0.2">
      <c r="A16">
        <v>11</v>
      </c>
      <c r="B16">
        <v>29.2</v>
      </c>
      <c r="C16">
        <v>48</v>
      </c>
      <c r="D16">
        <v>28.3</v>
      </c>
    </row>
    <row r="17" spans="1:4" x14ac:dyDescent="0.2">
      <c r="A17">
        <v>11</v>
      </c>
      <c r="B17">
        <v>31</v>
      </c>
      <c r="C17">
        <v>41</v>
      </c>
      <c r="D17">
        <v>25.3</v>
      </c>
    </row>
    <row r="18" spans="1:4" x14ac:dyDescent="0.2">
      <c r="A18">
        <v>11</v>
      </c>
      <c r="B18">
        <v>30.2</v>
      </c>
      <c r="C18">
        <v>43.2</v>
      </c>
      <c r="D18">
        <v>25.7</v>
      </c>
    </row>
    <row r="19" spans="1:4" x14ac:dyDescent="0.2">
      <c r="A19">
        <v>11</v>
      </c>
      <c r="B19">
        <v>30.8</v>
      </c>
      <c r="C19">
        <v>43.7</v>
      </c>
      <c r="D19">
        <v>24.1</v>
      </c>
    </row>
    <row r="20" spans="1:4" x14ac:dyDescent="0.2">
      <c r="A20">
        <v>11</v>
      </c>
      <c r="B20">
        <v>28.6</v>
      </c>
      <c r="C20">
        <v>43.4</v>
      </c>
      <c r="D20">
        <v>26</v>
      </c>
    </row>
    <row r="21" spans="1:4" x14ac:dyDescent="0.2">
      <c r="A21">
        <v>11</v>
      </c>
      <c r="B21">
        <v>29</v>
      </c>
      <c r="C21">
        <v>41.3</v>
      </c>
      <c r="D21">
        <v>26</v>
      </c>
    </row>
    <row r="22" spans="1:4" x14ac:dyDescent="0.2">
      <c r="A22">
        <v>11</v>
      </c>
      <c r="B22">
        <v>28</v>
      </c>
      <c r="C22">
        <v>40.299999999999997</v>
      </c>
      <c r="D22">
        <v>24.6</v>
      </c>
    </row>
    <row r="23" spans="1:4" x14ac:dyDescent="0.2">
      <c r="A23">
        <v>11</v>
      </c>
      <c r="B23">
        <v>29.2</v>
      </c>
      <c r="C23">
        <v>40.700000000000003</v>
      </c>
      <c r="D23">
        <v>24.5</v>
      </c>
    </row>
    <row r="24" spans="1:4" x14ac:dyDescent="0.2">
      <c r="A24">
        <v>11</v>
      </c>
      <c r="B24">
        <v>27.2</v>
      </c>
      <c r="C24">
        <v>44.4</v>
      </c>
      <c r="D24">
        <v>29.3</v>
      </c>
    </row>
    <row r="25" spans="1:4" x14ac:dyDescent="0.2">
      <c r="A25">
        <v>11</v>
      </c>
      <c r="B25">
        <v>26.2</v>
      </c>
      <c r="C25">
        <v>42.6</v>
      </c>
      <c r="D25">
        <v>27</v>
      </c>
    </row>
    <row r="26" spans="1:4" x14ac:dyDescent="0.2">
      <c r="A26">
        <v>11</v>
      </c>
      <c r="B26">
        <v>29</v>
      </c>
      <c r="C26">
        <v>48</v>
      </c>
      <c r="D26">
        <v>28</v>
      </c>
    </row>
    <row r="27" spans="1:4" x14ac:dyDescent="0.2">
      <c r="A27">
        <v>11</v>
      </c>
      <c r="B27">
        <v>30.6</v>
      </c>
      <c r="C27">
        <v>44.7</v>
      </c>
      <c r="D27">
        <v>29.2</v>
      </c>
    </row>
    <row r="28" spans="1:4" x14ac:dyDescent="0.2">
      <c r="A28">
        <v>11</v>
      </c>
      <c r="B28">
        <v>31.3</v>
      </c>
      <c r="C28">
        <v>45.5</v>
      </c>
      <c r="D28">
        <v>28.6</v>
      </c>
    </row>
    <row r="29" spans="1:4" x14ac:dyDescent="0.2">
      <c r="A29">
        <v>11</v>
      </c>
      <c r="B29">
        <v>27.6</v>
      </c>
      <c r="C29">
        <v>54.3</v>
      </c>
      <c r="D29">
        <v>33</v>
      </c>
    </row>
    <row r="30" spans="1:4" x14ac:dyDescent="0.2">
      <c r="A30">
        <v>11</v>
      </c>
      <c r="B30">
        <v>32</v>
      </c>
      <c r="C30">
        <v>38.5</v>
      </c>
      <c r="D30">
        <v>26.2</v>
      </c>
    </row>
    <row r="31" spans="1:4" x14ac:dyDescent="0.2">
      <c r="A31">
        <v>11</v>
      </c>
      <c r="B31">
        <v>28.1</v>
      </c>
      <c r="C31">
        <v>42.3</v>
      </c>
      <c r="D31">
        <v>27.3</v>
      </c>
    </row>
    <row r="32" spans="1:4" x14ac:dyDescent="0.2">
      <c r="A32">
        <v>11</v>
      </c>
      <c r="B32">
        <v>28</v>
      </c>
      <c r="C32">
        <v>42</v>
      </c>
      <c r="D32">
        <v>26</v>
      </c>
    </row>
    <row r="33" spans="1:4" x14ac:dyDescent="0.2">
      <c r="A33">
        <v>11</v>
      </c>
      <c r="B33">
        <v>32.200000000000003</v>
      </c>
      <c r="C33">
        <v>50.5</v>
      </c>
      <c r="D33">
        <v>30</v>
      </c>
    </row>
    <row r="34" spans="1:4" x14ac:dyDescent="0.2">
      <c r="A34">
        <v>14</v>
      </c>
      <c r="B34">
        <v>24.8</v>
      </c>
      <c r="C34">
        <v>47.6</v>
      </c>
      <c r="D34">
        <v>30.8</v>
      </c>
    </row>
    <row r="35" spans="1:4" x14ac:dyDescent="0.2">
      <c r="A35">
        <v>14</v>
      </c>
      <c r="B35">
        <v>28.4</v>
      </c>
      <c r="C35">
        <v>41.6</v>
      </c>
      <c r="D35">
        <v>25</v>
      </c>
    </row>
    <row r="36" spans="1:4" x14ac:dyDescent="0.2">
      <c r="A36">
        <v>16</v>
      </c>
      <c r="B36">
        <v>28.5</v>
      </c>
      <c r="C36">
        <v>50.9</v>
      </c>
      <c r="D36">
        <v>29</v>
      </c>
    </row>
    <row r="37" spans="1:4" x14ac:dyDescent="0.2">
      <c r="A37">
        <v>16</v>
      </c>
      <c r="B37">
        <v>27.2</v>
      </c>
      <c r="C37">
        <v>51.5</v>
      </c>
      <c r="D37">
        <v>29</v>
      </c>
    </row>
    <row r="38" spans="1:4" x14ac:dyDescent="0.2">
      <c r="A38">
        <v>16</v>
      </c>
      <c r="B38">
        <v>28.3</v>
      </c>
      <c r="C38">
        <v>46.7</v>
      </c>
      <c r="D38">
        <v>29</v>
      </c>
    </row>
    <row r="39" spans="1:4" x14ac:dyDescent="0.2">
      <c r="A39">
        <v>16</v>
      </c>
      <c r="B39">
        <v>25.3</v>
      </c>
      <c r="C39">
        <v>45.4</v>
      </c>
      <c r="D39">
        <v>27.1</v>
      </c>
    </row>
    <row r="40" spans="1:4" x14ac:dyDescent="0.2">
      <c r="A40">
        <v>16</v>
      </c>
      <c r="B40">
        <v>25.7</v>
      </c>
      <c r="C40">
        <v>50</v>
      </c>
      <c r="D40">
        <v>29</v>
      </c>
    </row>
    <row r="41" spans="1:4" x14ac:dyDescent="0.2">
      <c r="A41">
        <v>16</v>
      </c>
      <c r="B41">
        <v>24.1</v>
      </c>
      <c r="C41">
        <v>40</v>
      </c>
      <c r="D41">
        <v>24</v>
      </c>
    </row>
    <row r="42" spans="1:4" x14ac:dyDescent="0.2">
      <c r="A42">
        <v>16</v>
      </c>
      <c r="B42">
        <v>26</v>
      </c>
      <c r="C42">
        <v>42.6</v>
      </c>
      <c r="D42">
        <v>25.8</v>
      </c>
    </row>
    <row r="43" spans="1:4" x14ac:dyDescent="0.2">
      <c r="A43">
        <v>16</v>
      </c>
      <c r="B43">
        <v>26</v>
      </c>
      <c r="C43">
        <v>48.8</v>
      </c>
      <c r="D43">
        <v>29.2</v>
      </c>
    </row>
    <row r="44" spans="1:4" x14ac:dyDescent="0.2">
      <c r="A44">
        <v>16</v>
      </c>
      <c r="B44">
        <v>24.6</v>
      </c>
      <c r="C44">
        <v>50</v>
      </c>
      <c r="D44">
        <v>31</v>
      </c>
    </row>
    <row r="45" spans="1:4" x14ac:dyDescent="0.2">
      <c r="A45">
        <v>16</v>
      </c>
      <c r="B45">
        <v>24.5</v>
      </c>
      <c r="C45">
        <v>45.7</v>
      </c>
      <c r="D45">
        <v>30.2</v>
      </c>
    </row>
    <row r="46" spans="1:4" x14ac:dyDescent="0.2">
      <c r="A46">
        <v>16</v>
      </c>
      <c r="B46">
        <v>29.3</v>
      </c>
      <c r="C46">
        <v>47</v>
      </c>
      <c r="D46">
        <v>30.8</v>
      </c>
    </row>
    <row r="47" spans="1:4" x14ac:dyDescent="0.2">
      <c r="A47">
        <v>16</v>
      </c>
      <c r="B47">
        <v>27</v>
      </c>
      <c r="C47">
        <v>48</v>
      </c>
      <c r="D47">
        <v>28.2</v>
      </c>
    </row>
    <row r="48" spans="1:4" x14ac:dyDescent="0.2">
      <c r="A48">
        <v>16</v>
      </c>
      <c r="B48">
        <v>28</v>
      </c>
      <c r="C48">
        <v>46</v>
      </c>
      <c r="D48">
        <v>29.2</v>
      </c>
    </row>
    <row r="49" spans="1:4" x14ac:dyDescent="0.2">
      <c r="A49">
        <v>16</v>
      </c>
      <c r="B49">
        <v>27.1</v>
      </c>
      <c r="C49">
        <v>45</v>
      </c>
      <c r="D49">
        <v>28.6</v>
      </c>
    </row>
    <row r="50" spans="1:4" x14ac:dyDescent="0.2">
      <c r="A50">
        <v>16</v>
      </c>
      <c r="B50">
        <v>25.8</v>
      </c>
      <c r="C50">
        <v>46.6</v>
      </c>
      <c r="D50">
        <v>29</v>
      </c>
    </row>
    <row r="51" spans="1:4" x14ac:dyDescent="0.2">
      <c r="A51">
        <v>16</v>
      </c>
      <c r="B51">
        <v>28.2</v>
      </c>
      <c r="C51">
        <v>43.7</v>
      </c>
      <c r="D51">
        <v>28</v>
      </c>
    </row>
    <row r="52" spans="1:4" x14ac:dyDescent="0.2">
      <c r="A52">
        <v>16</v>
      </c>
      <c r="B52">
        <v>29.2</v>
      </c>
      <c r="C52">
        <v>47</v>
      </c>
      <c r="D52">
        <v>29.2</v>
      </c>
    </row>
    <row r="53" spans="1:4" x14ac:dyDescent="0.2">
      <c r="A53">
        <v>16</v>
      </c>
      <c r="B53">
        <v>29.4</v>
      </c>
      <c r="C53">
        <v>43.6</v>
      </c>
      <c r="D53">
        <v>27.2</v>
      </c>
    </row>
    <row r="54" spans="1:4" x14ac:dyDescent="0.2">
      <c r="A54">
        <v>16</v>
      </c>
      <c r="B54">
        <v>27.8</v>
      </c>
      <c r="C54">
        <v>47.2</v>
      </c>
      <c r="D54">
        <v>29.4</v>
      </c>
    </row>
    <row r="55" spans="1:4" x14ac:dyDescent="0.2">
      <c r="A55">
        <v>16</v>
      </c>
      <c r="B55">
        <v>30.2</v>
      </c>
      <c r="C55">
        <v>41.9</v>
      </c>
      <c r="D55">
        <v>26.2</v>
      </c>
    </row>
    <row r="56" spans="1:4" x14ac:dyDescent="0.2">
      <c r="A56">
        <v>21</v>
      </c>
      <c r="B56">
        <v>22</v>
      </c>
      <c r="C56">
        <v>46.8</v>
      </c>
      <c r="D56">
        <v>27.8</v>
      </c>
    </row>
    <row r="57" spans="1:4" x14ac:dyDescent="0.2">
      <c r="A57">
        <v>21</v>
      </c>
      <c r="B57">
        <v>23.6</v>
      </c>
      <c r="C57">
        <v>43.9</v>
      </c>
      <c r="D57">
        <v>29</v>
      </c>
    </row>
    <row r="58" spans="1:4" x14ac:dyDescent="0.2">
      <c r="A58">
        <v>21</v>
      </c>
      <c r="B58">
        <v>27.7</v>
      </c>
      <c r="C58">
        <v>50.1</v>
      </c>
      <c r="D58">
        <v>30.2</v>
      </c>
    </row>
    <row r="59" spans="1:4" x14ac:dyDescent="0.2">
      <c r="A59">
        <v>21</v>
      </c>
      <c r="B59">
        <v>28.5</v>
      </c>
      <c r="C59">
        <v>48.4</v>
      </c>
      <c r="D59">
        <v>30.6</v>
      </c>
    </row>
    <row r="60" spans="1:4" x14ac:dyDescent="0.2">
      <c r="A60">
        <v>21</v>
      </c>
      <c r="B60">
        <v>25</v>
      </c>
      <c r="C60">
        <v>47.2</v>
      </c>
      <c r="D60">
        <v>31.3</v>
      </c>
    </row>
    <row r="61" spans="1:4" x14ac:dyDescent="0.2">
      <c r="A61">
        <v>35</v>
      </c>
      <c r="B61">
        <v>23.2</v>
      </c>
      <c r="C61">
        <v>47.1</v>
      </c>
      <c r="D61">
        <v>27.6</v>
      </c>
    </row>
    <row r="62" spans="1:4" x14ac:dyDescent="0.2">
      <c r="A62">
        <v>35</v>
      </c>
      <c r="B62">
        <v>29.1</v>
      </c>
      <c r="C62">
        <v>47</v>
      </c>
      <c r="D62">
        <v>32</v>
      </c>
    </row>
    <row r="63" spans="1:4" x14ac:dyDescent="0.2">
      <c r="A63">
        <v>35</v>
      </c>
      <c r="B63">
        <v>22.3</v>
      </c>
      <c r="C63">
        <v>42.4</v>
      </c>
      <c r="D63">
        <v>28.1</v>
      </c>
    </row>
    <row r="64" spans="1:4" x14ac:dyDescent="0.2">
      <c r="A64">
        <v>35</v>
      </c>
      <c r="B64">
        <v>27</v>
      </c>
      <c r="C64">
        <v>46.1</v>
      </c>
      <c r="D64">
        <v>28</v>
      </c>
    </row>
    <row r="65" spans="1:4" x14ac:dyDescent="0.2">
      <c r="A65">
        <v>35</v>
      </c>
      <c r="B65">
        <v>25</v>
      </c>
      <c r="C65">
        <v>51</v>
      </c>
      <c r="D65">
        <v>32.200000000000003</v>
      </c>
    </row>
    <row r="66" spans="1:4" x14ac:dyDescent="0.2">
      <c r="A66">
        <v>11</v>
      </c>
      <c r="B66">
        <f>AVERAGE(B2:B33)</f>
        <v>28.884375000000006</v>
      </c>
    </row>
    <row r="67" spans="1:4" x14ac:dyDescent="0.2">
      <c r="A67">
        <v>14</v>
      </c>
      <c r="B67">
        <f>AVERAGE(B34:B35)</f>
        <v>26.6</v>
      </c>
    </row>
    <row r="68" spans="1:4" x14ac:dyDescent="0.2">
      <c r="A68">
        <v>16</v>
      </c>
      <c r="B68">
        <f>AVERAGE(B36:B55)</f>
        <v>27.110000000000003</v>
      </c>
    </row>
    <row r="69" spans="1:4" x14ac:dyDescent="0.2">
      <c r="A69">
        <v>21</v>
      </c>
      <c r="B69">
        <f>AVERAGE(B56:B60)</f>
        <v>25.36</v>
      </c>
    </row>
    <row r="70" spans="1:4" x14ac:dyDescent="0.2">
      <c r="A70">
        <v>35</v>
      </c>
      <c r="B70">
        <f>AVERAGE(B61:B65)</f>
        <v>25.32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B2" sqref="B2:B65"/>
    </sheetView>
  </sheetViews>
  <sheetFormatPr defaultRowHeight="12.75" x14ac:dyDescent="0.2"/>
  <cols>
    <col min="1" max="256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</row>
    <row r="2" spans="1:8" x14ac:dyDescent="0.2">
      <c r="A2">
        <v>37.799999999999997</v>
      </c>
      <c r="B2">
        <v>23.2</v>
      </c>
      <c r="C2" s="1">
        <f t="shared" ref="C2:C33" si="0">LN(A2)</f>
        <v>3.6323091026255421</v>
      </c>
      <c r="D2" s="1">
        <f t="shared" ref="D2:D33" si="1">LN(B2)</f>
        <v>3.1441522786722644</v>
      </c>
      <c r="E2" s="1">
        <f t="shared" ref="E2:E33" si="2">C2-3.63495111</f>
        <v>-2.6420073744577444E-3</v>
      </c>
      <c r="F2" s="1">
        <f t="shared" ref="F2:F33" si="3">D2-3.33398704</f>
        <v>-0.18983476132773536</v>
      </c>
      <c r="G2" s="1">
        <f t="shared" ref="G2:G33" si="4">ABS(E2)</f>
        <v>2.6420073744577444E-3</v>
      </c>
      <c r="H2" s="1">
        <f t="shared" ref="H2:H33" si="5">ABS(F2)</f>
        <v>0.18983476132773536</v>
      </c>
    </row>
    <row r="3" spans="1:8" x14ac:dyDescent="0.2">
      <c r="A3">
        <v>38.700000000000003</v>
      </c>
      <c r="B3">
        <v>29.1</v>
      </c>
      <c r="C3" s="1">
        <f t="shared" si="0"/>
        <v>3.655839600035736</v>
      </c>
      <c r="D3" s="1">
        <f t="shared" si="1"/>
        <v>3.3707381741774469</v>
      </c>
      <c r="E3" s="1">
        <f t="shared" si="2"/>
        <v>2.0888490035736229E-2</v>
      </c>
      <c r="F3" s="1">
        <f t="shared" si="3"/>
        <v>3.6751134177447131E-2</v>
      </c>
      <c r="G3" s="1">
        <f t="shared" si="4"/>
        <v>2.0888490035736229E-2</v>
      </c>
      <c r="H3" s="1">
        <f t="shared" si="5"/>
        <v>3.6751134177447131E-2</v>
      </c>
    </row>
    <row r="4" spans="1:8" x14ac:dyDescent="0.2">
      <c r="A4">
        <v>35</v>
      </c>
      <c r="B4">
        <v>22.3</v>
      </c>
      <c r="C4" s="1">
        <f t="shared" si="0"/>
        <v>3.5553480614894135</v>
      </c>
      <c r="D4" s="1">
        <f t="shared" si="1"/>
        <v>3.1045866784660729</v>
      </c>
      <c r="E4" s="1">
        <f t="shared" si="2"/>
        <v>-7.9603048510586305E-2</v>
      </c>
      <c r="F4" s="1">
        <f t="shared" si="3"/>
        <v>-0.22940036153392684</v>
      </c>
      <c r="G4" s="1">
        <f t="shared" si="4"/>
        <v>7.9603048510586305E-2</v>
      </c>
      <c r="H4" s="1">
        <f t="shared" si="5"/>
        <v>0.22940036153392684</v>
      </c>
    </row>
    <row r="5" spans="1:8" x14ac:dyDescent="0.2">
      <c r="A5">
        <v>37.6</v>
      </c>
      <c r="B5">
        <v>27</v>
      </c>
      <c r="C5" s="1">
        <f t="shared" si="0"/>
        <v>3.6270040503958487</v>
      </c>
      <c r="D5" s="1">
        <f t="shared" si="1"/>
        <v>3.2958368660043291</v>
      </c>
      <c r="E5" s="1">
        <f t="shared" si="2"/>
        <v>-7.9470596041510966E-3</v>
      </c>
      <c r="F5" s="1">
        <f t="shared" si="3"/>
        <v>-3.8150173995670666E-2</v>
      </c>
      <c r="G5" s="1">
        <f t="shared" si="4"/>
        <v>7.9470596041510966E-3</v>
      </c>
      <c r="H5" s="1">
        <f t="shared" si="5"/>
        <v>3.8150173995670666E-2</v>
      </c>
    </row>
    <row r="6" spans="1:8" x14ac:dyDescent="0.2">
      <c r="A6">
        <v>42.6</v>
      </c>
      <c r="B6">
        <v>25</v>
      </c>
      <c r="C6" s="1">
        <f t="shared" si="0"/>
        <v>3.751854253275325</v>
      </c>
      <c r="D6" s="1">
        <f t="shared" si="1"/>
        <v>3.2188758248682006</v>
      </c>
      <c r="E6" s="1">
        <f t="shared" si="2"/>
        <v>0.11690314327532514</v>
      </c>
      <c r="F6" s="1">
        <f t="shared" si="3"/>
        <v>-0.11511121513179923</v>
      </c>
      <c r="G6" s="1">
        <f t="shared" si="4"/>
        <v>0.11690314327532514</v>
      </c>
      <c r="H6" s="1">
        <f t="shared" si="5"/>
        <v>0.11511121513179923</v>
      </c>
    </row>
    <row r="7" spans="1:8" x14ac:dyDescent="0.2">
      <c r="A7">
        <v>34.1</v>
      </c>
      <c r="B7">
        <v>22</v>
      </c>
      <c r="C7" s="1">
        <f t="shared" si="0"/>
        <v>3.529297384289471</v>
      </c>
      <c r="D7" s="1">
        <f t="shared" si="1"/>
        <v>3.0910424533583161</v>
      </c>
      <c r="E7" s="1">
        <f t="shared" si="2"/>
        <v>-0.10565372571052878</v>
      </c>
      <c r="F7" s="1">
        <f t="shared" si="3"/>
        <v>-0.24294458664168372</v>
      </c>
      <c r="G7" s="1">
        <f t="shared" si="4"/>
        <v>0.10565372571052878</v>
      </c>
      <c r="H7" s="1">
        <f t="shared" si="5"/>
        <v>0.24294458664168372</v>
      </c>
    </row>
    <row r="8" spans="1:8" x14ac:dyDescent="0.2">
      <c r="A8">
        <v>33</v>
      </c>
      <c r="B8">
        <v>23.6</v>
      </c>
      <c r="C8" s="1">
        <f t="shared" si="0"/>
        <v>3.4965075614664802</v>
      </c>
      <c r="D8" s="1">
        <f t="shared" si="1"/>
        <v>3.1612467120315646</v>
      </c>
      <c r="E8" s="1">
        <f t="shared" si="2"/>
        <v>-0.13844354853351959</v>
      </c>
      <c r="F8" s="1">
        <f t="shared" si="3"/>
        <v>-0.17274032796843519</v>
      </c>
      <c r="G8" s="1">
        <f t="shared" si="4"/>
        <v>0.13844354853351959</v>
      </c>
      <c r="H8" s="1">
        <f t="shared" si="5"/>
        <v>0.17274032796843519</v>
      </c>
    </row>
    <row r="9" spans="1:8" x14ac:dyDescent="0.2">
      <c r="A9">
        <v>40</v>
      </c>
      <c r="B9">
        <v>27.7</v>
      </c>
      <c r="C9" s="1">
        <f t="shared" si="0"/>
        <v>3.6888794541139363</v>
      </c>
      <c r="D9" s="1">
        <f t="shared" si="1"/>
        <v>3.3214324131932926</v>
      </c>
      <c r="E9" s="1">
        <f t="shared" si="2"/>
        <v>5.3928344113936433E-2</v>
      </c>
      <c r="F9" s="1">
        <f t="shared" si="3"/>
        <v>-1.2554626806707159E-2</v>
      </c>
      <c r="G9" s="1">
        <f t="shared" si="4"/>
        <v>5.3928344113936433E-2</v>
      </c>
      <c r="H9" s="1">
        <f t="shared" si="5"/>
        <v>1.2554626806707159E-2</v>
      </c>
    </row>
    <row r="10" spans="1:8" x14ac:dyDescent="0.2">
      <c r="A10">
        <v>34.6</v>
      </c>
      <c r="B10">
        <v>28.5</v>
      </c>
      <c r="C10" s="1">
        <f t="shared" si="0"/>
        <v>3.5438536820636788</v>
      </c>
      <c r="D10" s="1">
        <f t="shared" si="1"/>
        <v>3.3499040872746049</v>
      </c>
      <c r="E10" s="1">
        <f t="shared" si="2"/>
        <v>-9.1097427936321029E-2</v>
      </c>
      <c r="F10" s="1">
        <f t="shared" si="3"/>
        <v>1.5917047274605078E-2</v>
      </c>
      <c r="G10" s="1">
        <f t="shared" si="4"/>
        <v>9.1097427936321029E-2</v>
      </c>
      <c r="H10" s="1">
        <f t="shared" si="5"/>
        <v>1.5917047274605078E-2</v>
      </c>
    </row>
    <row r="11" spans="1:8" x14ac:dyDescent="0.2">
      <c r="A11">
        <v>35</v>
      </c>
      <c r="B11">
        <v>25</v>
      </c>
      <c r="C11" s="1">
        <f t="shared" si="0"/>
        <v>3.5553480614894135</v>
      </c>
      <c r="D11" s="1">
        <f t="shared" si="1"/>
        <v>3.2188758248682006</v>
      </c>
      <c r="E11" s="1">
        <f t="shared" si="2"/>
        <v>-7.9603048510586305E-2</v>
      </c>
      <c r="F11" s="1">
        <f t="shared" si="3"/>
        <v>-0.11511121513179923</v>
      </c>
      <c r="G11" s="1">
        <f t="shared" si="4"/>
        <v>7.9603048510586305E-2</v>
      </c>
      <c r="H11" s="1">
        <f t="shared" si="5"/>
        <v>0.11511121513179923</v>
      </c>
    </row>
    <row r="12" spans="1:8" x14ac:dyDescent="0.2">
      <c r="A12">
        <v>40.4</v>
      </c>
      <c r="B12">
        <v>24.8</v>
      </c>
      <c r="C12" s="1">
        <f t="shared" si="0"/>
        <v>3.6988297849671046</v>
      </c>
      <c r="D12" s="1">
        <f t="shared" si="1"/>
        <v>3.2108436531709366</v>
      </c>
      <c r="E12" s="1">
        <f t="shared" si="2"/>
        <v>6.3878674967104754E-2</v>
      </c>
      <c r="F12" s="1">
        <f t="shared" si="3"/>
        <v>-0.12314338682906323</v>
      </c>
      <c r="G12" s="1">
        <f t="shared" si="4"/>
        <v>6.3878674967104754E-2</v>
      </c>
      <c r="H12" s="1">
        <f t="shared" si="5"/>
        <v>0.12314338682906323</v>
      </c>
    </row>
    <row r="13" spans="1:8" x14ac:dyDescent="0.2">
      <c r="A13">
        <v>33.4</v>
      </c>
      <c r="B13">
        <v>28.4</v>
      </c>
      <c r="C13" s="1">
        <f t="shared" si="0"/>
        <v>3.5085558999826545</v>
      </c>
      <c r="D13" s="1">
        <f t="shared" si="1"/>
        <v>3.3463891451671604</v>
      </c>
      <c r="E13" s="1">
        <f t="shared" si="2"/>
        <v>-0.12639521001734533</v>
      </c>
      <c r="F13" s="1">
        <f t="shared" si="3"/>
        <v>1.240210516716056E-2</v>
      </c>
      <c r="G13" s="1">
        <f t="shared" si="4"/>
        <v>0.12639521001734533</v>
      </c>
      <c r="H13" s="1">
        <f t="shared" si="5"/>
        <v>1.240210516716056E-2</v>
      </c>
    </row>
    <row r="14" spans="1:8" x14ac:dyDescent="0.2">
      <c r="A14">
        <v>36.200000000000003</v>
      </c>
      <c r="B14">
        <v>28.5</v>
      </c>
      <c r="C14" s="1">
        <f t="shared" si="0"/>
        <v>3.5890591188317256</v>
      </c>
      <c r="D14" s="1">
        <f t="shared" si="1"/>
        <v>3.3499040872746049</v>
      </c>
      <c r="E14" s="1">
        <f t="shared" si="2"/>
        <v>-4.5891991168274249E-2</v>
      </c>
      <c r="F14" s="1">
        <f t="shared" si="3"/>
        <v>1.5917047274605078E-2</v>
      </c>
      <c r="G14" s="1">
        <f t="shared" si="4"/>
        <v>4.5891991168274249E-2</v>
      </c>
      <c r="H14" s="1">
        <f t="shared" si="5"/>
        <v>1.5917047274605078E-2</v>
      </c>
    </row>
    <row r="15" spans="1:8" x14ac:dyDescent="0.2">
      <c r="A15">
        <v>32.4</v>
      </c>
      <c r="B15">
        <v>27.2</v>
      </c>
      <c r="C15" s="1">
        <f t="shared" si="0"/>
        <v>3.4781584227982836</v>
      </c>
      <c r="D15" s="1">
        <f t="shared" si="1"/>
        <v>3.3032169733019514</v>
      </c>
      <c r="E15" s="1">
        <f t="shared" si="2"/>
        <v>-0.15679268720171624</v>
      </c>
      <c r="F15" s="1">
        <f t="shared" si="3"/>
        <v>-3.0770066698048382E-2</v>
      </c>
      <c r="G15" s="1">
        <f t="shared" si="4"/>
        <v>0.15679268720171624</v>
      </c>
      <c r="H15" s="1">
        <f t="shared" si="5"/>
        <v>3.0770066698048382E-2</v>
      </c>
    </row>
    <row r="16" spans="1:8" x14ac:dyDescent="0.2">
      <c r="A16">
        <v>40.1</v>
      </c>
      <c r="B16">
        <v>28.3</v>
      </c>
      <c r="C16" s="1">
        <f t="shared" si="0"/>
        <v>3.6913763343125234</v>
      </c>
      <c r="D16" s="1">
        <f t="shared" si="1"/>
        <v>3.3428618046491918</v>
      </c>
      <c r="E16" s="1">
        <f t="shared" si="2"/>
        <v>5.6425224312523614E-2</v>
      </c>
      <c r="F16" s="1">
        <f t="shared" si="3"/>
        <v>8.8747646491920129E-3</v>
      </c>
      <c r="G16" s="1">
        <f t="shared" si="4"/>
        <v>5.6425224312523614E-2</v>
      </c>
      <c r="H16" s="1">
        <f t="shared" si="5"/>
        <v>8.8747646491920129E-3</v>
      </c>
    </row>
    <row r="17" spans="1:8" x14ac:dyDescent="0.2">
      <c r="A17">
        <v>36.700000000000003</v>
      </c>
      <c r="B17">
        <v>25.3</v>
      </c>
      <c r="C17" s="1">
        <f t="shared" si="0"/>
        <v>3.6027767550605247</v>
      </c>
      <c r="D17" s="1">
        <f t="shared" si="1"/>
        <v>3.2308043957334744</v>
      </c>
      <c r="E17" s="1">
        <f t="shared" si="2"/>
        <v>-3.2174354939475069E-2</v>
      </c>
      <c r="F17" s="1">
        <f t="shared" si="3"/>
        <v>-0.10318264426652535</v>
      </c>
      <c r="G17" s="1">
        <f t="shared" si="4"/>
        <v>3.2174354939475069E-2</v>
      </c>
      <c r="H17" s="1">
        <f t="shared" si="5"/>
        <v>0.10318264426652535</v>
      </c>
    </row>
    <row r="18" spans="1:8" x14ac:dyDescent="0.2">
      <c r="A18">
        <v>34.1</v>
      </c>
      <c r="B18">
        <v>25.7</v>
      </c>
      <c r="C18" s="1">
        <f t="shared" si="0"/>
        <v>3.529297384289471</v>
      </c>
      <c r="D18" s="1">
        <f t="shared" si="1"/>
        <v>3.2464909919011742</v>
      </c>
      <c r="E18" s="1">
        <f t="shared" si="2"/>
        <v>-0.10565372571052878</v>
      </c>
      <c r="F18" s="1">
        <f t="shared" si="3"/>
        <v>-8.7496048098825607E-2</v>
      </c>
      <c r="G18" s="1">
        <f t="shared" si="4"/>
        <v>0.10565372571052878</v>
      </c>
      <c r="H18" s="1">
        <f t="shared" si="5"/>
        <v>8.7496048098825607E-2</v>
      </c>
    </row>
    <row r="19" spans="1:8" x14ac:dyDescent="0.2">
      <c r="A19">
        <v>40</v>
      </c>
      <c r="B19">
        <v>24.1</v>
      </c>
      <c r="C19" s="1">
        <f t="shared" si="0"/>
        <v>3.6888794541139363</v>
      </c>
      <c r="D19" s="1">
        <f t="shared" si="1"/>
        <v>3.1822118404966093</v>
      </c>
      <c r="E19" s="1">
        <f t="shared" si="2"/>
        <v>5.3928344113936433E-2</v>
      </c>
      <c r="F19" s="1">
        <f t="shared" si="3"/>
        <v>-0.15177519950339047</v>
      </c>
      <c r="G19" s="1">
        <f t="shared" si="4"/>
        <v>5.3928344113936433E-2</v>
      </c>
      <c r="H19" s="1">
        <f t="shared" si="5"/>
        <v>0.15177519950339047</v>
      </c>
    </row>
    <row r="20" spans="1:8" x14ac:dyDescent="0.2">
      <c r="A20">
        <v>40.200000000000003</v>
      </c>
      <c r="B20">
        <v>26</v>
      </c>
      <c r="C20" s="1">
        <f t="shared" si="0"/>
        <v>3.6938669956249757</v>
      </c>
      <c r="D20" s="1">
        <f t="shared" si="1"/>
        <v>3.2580965380214821</v>
      </c>
      <c r="E20" s="1">
        <f t="shared" si="2"/>
        <v>5.891588562497585E-2</v>
      </c>
      <c r="F20" s="1">
        <f t="shared" si="3"/>
        <v>-7.5890501978517655E-2</v>
      </c>
      <c r="G20" s="1">
        <f t="shared" si="4"/>
        <v>5.891588562497585E-2</v>
      </c>
      <c r="H20" s="1">
        <f t="shared" si="5"/>
        <v>7.5890501978517655E-2</v>
      </c>
    </row>
    <row r="21" spans="1:8" x14ac:dyDescent="0.2">
      <c r="A21">
        <v>33</v>
      </c>
      <c r="B21">
        <v>26</v>
      </c>
      <c r="C21" s="1">
        <f t="shared" si="0"/>
        <v>3.4965075614664802</v>
      </c>
      <c r="D21" s="1">
        <f t="shared" si="1"/>
        <v>3.2580965380214821</v>
      </c>
      <c r="E21" s="1">
        <f t="shared" si="2"/>
        <v>-0.13844354853351959</v>
      </c>
      <c r="F21" s="1">
        <f t="shared" si="3"/>
        <v>-7.5890501978517655E-2</v>
      </c>
      <c r="G21" s="1">
        <f t="shared" si="4"/>
        <v>0.13844354853351959</v>
      </c>
      <c r="H21" s="1">
        <f t="shared" si="5"/>
        <v>7.5890501978517655E-2</v>
      </c>
    </row>
    <row r="22" spans="1:8" x14ac:dyDescent="0.2">
      <c r="A22">
        <v>41.7</v>
      </c>
      <c r="B22">
        <v>24.6</v>
      </c>
      <c r="C22" s="1">
        <f t="shared" si="0"/>
        <v>3.730501128804756</v>
      </c>
      <c r="D22" s="1">
        <f t="shared" si="1"/>
        <v>3.202746442938317</v>
      </c>
      <c r="E22" s="1">
        <f t="shared" si="2"/>
        <v>9.555001880475622E-2</v>
      </c>
      <c r="F22" s="1">
        <f t="shared" si="3"/>
        <v>-0.13124059706168278</v>
      </c>
      <c r="G22" s="1">
        <f t="shared" si="4"/>
        <v>9.555001880475622E-2</v>
      </c>
      <c r="H22" s="1">
        <f t="shared" si="5"/>
        <v>0.13124059706168278</v>
      </c>
    </row>
    <row r="23" spans="1:8" x14ac:dyDescent="0.2">
      <c r="A23">
        <v>40.200000000000003</v>
      </c>
      <c r="B23">
        <v>24.5</v>
      </c>
      <c r="C23" s="1">
        <f t="shared" si="0"/>
        <v>3.6938669956249757</v>
      </c>
      <c r="D23" s="1">
        <f t="shared" si="1"/>
        <v>3.1986731175506815</v>
      </c>
      <c r="E23" s="1">
        <f t="shared" si="2"/>
        <v>5.891588562497585E-2</v>
      </c>
      <c r="F23" s="1">
        <f t="shared" si="3"/>
        <v>-0.13531392244931828</v>
      </c>
      <c r="G23" s="1">
        <f t="shared" si="4"/>
        <v>5.891588562497585E-2</v>
      </c>
      <c r="H23" s="1">
        <f t="shared" si="5"/>
        <v>0.13531392244931828</v>
      </c>
    </row>
    <row r="24" spans="1:8" x14ac:dyDescent="0.2">
      <c r="A24">
        <v>33</v>
      </c>
      <c r="B24">
        <v>29.3</v>
      </c>
      <c r="C24" s="1">
        <f t="shared" si="0"/>
        <v>3.4965075614664802</v>
      </c>
      <c r="D24" s="1">
        <f t="shared" si="1"/>
        <v>3.3775875160230218</v>
      </c>
      <c r="E24" s="1">
        <f t="shared" si="2"/>
        <v>-0.13844354853351959</v>
      </c>
      <c r="F24" s="1">
        <f t="shared" si="3"/>
        <v>4.3600476023021972E-2</v>
      </c>
      <c r="G24" s="1">
        <f t="shared" si="4"/>
        <v>0.13844354853351959</v>
      </c>
      <c r="H24" s="1">
        <f t="shared" si="5"/>
        <v>4.3600476023021972E-2</v>
      </c>
    </row>
    <row r="25" spans="1:8" x14ac:dyDescent="0.2">
      <c r="A25">
        <v>38</v>
      </c>
      <c r="B25">
        <v>27</v>
      </c>
      <c r="C25" s="1">
        <f t="shared" si="0"/>
        <v>3.6375861597263857</v>
      </c>
      <c r="D25" s="1">
        <f t="shared" si="1"/>
        <v>3.2958368660043291</v>
      </c>
      <c r="E25" s="1">
        <f t="shared" si="2"/>
        <v>2.6350497263858408E-3</v>
      </c>
      <c r="F25" s="1">
        <f t="shared" si="3"/>
        <v>-3.8150173995670666E-2</v>
      </c>
      <c r="G25" s="1">
        <f t="shared" si="4"/>
        <v>2.6350497263858408E-3</v>
      </c>
      <c r="H25" s="1">
        <f t="shared" si="5"/>
        <v>3.8150173995670666E-2</v>
      </c>
    </row>
    <row r="26" spans="1:8" x14ac:dyDescent="0.2">
      <c r="A26">
        <v>37.799999999999997</v>
      </c>
      <c r="B26">
        <v>28</v>
      </c>
      <c r="C26" s="1">
        <f t="shared" si="0"/>
        <v>3.6323091026255421</v>
      </c>
      <c r="D26" s="1">
        <f t="shared" si="1"/>
        <v>3.3322045101752038</v>
      </c>
      <c r="E26" s="1">
        <f t="shared" si="2"/>
        <v>-2.6420073744577444E-3</v>
      </c>
      <c r="F26" s="1">
        <f t="shared" si="3"/>
        <v>-1.7825298247959864E-3</v>
      </c>
      <c r="G26" s="1">
        <f t="shared" si="4"/>
        <v>2.6420073744577444E-3</v>
      </c>
      <c r="H26" s="1">
        <f t="shared" si="5"/>
        <v>1.7825298247959864E-3</v>
      </c>
    </row>
    <row r="27" spans="1:8" x14ac:dyDescent="0.2">
      <c r="A27">
        <v>41.3</v>
      </c>
      <c r="B27">
        <v>29.2</v>
      </c>
      <c r="C27" s="1">
        <f t="shared" si="0"/>
        <v>3.7208624999669868</v>
      </c>
      <c r="D27" s="1">
        <f t="shared" si="1"/>
        <v>3.3741687092742358</v>
      </c>
      <c r="E27" s="1">
        <f t="shared" si="2"/>
        <v>8.5911389966986995E-2</v>
      </c>
      <c r="F27" s="1">
        <f t="shared" si="3"/>
        <v>4.0181669274236054E-2</v>
      </c>
      <c r="G27" s="1">
        <f t="shared" si="4"/>
        <v>8.5911389966986995E-2</v>
      </c>
      <c r="H27" s="1">
        <f t="shared" si="5"/>
        <v>4.0181669274236054E-2</v>
      </c>
    </row>
    <row r="28" spans="1:8" x14ac:dyDescent="0.2">
      <c r="A28">
        <v>39</v>
      </c>
      <c r="B28">
        <v>28.6</v>
      </c>
      <c r="C28" s="1">
        <f t="shared" si="0"/>
        <v>3.6635616461296463</v>
      </c>
      <c r="D28" s="1">
        <f t="shared" si="1"/>
        <v>3.3534067178258069</v>
      </c>
      <c r="E28" s="1">
        <f t="shared" si="2"/>
        <v>2.861053612964648E-2</v>
      </c>
      <c r="F28" s="1">
        <f t="shared" si="3"/>
        <v>1.9419677825807113E-2</v>
      </c>
      <c r="G28" s="1">
        <f t="shared" si="4"/>
        <v>2.861053612964648E-2</v>
      </c>
      <c r="H28" s="1">
        <f t="shared" si="5"/>
        <v>1.9419677825807113E-2</v>
      </c>
    </row>
    <row r="29" spans="1:8" x14ac:dyDescent="0.2">
      <c r="A29">
        <v>35.4</v>
      </c>
      <c r="B29">
        <v>33</v>
      </c>
      <c r="C29" s="1">
        <f t="shared" si="0"/>
        <v>3.5667118201397288</v>
      </c>
      <c r="D29" s="1">
        <f t="shared" si="1"/>
        <v>3.4965075614664802</v>
      </c>
      <c r="E29" s="1">
        <f t="shared" si="2"/>
        <v>-6.8239289860271057E-2</v>
      </c>
      <c r="F29" s="1">
        <f t="shared" si="3"/>
        <v>0.16252052146648044</v>
      </c>
      <c r="G29" s="1">
        <f t="shared" si="4"/>
        <v>6.8239289860271057E-2</v>
      </c>
      <c r="H29" s="1">
        <f t="shared" si="5"/>
        <v>0.16252052146648044</v>
      </c>
    </row>
    <row r="30" spans="1:8" x14ac:dyDescent="0.2">
      <c r="A30">
        <v>41.5</v>
      </c>
      <c r="B30">
        <v>26.2</v>
      </c>
      <c r="C30" s="1">
        <f t="shared" si="0"/>
        <v>3.7256934272366524</v>
      </c>
      <c r="D30" s="1">
        <f t="shared" si="1"/>
        <v>3.2657594107670511</v>
      </c>
      <c r="E30" s="1">
        <f t="shared" si="2"/>
        <v>9.0742317236652603E-2</v>
      </c>
      <c r="F30" s="1">
        <f t="shared" si="3"/>
        <v>-6.8227629232948672E-2</v>
      </c>
      <c r="G30" s="1">
        <f t="shared" si="4"/>
        <v>9.0742317236652603E-2</v>
      </c>
      <c r="H30" s="1">
        <f t="shared" si="5"/>
        <v>6.8227629232948672E-2</v>
      </c>
    </row>
    <row r="31" spans="1:8" x14ac:dyDescent="0.2">
      <c r="A31">
        <v>39.299999999999997</v>
      </c>
      <c r="B31">
        <v>27.3</v>
      </c>
      <c r="C31" s="1">
        <f t="shared" si="0"/>
        <v>3.6712245188752153</v>
      </c>
      <c r="D31" s="1">
        <f t="shared" si="1"/>
        <v>3.3068867021909143</v>
      </c>
      <c r="E31" s="1">
        <f t="shared" si="2"/>
        <v>3.6273408875215463E-2</v>
      </c>
      <c r="F31" s="1">
        <f t="shared" si="3"/>
        <v>-2.7100337809085495E-2</v>
      </c>
      <c r="G31" s="1">
        <f t="shared" si="4"/>
        <v>3.6273408875215463E-2</v>
      </c>
      <c r="H31" s="1">
        <f t="shared" si="5"/>
        <v>2.7100337809085495E-2</v>
      </c>
    </row>
    <row r="32" spans="1:8" x14ac:dyDescent="0.2">
      <c r="A32">
        <v>40</v>
      </c>
      <c r="B32">
        <v>26</v>
      </c>
      <c r="C32" s="1">
        <f t="shared" si="0"/>
        <v>3.6888794541139363</v>
      </c>
      <c r="D32" s="1">
        <f t="shared" si="1"/>
        <v>3.2580965380214821</v>
      </c>
      <c r="E32" s="1">
        <f t="shared" si="2"/>
        <v>5.3928344113936433E-2</v>
      </c>
      <c r="F32" s="1">
        <f t="shared" si="3"/>
        <v>-7.5890501978517655E-2</v>
      </c>
      <c r="G32" s="1">
        <f t="shared" si="4"/>
        <v>5.3928344113936433E-2</v>
      </c>
      <c r="H32" s="1">
        <f t="shared" si="5"/>
        <v>7.5890501978517655E-2</v>
      </c>
    </row>
    <row r="33" spans="1:8" x14ac:dyDescent="0.2">
      <c r="A33">
        <v>35.9</v>
      </c>
      <c r="B33">
        <v>30</v>
      </c>
      <c r="C33" s="1">
        <f t="shared" si="0"/>
        <v>3.5807372954942331</v>
      </c>
      <c r="D33" s="1">
        <f t="shared" si="1"/>
        <v>3.4011973816621555</v>
      </c>
      <c r="E33" s="1">
        <f t="shared" si="2"/>
        <v>-5.4213814505766678E-2</v>
      </c>
      <c r="F33" s="1">
        <f t="shared" si="3"/>
        <v>6.721034166215567E-2</v>
      </c>
      <c r="G33" s="1">
        <f t="shared" si="4"/>
        <v>5.4213814505766678E-2</v>
      </c>
      <c r="H33" s="1">
        <f t="shared" si="5"/>
        <v>6.721034166215567E-2</v>
      </c>
    </row>
    <row r="34" spans="1:8" x14ac:dyDescent="0.2">
      <c r="A34">
        <v>38.299999999999997</v>
      </c>
      <c r="B34">
        <v>30.8</v>
      </c>
      <c r="C34" s="1">
        <f t="shared" ref="C34:C65" si="6">LN(A34)</f>
        <v>3.6454498961866002</v>
      </c>
      <c r="D34" s="1">
        <f t="shared" ref="D34:D65" si="7">LN(B34)</f>
        <v>3.427514689979529</v>
      </c>
      <c r="E34" s="1">
        <f t="shared" ref="E34:E65" si="8">C34-3.63495111</f>
        <v>1.0498786186600384E-2</v>
      </c>
      <c r="F34" s="1">
        <f t="shared" ref="F34:F65" si="9">D34-3.33398704</f>
        <v>9.3527649979529226E-2</v>
      </c>
      <c r="G34" s="1">
        <f t="shared" ref="G34:G65" si="10">ABS(E34)</f>
        <v>1.0498786186600384E-2</v>
      </c>
      <c r="H34" s="1">
        <f t="shared" ref="H34:H65" si="11">ABS(F34)</f>
        <v>9.3527649979529226E-2</v>
      </c>
    </row>
    <row r="35" spans="1:8" x14ac:dyDescent="0.2">
      <c r="A35">
        <v>34.299999999999997</v>
      </c>
      <c r="B35">
        <v>25</v>
      </c>
      <c r="C35" s="1">
        <f t="shared" si="6"/>
        <v>3.535145354171894</v>
      </c>
      <c r="D35" s="1">
        <f t="shared" si="7"/>
        <v>3.2188758248682006</v>
      </c>
      <c r="E35" s="1">
        <f t="shared" si="8"/>
        <v>-9.9805755828105802E-2</v>
      </c>
      <c r="F35" s="1">
        <f t="shared" si="9"/>
        <v>-0.11511121513179923</v>
      </c>
      <c r="G35" s="1">
        <f t="shared" si="10"/>
        <v>9.9805755828105802E-2</v>
      </c>
      <c r="H35" s="1">
        <f t="shared" si="11"/>
        <v>0.11511121513179923</v>
      </c>
    </row>
    <row r="36" spans="1:8" x14ac:dyDescent="0.2">
      <c r="A36">
        <v>37.1</v>
      </c>
      <c r="B36">
        <v>29</v>
      </c>
      <c r="C36" s="1">
        <f t="shared" si="6"/>
        <v>3.6136169696133895</v>
      </c>
      <c r="D36" s="1">
        <f t="shared" si="7"/>
        <v>3.3672958299864741</v>
      </c>
      <c r="E36" s="1">
        <f t="shared" si="8"/>
        <v>-2.1334140386610301E-2</v>
      </c>
      <c r="F36" s="1">
        <f t="shared" si="9"/>
        <v>3.3308789986474352E-2</v>
      </c>
      <c r="G36" s="1">
        <f t="shared" si="10"/>
        <v>2.1334140386610301E-2</v>
      </c>
      <c r="H36" s="1">
        <f t="shared" si="11"/>
        <v>3.3308789986474352E-2</v>
      </c>
    </row>
    <row r="37" spans="1:8" x14ac:dyDescent="0.2">
      <c r="A37">
        <v>39</v>
      </c>
      <c r="B37">
        <v>29</v>
      </c>
      <c r="C37" s="1">
        <f t="shared" si="6"/>
        <v>3.6635616461296463</v>
      </c>
      <c r="D37" s="1">
        <f t="shared" si="7"/>
        <v>3.3672958299864741</v>
      </c>
      <c r="E37" s="1">
        <f t="shared" si="8"/>
        <v>2.861053612964648E-2</v>
      </c>
      <c r="F37" s="1">
        <f t="shared" si="9"/>
        <v>3.3308789986474352E-2</v>
      </c>
      <c r="G37" s="1">
        <f t="shared" si="10"/>
        <v>2.861053612964648E-2</v>
      </c>
      <c r="H37" s="1">
        <f t="shared" si="11"/>
        <v>3.3308789986474352E-2</v>
      </c>
    </row>
    <row r="38" spans="1:8" x14ac:dyDescent="0.2">
      <c r="A38">
        <v>40.700000000000003</v>
      </c>
      <c r="B38">
        <v>29</v>
      </c>
      <c r="C38" s="1">
        <f t="shared" si="6"/>
        <v>3.7062280924485496</v>
      </c>
      <c r="D38" s="1">
        <f t="shared" si="7"/>
        <v>3.3672958299864741</v>
      </c>
      <c r="E38" s="1">
        <f t="shared" si="8"/>
        <v>7.1276982448549742E-2</v>
      </c>
      <c r="F38" s="1">
        <f t="shared" si="9"/>
        <v>3.3308789986474352E-2</v>
      </c>
      <c r="G38" s="1">
        <f t="shared" si="10"/>
        <v>7.1276982448549742E-2</v>
      </c>
      <c r="H38" s="1">
        <f t="shared" si="11"/>
        <v>3.3308789986474352E-2</v>
      </c>
    </row>
    <row r="39" spans="1:8" x14ac:dyDescent="0.2">
      <c r="A39">
        <v>43</v>
      </c>
      <c r="B39">
        <v>27.1</v>
      </c>
      <c r="C39" s="1">
        <f t="shared" si="6"/>
        <v>3.7612001156935624</v>
      </c>
      <c r="D39" s="1">
        <f t="shared" si="7"/>
        <v>3.2995337278856551</v>
      </c>
      <c r="E39" s="1">
        <f t="shared" si="8"/>
        <v>0.12624900569356257</v>
      </c>
      <c r="F39" s="1">
        <f t="shared" si="9"/>
        <v>-3.4453312114344659E-2</v>
      </c>
      <c r="G39" s="1">
        <f t="shared" si="10"/>
        <v>0.12624900569356257</v>
      </c>
      <c r="H39" s="1">
        <f t="shared" si="11"/>
        <v>3.4453312114344659E-2</v>
      </c>
    </row>
    <row r="40" spans="1:8" x14ac:dyDescent="0.2">
      <c r="A40">
        <v>38.299999999999997</v>
      </c>
      <c r="B40">
        <v>29</v>
      </c>
      <c r="C40" s="1">
        <f t="shared" si="6"/>
        <v>3.6454498961866002</v>
      </c>
      <c r="D40" s="1">
        <f t="shared" si="7"/>
        <v>3.3672958299864741</v>
      </c>
      <c r="E40" s="1">
        <f t="shared" si="8"/>
        <v>1.0498786186600384E-2</v>
      </c>
      <c r="F40" s="1">
        <f t="shared" si="9"/>
        <v>3.3308789986474352E-2</v>
      </c>
      <c r="G40" s="1">
        <f t="shared" si="10"/>
        <v>1.0498786186600384E-2</v>
      </c>
      <c r="H40" s="1">
        <f t="shared" si="11"/>
        <v>3.3308789986474352E-2</v>
      </c>
    </row>
    <row r="41" spans="1:8" x14ac:dyDescent="0.2">
      <c r="A41">
        <v>39.799999999999997</v>
      </c>
      <c r="B41">
        <v>24</v>
      </c>
      <c r="C41" s="1">
        <f t="shared" si="6"/>
        <v>3.6838669122903918</v>
      </c>
      <c r="D41" s="1">
        <f t="shared" si="7"/>
        <v>3.1780538303479458</v>
      </c>
      <c r="E41" s="1">
        <f t="shared" si="8"/>
        <v>4.8915802290391941E-2</v>
      </c>
      <c r="F41" s="1">
        <f t="shared" si="9"/>
        <v>-0.15593320965205404</v>
      </c>
      <c r="G41" s="1">
        <f t="shared" si="10"/>
        <v>4.8915802290391941E-2</v>
      </c>
      <c r="H41" s="1">
        <f t="shared" si="11"/>
        <v>0.15593320965205404</v>
      </c>
    </row>
    <row r="42" spans="1:8" x14ac:dyDescent="0.2">
      <c r="A42">
        <v>35.1</v>
      </c>
      <c r="B42">
        <v>25.8</v>
      </c>
      <c r="C42" s="1">
        <f t="shared" si="6"/>
        <v>3.55820113047182</v>
      </c>
      <c r="D42" s="1">
        <f t="shared" si="7"/>
        <v>3.2503744919275719</v>
      </c>
      <c r="E42" s="1">
        <f t="shared" si="8"/>
        <v>-7.6749979528179857E-2</v>
      </c>
      <c r="F42" s="1">
        <f t="shared" si="9"/>
        <v>-8.3612548072427906E-2</v>
      </c>
      <c r="G42" s="1">
        <f t="shared" si="10"/>
        <v>7.6749979528179857E-2</v>
      </c>
      <c r="H42" s="1">
        <f t="shared" si="11"/>
        <v>8.3612548072427906E-2</v>
      </c>
    </row>
    <row r="43" spans="1:8" x14ac:dyDescent="0.2">
      <c r="A43">
        <v>37</v>
      </c>
      <c r="B43">
        <v>29.2</v>
      </c>
      <c r="C43" s="1">
        <f t="shared" si="6"/>
        <v>3.6109179126442243</v>
      </c>
      <c r="D43" s="1">
        <f t="shared" si="7"/>
        <v>3.3741687092742358</v>
      </c>
      <c r="E43" s="1">
        <f t="shared" si="8"/>
        <v>-2.4033197355775471E-2</v>
      </c>
      <c r="F43" s="1">
        <f t="shared" si="9"/>
        <v>4.0181669274236054E-2</v>
      </c>
      <c r="G43" s="1">
        <f t="shared" si="10"/>
        <v>2.4033197355775471E-2</v>
      </c>
      <c r="H43" s="1">
        <f t="shared" si="11"/>
        <v>4.0181669274236054E-2</v>
      </c>
    </row>
    <row r="44" spans="1:8" x14ac:dyDescent="0.2">
      <c r="A44">
        <v>39.299999999999997</v>
      </c>
      <c r="B44">
        <v>31</v>
      </c>
      <c r="C44" s="1">
        <f t="shared" si="6"/>
        <v>3.6712245188752153</v>
      </c>
      <c r="D44" s="1">
        <f t="shared" si="7"/>
        <v>3.4339872044851463</v>
      </c>
      <c r="E44" s="1">
        <f t="shared" si="8"/>
        <v>3.6273408875215463E-2</v>
      </c>
      <c r="F44" s="1">
        <f t="shared" si="9"/>
        <v>0.10000016448514648</v>
      </c>
      <c r="G44" s="1">
        <f t="shared" si="10"/>
        <v>3.6273408875215463E-2</v>
      </c>
      <c r="H44" s="1">
        <f t="shared" si="11"/>
        <v>0.10000016448514648</v>
      </c>
    </row>
    <row r="45" spans="1:8" x14ac:dyDescent="0.2">
      <c r="A45">
        <v>40</v>
      </c>
      <c r="B45">
        <v>30.2</v>
      </c>
      <c r="C45" s="1">
        <f t="shared" si="6"/>
        <v>3.6888794541139363</v>
      </c>
      <c r="D45" s="1">
        <f t="shared" si="7"/>
        <v>3.4078419243808238</v>
      </c>
      <c r="E45" s="1">
        <f t="shared" si="8"/>
        <v>5.3928344113936433E-2</v>
      </c>
      <c r="F45" s="1">
        <f t="shared" si="9"/>
        <v>7.3854884380823993E-2</v>
      </c>
      <c r="G45" s="1">
        <f t="shared" si="10"/>
        <v>5.3928344113936433E-2</v>
      </c>
      <c r="H45" s="1">
        <f t="shared" si="11"/>
        <v>7.3854884380823993E-2</v>
      </c>
    </row>
    <row r="46" spans="1:8" x14ac:dyDescent="0.2">
      <c r="A46">
        <v>40.700000000000003</v>
      </c>
      <c r="B46">
        <v>30.8</v>
      </c>
      <c r="C46" s="1">
        <f t="shared" si="6"/>
        <v>3.7062280924485496</v>
      </c>
      <c r="D46" s="1">
        <f t="shared" si="7"/>
        <v>3.427514689979529</v>
      </c>
      <c r="E46" s="1">
        <f t="shared" si="8"/>
        <v>7.1276982448549742E-2</v>
      </c>
      <c r="F46" s="1">
        <f t="shared" si="9"/>
        <v>9.3527649979529226E-2</v>
      </c>
      <c r="G46" s="1">
        <f t="shared" si="10"/>
        <v>7.1276982448549742E-2</v>
      </c>
      <c r="H46" s="1">
        <f t="shared" si="11"/>
        <v>9.3527649979529226E-2</v>
      </c>
    </row>
    <row r="47" spans="1:8" x14ac:dyDescent="0.2">
      <c r="A47">
        <v>33.5</v>
      </c>
      <c r="B47">
        <v>28.2</v>
      </c>
      <c r="C47" s="1">
        <f t="shared" si="6"/>
        <v>3.5115454388310208</v>
      </c>
      <c r="D47" s="1">
        <f t="shared" si="7"/>
        <v>3.3393219779440679</v>
      </c>
      <c r="E47" s="1">
        <f t="shared" si="8"/>
        <v>-0.12340567116897905</v>
      </c>
      <c r="F47" s="1">
        <f t="shared" si="9"/>
        <v>5.334937944068141E-3</v>
      </c>
      <c r="G47" s="1">
        <f t="shared" si="10"/>
        <v>0.12340567116897905</v>
      </c>
      <c r="H47" s="1">
        <f t="shared" si="11"/>
        <v>5.334937944068141E-3</v>
      </c>
    </row>
    <row r="48" spans="1:8" x14ac:dyDescent="0.2">
      <c r="A48">
        <v>33.799999999999997</v>
      </c>
      <c r="B48">
        <v>29.2</v>
      </c>
      <c r="C48" s="1">
        <f t="shared" si="6"/>
        <v>3.520460802488973</v>
      </c>
      <c r="D48" s="1">
        <f t="shared" si="7"/>
        <v>3.3741687092742358</v>
      </c>
      <c r="E48" s="1">
        <f t="shared" si="8"/>
        <v>-0.11449030751102685</v>
      </c>
      <c r="F48" s="1">
        <f t="shared" si="9"/>
        <v>4.0181669274236054E-2</v>
      </c>
      <c r="G48" s="1">
        <f t="shared" si="10"/>
        <v>0.11449030751102685</v>
      </c>
      <c r="H48" s="1">
        <f t="shared" si="11"/>
        <v>4.0181669274236054E-2</v>
      </c>
    </row>
    <row r="49" spans="1:8" x14ac:dyDescent="0.2">
      <c r="A49">
        <v>35</v>
      </c>
      <c r="B49">
        <v>28.6</v>
      </c>
      <c r="C49" s="1">
        <f t="shared" si="6"/>
        <v>3.5553480614894135</v>
      </c>
      <c r="D49" s="1">
        <f t="shared" si="7"/>
        <v>3.3534067178258069</v>
      </c>
      <c r="E49" s="1">
        <f t="shared" si="8"/>
        <v>-7.9603048510586305E-2</v>
      </c>
      <c r="F49" s="1">
        <f t="shared" si="9"/>
        <v>1.9419677825807113E-2</v>
      </c>
      <c r="G49" s="1">
        <f t="shared" si="10"/>
        <v>7.9603048510586305E-2</v>
      </c>
      <c r="H49" s="1">
        <f t="shared" si="11"/>
        <v>1.9419677825807113E-2</v>
      </c>
    </row>
    <row r="50" spans="1:8" x14ac:dyDescent="0.2">
      <c r="A50">
        <v>40.6</v>
      </c>
      <c r="B50">
        <v>29</v>
      </c>
      <c r="C50" s="1">
        <f t="shared" si="6"/>
        <v>3.7037680666076871</v>
      </c>
      <c r="D50" s="1">
        <f t="shared" si="7"/>
        <v>3.3672958299864741</v>
      </c>
      <c r="E50" s="1">
        <f t="shared" si="8"/>
        <v>6.8816956607687274E-2</v>
      </c>
      <c r="F50" s="1">
        <f t="shared" si="9"/>
        <v>3.3308789986474352E-2</v>
      </c>
      <c r="G50" s="1">
        <f t="shared" si="10"/>
        <v>6.8816956607687274E-2</v>
      </c>
      <c r="H50" s="1">
        <f t="shared" si="11"/>
        <v>3.3308789986474352E-2</v>
      </c>
    </row>
    <row r="51" spans="1:8" x14ac:dyDescent="0.2">
      <c r="A51">
        <v>40.700000000000003</v>
      </c>
      <c r="B51">
        <v>28</v>
      </c>
      <c r="C51" s="1">
        <f t="shared" si="6"/>
        <v>3.7062280924485496</v>
      </c>
      <c r="D51" s="1">
        <f t="shared" si="7"/>
        <v>3.3322045101752038</v>
      </c>
      <c r="E51" s="1">
        <f t="shared" si="8"/>
        <v>7.1276982448549742E-2</v>
      </c>
      <c r="F51" s="1">
        <f t="shared" si="9"/>
        <v>-1.7825298247959864E-3</v>
      </c>
      <c r="G51" s="1">
        <f t="shared" si="10"/>
        <v>7.1276982448549742E-2</v>
      </c>
      <c r="H51" s="1">
        <f t="shared" si="11"/>
        <v>1.7825298247959864E-3</v>
      </c>
    </row>
    <row r="52" spans="1:8" x14ac:dyDescent="0.2">
      <c r="A52">
        <v>37.6</v>
      </c>
      <c r="B52">
        <v>29.2</v>
      </c>
      <c r="C52" s="1">
        <f t="shared" si="6"/>
        <v>3.6270040503958487</v>
      </c>
      <c r="D52" s="1">
        <f t="shared" si="7"/>
        <v>3.3741687092742358</v>
      </c>
      <c r="E52" s="1">
        <f t="shared" si="8"/>
        <v>-7.9470596041510966E-3</v>
      </c>
      <c r="F52" s="1">
        <f t="shared" si="9"/>
        <v>4.0181669274236054E-2</v>
      </c>
      <c r="G52" s="1">
        <f t="shared" si="10"/>
        <v>7.9470596041510966E-3</v>
      </c>
      <c r="H52" s="1">
        <f t="shared" si="11"/>
        <v>4.0181669274236054E-2</v>
      </c>
    </row>
    <row r="53" spans="1:8" x14ac:dyDescent="0.2">
      <c r="A53">
        <v>37.4</v>
      </c>
      <c r="B53">
        <v>27.2</v>
      </c>
      <c r="C53" s="1">
        <f t="shared" si="6"/>
        <v>3.6216707044204863</v>
      </c>
      <c r="D53" s="1">
        <f t="shared" si="7"/>
        <v>3.3032169733019514</v>
      </c>
      <c r="E53" s="1">
        <f t="shared" si="8"/>
        <v>-1.3280405579513488E-2</v>
      </c>
      <c r="F53" s="1">
        <f t="shared" si="9"/>
        <v>-3.0770066698048382E-2</v>
      </c>
      <c r="G53" s="1">
        <f t="shared" si="10"/>
        <v>1.3280405579513488E-2</v>
      </c>
      <c r="H53" s="1">
        <f t="shared" si="11"/>
        <v>3.0770066698048382E-2</v>
      </c>
    </row>
    <row r="54" spans="1:8" x14ac:dyDescent="0.2">
      <c r="A54">
        <v>39</v>
      </c>
      <c r="B54">
        <v>29.4</v>
      </c>
      <c r="C54" s="1">
        <f t="shared" si="6"/>
        <v>3.6635616461296463</v>
      </c>
      <c r="D54" s="1">
        <f t="shared" si="7"/>
        <v>3.380994674344636</v>
      </c>
      <c r="E54" s="1">
        <f t="shared" si="8"/>
        <v>2.861053612964648E-2</v>
      </c>
      <c r="F54" s="1">
        <f t="shared" si="9"/>
        <v>4.7007634344636173E-2</v>
      </c>
      <c r="G54" s="1">
        <f t="shared" si="10"/>
        <v>2.861053612964648E-2</v>
      </c>
      <c r="H54" s="1">
        <f t="shared" si="11"/>
        <v>4.7007634344636173E-2</v>
      </c>
    </row>
    <row r="55" spans="1:8" x14ac:dyDescent="0.2">
      <c r="A55">
        <v>37.5</v>
      </c>
      <c r="B55">
        <v>26.2</v>
      </c>
      <c r="C55" s="1">
        <f t="shared" si="6"/>
        <v>3.6243409329763652</v>
      </c>
      <c r="D55" s="1">
        <f t="shared" si="7"/>
        <v>3.2657594107670511</v>
      </c>
      <c r="E55" s="1">
        <f t="shared" si="8"/>
        <v>-1.0610177023634648E-2</v>
      </c>
      <c r="F55" s="1">
        <f t="shared" si="9"/>
        <v>-6.8227629232948672E-2</v>
      </c>
      <c r="G55" s="1">
        <f t="shared" si="10"/>
        <v>1.0610177023634648E-2</v>
      </c>
      <c r="H55" s="1">
        <f t="shared" si="11"/>
        <v>6.8227629232948672E-2</v>
      </c>
    </row>
    <row r="56" spans="1:8" x14ac:dyDescent="0.2">
      <c r="A56">
        <v>34.1</v>
      </c>
      <c r="B56">
        <v>27.8</v>
      </c>
      <c r="C56" s="1">
        <f t="shared" si="6"/>
        <v>3.529297384289471</v>
      </c>
      <c r="D56" s="1">
        <f t="shared" si="7"/>
        <v>3.3250360206965914</v>
      </c>
      <c r="E56" s="1">
        <f t="shared" si="8"/>
        <v>-0.10565372571052878</v>
      </c>
      <c r="F56" s="1">
        <f t="shared" si="9"/>
        <v>-8.9510193034083585E-3</v>
      </c>
      <c r="G56" s="1">
        <f t="shared" si="10"/>
        <v>0.10565372571052878</v>
      </c>
      <c r="H56" s="1">
        <f t="shared" si="11"/>
        <v>8.9510193034083585E-3</v>
      </c>
    </row>
    <row r="57" spans="1:8" x14ac:dyDescent="0.2">
      <c r="A57">
        <v>33.200000000000003</v>
      </c>
      <c r="B57">
        <v>29</v>
      </c>
      <c r="C57" s="1">
        <f t="shared" si="6"/>
        <v>3.5025498759224432</v>
      </c>
      <c r="D57" s="1">
        <f t="shared" si="7"/>
        <v>3.3672958299864741</v>
      </c>
      <c r="E57" s="1">
        <f t="shared" si="8"/>
        <v>-0.13240123407755666</v>
      </c>
      <c r="F57" s="1">
        <f t="shared" si="9"/>
        <v>3.3308789986474352E-2</v>
      </c>
      <c r="G57" s="1">
        <f t="shared" si="10"/>
        <v>0.13240123407755666</v>
      </c>
      <c r="H57" s="1">
        <f t="shared" si="11"/>
        <v>3.3308789986474352E-2</v>
      </c>
    </row>
    <row r="58" spans="1:8" x14ac:dyDescent="0.2">
      <c r="A58">
        <v>35.700000000000003</v>
      </c>
      <c r="B58">
        <v>30.2</v>
      </c>
      <c r="C58" s="1">
        <f t="shared" si="6"/>
        <v>3.5751506887855933</v>
      </c>
      <c r="D58" s="1">
        <f t="shared" si="7"/>
        <v>3.4078419243808238</v>
      </c>
      <c r="E58" s="1">
        <f t="shared" si="8"/>
        <v>-5.9800421214406541E-2</v>
      </c>
      <c r="F58" s="1">
        <f t="shared" si="9"/>
        <v>7.3854884380823993E-2</v>
      </c>
      <c r="G58" s="1">
        <f t="shared" si="10"/>
        <v>5.9800421214406541E-2</v>
      </c>
      <c r="H58" s="1">
        <f t="shared" si="11"/>
        <v>7.3854884380823993E-2</v>
      </c>
    </row>
    <row r="59" spans="1:8" x14ac:dyDescent="0.2">
      <c r="A59">
        <v>38.1</v>
      </c>
      <c r="B59">
        <v>30.6</v>
      </c>
      <c r="C59" s="1">
        <f t="shared" si="6"/>
        <v>3.6402142821326553</v>
      </c>
      <c r="D59" s="1">
        <f t="shared" si="7"/>
        <v>3.4210000089583352</v>
      </c>
      <c r="E59" s="1">
        <f t="shared" si="8"/>
        <v>5.2631721326554803E-3</v>
      </c>
      <c r="F59" s="1">
        <f t="shared" si="9"/>
        <v>8.7012968958335435E-2</v>
      </c>
      <c r="G59" s="1">
        <f t="shared" si="10"/>
        <v>5.2631721326554803E-3</v>
      </c>
      <c r="H59" s="1">
        <f t="shared" si="11"/>
        <v>8.7012968958335435E-2</v>
      </c>
    </row>
    <row r="60" spans="1:8" x14ac:dyDescent="0.2">
      <c r="A60">
        <v>40</v>
      </c>
      <c r="B60">
        <v>31.3</v>
      </c>
      <c r="C60" s="1">
        <f t="shared" si="6"/>
        <v>3.6888794541139363</v>
      </c>
      <c r="D60" s="1">
        <f t="shared" si="7"/>
        <v>3.4436180975461075</v>
      </c>
      <c r="E60" s="1">
        <f t="shared" si="8"/>
        <v>5.3928344113936433E-2</v>
      </c>
      <c r="F60" s="1">
        <f t="shared" si="9"/>
        <v>0.10963105754610769</v>
      </c>
      <c r="G60" s="1">
        <f t="shared" si="10"/>
        <v>5.3928344113936433E-2</v>
      </c>
      <c r="H60" s="1">
        <f t="shared" si="11"/>
        <v>0.10963105754610769</v>
      </c>
    </row>
    <row r="61" spans="1:8" x14ac:dyDescent="0.2">
      <c r="A61">
        <v>41</v>
      </c>
      <c r="B61">
        <v>27.6</v>
      </c>
      <c r="C61" s="1">
        <f t="shared" si="6"/>
        <v>3.713572066704308</v>
      </c>
      <c r="D61" s="1">
        <f t="shared" si="7"/>
        <v>3.3178157727231046</v>
      </c>
      <c r="E61" s="1">
        <f t="shared" si="8"/>
        <v>7.8620956704308131E-2</v>
      </c>
      <c r="F61" s="1">
        <f t="shared" si="9"/>
        <v>-1.6171267276895218E-2</v>
      </c>
      <c r="G61" s="1">
        <f t="shared" si="10"/>
        <v>7.8620956704308131E-2</v>
      </c>
      <c r="H61" s="1">
        <f t="shared" si="11"/>
        <v>1.6171267276895218E-2</v>
      </c>
    </row>
    <row r="62" spans="1:8" x14ac:dyDescent="0.2">
      <c r="A62">
        <v>40.700000000000003</v>
      </c>
      <c r="B62">
        <v>32</v>
      </c>
      <c r="C62" s="1">
        <f t="shared" si="6"/>
        <v>3.7062280924485496</v>
      </c>
      <c r="D62" s="1">
        <f t="shared" si="7"/>
        <v>3.4657359027997265</v>
      </c>
      <c r="E62" s="1">
        <f t="shared" si="8"/>
        <v>7.1276982448549742E-2</v>
      </c>
      <c r="F62" s="1">
        <f t="shared" si="9"/>
        <v>0.13174886279972675</v>
      </c>
      <c r="G62" s="1">
        <f t="shared" si="10"/>
        <v>7.1276982448549742E-2</v>
      </c>
      <c r="H62" s="1">
        <f t="shared" si="11"/>
        <v>0.13174886279972675</v>
      </c>
    </row>
    <row r="63" spans="1:8" x14ac:dyDescent="0.2">
      <c r="A63">
        <v>38.5</v>
      </c>
      <c r="B63">
        <v>28.1</v>
      </c>
      <c r="C63" s="1">
        <f t="shared" si="6"/>
        <v>3.6506582412937387</v>
      </c>
      <c r="D63" s="1">
        <f t="shared" si="7"/>
        <v>3.3357695763396999</v>
      </c>
      <c r="E63" s="1">
        <f t="shared" si="8"/>
        <v>1.5707131293738907E-2</v>
      </c>
      <c r="F63" s="1">
        <f t="shared" si="9"/>
        <v>1.7825363397001581E-3</v>
      </c>
      <c r="G63" s="1">
        <f t="shared" si="10"/>
        <v>1.5707131293738907E-2</v>
      </c>
      <c r="H63" s="1">
        <f t="shared" si="11"/>
        <v>1.7825363397001581E-3</v>
      </c>
    </row>
    <row r="64" spans="1:8" x14ac:dyDescent="0.2">
      <c r="A64">
        <v>38.6</v>
      </c>
      <c r="B64">
        <v>28</v>
      </c>
      <c r="C64" s="1">
        <f t="shared" si="6"/>
        <v>3.6532522764707851</v>
      </c>
      <c r="D64" s="1">
        <f t="shared" si="7"/>
        <v>3.3322045101752038</v>
      </c>
      <c r="E64" s="1">
        <f t="shared" si="8"/>
        <v>1.8301166470785279E-2</v>
      </c>
      <c r="F64" s="1">
        <f t="shared" si="9"/>
        <v>-1.7825298247959864E-3</v>
      </c>
      <c r="G64" s="1">
        <f t="shared" si="10"/>
        <v>1.8301166470785279E-2</v>
      </c>
      <c r="H64" s="1">
        <f t="shared" si="11"/>
        <v>1.7825298247959864E-3</v>
      </c>
    </row>
    <row r="65" spans="1:8" x14ac:dyDescent="0.2">
      <c r="A65">
        <v>37.5</v>
      </c>
      <c r="B65">
        <v>32.200000000000003</v>
      </c>
      <c r="C65" s="1">
        <f t="shared" si="6"/>
        <v>3.6243409329763652</v>
      </c>
      <c r="D65" s="1">
        <f t="shared" si="7"/>
        <v>3.4719664525503626</v>
      </c>
      <c r="E65" s="1">
        <f t="shared" si="8"/>
        <v>-1.0610177023634648E-2</v>
      </c>
      <c r="F65" s="1">
        <f t="shared" si="9"/>
        <v>0.13797941255036283</v>
      </c>
      <c r="G65" s="1">
        <f t="shared" si="10"/>
        <v>1.0610177023634648E-2</v>
      </c>
      <c r="H65" s="1">
        <f t="shared" si="11"/>
        <v>0.13797941255036283</v>
      </c>
    </row>
    <row r="66" spans="1:8" x14ac:dyDescent="0.2">
      <c r="A66">
        <v>37.9</v>
      </c>
      <c r="C66" s="1">
        <f t="shared" ref="C66:C72" si="12">LN(A66)</f>
        <v>3.6349511120883808</v>
      </c>
      <c r="D66" s="1" t="e">
        <f t="shared" ref="D66:D72" si="13">LN(B66)</f>
        <v>#NUM!</v>
      </c>
      <c r="E66" s="1">
        <f t="shared" ref="E66:E72" si="14">C66-3.63495111</f>
        <v>2.0883810236682621E-9</v>
      </c>
      <c r="F66" s="1" t="e">
        <f t="shared" ref="F66:F72" si="15">D66-3.33398704</f>
        <v>#NUM!</v>
      </c>
      <c r="G66" s="1">
        <f t="shared" ref="G66:G72" si="16">ABS(E66)</f>
        <v>2.0883810236682621E-9</v>
      </c>
      <c r="H66" s="1" t="e">
        <f t="shared" ref="H66:H72" si="17">ABS(F66)</f>
        <v>#NUM!</v>
      </c>
    </row>
    <row r="67" spans="1:8" x14ac:dyDescent="0.2">
      <c r="A67">
        <v>36.4</v>
      </c>
      <c r="C67" s="1">
        <f t="shared" si="12"/>
        <v>3.5945687746426951</v>
      </c>
      <c r="D67" s="1" t="e">
        <f t="shared" si="13"/>
        <v>#NUM!</v>
      </c>
      <c r="E67" s="1">
        <f t="shared" si="14"/>
        <v>-4.0382335357304733E-2</v>
      </c>
      <c r="F67" s="1" t="e">
        <f t="shared" si="15"/>
        <v>#NUM!</v>
      </c>
      <c r="G67" s="1">
        <f t="shared" si="16"/>
        <v>4.0382335357304733E-2</v>
      </c>
      <c r="H67" s="1" t="e">
        <f t="shared" si="17"/>
        <v>#NUM!</v>
      </c>
    </row>
    <row r="68" spans="1:8" x14ac:dyDescent="0.2">
      <c r="A68">
        <v>38.4</v>
      </c>
      <c r="C68" s="1">
        <f t="shared" si="12"/>
        <v>3.648057459593681</v>
      </c>
      <c r="D68" s="1" t="e">
        <f t="shared" si="13"/>
        <v>#NUM!</v>
      </c>
      <c r="E68" s="1">
        <f t="shared" si="14"/>
        <v>1.3106349593681177E-2</v>
      </c>
      <c r="F68" s="1" t="e">
        <f t="shared" si="15"/>
        <v>#NUM!</v>
      </c>
      <c r="G68" s="1">
        <f t="shared" si="16"/>
        <v>1.3106349593681177E-2</v>
      </c>
      <c r="H68" s="1" t="e">
        <f t="shared" si="17"/>
        <v>#NUM!</v>
      </c>
    </row>
    <row r="69" spans="1:8" x14ac:dyDescent="0.2">
      <c r="A69">
        <v>40.299999999999997</v>
      </c>
      <c r="C69" s="1">
        <f t="shared" si="12"/>
        <v>3.6963514689526371</v>
      </c>
      <c r="D69" s="1" t="e">
        <f t="shared" si="13"/>
        <v>#NUM!</v>
      </c>
      <c r="E69" s="1">
        <f t="shared" si="14"/>
        <v>6.1400358952637291E-2</v>
      </c>
      <c r="F69" s="1" t="e">
        <f t="shared" si="15"/>
        <v>#NUM!</v>
      </c>
      <c r="G69" s="1">
        <f t="shared" si="16"/>
        <v>6.1400358952637291E-2</v>
      </c>
      <c r="H69" s="1" t="e">
        <f t="shared" si="17"/>
        <v>#NUM!</v>
      </c>
    </row>
    <row r="70" spans="1:8" x14ac:dyDescent="0.2">
      <c r="A70">
        <v>37.700000000000003</v>
      </c>
      <c r="C70" s="1">
        <f t="shared" si="12"/>
        <v>3.629660094453965</v>
      </c>
      <c r="D70" s="1" t="e">
        <f t="shared" si="13"/>
        <v>#NUM!</v>
      </c>
      <c r="E70" s="1">
        <f t="shared" si="14"/>
        <v>-5.2910155460348385E-3</v>
      </c>
      <c r="F70" s="1" t="e">
        <f t="shared" si="15"/>
        <v>#NUM!</v>
      </c>
      <c r="G70" s="1">
        <f t="shared" si="16"/>
        <v>5.2910155460348385E-3</v>
      </c>
      <c r="H70" s="1" t="e">
        <f t="shared" si="17"/>
        <v>#NUM!</v>
      </c>
    </row>
    <row r="71" spans="1:8" x14ac:dyDescent="0.2">
      <c r="A71">
        <v>35.5</v>
      </c>
      <c r="C71" s="1">
        <f t="shared" si="12"/>
        <v>3.5695326964813701</v>
      </c>
      <c r="D71" s="1" t="e">
        <f t="shared" si="13"/>
        <v>#NUM!</v>
      </c>
      <c r="E71" s="1">
        <f t="shared" si="14"/>
        <v>-6.5418413518629759E-2</v>
      </c>
      <c r="F71" s="1" t="e">
        <f t="shared" si="15"/>
        <v>#NUM!</v>
      </c>
      <c r="G71" s="1">
        <f t="shared" si="16"/>
        <v>6.5418413518629759E-2</v>
      </c>
      <c r="H71" s="1" t="e">
        <f t="shared" si="17"/>
        <v>#NUM!</v>
      </c>
    </row>
    <row r="72" spans="1:8" x14ac:dyDescent="0.2">
      <c r="A72">
        <v>37.799999999999997</v>
      </c>
      <c r="C72" s="1">
        <f t="shared" si="12"/>
        <v>3.6323091026255421</v>
      </c>
      <c r="D72" s="1" t="e">
        <f t="shared" si="13"/>
        <v>#NUM!</v>
      </c>
      <c r="E72" s="1">
        <f t="shared" si="14"/>
        <v>-2.6420073744577444E-3</v>
      </c>
      <c r="F72" s="1" t="e">
        <f t="shared" si="15"/>
        <v>#NUM!</v>
      </c>
      <c r="G72" s="1">
        <f t="shared" si="16"/>
        <v>2.6420073744577444E-3</v>
      </c>
      <c r="H72" s="1" t="e">
        <f t="shared" si="17"/>
        <v>#NUM!</v>
      </c>
    </row>
    <row r="75" spans="1:8" x14ac:dyDescent="0.2">
      <c r="C75">
        <f>MEDIAN(C2:C72)</f>
        <v>3.6349511120883808</v>
      </c>
      <c r="D75">
        <f>MEDIAN(D2:D65)</f>
        <v>3.3339870432574519</v>
      </c>
    </row>
  </sheetData>
  <phoneticPr fontId="1"/>
  <dataValidations count="1">
    <dataValidation allowBlank="1" showInputMessage="1" showErrorMessage="1" sqref="C2:C72 D2:D72 E2:E72 F2:F72 G2:G72 H2:H72"/>
  </dataValidations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</vt:lpstr>
      <vt:lpstr>Width</vt:lpstr>
      <vt:lpstr>Sheet1</vt:lpstr>
      <vt:lpstr>Depth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Raymond</dc:creator>
  <cp:lastModifiedBy>Syverson, Valerie</cp:lastModifiedBy>
  <cp:lastPrinted>2011-03-02T05:03:18Z</cp:lastPrinted>
  <dcterms:created xsi:type="dcterms:W3CDTF">2009-07-10T02:02:03Z</dcterms:created>
  <dcterms:modified xsi:type="dcterms:W3CDTF">2011-11-11T20:44:52Z</dcterms:modified>
</cp:coreProperties>
</file>